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_DR1\ElmoreNorth\Appendix5.1B_OperationAQIA\"/>
    </mc:Choice>
  </mc:AlternateContent>
  <xr:revisionPtr revIDLastSave="0" documentId="8_{84DCC9BF-D1F0-4A0C-A6F5-F96D16C058DC}" xr6:coauthVersionLast="47" xr6:coauthVersionMax="47" xr10:uidLastSave="{00000000-0000-0000-0000-000000000000}"/>
  <workbookProtection workbookAlgorithmName="SHA-512" workbookHashValue="9QfJPg+UZrvFdAQVWUYAJxNI54ffbOhSut3TW+Rce1gmguyHN3WoROGjW02bINTkSEYwHuYUDO9aMZX0X1FgbQ==" workbookSaltValue="J/1lKXkq/wVmiSD3Fvhvtw==" workbookSpinCount="100000" lockStructure="1"/>
  <bookViews>
    <workbookView xWindow="-28920" yWindow="-120" windowWidth="29040" windowHeight="15840" xr2:uid="{C695AEDF-BF0E-4D5F-B400-C7A5BB00C96C}"/>
  </bookViews>
  <sheets>
    <sheet name="Op_Sources" sheetId="7" r:id="rId1"/>
    <sheet name="Op_Emissions" sheetId="8" r:id="rId2"/>
    <sheet name="Buildings" sheetId="9" r:id="rId3"/>
    <sheet name="Tanks" sheetId="10" r:id="rId4"/>
    <sheet name="Summary" sheetId="2" state="hidden" r:id="rId5"/>
    <sheet name="Pivot" sheetId="4" state="hidden" r:id="rId6"/>
    <sheet name="RawData" sheetId="11" state="hidden" r:id="rId7"/>
  </sheets>
  <definedNames>
    <definedName name="_Toc436998789" localSheetId="4">Summary!$M$60</definedName>
    <definedName name="_Toc436999249" localSheetId="4">Summary!$M$9</definedName>
    <definedName name="_xlnm.Print_Area" localSheetId="1">Op_Emissions!$A$1:$S$76</definedName>
    <definedName name="_xlnm.Print_Area" localSheetId="0">Op_Sources!$A$1:$K$53</definedName>
    <definedName name="_xlnm.Print_Area" localSheetId="4">Summary!$A$1:$I$84</definedName>
    <definedName name="_xlnm.Print_Titles" localSheetId="1">Op_Emissions!$A:$D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0" l="1"/>
  <c r="A1" i="10"/>
  <c r="A2" i="9"/>
  <c r="A1" i="9"/>
  <c r="A2" i="8"/>
  <c r="A1" i="8"/>
  <c r="A4" i="10"/>
  <c r="A4" i="9"/>
  <c r="A4" i="8"/>
  <c r="C82" i="2"/>
  <c r="C81" i="2"/>
  <c r="C80" i="2"/>
  <c r="C79" i="2"/>
  <c r="C78" i="2"/>
  <c r="C77" i="2"/>
  <c r="C76" i="2"/>
  <c r="C74" i="2"/>
  <c r="C73" i="2"/>
  <c r="C72" i="2"/>
  <c r="C71" i="2"/>
  <c r="C75" i="2"/>
  <c r="C70" i="2"/>
  <c r="C13" i="2"/>
  <c r="C41" i="2"/>
  <c r="C25" i="2"/>
  <c r="C45" i="2"/>
  <c r="C51" i="2"/>
  <c r="C83" i="2" l="1"/>
  <c r="C43" i="2"/>
  <c r="E43" i="2" s="1"/>
  <c r="C55" i="2"/>
  <c r="H51" i="2"/>
  <c r="C24" i="2"/>
  <c r="C53" i="2"/>
  <c r="C10" i="2"/>
  <c r="C17" i="2"/>
  <c r="C40" i="2" l="1"/>
  <c r="C46" i="2"/>
  <c r="C54" i="2"/>
  <c r="D42" i="2"/>
  <c r="H41" i="2"/>
  <c r="I43" i="2"/>
  <c r="H47" i="2"/>
  <c r="H49" i="2"/>
  <c r="H53" i="2"/>
  <c r="I54" i="2"/>
  <c r="H55" i="2"/>
  <c r="I40" i="2"/>
  <c r="D55" i="2"/>
  <c r="D54" i="2"/>
  <c r="D53" i="2"/>
  <c r="D52" i="2"/>
  <c r="D50" i="2"/>
  <c r="D51" i="2"/>
  <c r="D49" i="2"/>
  <c r="D48" i="2"/>
  <c r="D47" i="2"/>
  <c r="D46" i="2"/>
  <c r="D45" i="2"/>
  <c r="D44" i="2"/>
  <c r="D41" i="2"/>
  <c r="D40" i="2"/>
  <c r="C44" i="2"/>
  <c r="C49" i="2"/>
  <c r="C52" i="2"/>
  <c r="C42" i="2"/>
  <c r="C48" i="2"/>
  <c r="C47" i="2"/>
  <c r="E54" i="2" l="1"/>
  <c r="H54" i="2" s="1"/>
  <c r="E40" i="2"/>
  <c r="H40" i="2" s="1"/>
  <c r="E46" i="2"/>
  <c r="H46" i="2" s="1"/>
  <c r="E42" i="2"/>
  <c r="I42" i="2" s="1"/>
  <c r="E41" i="2"/>
  <c r="I41" i="2" s="1"/>
  <c r="H43" i="2"/>
  <c r="E44" i="2"/>
  <c r="E45" i="2"/>
  <c r="E47" i="2"/>
  <c r="I47" i="2" s="1"/>
  <c r="E48" i="2"/>
  <c r="E49" i="2"/>
  <c r="I49" i="2" s="1"/>
  <c r="E51" i="2"/>
  <c r="I51" i="2" s="1"/>
  <c r="E52" i="2"/>
  <c r="E53" i="2"/>
  <c r="I53" i="2" s="1"/>
  <c r="E55" i="2"/>
  <c r="I55" i="2" s="1"/>
  <c r="I46" i="2" l="1"/>
  <c r="I48" i="2"/>
  <c r="H48" i="2"/>
  <c r="H45" i="2"/>
  <c r="I45" i="2"/>
  <c r="H44" i="2"/>
  <c r="I44" i="2"/>
  <c r="H42" i="2"/>
  <c r="E24" i="2" l="1"/>
  <c r="E17" i="2"/>
  <c r="E14" i="2"/>
  <c r="E13" i="2"/>
  <c r="E10" i="2"/>
  <c r="C12" i="2"/>
  <c r="C19" i="2"/>
  <c r="C22" i="2"/>
  <c r="C11" i="2"/>
  <c r="C21" i="2"/>
  <c r="C18" i="2"/>
  <c r="C23" i="2"/>
  <c r="C15" i="2"/>
  <c r="C16" i="2"/>
  <c r="C20" i="2"/>
  <c r="C50" i="2" l="1"/>
  <c r="E12" i="2"/>
  <c r="E15" i="2"/>
  <c r="E16" i="2"/>
  <c r="E18" i="2"/>
  <c r="E19" i="2"/>
  <c r="E20" i="2"/>
  <c r="E21" i="2"/>
  <c r="E22" i="2"/>
  <c r="E25" i="2"/>
  <c r="E23" i="2"/>
  <c r="E11" i="2"/>
  <c r="E50" i="2" l="1"/>
</calcChain>
</file>

<file path=xl/sharedStrings.xml><?xml version="1.0" encoding="utf-8"?>
<sst xmlns="http://schemas.openxmlformats.org/spreadsheetml/2006/main" count="31972" uniqueCount="424">
  <si>
    <t>Pollutant</t>
  </si>
  <si>
    <t>CO</t>
  </si>
  <si>
    <t>1-HR</t>
  </si>
  <si>
    <t>ALL</t>
  </si>
  <si>
    <t>1ST</t>
  </si>
  <si>
    <t>KIPL__2015.SFC</t>
  </si>
  <si>
    <t>2ND</t>
  </si>
  <si>
    <t>ROUT</t>
  </si>
  <si>
    <t>PTU</t>
  </si>
  <si>
    <t>8-HR</t>
  </si>
  <si>
    <t>H2S</t>
  </si>
  <si>
    <t>NO2</t>
  </si>
  <si>
    <t>ANNUAL</t>
  </si>
  <si>
    <t>PM10</t>
  </si>
  <si>
    <t>24-HR</t>
  </si>
  <si>
    <t>6TH</t>
  </si>
  <si>
    <t>SO2</t>
  </si>
  <si>
    <t>3-HR</t>
  </si>
  <si>
    <t>1ST-HIGHEST MAX DAILY  1-HR</t>
  </si>
  <si>
    <t>KIPL_2015-2018_2021_ADJU.SFC</t>
  </si>
  <si>
    <t>8TH-HIGHEST MAX DAILY  1-HR</t>
  </si>
  <si>
    <t>PM25</t>
  </si>
  <si>
    <t>1ST-HIGHEST 24-HR</t>
  </si>
  <si>
    <t>8TH-HIGHEST 24-HR</t>
  </si>
  <si>
    <t>4TH-HIGHEST MAX DAILY  1-HR</t>
  </si>
  <si>
    <t>KIPL__2016.SFC</t>
  </si>
  <si>
    <t>KIPL__2017.SFC</t>
  </si>
  <si>
    <t>KIPL__2018.SFC</t>
  </si>
  <si>
    <t>KIPL__2021.SFC</t>
  </si>
  <si>
    <t>Maximum Concentration</t>
  </si>
  <si>
    <r>
      <t>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>)</t>
    </r>
  </si>
  <si>
    <t>Class II SIL</t>
  </si>
  <si>
    <t>Exceeds Class II SIL?</t>
  </si>
  <si>
    <t>1-hour maximum (CAAQS)</t>
  </si>
  <si>
    <t xml:space="preserve">Annual maximum </t>
  </si>
  <si>
    <r>
      <t>H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>S</t>
    </r>
  </si>
  <si>
    <t>1-hour maximum</t>
  </si>
  <si>
    <t>Ozone</t>
  </si>
  <si>
    <t>8-hour maximum</t>
  </si>
  <si>
    <r>
      <t>SO</t>
    </r>
    <r>
      <rPr>
        <vertAlign val="subscript"/>
        <sz val="9"/>
        <color theme="1"/>
        <rFont val="Jacobs Chronos Light"/>
        <family val="2"/>
      </rPr>
      <t>2</t>
    </r>
  </si>
  <si>
    <t>3-hour maximum</t>
  </si>
  <si>
    <t>24-hour maximum</t>
  </si>
  <si>
    <t>Annual maximum</t>
  </si>
  <si>
    <r>
      <t>PM</t>
    </r>
    <r>
      <rPr>
        <vertAlign val="subscript"/>
        <sz val="9"/>
        <color theme="1"/>
        <rFont val="Jacobs Chronos Light"/>
        <family val="2"/>
      </rPr>
      <t>10</t>
    </r>
  </si>
  <si>
    <r>
      <t>PM</t>
    </r>
    <r>
      <rPr>
        <vertAlign val="subscript"/>
        <sz val="9"/>
        <color theme="1"/>
        <rFont val="Jacobs Chronos Light"/>
        <family val="2"/>
      </rPr>
      <t>2.5</t>
    </r>
  </si>
  <si>
    <t>Annual maximum (CAAQS)</t>
  </si>
  <si>
    <t>5-year average of annual concentrations (NAAQS)</t>
  </si>
  <si>
    <t>Total</t>
  </si>
  <si>
    <t>CAAQS</t>
  </si>
  <si>
    <t>NAAQS</t>
  </si>
  <si>
    <t>5-year average of 1-hour yearly 98th percentiles (NAAQS)</t>
  </si>
  <si>
    <r>
      <t>5-year average of 24-hour yearly 98th</t>
    </r>
    <r>
      <rPr>
        <vertAlign val="superscript"/>
        <sz val="9"/>
        <color theme="1"/>
        <rFont val="Jacobs Chronos Light"/>
        <family val="2"/>
      </rPr>
      <t xml:space="preserve"> </t>
    </r>
    <r>
      <rPr>
        <sz val="9"/>
        <color theme="1"/>
        <rFont val="Jacobs Chronos Light"/>
        <family val="2"/>
      </rPr>
      <t>percentiles (NAAQS)</t>
    </r>
  </si>
  <si>
    <t>Row Labels</t>
  </si>
  <si>
    <t>Grand Total</t>
  </si>
  <si>
    <t>Max of Conc/Dep</t>
  </si>
  <si>
    <t>Column Labels</t>
  </si>
  <si>
    <t>--</t>
  </si>
  <si>
    <t>24-hour maximum (CAAQS)</t>
  </si>
  <si>
    <r>
      <t>Table 5.1-5</t>
    </r>
    <r>
      <rPr>
        <sz val="8"/>
        <rFont val="Jacobs Chronos"/>
        <family val="2"/>
      </rPr>
      <t>  </t>
    </r>
    <r>
      <rPr>
        <b/>
        <sz val="10"/>
        <color rgb="FF333333"/>
        <rFont val="Jacobs Chronos"/>
        <family val="2"/>
      </rPr>
      <t>. Background Air Quality Data</t>
    </r>
  </si>
  <si>
    <t>Pollutant and Averaging Time</t>
  </si>
  <si>
    <r>
      <t>Background Value 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 xml:space="preserve">) </t>
    </r>
    <r>
      <rPr>
        <b/>
        <vertAlign val="superscript"/>
        <sz val="11"/>
        <color rgb="FFFFFFFF"/>
        <rFont val="Jacobs Chronos Light"/>
        <family val="2"/>
      </rPr>
      <t>a</t>
    </r>
  </si>
  <si>
    <r>
      <t>Ozone</t>
    </r>
    <r>
      <rPr>
        <sz val="8"/>
        <color theme="1"/>
        <rFont val="Jacobs Chronos"/>
        <family val="2"/>
      </rPr>
      <t> </t>
    </r>
    <r>
      <rPr>
        <sz val="9"/>
        <color theme="1"/>
        <rFont val="Jacobs Chronos Light"/>
        <family val="2"/>
      </rPr>
      <t xml:space="preserve"> – 1-hour Maximum CAAQS</t>
    </r>
    <r>
      <rPr>
        <sz val="8"/>
        <color theme="1"/>
        <rFont val="Jacobs Chronos"/>
        <family val="2"/>
      </rPr>
      <t>  </t>
    </r>
  </si>
  <si>
    <t>Ozone – 8-hour Maximum CAAQS/NAAQS</t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</si>
  <si>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24-hour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</si>
  <si>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10 </t>
    </r>
    <r>
      <rPr>
        <sz val="9"/>
        <color theme="1"/>
        <rFont val="Jacobs Chronos Light"/>
        <family val="2"/>
      </rPr>
      <t xml:space="preserve">– 24-hour High, 2nd High NAAQS </t>
    </r>
    <r>
      <rPr>
        <vertAlign val="superscript"/>
        <sz val="9"/>
        <color theme="1"/>
        <rFont val="Jacobs Chronos Light"/>
        <family val="2"/>
      </rPr>
      <t>b</t>
    </r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</si>
  <si>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</si>
  <si>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24-hour 98th Percentiles NAAQS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</si>
  <si>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</si>
  <si>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Values NAAQS</t>
    </r>
  </si>
  <si>
    <r>
      <t>CO – 1-hour Maximum CAAQS/NAAQS</t>
    </r>
    <r>
      <rPr>
        <sz val="8"/>
        <color theme="1"/>
        <rFont val="Jacobs Chronos"/>
        <family val="2"/>
      </rPr>
      <t>  </t>
    </r>
  </si>
  <si>
    <t>CO – 8-hour Maximum CAAQS/NAAQS</t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</si>
  <si>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</si>
  <si>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3-Year Average of Max Daily Annual 1-hour 98th Percentiles NAAQS</t>
    </r>
    <r>
      <rPr>
        <sz val="8"/>
        <color theme="1"/>
        <rFont val="Jacobs Chronos"/>
        <family val="2"/>
      </rPr>
      <t>  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</si>
  <si>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</si>
  <si>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</si>
  <si>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3-hour Maximum NAAQS </t>
    </r>
    <r>
      <rPr>
        <vertAlign val="superscript"/>
        <sz val="9"/>
        <color theme="1"/>
        <rFont val="Jacobs Chronos Light"/>
        <family val="2"/>
      </rPr>
      <t>c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</si>
  <si>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24-hour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</si>
  <si>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NAAQS</t>
    </r>
  </si>
  <si>
    <t>Exceeds CAAQS?</t>
  </si>
  <si>
    <t>Exceeds NAAQS?</t>
  </si>
  <si>
    <t>1-hour maximum (CAAQS and NAAQS)</t>
  </si>
  <si>
    <t>3-hour maximum (NAAQS)</t>
  </si>
  <si>
    <t>24-hour maximum (CAAQS and NAAQS)</t>
  </si>
  <si>
    <t>Annual maximum (NAAQS)</t>
  </si>
  <si>
    <t>24-hour average high-sixth-high (NAAQS)</t>
  </si>
  <si>
    <t>8-hour maximum (CAAQS and NAAQS)</t>
  </si>
  <si>
    <t>Base Case</t>
  </si>
  <si>
    <t>Berkshire Hathway Energy Renewables</t>
  </si>
  <si>
    <t>Black Rock Operational Air Quality Impacts Analysis</t>
  </si>
  <si>
    <t>February 2023</t>
  </si>
  <si>
    <t>Operational AQIA Results</t>
  </si>
  <si>
    <r>
      <t>(µg/m</t>
    </r>
    <r>
      <rPr>
        <b/>
        <vertAlign val="superscript"/>
        <sz val="9"/>
        <color rgb="FFFFFFFF"/>
        <rFont val="Arial"/>
        <family val="2"/>
      </rPr>
      <t>3</t>
    </r>
    <r>
      <rPr>
        <b/>
        <sz val="9"/>
        <color rgb="FFFFFFFF"/>
        <rFont val="Arial"/>
        <family val="2"/>
      </rPr>
      <t>)</t>
    </r>
  </si>
  <si>
    <t>"--" = Standard not established and or not applicable</t>
  </si>
  <si>
    <t>SIL = Significant Impact Level</t>
  </si>
  <si>
    <t>CAAQS = California Ambient Air Quality Standard</t>
  </si>
  <si>
    <t>NAAQS = National Ambient Air Quality Standard</t>
  </si>
  <si>
    <r>
      <t>NO</t>
    </r>
    <r>
      <rPr>
        <vertAlign val="subscript"/>
        <sz val="9"/>
        <color theme="1"/>
        <rFont val="Jacobs Chronos Light"/>
        <family val="2"/>
      </rPr>
      <t>2</t>
    </r>
  </si>
  <si>
    <t>Averaging Period and Format of Result</t>
  </si>
  <si>
    <t>5-year average of 1-hour average daily yearly maxima (NAAQS)</t>
  </si>
  <si>
    <t>5-year average of 24-hour average yearly maxima (NAAQS)</t>
  </si>
  <si>
    <t>Background Concentration</t>
  </si>
  <si>
    <t>Not Applicable as the area is designated as nonattainment</t>
  </si>
  <si>
    <r>
      <t>H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>S</t>
    </r>
    <r>
      <rPr>
        <sz val="9"/>
        <rFont val="Arial"/>
        <family val="2"/>
      </rPr>
      <t xml:space="preserve"> </t>
    </r>
    <r>
      <rPr>
        <vertAlign val="superscript"/>
        <sz val="9"/>
        <rFont val="Arial"/>
        <family val="2"/>
      </rPr>
      <t>a</t>
    </r>
  </si>
  <si>
    <r>
      <rPr>
        <vertAlign val="superscript"/>
        <sz val="8"/>
        <color theme="1"/>
        <rFont val="Jacobs Chronos"/>
        <family val="2"/>
      </rPr>
      <t>a</t>
    </r>
    <r>
      <rPr>
        <sz val="8"/>
        <color theme="1"/>
        <rFont val="Jacobs Chronos"/>
        <family val="2"/>
      </rPr>
      <t xml:space="preserve"> = H</t>
    </r>
    <r>
      <rPr>
        <vertAlign val="subscript"/>
        <sz val="8"/>
        <color theme="1"/>
        <rFont val="Jacobs Chronos"/>
        <family val="2"/>
      </rPr>
      <t>2</t>
    </r>
    <r>
      <rPr>
        <sz val="8"/>
        <color theme="1"/>
        <rFont val="Jacobs Chronos"/>
        <family val="2"/>
      </rPr>
      <t>S results represent the maximum modeled concetration greater than one mile from the facility based upon the methodology presented in Section 5.1.</t>
    </r>
  </si>
  <si>
    <t>Source Group</t>
  </si>
  <si>
    <t>Parameter</t>
  </si>
  <si>
    <t>Class II SIL Results</t>
  </si>
  <si>
    <t>March 2023</t>
  </si>
  <si>
    <t>CAAQS/NAAQS Results</t>
  </si>
  <si>
    <r>
      <t>µg/m</t>
    </r>
    <r>
      <rPr>
        <vertAlign val="superscript"/>
        <sz val="8"/>
        <color theme="1"/>
        <rFont val="Jacobs Chronos"/>
        <family val="2"/>
      </rPr>
      <t>3</t>
    </r>
    <r>
      <rPr>
        <sz val="8"/>
        <color theme="1"/>
        <rFont val="Jacobs Chronos"/>
        <family val="2"/>
      </rPr>
      <t xml:space="preserve"> = microgram(s) per cubic meter</t>
    </r>
  </si>
  <si>
    <r>
      <t>Ambient Air Quality Standards (µg/m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 </t>
    </r>
  </si>
  <si>
    <t>Source ID</t>
  </si>
  <si>
    <t>Source Type</t>
  </si>
  <si>
    <t>Stack Release Type</t>
  </si>
  <si>
    <t>Source Description</t>
  </si>
  <si>
    <t>Easting (X)</t>
  </si>
  <si>
    <t>Northing (Y)</t>
  </si>
  <si>
    <t>Base Elevation</t>
  </si>
  <si>
    <t>Stack Height</t>
  </si>
  <si>
    <t>Temperature</t>
  </si>
  <si>
    <t>Exit Velocity</t>
  </si>
  <si>
    <t>Stack Diameter</t>
  </si>
  <si>
    <t>(m)</t>
  </si>
  <si>
    <t>(K)</t>
  </si>
  <si>
    <t>(m/s)</t>
  </si>
  <si>
    <t>CT1</t>
  </si>
  <si>
    <t>POINT</t>
  </si>
  <si>
    <t>DEFAULT</t>
  </si>
  <si>
    <t>CT2</t>
  </si>
  <si>
    <t>CT3</t>
  </si>
  <si>
    <t>CT4</t>
  </si>
  <si>
    <t>CT5</t>
  </si>
  <si>
    <t>CT6</t>
  </si>
  <si>
    <t>CT7</t>
  </si>
  <si>
    <t>FPUMP</t>
  </si>
  <si>
    <t>G2_1</t>
  </si>
  <si>
    <t>G2_2</t>
  </si>
  <si>
    <t>G2_3</t>
  </si>
  <si>
    <t>G3_1</t>
  </si>
  <si>
    <t>G3_2</t>
  </si>
  <si>
    <t>G3_3</t>
  </si>
  <si>
    <t>G1_1</t>
  </si>
  <si>
    <t>G1_2</t>
  </si>
  <si>
    <t>G1_3</t>
  </si>
  <si>
    <t>RMP</t>
  </si>
  <si>
    <t>Rock Muffler</t>
  </si>
  <si>
    <t>Note: Coordinates presented are UTM NAD83 Zone 11</t>
  </si>
  <si>
    <t>m = meter(s)</t>
  </si>
  <si>
    <t>K = Kelvin</t>
  </si>
  <si>
    <t>m/s = meter(s) per second</t>
  </si>
  <si>
    <t>CO8</t>
  </si>
  <si>
    <t>NO2A</t>
  </si>
  <si>
    <t>PM25A</t>
  </si>
  <si>
    <t>PM10A</t>
  </si>
  <si>
    <t>SO23</t>
  </si>
  <si>
    <t>SO24</t>
  </si>
  <si>
    <t>SO2A</t>
  </si>
  <si>
    <t>HNO3</t>
  </si>
  <si>
    <t>(g/s)</t>
  </si>
  <si>
    <t>Notes:</t>
  </si>
  <si>
    <r>
      <t>H2S emission rates correspond to the 1-hour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 averaging period.</t>
    </r>
  </si>
  <si>
    <t>CO emission rates correspond to the 1-hour CO averaging period.</t>
  </si>
  <si>
    <t>CO8 emission rates correspond to the 8-hour CO averaging period.</t>
  </si>
  <si>
    <r>
      <t>NO2A emission rates correspond to the Annual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</si>
  <si>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PM25 emission rates correspond to the 24-hour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</si>
  <si>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PM25A emission rates correspond to the Annual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</si>
  <si>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PM10 emission rates correspond to the 24-hour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</si>
  <si>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PM10A emission rates correspond to the Annual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</si>
  <si>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SO2 emission rates correspond to the 1-hour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</si>
  <si>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SO23 emission rates correspond to the 3-hour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</si>
  <si>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SO24 emission rates correspond to the 24-hour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</si>
  <si>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SO2A emission rates correspond to the Annual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</si>
  <si>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t>g/s = gram(s) per second</t>
  </si>
  <si>
    <t>Building Name</t>
  </si>
  <si>
    <t>Number of Tiers</t>
  </si>
  <si>
    <t>Tier Number</t>
  </si>
  <si>
    <t>Note</t>
  </si>
  <si>
    <t>Tier Height</t>
  </si>
  <si>
    <t>Number of Corners</t>
  </si>
  <si>
    <t>Corner 1 East (X)</t>
  </si>
  <si>
    <t>Corner 1 North (Y)</t>
  </si>
  <si>
    <t>Corner 2 East (X)</t>
  </si>
  <si>
    <t>Corner 2 North (Y)</t>
  </si>
  <si>
    <t>Corner 3 East (X)</t>
  </si>
  <si>
    <t>Corner 3 North (Y)</t>
  </si>
  <si>
    <t>Corner 4 East (X)</t>
  </si>
  <si>
    <t>Corner 4 North (Y)</t>
  </si>
  <si>
    <t>(ft)</t>
  </si>
  <si>
    <t>BLD1</t>
  </si>
  <si>
    <t>G2_B</t>
  </si>
  <si>
    <t>G3_B</t>
  </si>
  <si>
    <t>G1_B</t>
  </si>
  <si>
    <t>FPUMP_B</t>
  </si>
  <si>
    <t>FP Enc</t>
  </si>
  <si>
    <t>RM_B</t>
  </si>
  <si>
    <t>RM Enc</t>
  </si>
  <si>
    <t>ft = feet</t>
  </si>
  <si>
    <t>Tank Name</t>
  </si>
  <si>
    <t>Notes</t>
  </si>
  <si>
    <t>Center  East (X)</t>
  </si>
  <si>
    <t>Center  North (Y)</t>
  </si>
  <si>
    <t>Tank Height</t>
  </si>
  <si>
    <t>Tank Diameter</t>
  </si>
  <si>
    <t>Tank1</t>
  </si>
  <si>
    <t>Tank2</t>
  </si>
  <si>
    <t>Tank3</t>
  </si>
  <si>
    <t>Cooling Tower 1</t>
  </si>
  <si>
    <t xml:space="preserve"> Cooling Tower 2</t>
  </si>
  <si>
    <t>Cooling Tower 11</t>
  </si>
  <si>
    <t>Cooling Tower 3</t>
  </si>
  <si>
    <t>Cooling Tower 4</t>
  </si>
  <si>
    <t>Cooling Tower 5</t>
  </si>
  <si>
    <t>Cooling Tower 6</t>
  </si>
  <si>
    <t>Cooling Tower 7</t>
  </si>
  <si>
    <t>PTU with Warm-up AFT</t>
  </si>
  <si>
    <t>Fire Water Pump</t>
  </si>
  <si>
    <t>Elmore North Operational Air Quality Impacts Analysis</t>
  </si>
  <si>
    <t>PTU_1</t>
  </si>
  <si>
    <t>PTU_2</t>
  </si>
  <si>
    <t>CT8</t>
  </si>
  <si>
    <t>CT9</t>
  </si>
  <si>
    <t>CT10</t>
  </si>
  <si>
    <t>CT11</t>
  </si>
  <si>
    <t>CT12</t>
  </si>
  <si>
    <t>CT13</t>
  </si>
  <si>
    <t>CT14</t>
  </si>
  <si>
    <t>Cooling Tower 8</t>
  </si>
  <si>
    <t>Cooling Tower 9</t>
  </si>
  <si>
    <t>Cooling Tower 10</t>
  </si>
  <si>
    <t>Cooling Tower 12</t>
  </si>
  <si>
    <t>Cooling Tower 13</t>
  </si>
  <si>
    <t>Cooling Tower 14</t>
  </si>
  <si>
    <t>BHER Elmore North Operational AQIA Class II SIL Results</t>
  </si>
  <si>
    <t>BHER Elmore North Operational AQIA CAAQS/NAAQS Results</t>
  </si>
  <si>
    <t>2ND-HIGHEST MAX DAILY  1-HR</t>
  </si>
  <si>
    <t>NO2C</t>
  </si>
  <si>
    <r>
      <t>NO2C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 for the CAAQS analysis.</t>
    </r>
  </si>
  <si>
    <t>Short-term emissions from cooling tower operation exclude non-routine operations. Short-term emissions from all other emission sources assume the worst-case operating hour.</t>
  </si>
  <si>
    <t>Annual emissions from all emission sources represent the maximum of a routine operation year with or without startups, shutdowns, and emission control downtime (i.e., excluding a commissioning year).</t>
  </si>
  <si>
    <t>Cooling tower emission rates represent the sum of cooling tower and sparger emissions as both vent from the cooling tower.</t>
  </si>
  <si>
    <t>24-hour emission rates from the diesel fire water pump and diesel-fired emergency generators assume 1 hour per day and 2 hours per day, respectively.</t>
  </si>
  <si>
    <t>Descriptions of pollutant IDs and their associated averaging periods are as follows:</t>
  </si>
  <si>
    <t>Emission rates were derived from Appendix 5.1A, Operational Emissions Inventory, based on the following:</t>
  </si>
  <si>
    <r>
      <t>HNO3 emission rates correspond to the Annual 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averaging period for nitrogen deposition.</t>
    </r>
  </si>
  <si>
    <r>
      <t>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emissions for nitrogen deposition assume all nitrogen emitted in the form of 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 xml:space="preserve"> and NH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converts to 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in the atmosphere.</t>
    </r>
  </si>
  <si>
    <t>DO NOT PRINT</t>
  </si>
  <si>
    <t>3RD</t>
  </si>
  <si>
    <t>4TH</t>
  </si>
  <si>
    <t>5TH</t>
  </si>
  <si>
    <t>TAC</t>
  </si>
  <si>
    <t>PERIOD</t>
  </si>
  <si>
    <t>CT</t>
  </si>
  <si>
    <t>G1</t>
  </si>
  <si>
    <t>G2</t>
  </si>
  <si>
    <t>G3</t>
  </si>
  <si>
    <t>GEN</t>
  </si>
  <si>
    <t>FP</t>
  </si>
  <si>
    <t>MTU</t>
  </si>
  <si>
    <t>MTU1</t>
  </si>
  <si>
    <t>MTU2</t>
  </si>
  <si>
    <t>MTU3</t>
  </si>
  <si>
    <t>MTU4</t>
  </si>
  <si>
    <t>MTU5</t>
  </si>
  <si>
    <t>MTU6</t>
  </si>
  <si>
    <t>MTU7</t>
  </si>
  <si>
    <t>MTU8</t>
  </si>
  <si>
    <t>MTU9</t>
  </si>
  <si>
    <t>MTU10</t>
  </si>
  <si>
    <t>MTU11</t>
  </si>
  <si>
    <t>MTU12</t>
  </si>
  <si>
    <t>MTU13</t>
  </si>
  <si>
    <t>PTU1</t>
  </si>
  <si>
    <t>PTU2</t>
  </si>
  <si>
    <t>HCLS</t>
  </si>
  <si>
    <r>
      <t>BHER Black Rock Commissioning MTU H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S Results</t>
    </r>
  </si>
  <si>
    <r>
      <t>Maximum 1-Hour Average Concentration (ug/m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</t>
    </r>
  </si>
  <si>
    <t>1-Hour Average Concentration</t>
  </si>
  <si>
    <t>MAX</t>
  </si>
  <si>
    <t>Model</t>
  </si>
  <si>
    <t>File</t>
  </si>
  <si>
    <t>Average</t>
  </si>
  <si>
    <t>Group</t>
  </si>
  <si>
    <t>Rank</t>
  </si>
  <si>
    <t>Conc/Dep</t>
  </si>
  <si>
    <t>Elev</t>
  </si>
  <si>
    <t>Hill</t>
  </si>
  <si>
    <t>Flag</t>
  </si>
  <si>
    <t>Time</t>
  </si>
  <si>
    <t>Sources</t>
  </si>
  <si>
    <t>Groups</t>
  </si>
  <si>
    <t>Receptors</t>
  </si>
  <si>
    <t>ElmoreNorth_10202023_2015_CO.SUM</t>
  </si>
  <si>
    <t>ElmoreNorth_10202023_2015_CO8.SUM</t>
  </si>
  <si>
    <t>ElmoreNorth_10202023_2015_H2S.SUM</t>
  </si>
  <si>
    <t>ElmoreNorth_10202023_2015_HNO3.SUM</t>
  </si>
  <si>
    <t>ElmoreNorth_10202023_2015_NO2.SUM</t>
  </si>
  <si>
    <t>ElmoreNorth_10202023_2015_NO2A.SUM</t>
  </si>
  <si>
    <t>ElmoreNorth_10202023_2015_NO2C.SUM</t>
  </si>
  <si>
    <t>ElmoreNorth_10202023_2015_PM10.SUM</t>
  </si>
  <si>
    <t>ElmoreNorth_10202023_2015_PM10A.SUM</t>
  </si>
  <si>
    <t>ElmoreNorth_10202023_2015_PM25.SUM</t>
  </si>
  <si>
    <t>ElmoreNorth_10202023_2015_PM25A.SUM</t>
  </si>
  <si>
    <t>ElmoreNorth_10202023_2015_SO2.SUM</t>
  </si>
  <si>
    <t>ElmoreNorth_10202023_2015_SO23.SUM</t>
  </si>
  <si>
    <t>ElmoreNorth_10202023_2015_SO24.SUM</t>
  </si>
  <si>
    <t>ElmoreNorth_10202023_2015_SO2A.SUM</t>
  </si>
  <si>
    <t>ElmoreNorth_10202023_2015-2021_NO2.SUM</t>
  </si>
  <si>
    <t>ElmoreNorth_10202023_2015-2021_PM10.SUM</t>
  </si>
  <si>
    <t>ElmoreNorth_10202023_2015-2021_PM25.SUM</t>
  </si>
  <si>
    <t>ElmoreNorth_10202023_2015-2021_PM25A.SUM</t>
  </si>
  <si>
    <t>ElmoreNorth_10202023_2015-2021_SO2.SUM</t>
  </si>
  <si>
    <t>ElmoreNorth_10202023_2015-2021_TAC.SUM</t>
  </si>
  <si>
    <t>ElmoreNorth_10202023_2016_CO.SUM</t>
  </si>
  <si>
    <t>ElmoreNorth_10202023_2016_CO8.SUM</t>
  </si>
  <si>
    <t>ElmoreNorth_10202023_2016_H2S.SUM</t>
  </si>
  <si>
    <t>ElmoreNorth_10202023_2016_HNO3.SUM</t>
  </si>
  <si>
    <t>ElmoreNorth_10202023_2016_NO2.SUM</t>
  </si>
  <si>
    <t>ElmoreNorth_10202023_2016_NO2A.SUM</t>
  </si>
  <si>
    <t>ElmoreNorth_10202023_2016_NO2C.SUM</t>
  </si>
  <si>
    <t>ElmoreNorth_10202023_2016_PM10.SUM</t>
  </si>
  <si>
    <t>ElmoreNorth_10202023_2016_PM10A.SUM</t>
  </si>
  <si>
    <t>ElmoreNorth_10202023_2016_PM25.SUM</t>
  </si>
  <si>
    <t>ElmoreNorth_10202023_2016_PM25A.SUM</t>
  </si>
  <si>
    <t>ElmoreNorth_10202023_2016_SO2.SUM</t>
  </si>
  <si>
    <t>ElmoreNorth_10202023_2016_SO23.SUM</t>
  </si>
  <si>
    <t>ElmoreNorth_10202023_2016_SO24.SUM</t>
  </si>
  <si>
    <t>ElmoreNorth_10202023_2016_SO2A.SUM</t>
  </si>
  <si>
    <t>ElmoreNorth_10202023_2017_CO.SUM</t>
  </si>
  <si>
    <t>ElmoreNorth_10202023_2017_CO8.SUM</t>
  </si>
  <si>
    <t>ElmoreNorth_10202023_2017_H2S.SUM</t>
  </si>
  <si>
    <t>ElmoreNorth_10202023_2017_HNO3.SUM</t>
  </si>
  <si>
    <t>ElmoreNorth_10202023_2017_NO2.SUM</t>
  </si>
  <si>
    <t>ElmoreNorth_10202023_2017_NO2A.SUM</t>
  </si>
  <si>
    <t>ElmoreNorth_10202023_2017_NO2C.SUM</t>
  </si>
  <si>
    <t>ElmoreNorth_10202023_2017_PM10.SUM</t>
  </si>
  <si>
    <t>ElmoreNorth_10202023_2017_PM10A.SUM</t>
  </si>
  <si>
    <t>ElmoreNorth_10202023_2017_PM25.SUM</t>
  </si>
  <si>
    <t>ElmoreNorth_10202023_2017_PM25A.SUM</t>
  </si>
  <si>
    <t>ElmoreNorth_10202023_2017_SO2.SUM</t>
  </si>
  <si>
    <t>ElmoreNorth_10202023_2017_SO23.SUM</t>
  </si>
  <si>
    <t>ElmoreNorth_10202023_2017_SO24.SUM</t>
  </si>
  <si>
    <t>ElmoreNorth_10202023_2017_SO2A.SUM</t>
  </si>
  <si>
    <t>ElmoreNorth_10202023_2018_CO.SUM</t>
  </si>
  <si>
    <t>ElmoreNorth_10202023_2018_CO8.SUM</t>
  </si>
  <si>
    <t>ElmoreNorth_10202023_2018_H2S.SUM</t>
  </si>
  <si>
    <t>ElmoreNorth_10202023_2018_HNO3.SUM</t>
  </si>
  <si>
    <t>ElmoreNorth_10202023_2018_NO2.SUM</t>
  </si>
  <si>
    <t>ElmoreNorth_10202023_2018_NO2A.SUM</t>
  </si>
  <si>
    <t>ElmoreNorth_10202023_2018_NO2C.SUM</t>
  </si>
  <si>
    <t>ElmoreNorth_10202023_2018_PM10.SUM</t>
  </si>
  <si>
    <t>ElmoreNorth_10202023_2018_PM10A.SUM</t>
  </si>
  <si>
    <t>ElmoreNorth_10202023_2018_PM25.SUM</t>
  </si>
  <si>
    <t>ElmoreNorth_10202023_2018_PM25A.SUM</t>
  </si>
  <si>
    <t>ElmoreNorth_10202023_2018_SO2.SUM</t>
  </si>
  <si>
    <t>ElmoreNorth_10202023_2018_SO23.SUM</t>
  </si>
  <si>
    <t>ElmoreNorth_10202023_2018_SO24.SUM</t>
  </si>
  <si>
    <t>ElmoreNorth_10202023_2018_SO2A.SUM</t>
  </si>
  <si>
    <t>ElmoreNorth_10202023_2021_CO.SUM</t>
  </si>
  <si>
    <t>ElmoreNorth_10202023_2021_CO8.SUM</t>
  </si>
  <si>
    <t>ElmoreNorth_10202023_2021_H2S.SUM</t>
  </si>
  <si>
    <t>ElmoreNorth_10202023_2021_HNO3.SUM</t>
  </si>
  <si>
    <t>ElmoreNorth_10202023_2021_NO2.SUM</t>
  </si>
  <si>
    <t>ElmoreNorth_10202023_2021_NO2A.SUM</t>
  </si>
  <si>
    <t>ElmoreNorth_10202023_2021_NO2C.SUM</t>
  </si>
  <si>
    <t>ElmoreNorth_10202023_2021_PM10.SUM</t>
  </si>
  <si>
    <t>ElmoreNorth_10202023_2021_PM10A.SUM</t>
  </si>
  <si>
    <t>ElmoreNorth_10202023_2021_PM25.SUM</t>
  </si>
  <si>
    <t>ElmoreNorth_10202023_2021_PM25A.SUM</t>
  </si>
  <si>
    <t>ElmoreNorth_10202023_2021_SO2.SUM</t>
  </si>
  <si>
    <t>ElmoreNorth_10202023_2021_SO23.SUM</t>
  </si>
  <si>
    <t>ElmoreNorth_10202023_2021_SO24.SUM</t>
  </si>
  <si>
    <t>ElmoreNorth_10202023_2021_SO2A.SUM</t>
  </si>
  <si>
    <t>East (X)</t>
  </si>
  <si>
    <t>North (Y)</t>
  </si>
  <si>
    <t>Met File</t>
  </si>
  <si>
    <t>AERMOD 22112</t>
  </si>
  <si>
    <t>1 YEARS</t>
  </si>
  <si>
    <t>5 YEARS</t>
  </si>
  <si>
    <t>43824 HRS</t>
  </si>
  <si>
    <t>Revised November 2023</t>
  </si>
  <si>
    <t>Generator 1 (3.25 MW) Stack 1</t>
  </si>
  <si>
    <t>Generator 1 (3.25 MW) Stack 2</t>
  </si>
  <si>
    <t>Generator 1 (3.25 MW) Stack 3</t>
  </si>
  <si>
    <t>Generator 2 (3.25 MW) Stack 1</t>
  </si>
  <si>
    <t>Generator 2 (3.25 MW) Stack 2</t>
  </si>
  <si>
    <t>Generator 2 (3.25 MW) Stack 3</t>
  </si>
  <si>
    <t>Generator 3 (3.25 MW) Stack 1</t>
  </si>
  <si>
    <t>Generator 3 (3.25 MW) Stack 2</t>
  </si>
  <si>
    <t>Generator 3 (3.25 MW) Stack 3</t>
  </si>
  <si>
    <t>MTU Wellpad 1</t>
  </si>
  <si>
    <t>MTU Wellpad 2</t>
  </si>
  <si>
    <t>MTU Wellpad 3</t>
  </si>
  <si>
    <t>MTU Wellpad 4</t>
  </si>
  <si>
    <t>MTU Wellpad 5</t>
  </si>
  <si>
    <t>MTU Wellpad 6</t>
  </si>
  <si>
    <t>MTU Wellpad 7</t>
  </si>
  <si>
    <t>MTU Wellpad 8</t>
  </si>
  <si>
    <t>MTU Wellpad 9</t>
  </si>
  <si>
    <t>MTU Wellpad 10</t>
  </si>
  <si>
    <t>MTU Wellpad 11</t>
  </si>
  <si>
    <t>MTU Wellpad 12</t>
  </si>
  <si>
    <t>MTU Wellpad 13</t>
  </si>
  <si>
    <t>HCl Tank Scrubber</t>
  </si>
  <si>
    <t>CT_B</t>
  </si>
  <si>
    <t>Maintenance and Control Building</t>
  </si>
  <si>
    <t>Cooling Tower Buidling</t>
  </si>
  <si>
    <t>3.25MW Gen Enc</t>
  </si>
  <si>
    <t>#8 TK-2801 THICKENER</t>
  </si>
  <si>
    <t>#11 TK-2601 SEC. CLARIFIER</t>
  </si>
  <si>
    <t>#12 TK-2501 PRIM. CLARIFIER</t>
  </si>
  <si>
    <t>Tank4</t>
  </si>
  <si>
    <t>HClCon</t>
  </si>
  <si>
    <t>Elmore North Geothermal Project</t>
  </si>
  <si>
    <t>ENGP Operational Air Quality Impacts Analysis</t>
  </si>
  <si>
    <t>Table 1. Source Parameters</t>
  </si>
  <si>
    <t>ENGP Operational Modeled Source Parameters</t>
  </si>
  <si>
    <t>Table 2. Source Emission Rates</t>
  </si>
  <si>
    <t>ENGP Operational Modeled Source Emission Rates</t>
  </si>
  <si>
    <r>
      <t>For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NAAQS, the diesel-fired emergency generators and diesel fire water pump were modeled using an average annual hourly emission rate based on EPA's guidance for intermittent source operations.</t>
    </r>
  </si>
  <si>
    <r>
      <t>NO2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 for the NAAQS analysis.</t>
    </r>
  </si>
  <si>
    <t>Table 3. Building Data</t>
  </si>
  <si>
    <t>ENGP Operational Modeled Building Data</t>
  </si>
  <si>
    <t>Table 4. Tank Data</t>
  </si>
  <si>
    <t>ENGP Operational Modeled Tank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</si>
</sst>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b/>
      <sz val="11"/>
      <color rgb="FFFFFFFF"/>
      <name val="Jacobs Chronos Light"/>
      <family val="2"/>
    </font>
    <font>
      <b/>
      <vertAlign val="superscript"/>
      <sz val="11"/>
      <color rgb="FFFFFFFF"/>
      <name val="Jacobs Chronos Light"/>
      <family val="2"/>
    </font>
    <font>
      <sz val="9"/>
      <color theme="1"/>
      <name val="Jacobs Chronos Light"/>
      <family val="2"/>
    </font>
    <font>
      <vertAlign val="subscript"/>
      <sz val="9"/>
      <color theme="1"/>
      <name val="Jacobs Chronos Light"/>
      <family val="2"/>
    </font>
    <font>
      <vertAlign val="superscript"/>
      <sz val="9"/>
      <color theme="1"/>
      <name val="Jacobs Chronos Light"/>
      <family val="2"/>
    </font>
    <font>
      <sz val="8"/>
      <color theme="1"/>
      <name val="Jacobs Chronos"/>
      <family val="2"/>
    </font>
    <font>
      <b/>
      <sz val="10"/>
      <color rgb="FF333333"/>
      <name val="Jacobs Chronos"/>
      <family val="2"/>
    </font>
    <font>
      <sz val="8"/>
      <name val="Jacobs Chronos"/>
      <family val="2"/>
    </font>
    <font>
      <b/>
      <sz val="13"/>
      <color theme="1"/>
      <name val="Jacobs Chronos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vertAlign val="superscript"/>
      <sz val="9"/>
      <color rgb="FFFFFFFF"/>
      <name val="Arial"/>
      <family val="2"/>
    </font>
    <font>
      <b/>
      <sz val="9"/>
      <color rgb="FFFFFFFF"/>
      <name val="Arial"/>
      <family val="2"/>
    </font>
    <font>
      <vertAlign val="superscript"/>
      <sz val="9"/>
      <name val="Arial"/>
      <family val="2"/>
    </font>
    <font>
      <vertAlign val="superscript"/>
      <sz val="8"/>
      <color theme="1"/>
      <name val="Jacobs Chronos"/>
      <family val="2"/>
    </font>
    <font>
      <vertAlign val="subscript"/>
      <sz val="8"/>
      <color theme="1"/>
      <name val="Jacobs Chronos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vertAlign val="sub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31EDC"/>
        <bgColor indexed="64"/>
      </patternFill>
    </fill>
    <fill>
      <patternFill patternType="solid">
        <fgColor rgb="FF00338D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231EDC"/>
      </right>
      <top style="medium">
        <color rgb="FF231EDC"/>
      </top>
      <bottom style="medium">
        <color rgb="FF231EDC"/>
      </bottom>
      <diagonal/>
    </border>
    <border>
      <left/>
      <right style="medium">
        <color rgb="FF231EDC"/>
      </right>
      <top/>
      <bottom style="medium">
        <color rgb="FF231EDC"/>
      </bottom>
      <diagonal/>
    </border>
    <border>
      <left/>
      <right/>
      <top style="medium">
        <color rgb="FF231EDC"/>
      </top>
      <bottom style="medium">
        <color rgb="FF231EDC"/>
      </bottom>
      <diagonal/>
    </border>
    <border>
      <left/>
      <right/>
      <top style="medium">
        <color rgb="FF231EDC"/>
      </top>
      <bottom/>
      <diagonal/>
    </border>
    <border>
      <left/>
      <right/>
      <top/>
      <bottom style="medium">
        <color rgb="FF231ED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8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17" fontId="11" fillId="0" borderId="0" xfId="0" quotePrefix="1" applyNumberFormat="1" applyFont="1"/>
    <xf numFmtId="0" fontId="11" fillId="0" borderId="0" xfId="1" applyFont="1" applyAlignment="1">
      <alignment vertical="center"/>
    </xf>
    <xf numFmtId="0" fontId="13" fillId="3" borderId="6" xfId="1" applyFont="1" applyFill="1" applyBorder="1" applyAlignment="1">
      <alignment horizontal="center" wrapText="1"/>
    </xf>
    <xf numFmtId="4" fontId="14" fillId="0" borderId="8" xfId="1" applyNumberFormat="1" applyFont="1" applyBorder="1" applyAlignment="1">
      <alignment horizontal="center" vertical="center" wrapText="1"/>
    </xf>
    <xf numFmtId="0" fontId="6" fillId="0" borderId="0" xfId="0" quotePrefix="1" applyFont="1" applyAlignment="1">
      <alignment vertical="center"/>
    </xf>
    <xf numFmtId="4" fontId="14" fillId="0" borderId="8" xfId="1" quotePrefix="1" applyNumberFormat="1" applyFont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wrapText="1"/>
    </xf>
    <xf numFmtId="164" fontId="14" fillId="0" borderId="8" xfId="1" applyNumberFormat="1" applyFont="1" applyBorder="1" applyAlignment="1">
      <alignment horizontal="center" vertical="center" wrapText="1"/>
    </xf>
    <xf numFmtId="3" fontId="14" fillId="0" borderId="8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1" fontId="0" fillId="0" borderId="0" xfId="0" applyNumberFormat="1"/>
    <xf numFmtId="3" fontId="14" fillId="0" borderId="8" xfId="1" quotePrefix="1" applyNumberFormat="1" applyFont="1" applyBorder="1" applyAlignment="1">
      <alignment horizontal="center" vertical="center" wrapText="1"/>
    </xf>
    <xf numFmtId="0" fontId="21" fillId="0" borderId="0" xfId="0" quotePrefix="1" applyFont="1" applyAlignment="1">
      <alignment horizontal="left" vertical="center" indent="2"/>
    </xf>
    <xf numFmtId="0" fontId="21" fillId="0" borderId="0" xfId="0" applyFont="1" applyAlignment="1">
      <alignment horizontal="left" vertical="center" indent="2"/>
    </xf>
    <xf numFmtId="0" fontId="24" fillId="0" borderId="0" xfId="0" applyFont="1"/>
    <xf numFmtId="11" fontId="21" fillId="0" borderId="12" xfId="1" applyNumberFormat="1" applyFont="1" applyBorder="1" applyAlignment="1">
      <alignment horizontal="left" vertical="center"/>
    </xf>
    <xf numFmtId="0" fontId="13" fillId="3" borderId="6" xfId="1" applyFont="1" applyFill="1" applyBorder="1" applyAlignment="1">
      <alignment horizontal="center" wrapText="1"/>
    </xf>
    <xf numFmtId="0" fontId="13" fillId="3" borderId="6" xfId="1" applyFont="1" applyFill="1" applyBorder="1" applyAlignment="1">
      <alignment horizontal="center" wrapText="1"/>
    </xf>
    <xf numFmtId="0" fontId="13" fillId="3" borderId="9" xfId="1" applyFont="1" applyFill="1" applyBorder="1" applyAlignment="1">
      <alignment horizontal="center" wrapText="1"/>
    </xf>
    <xf numFmtId="0" fontId="21" fillId="0" borderId="0" xfId="0" quotePrefix="1" applyFont="1" applyAlignment="1">
      <alignment horizontal="left" vertical="center" wrapText="1" indent="2"/>
    </xf>
    <xf numFmtId="4" fontId="14" fillId="0" borderId="6" xfId="1" applyNumberFormat="1" applyFont="1" applyBorder="1" applyAlignment="1">
      <alignment horizontal="center" vertical="center" wrapText="1"/>
    </xf>
    <xf numFmtId="4" fontId="14" fillId="0" borderId="7" xfId="1" applyNumberFormat="1" applyFont="1" applyBorder="1" applyAlignment="1">
      <alignment horizontal="center" vertical="center" wrapText="1"/>
    </xf>
    <xf numFmtId="4" fontId="14" fillId="0" borderId="9" xfId="1" applyNumberFormat="1" applyFont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wrapText="1"/>
    </xf>
    <xf numFmtId="0" fontId="13" fillId="3" borderId="11" xfId="1" applyFont="1" applyFill="1" applyBorder="1" applyAlignment="1">
      <alignment horizontal="center" wrapText="1"/>
    </xf>
    <xf numFmtId="0" fontId="13" fillId="3" borderId="7" xfId="1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14" fillId="0" borderId="10" xfId="1" applyNumberFormat="1" applyFont="1" applyBorder="1" applyAlignment="1">
      <alignment horizontal="center" vertical="center" wrapText="1"/>
    </xf>
    <xf numFmtId="4" fontId="14" fillId="0" borderId="11" xfId="1" applyNumberFormat="1" applyFont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wrapText="1"/>
    </xf>
    <xf numFmtId="0" fontId="13" fillId="3" borderId="14" xfId="1" applyFont="1" applyFill="1" applyBorder="1" applyAlignment="1">
      <alignment horizontal="center" wrapText="1"/>
    </xf>
    <xf numFmtId="17" fontId="11" fillId="0" borderId="0" xfId="0" quotePrefix="1" applyNumberFormat="1" applyFont="1" applyFill="1"/>
    <xf numFmtId="4" fontId="14" fillId="0" borderId="8" xfId="1" applyNumberFormat="1" applyFont="1" applyFill="1" applyBorder="1" applyAlignment="1">
      <alignment horizontal="center" vertical="center" wrapText="1"/>
    </xf>
    <xf numFmtId="11" fontId="14" fillId="0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9DF34CD-30BF-484E-9892-44A45C0B7E8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unavent, Andrew" refreshedDate="45227.675187847221" createdVersion="8" refreshedVersion="8" minRefreshableVersion="3" recordCount="4144" xr:uid="{2ECC4118-7D20-4CB7-887D-467F2D85A958}">
  <cacheSource type="worksheet">
    <worksheetSource ref="A1:Q4145" sheet="RawData"/>
  </cacheSource>
  <cacheFields count="17">
    <cacheField name="Model" numFmtId="0">
      <sharedItems/>
    </cacheField>
    <cacheField name="File" numFmtId="0">
      <sharedItems/>
    </cacheField>
    <cacheField name="Pollutant" numFmtId="0">
      <sharedItems count="8">
        <s v="CO"/>
        <s v="H2S"/>
        <s v="HNO3"/>
        <s v="NO2"/>
        <s v="PM10"/>
        <s v="PM25"/>
        <s v="SO2"/>
        <s v="TAC"/>
      </sharedItems>
    </cacheField>
    <cacheField name="Average" numFmtId="0">
      <sharedItems count="12">
        <s v="1-HR"/>
        <s v="8-HR"/>
        <s v="ANNUAL"/>
        <s v="1ST-HIGHEST MAX DAILY  1-HR"/>
        <s v="8TH-HIGHEST MAX DAILY  1-HR"/>
        <s v="2ND-HIGHEST MAX DAILY  1-HR"/>
        <s v="24-HR"/>
        <s v="1ST-HIGHEST 24-HR"/>
        <s v="8TH-HIGHEST 24-HR"/>
        <s v="4TH-HIGHEST MAX DAILY  1-HR"/>
        <s v="3-HR"/>
        <s v="PERIOD"/>
      </sharedItems>
    </cacheField>
    <cacheField name="Group" numFmtId="0">
      <sharedItems count="51">
        <s v="ALL"/>
        <s v="GEN"/>
        <s v="ROUT"/>
        <s v="G1"/>
        <s v="G2"/>
        <s v="G3"/>
        <s v="FP"/>
        <s v="FPUMP"/>
        <s v="G1_1"/>
        <s v="G1_2"/>
        <s v="G1_3"/>
        <s v="G2_1"/>
        <s v="G2_2"/>
        <s v="G2_3"/>
        <s v="G3_1"/>
        <s v="G3_2"/>
        <s v="G3_3"/>
        <s v="CT"/>
        <s v="MTU"/>
        <s v="MTU1"/>
        <s v="MTU2"/>
        <s v="MTU3"/>
        <s v="MTU4"/>
        <s v="MTU5"/>
        <s v="MTU6"/>
        <s v="MTU7"/>
        <s v="MTU8"/>
        <s v="MTU9"/>
        <s v="MTU10"/>
        <s v="MTU11"/>
        <s v="MTU12"/>
        <s v="MTU13"/>
        <s v="RMP"/>
        <s v="PTU1"/>
        <s v="PTU2"/>
        <s v="PTU"/>
        <s v="CT1"/>
        <s v="CT2"/>
        <s v="CT3"/>
        <s v="CT4"/>
        <s v="CT5"/>
        <s v="CT6"/>
        <s v="CT7"/>
        <s v="CT8"/>
        <s v="CT9"/>
        <s v="CT10"/>
        <s v="CT11"/>
        <s v="CT12"/>
        <s v="CT13"/>
        <s v="CT14"/>
        <s v="HCLS"/>
      </sharedItems>
    </cacheField>
    <cacheField name="Rank" numFmtId="0">
      <sharedItems count="6">
        <s v="1ST"/>
        <s v="2ND"/>
        <s v="3RD"/>
        <s v="4TH"/>
        <s v="5TH"/>
        <s v="6TH"/>
      </sharedItems>
    </cacheField>
    <cacheField name="Conc/Dep" numFmtId="0">
      <sharedItems containsSemiMixedTypes="0" containsString="0" containsNumber="1" minValue="0" maxValue="11685.75239"/>
    </cacheField>
    <cacheField name="East (X)" numFmtId="0">
      <sharedItems containsSemiMixedTypes="0" containsString="0" containsNumber="1" minValue="629200" maxValue="632737.47"/>
    </cacheField>
    <cacheField name="North (Y)" numFmtId="0">
      <sharedItems containsSemiMixedTypes="0" containsString="0" containsNumber="1" minValue="3670000" maxValue="3673750"/>
    </cacheField>
    <cacheField name="Elev" numFmtId="0">
      <sharedItems containsSemiMixedTypes="0" containsString="0" containsNumber="1" minValue="-70.28" maxValue="-65.8"/>
    </cacheField>
    <cacheField name="Hill" numFmtId="0">
      <sharedItems containsSemiMixedTypes="0" containsString="0" containsNumber="1" minValue="-70.28" maxValue="-65.8"/>
    </cacheField>
    <cacheField name="Flag" numFmtId="0">
      <sharedItems containsSemiMixedTypes="0" containsString="0" containsNumber="1" containsInteger="1" minValue="0" maxValue="0"/>
    </cacheField>
    <cacheField name="Time" numFmtId="0">
      <sharedItems containsMixedTypes="1" containsNumber="1" containsInteger="1" minValue="15022224" maxValue="21122606"/>
    </cacheField>
    <cacheField name="Met File" numFmtId="0">
      <sharedItems count="6">
        <s v="KIPL__2015.SFC"/>
        <s v="KIPL_2015-2018_2021_ADJU.SFC"/>
        <s v="KIPL__2016.SFC"/>
        <s v="KIPL__2017.SFC"/>
        <s v="KIPL__2018.SFC"/>
        <s v="KIPL__2021.SFC"/>
      </sharedItems>
    </cacheField>
    <cacheField name="Sources" numFmtId="0">
      <sharedItems containsSemiMixedTypes="0" containsString="0" containsNumber="1" containsInteger="1" minValue="10" maxValue="41"/>
    </cacheField>
    <cacheField name="Groups" numFmtId="0">
      <sharedItems containsSemiMixedTypes="0" containsString="0" containsNumber="1" containsInteger="1" minValue="17" maxValue="51"/>
    </cacheField>
    <cacheField name="Receptors" numFmtId="0">
      <sharedItems containsSemiMixedTypes="0" containsString="0" containsNumber="1" containsInteger="1" minValue="5963" maxValue="59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44">
  <r>
    <s v="AERMOD 22112"/>
    <s v="ElmoreNorth_10202023_2015_CO.SUM"/>
    <x v="0"/>
    <x v="0"/>
    <x v="0"/>
    <x v="0"/>
    <n v="1410.0959700000001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0"/>
    <x v="1"/>
    <n v="1259.0185799999999"/>
    <n v="630448.19999999995"/>
    <n v="3672375.09"/>
    <n v="-69.53"/>
    <n v="-69.53"/>
    <n v="0"/>
    <n v="15063024"/>
    <x v="0"/>
    <n v="10"/>
    <n v="17"/>
    <n v="5963"/>
  </r>
  <r>
    <s v="AERMOD 22112"/>
    <s v="ElmoreNorth_10202023_2015_CO.SUM"/>
    <x v="0"/>
    <x v="0"/>
    <x v="1"/>
    <x v="0"/>
    <n v="1410.0959700000001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1"/>
    <x v="1"/>
    <n v="1259.0185799999999"/>
    <n v="630448.19999999995"/>
    <n v="3672375.09"/>
    <n v="-69.53"/>
    <n v="-69.53"/>
    <n v="0"/>
    <n v="15063024"/>
    <x v="0"/>
    <n v="10"/>
    <n v="17"/>
    <n v="5963"/>
  </r>
  <r>
    <s v="AERMOD 22112"/>
    <s v="ElmoreNorth_10202023_2015_CO.SUM"/>
    <x v="0"/>
    <x v="0"/>
    <x v="2"/>
    <x v="0"/>
    <n v="1410.0959700000001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2"/>
    <x v="1"/>
    <n v="1259.0185799999999"/>
    <n v="630448.19999999995"/>
    <n v="3672375.09"/>
    <n v="-69.53"/>
    <n v="-69.53"/>
    <n v="0"/>
    <n v="15063024"/>
    <x v="0"/>
    <n v="10"/>
    <n v="17"/>
    <n v="5963"/>
  </r>
  <r>
    <s v="AERMOD 22112"/>
    <s v="ElmoreNorth_10202023_2015_CO.SUM"/>
    <x v="0"/>
    <x v="0"/>
    <x v="3"/>
    <x v="0"/>
    <n v="605.33221000000003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3"/>
    <x v="1"/>
    <n v="559.37468999999999"/>
    <n v="630448.19999999995"/>
    <n v="3672375.09"/>
    <n v="-69.53"/>
    <n v="-69.53"/>
    <n v="0"/>
    <n v="15090323"/>
    <x v="0"/>
    <n v="10"/>
    <n v="17"/>
    <n v="5963"/>
  </r>
  <r>
    <s v="AERMOD 22112"/>
    <s v="ElmoreNorth_10202023_2015_CO.SUM"/>
    <x v="0"/>
    <x v="0"/>
    <x v="4"/>
    <x v="0"/>
    <n v="366.07326999999998"/>
    <n v="630593.64"/>
    <n v="3672375.09"/>
    <n v="-69.260000000000005"/>
    <n v="-69.260000000000005"/>
    <n v="0"/>
    <n v="15121322"/>
    <x v="0"/>
    <n v="10"/>
    <n v="17"/>
    <n v="5963"/>
  </r>
  <r>
    <s v="AERMOD 22112"/>
    <s v="ElmoreNorth_10202023_2015_CO.SUM"/>
    <x v="0"/>
    <x v="0"/>
    <x v="4"/>
    <x v="1"/>
    <n v="355.13594999999998"/>
    <n v="630569.4"/>
    <n v="3672375.09"/>
    <n v="-69.3"/>
    <n v="-69.3"/>
    <n v="0"/>
    <n v="15122211"/>
    <x v="0"/>
    <n v="10"/>
    <n v="17"/>
    <n v="5963"/>
  </r>
  <r>
    <s v="AERMOD 22112"/>
    <s v="ElmoreNorth_10202023_2015_CO.SUM"/>
    <x v="0"/>
    <x v="0"/>
    <x v="5"/>
    <x v="0"/>
    <n v="479.28294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5"/>
    <x v="1"/>
    <n v="469.99982"/>
    <n v="630472.43999999994"/>
    <n v="3672375.09"/>
    <n v="-69.489999999999995"/>
    <n v="-69.489999999999995"/>
    <n v="0"/>
    <n v="15121323"/>
    <x v="0"/>
    <n v="10"/>
    <n v="17"/>
    <n v="5963"/>
  </r>
  <r>
    <s v="AERMOD 22112"/>
    <s v="ElmoreNorth_10202023_2015_CO.SUM"/>
    <x v="0"/>
    <x v="0"/>
    <x v="6"/>
    <x v="0"/>
    <n v="14.37683"/>
    <n v="630714.82999999996"/>
    <n v="3672209.14"/>
    <n v="-68.89"/>
    <n v="-68.89"/>
    <n v="0"/>
    <n v="15042220"/>
    <x v="0"/>
    <n v="10"/>
    <n v="17"/>
    <n v="5963"/>
  </r>
  <r>
    <s v="AERMOD 22112"/>
    <s v="ElmoreNorth_10202023_2015_CO.SUM"/>
    <x v="0"/>
    <x v="0"/>
    <x v="6"/>
    <x v="1"/>
    <n v="14.35087"/>
    <n v="630714.82999999996"/>
    <n v="3672209.14"/>
    <n v="-68.89"/>
    <n v="-68.89"/>
    <n v="0"/>
    <n v="15050601"/>
    <x v="0"/>
    <n v="10"/>
    <n v="17"/>
    <n v="5963"/>
  </r>
  <r>
    <s v="AERMOD 22112"/>
    <s v="ElmoreNorth_10202023_2015_CO.SUM"/>
    <x v="0"/>
    <x v="0"/>
    <x v="7"/>
    <x v="0"/>
    <n v="14.37683"/>
    <n v="630714.82999999996"/>
    <n v="3672209.14"/>
    <n v="-68.89"/>
    <n v="-68.89"/>
    <n v="0"/>
    <n v="15042220"/>
    <x v="0"/>
    <n v="10"/>
    <n v="17"/>
    <n v="5963"/>
  </r>
  <r>
    <s v="AERMOD 22112"/>
    <s v="ElmoreNorth_10202023_2015_CO.SUM"/>
    <x v="0"/>
    <x v="0"/>
    <x v="7"/>
    <x v="1"/>
    <n v="14.35087"/>
    <n v="630714.82999999996"/>
    <n v="3672209.14"/>
    <n v="-68.89"/>
    <n v="-68.89"/>
    <n v="0"/>
    <n v="15050601"/>
    <x v="0"/>
    <n v="10"/>
    <n v="17"/>
    <n v="5963"/>
  </r>
  <r>
    <s v="AERMOD 22112"/>
    <s v="ElmoreNorth_10202023_2015_CO.SUM"/>
    <x v="0"/>
    <x v="0"/>
    <x v="8"/>
    <x v="0"/>
    <n v="205.30636999999999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8"/>
    <x v="1"/>
    <n v="187.14959999999999"/>
    <n v="630448.19999999995"/>
    <n v="3672375.09"/>
    <n v="-69.53"/>
    <n v="-69.53"/>
    <n v="0"/>
    <n v="15090520"/>
    <x v="0"/>
    <n v="10"/>
    <n v="17"/>
    <n v="5963"/>
  </r>
  <r>
    <s v="AERMOD 22112"/>
    <s v="ElmoreNorth_10202023_2015_CO.SUM"/>
    <x v="0"/>
    <x v="0"/>
    <x v="9"/>
    <x v="0"/>
    <n v="212.92865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9"/>
    <x v="1"/>
    <n v="192.93907999999999"/>
    <n v="630448.19999999995"/>
    <n v="3672375.09"/>
    <n v="-69.53"/>
    <n v="-69.53"/>
    <n v="0"/>
    <n v="15090520"/>
    <x v="0"/>
    <n v="10"/>
    <n v="17"/>
    <n v="5963"/>
  </r>
  <r>
    <s v="AERMOD 22112"/>
    <s v="ElmoreNorth_10202023_2015_CO.SUM"/>
    <x v="0"/>
    <x v="0"/>
    <x v="10"/>
    <x v="0"/>
    <n v="189.60670999999999"/>
    <n v="630448.19999999995"/>
    <n v="3672375.09"/>
    <n v="-69.53"/>
    <n v="-69.53"/>
    <n v="0"/>
    <n v="15090519"/>
    <x v="0"/>
    <n v="10"/>
    <n v="17"/>
    <n v="5963"/>
  </r>
  <r>
    <s v="AERMOD 22112"/>
    <s v="ElmoreNorth_10202023_2015_CO.SUM"/>
    <x v="0"/>
    <x v="0"/>
    <x v="10"/>
    <x v="1"/>
    <n v="182.32583"/>
    <n v="630448.19999999995"/>
    <n v="3672375.09"/>
    <n v="-69.53"/>
    <n v="-69.53"/>
    <n v="0"/>
    <n v="15090323"/>
    <x v="0"/>
    <n v="10"/>
    <n v="17"/>
    <n v="5963"/>
  </r>
  <r>
    <s v="AERMOD 22112"/>
    <s v="ElmoreNorth_10202023_2015_CO.SUM"/>
    <x v="0"/>
    <x v="0"/>
    <x v="11"/>
    <x v="0"/>
    <n v="145.76660000000001"/>
    <n v="630593.64"/>
    <n v="3672375.09"/>
    <n v="-69.260000000000005"/>
    <n v="-69.260000000000005"/>
    <n v="0"/>
    <n v="15121322"/>
    <x v="0"/>
    <n v="10"/>
    <n v="17"/>
    <n v="5963"/>
  </r>
  <r>
    <s v="AERMOD 22112"/>
    <s v="ElmoreNorth_10202023_2015_CO.SUM"/>
    <x v="0"/>
    <x v="0"/>
    <x v="11"/>
    <x v="1"/>
    <n v="133.08376999999999"/>
    <n v="630569.4"/>
    <n v="3672375.09"/>
    <n v="-69.3"/>
    <n v="-69.3"/>
    <n v="0"/>
    <n v="15122211"/>
    <x v="0"/>
    <n v="10"/>
    <n v="17"/>
    <n v="5963"/>
  </r>
  <r>
    <s v="AERMOD 22112"/>
    <s v="ElmoreNorth_10202023_2015_CO.SUM"/>
    <x v="0"/>
    <x v="0"/>
    <x v="12"/>
    <x v="0"/>
    <n v="132.62903"/>
    <n v="630593.64"/>
    <n v="3672375.09"/>
    <n v="-69.260000000000005"/>
    <n v="-69.260000000000005"/>
    <n v="0"/>
    <n v="15121322"/>
    <x v="0"/>
    <n v="10"/>
    <n v="17"/>
    <n v="5963"/>
  </r>
  <r>
    <s v="AERMOD 22112"/>
    <s v="ElmoreNorth_10202023_2015_CO.SUM"/>
    <x v="0"/>
    <x v="0"/>
    <x v="12"/>
    <x v="1"/>
    <n v="114.5091"/>
    <n v="630423.97"/>
    <n v="3672375.09"/>
    <n v="-69.58"/>
    <n v="-69.58"/>
    <n v="0"/>
    <n v="15070101"/>
    <x v="0"/>
    <n v="10"/>
    <n v="17"/>
    <n v="5963"/>
  </r>
  <r>
    <s v="AERMOD 22112"/>
    <s v="ElmoreNorth_10202023_2015_CO.SUM"/>
    <x v="0"/>
    <x v="0"/>
    <x v="13"/>
    <x v="0"/>
    <n v="118.31922"/>
    <n v="630423.97"/>
    <n v="3672375.09"/>
    <n v="-69.58"/>
    <n v="-69.58"/>
    <n v="0"/>
    <n v="15050319"/>
    <x v="0"/>
    <n v="10"/>
    <n v="17"/>
    <n v="5963"/>
  </r>
  <r>
    <s v="AERMOD 22112"/>
    <s v="ElmoreNorth_10202023_2015_CO.SUM"/>
    <x v="0"/>
    <x v="0"/>
    <x v="13"/>
    <x v="1"/>
    <n v="107.74818999999999"/>
    <n v="630423.97"/>
    <n v="3672375.09"/>
    <n v="-69.58"/>
    <n v="-69.58"/>
    <n v="0"/>
    <n v="15070101"/>
    <x v="0"/>
    <n v="10"/>
    <n v="17"/>
    <n v="5963"/>
  </r>
  <r>
    <s v="AERMOD 22112"/>
    <s v="ElmoreNorth_10202023_2015_CO.SUM"/>
    <x v="0"/>
    <x v="0"/>
    <x v="14"/>
    <x v="0"/>
    <n v="171.01061000000001"/>
    <n v="630496.68000000005"/>
    <n v="3672375.09"/>
    <n v="-69.430000000000007"/>
    <n v="-69.430000000000007"/>
    <n v="0"/>
    <n v="15090821"/>
    <x v="0"/>
    <n v="10"/>
    <n v="17"/>
    <n v="5963"/>
  </r>
  <r>
    <s v="AERMOD 22112"/>
    <s v="ElmoreNorth_10202023_2015_CO.SUM"/>
    <x v="0"/>
    <x v="0"/>
    <x v="14"/>
    <x v="1"/>
    <n v="160.38681"/>
    <n v="630472.43999999994"/>
    <n v="3672375.09"/>
    <n v="-69.489999999999995"/>
    <n v="-69.489999999999995"/>
    <n v="0"/>
    <n v="15121323"/>
    <x v="0"/>
    <n v="10"/>
    <n v="17"/>
    <n v="5963"/>
  </r>
  <r>
    <s v="AERMOD 22112"/>
    <s v="ElmoreNorth_10202023_2015_CO.SUM"/>
    <x v="0"/>
    <x v="0"/>
    <x v="15"/>
    <x v="0"/>
    <n v="167.45498000000001"/>
    <n v="630472.43999999994"/>
    <n v="3672375.09"/>
    <n v="-69.489999999999995"/>
    <n v="-69.489999999999995"/>
    <n v="0"/>
    <n v="15090820"/>
    <x v="0"/>
    <n v="10"/>
    <n v="17"/>
    <n v="5963"/>
  </r>
  <r>
    <s v="AERMOD 22112"/>
    <s v="ElmoreNorth_10202023_2015_CO.SUM"/>
    <x v="0"/>
    <x v="0"/>
    <x v="15"/>
    <x v="1"/>
    <n v="164.70167000000001"/>
    <n v="630472.43999999994"/>
    <n v="3672375.09"/>
    <n v="-69.489999999999995"/>
    <n v="-69.489999999999995"/>
    <n v="0"/>
    <n v="15121323"/>
    <x v="0"/>
    <n v="10"/>
    <n v="17"/>
    <n v="5963"/>
  </r>
  <r>
    <s v="AERMOD 22112"/>
    <s v="ElmoreNorth_10202023_2015_CO.SUM"/>
    <x v="0"/>
    <x v="0"/>
    <x v="16"/>
    <x v="0"/>
    <n v="149.78092000000001"/>
    <n v="630423.97"/>
    <n v="3672375.09"/>
    <n v="-69.58"/>
    <n v="-69.58"/>
    <n v="0"/>
    <n v="15050319"/>
    <x v="0"/>
    <n v="10"/>
    <n v="17"/>
    <n v="5963"/>
  </r>
  <r>
    <s v="AERMOD 22112"/>
    <s v="ElmoreNorth_10202023_2015_CO.SUM"/>
    <x v="0"/>
    <x v="0"/>
    <x v="16"/>
    <x v="1"/>
    <n v="148.99234999999999"/>
    <n v="630423.97"/>
    <n v="3672375.09"/>
    <n v="-69.58"/>
    <n v="-69.58"/>
    <n v="0"/>
    <n v="15090119"/>
    <x v="0"/>
    <n v="10"/>
    <n v="17"/>
    <n v="5963"/>
  </r>
  <r>
    <s v="AERMOD 22112"/>
    <s v="ElmoreNorth_10202023_2015_CO8.SUM"/>
    <x v="0"/>
    <x v="1"/>
    <x v="0"/>
    <x v="0"/>
    <n v="77.453559999999996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0"/>
    <x v="1"/>
    <n v="64.544569999999993"/>
    <n v="630714.82999999996"/>
    <n v="3672327.68"/>
    <n v="-68.95"/>
    <n v="-68.95"/>
    <n v="0"/>
    <n v="15122324"/>
    <x v="0"/>
    <n v="10"/>
    <n v="17"/>
    <n v="5963"/>
  </r>
  <r>
    <s v="AERMOD 22112"/>
    <s v="ElmoreNorth_10202023_2015_CO8.SUM"/>
    <x v="0"/>
    <x v="1"/>
    <x v="1"/>
    <x v="0"/>
    <n v="77.453559999999996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1"/>
    <x v="1"/>
    <n v="64.544569999999993"/>
    <n v="630714.82999999996"/>
    <n v="3672327.68"/>
    <n v="-68.95"/>
    <n v="-68.95"/>
    <n v="0"/>
    <n v="15122324"/>
    <x v="0"/>
    <n v="10"/>
    <n v="17"/>
    <n v="5963"/>
  </r>
  <r>
    <s v="AERMOD 22112"/>
    <s v="ElmoreNorth_10202023_2015_CO8.SUM"/>
    <x v="0"/>
    <x v="1"/>
    <x v="2"/>
    <x v="0"/>
    <n v="77.453559999999996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2"/>
    <x v="1"/>
    <n v="64.544569999999993"/>
    <n v="630714.82999999996"/>
    <n v="3672327.68"/>
    <n v="-68.95"/>
    <n v="-68.95"/>
    <n v="0"/>
    <n v="15122324"/>
    <x v="0"/>
    <n v="10"/>
    <n v="17"/>
    <n v="5963"/>
  </r>
  <r>
    <s v="AERMOD 22112"/>
    <s v="ElmoreNorth_10202023_2015_CO8.SUM"/>
    <x v="0"/>
    <x v="1"/>
    <x v="3"/>
    <x v="0"/>
    <n v="34.462760000000003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3"/>
    <x v="1"/>
    <n v="27.308789999999998"/>
    <n v="630423.97"/>
    <n v="3672375.09"/>
    <n v="-69.58"/>
    <n v="-69.58"/>
    <n v="0"/>
    <n v="15070424"/>
    <x v="0"/>
    <n v="10"/>
    <n v="17"/>
    <n v="5963"/>
  </r>
  <r>
    <s v="AERMOD 22112"/>
    <s v="ElmoreNorth_10202023_2015_CO8.SUM"/>
    <x v="0"/>
    <x v="1"/>
    <x v="4"/>
    <x v="0"/>
    <n v="25.373280000000001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CO8.SUM"/>
    <x v="0"/>
    <x v="1"/>
    <x v="4"/>
    <x v="1"/>
    <n v="21.852260000000001"/>
    <n v="630714.82999999996"/>
    <n v="3672280.26"/>
    <n v="-68.94"/>
    <n v="-68.94"/>
    <n v="0"/>
    <n v="15050624"/>
    <x v="0"/>
    <n v="10"/>
    <n v="17"/>
    <n v="5963"/>
  </r>
  <r>
    <s v="AERMOD 22112"/>
    <s v="ElmoreNorth_10202023_2015_CO8.SUM"/>
    <x v="0"/>
    <x v="1"/>
    <x v="5"/>
    <x v="0"/>
    <n v="25.71622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CO8.SUM"/>
    <x v="0"/>
    <x v="1"/>
    <x v="5"/>
    <x v="1"/>
    <n v="21.279"/>
    <n v="630714.82999999996"/>
    <n v="3672303.97"/>
    <n v="-68.959999999999994"/>
    <n v="-68.959999999999994"/>
    <n v="0"/>
    <n v="15111524"/>
    <x v="0"/>
    <n v="10"/>
    <n v="17"/>
    <n v="5963"/>
  </r>
  <r>
    <s v="AERMOD 22112"/>
    <s v="ElmoreNorth_10202023_2015_CO8.SUM"/>
    <x v="0"/>
    <x v="1"/>
    <x v="6"/>
    <x v="0"/>
    <n v="1.3221499999999999"/>
    <n v="630714.82999999996"/>
    <n v="3672232.85"/>
    <n v="-68.91"/>
    <n v="-68.91"/>
    <n v="0"/>
    <n v="15102008"/>
    <x v="0"/>
    <n v="10"/>
    <n v="17"/>
    <n v="5963"/>
  </r>
  <r>
    <s v="AERMOD 22112"/>
    <s v="ElmoreNorth_10202023_2015_CO8.SUM"/>
    <x v="0"/>
    <x v="1"/>
    <x v="6"/>
    <x v="1"/>
    <n v="1.25769"/>
    <n v="630714.82999999996"/>
    <n v="3672232.85"/>
    <n v="-68.91"/>
    <n v="-68.91"/>
    <n v="0"/>
    <n v="15050708"/>
    <x v="0"/>
    <n v="10"/>
    <n v="17"/>
    <n v="5963"/>
  </r>
  <r>
    <s v="AERMOD 22112"/>
    <s v="ElmoreNorth_10202023_2015_CO8.SUM"/>
    <x v="0"/>
    <x v="1"/>
    <x v="7"/>
    <x v="0"/>
    <n v="1.3221499999999999"/>
    <n v="630714.82999999996"/>
    <n v="3672232.85"/>
    <n v="-68.91"/>
    <n v="-68.91"/>
    <n v="0"/>
    <n v="15102008"/>
    <x v="0"/>
    <n v="10"/>
    <n v="17"/>
    <n v="5963"/>
  </r>
  <r>
    <s v="AERMOD 22112"/>
    <s v="ElmoreNorth_10202023_2015_CO8.SUM"/>
    <x v="0"/>
    <x v="1"/>
    <x v="7"/>
    <x v="1"/>
    <n v="1.25769"/>
    <n v="630714.82999999996"/>
    <n v="3672232.85"/>
    <n v="-68.91"/>
    <n v="-68.91"/>
    <n v="0"/>
    <n v="15050708"/>
    <x v="0"/>
    <n v="10"/>
    <n v="17"/>
    <n v="5963"/>
  </r>
  <r>
    <s v="AERMOD 22112"/>
    <s v="ElmoreNorth_10202023_2015_CO8.SUM"/>
    <x v="0"/>
    <x v="1"/>
    <x v="8"/>
    <x v="0"/>
    <n v="11.73047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8"/>
    <x v="1"/>
    <n v="9.3963199999999993"/>
    <n v="630423.97"/>
    <n v="3672375.09"/>
    <n v="-69.58"/>
    <n v="-69.58"/>
    <n v="0"/>
    <n v="15070424"/>
    <x v="0"/>
    <n v="10"/>
    <n v="17"/>
    <n v="5963"/>
  </r>
  <r>
    <s v="AERMOD 22112"/>
    <s v="ElmoreNorth_10202023_2015_CO8.SUM"/>
    <x v="0"/>
    <x v="1"/>
    <x v="9"/>
    <x v="0"/>
    <n v="11.687279999999999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9"/>
    <x v="1"/>
    <n v="9.2434799999999999"/>
    <n v="630423.97"/>
    <n v="3672375.09"/>
    <n v="-69.58"/>
    <n v="-69.58"/>
    <n v="0"/>
    <n v="15070424"/>
    <x v="0"/>
    <n v="10"/>
    <n v="17"/>
    <n v="5963"/>
  </r>
  <r>
    <s v="AERMOD 22112"/>
    <s v="ElmoreNorth_10202023_2015_CO8.SUM"/>
    <x v="0"/>
    <x v="1"/>
    <x v="10"/>
    <x v="0"/>
    <n v="11.04501"/>
    <n v="630423.97"/>
    <n v="3672375.09"/>
    <n v="-69.58"/>
    <n v="-69.58"/>
    <n v="0"/>
    <n v="15070524"/>
    <x v="0"/>
    <n v="10"/>
    <n v="17"/>
    <n v="5963"/>
  </r>
  <r>
    <s v="AERMOD 22112"/>
    <s v="ElmoreNorth_10202023_2015_CO8.SUM"/>
    <x v="0"/>
    <x v="1"/>
    <x v="10"/>
    <x v="1"/>
    <n v="8.6689900000000009"/>
    <n v="630423.97"/>
    <n v="3672375.09"/>
    <n v="-69.58"/>
    <n v="-69.58"/>
    <n v="0"/>
    <n v="15070424"/>
    <x v="0"/>
    <n v="10"/>
    <n v="17"/>
    <n v="5963"/>
  </r>
  <r>
    <s v="AERMOD 22112"/>
    <s v="ElmoreNorth_10202023_2015_CO8.SUM"/>
    <x v="0"/>
    <x v="1"/>
    <x v="11"/>
    <x v="0"/>
    <n v="8.4383800000000004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CO8.SUM"/>
    <x v="0"/>
    <x v="1"/>
    <x v="11"/>
    <x v="1"/>
    <n v="7.4734699999999998"/>
    <n v="630714.82999999996"/>
    <n v="3672327.68"/>
    <n v="-68.95"/>
    <n v="-68.95"/>
    <n v="0"/>
    <n v="15122324"/>
    <x v="0"/>
    <n v="10"/>
    <n v="17"/>
    <n v="5963"/>
  </r>
  <r>
    <s v="AERMOD 22112"/>
    <s v="ElmoreNorth_10202023_2015_CO8.SUM"/>
    <x v="0"/>
    <x v="1"/>
    <x v="12"/>
    <x v="0"/>
    <n v="8.5433400000000006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CO8.SUM"/>
    <x v="0"/>
    <x v="1"/>
    <x v="12"/>
    <x v="1"/>
    <n v="7.3456599999999996"/>
    <n v="630714.82999999996"/>
    <n v="3672327.68"/>
    <n v="-68.95"/>
    <n v="-68.95"/>
    <n v="0"/>
    <n v="15122324"/>
    <x v="0"/>
    <n v="10"/>
    <n v="17"/>
    <n v="5963"/>
  </r>
  <r>
    <s v="AERMOD 22112"/>
    <s v="ElmoreNorth_10202023_2015_CO8.SUM"/>
    <x v="0"/>
    <x v="1"/>
    <x v="13"/>
    <x v="0"/>
    <n v="8.3915600000000001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CO8.SUM"/>
    <x v="0"/>
    <x v="1"/>
    <x v="13"/>
    <x v="1"/>
    <n v="7.3232100000000004"/>
    <n v="630714.82999999996"/>
    <n v="3672280.26"/>
    <n v="-68.94"/>
    <n v="-68.94"/>
    <n v="0"/>
    <n v="15051408"/>
    <x v="0"/>
    <n v="10"/>
    <n v="17"/>
    <n v="5963"/>
  </r>
  <r>
    <s v="AERMOD 22112"/>
    <s v="ElmoreNorth_10202023_2015_CO8.SUM"/>
    <x v="0"/>
    <x v="1"/>
    <x v="14"/>
    <x v="0"/>
    <n v="8.5695499999999996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CO8.SUM"/>
    <x v="0"/>
    <x v="1"/>
    <x v="14"/>
    <x v="1"/>
    <n v="6.9765100000000002"/>
    <n v="630714.82999999996"/>
    <n v="3672303.97"/>
    <n v="-68.959999999999994"/>
    <n v="-68.959999999999994"/>
    <n v="0"/>
    <n v="15111524"/>
    <x v="0"/>
    <n v="10"/>
    <n v="17"/>
    <n v="5963"/>
  </r>
  <r>
    <s v="AERMOD 22112"/>
    <s v="ElmoreNorth_10202023_2015_CO8.SUM"/>
    <x v="0"/>
    <x v="1"/>
    <x v="15"/>
    <x v="0"/>
    <n v="8.8084699999999998"/>
    <n v="630399.73"/>
    <n v="3672375.09"/>
    <n v="-69.62"/>
    <n v="-69.62"/>
    <n v="0"/>
    <n v="15070524"/>
    <x v="0"/>
    <n v="10"/>
    <n v="17"/>
    <n v="5963"/>
  </r>
  <r>
    <s v="AERMOD 22112"/>
    <s v="ElmoreNorth_10202023_2015_CO8.SUM"/>
    <x v="0"/>
    <x v="1"/>
    <x v="15"/>
    <x v="1"/>
    <n v="7.6589700000000001"/>
    <n v="630399.73"/>
    <n v="3672375.09"/>
    <n v="-69.62"/>
    <n v="-69.62"/>
    <n v="0"/>
    <n v="15070424"/>
    <x v="0"/>
    <n v="10"/>
    <n v="17"/>
    <n v="5963"/>
  </r>
  <r>
    <s v="AERMOD 22112"/>
    <s v="ElmoreNorth_10202023_2015_CO8.SUM"/>
    <x v="0"/>
    <x v="1"/>
    <x v="16"/>
    <x v="0"/>
    <n v="8.6030700000000007"/>
    <n v="630399.73"/>
    <n v="3672375.09"/>
    <n v="-69.62"/>
    <n v="-69.62"/>
    <n v="0"/>
    <n v="15070524"/>
    <x v="0"/>
    <n v="10"/>
    <n v="17"/>
    <n v="5963"/>
  </r>
  <r>
    <s v="AERMOD 22112"/>
    <s v="ElmoreNorth_10202023_2015_CO8.SUM"/>
    <x v="0"/>
    <x v="1"/>
    <x v="16"/>
    <x v="1"/>
    <n v="7.3269299999999999"/>
    <n v="630399.73"/>
    <n v="3672375.09"/>
    <n v="-69.62"/>
    <n v="-69.62"/>
    <n v="0"/>
    <n v="15070424"/>
    <x v="0"/>
    <n v="10"/>
    <n v="17"/>
    <n v="5963"/>
  </r>
  <r>
    <s v="AERMOD 22112"/>
    <s v="ElmoreNorth_10202023_2015_H2S.SUM"/>
    <x v="1"/>
    <x v="0"/>
    <x v="0"/>
    <x v="0"/>
    <n v="333.00261999999998"/>
    <n v="630448.19999999995"/>
    <n v="3671995.77"/>
    <n v="-69.28"/>
    <n v="-69.28"/>
    <n v="0"/>
    <n v="15122610"/>
    <x v="0"/>
    <n v="30"/>
    <n v="35"/>
    <n v="5963"/>
  </r>
  <r>
    <s v="AERMOD 22112"/>
    <s v="ElmoreNorth_10202023_2015_H2S.SUM"/>
    <x v="1"/>
    <x v="0"/>
    <x v="17"/>
    <x v="0"/>
    <n v="22.795269999999999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18"/>
    <x v="0"/>
    <n v="142.37316999999999"/>
    <n v="630700"/>
    <n v="3672425"/>
    <n v="-69.040000000000006"/>
    <n v="-69.040000000000006"/>
    <n v="0"/>
    <n v="15110220"/>
    <x v="0"/>
    <n v="30"/>
    <n v="35"/>
    <n v="5963"/>
  </r>
  <r>
    <s v="AERMOD 22112"/>
    <s v="ElmoreNorth_10202023_2015_H2S.SUM"/>
    <x v="1"/>
    <x v="0"/>
    <x v="19"/>
    <x v="0"/>
    <n v="115.3507"/>
    <n v="630900"/>
    <n v="3673200"/>
    <n v="-69.510000000000005"/>
    <n v="-69.510000000000005"/>
    <n v="0"/>
    <n v="15050721"/>
    <x v="0"/>
    <n v="30"/>
    <n v="35"/>
    <n v="5963"/>
  </r>
  <r>
    <s v="AERMOD 22112"/>
    <s v="ElmoreNorth_10202023_2015_H2S.SUM"/>
    <x v="1"/>
    <x v="0"/>
    <x v="20"/>
    <x v="0"/>
    <n v="78.134649999999993"/>
    <n v="631750"/>
    <n v="3670750"/>
    <n v="-66.28"/>
    <n v="-66.28"/>
    <n v="0"/>
    <n v="15060224"/>
    <x v="0"/>
    <n v="30"/>
    <n v="35"/>
    <n v="5963"/>
  </r>
  <r>
    <s v="AERMOD 22112"/>
    <s v="ElmoreNorth_10202023_2015_H2S.SUM"/>
    <x v="1"/>
    <x v="0"/>
    <x v="21"/>
    <x v="0"/>
    <n v="80.482799999999997"/>
    <n v="632737.47"/>
    <n v="3670847.68"/>
    <n v="-65.8"/>
    <n v="-65.8"/>
    <n v="0"/>
    <n v="15022718"/>
    <x v="0"/>
    <n v="30"/>
    <n v="35"/>
    <n v="5963"/>
  </r>
  <r>
    <s v="AERMOD 22112"/>
    <s v="ElmoreNorth_10202023_2015_H2S.SUM"/>
    <x v="1"/>
    <x v="0"/>
    <x v="22"/>
    <x v="0"/>
    <n v="107.80625000000001"/>
    <n v="630200"/>
    <n v="3673300"/>
    <n v="-69.959999999999994"/>
    <n v="-69.959999999999994"/>
    <n v="0"/>
    <n v="15050721"/>
    <x v="0"/>
    <n v="30"/>
    <n v="35"/>
    <n v="5963"/>
  </r>
  <r>
    <s v="AERMOD 22112"/>
    <s v="ElmoreNorth_10202023_2015_H2S.SUM"/>
    <x v="1"/>
    <x v="0"/>
    <x v="23"/>
    <x v="0"/>
    <n v="87.708020000000005"/>
    <n v="631000"/>
    <n v="3673500"/>
    <n v="-69.540000000000006"/>
    <n v="-69.540000000000006"/>
    <n v="0"/>
    <n v="15060301"/>
    <x v="0"/>
    <n v="30"/>
    <n v="35"/>
    <n v="5963"/>
  </r>
  <r>
    <s v="AERMOD 22112"/>
    <s v="ElmoreNorth_10202023_2015_H2S.SUM"/>
    <x v="1"/>
    <x v="0"/>
    <x v="24"/>
    <x v="0"/>
    <n v="129.99494999999999"/>
    <n v="630725"/>
    <n v="3672475"/>
    <n v="-69.040000000000006"/>
    <n v="-69.040000000000006"/>
    <n v="0"/>
    <n v="15050723"/>
    <x v="0"/>
    <n v="30"/>
    <n v="35"/>
    <n v="5963"/>
  </r>
  <r>
    <s v="AERMOD 22112"/>
    <s v="ElmoreNorth_10202023_2015_H2S.SUM"/>
    <x v="1"/>
    <x v="0"/>
    <x v="25"/>
    <x v="0"/>
    <n v="92.575050000000005"/>
    <n v="630250"/>
    <n v="3670000"/>
    <n v="-66.42"/>
    <n v="-66.42"/>
    <n v="0"/>
    <n v="15110221"/>
    <x v="0"/>
    <n v="30"/>
    <n v="35"/>
    <n v="5963"/>
  </r>
  <r>
    <s v="AERMOD 22112"/>
    <s v="ElmoreNorth_10202023_2015_H2S.SUM"/>
    <x v="1"/>
    <x v="0"/>
    <x v="26"/>
    <x v="0"/>
    <n v="137.44073"/>
    <n v="630025"/>
    <n v="3672500"/>
    <n v="-69.95"/>
    <n v="-66.84"/>
    <n v="0"/>
    <n v="15050723"/>
    <x v="0"/>
    <n v="30"/>
    <n v="35"/>
    <n v="5963"/>
  </r>
  <r>
    <s v="AERMOD 22112"/>
    <s v="ElmoreNorth_10202023_2015_H2S.SUM"/>
    <x v="1"/>
    <x v="0"/>
    <x v="27"/>
    <x v="0"/>
    <n v="84.036799999999999"/>
    <n v="630250"/>
    <n v="3670250"/>
    <n v="-66.8"/>
    <n v="-66.8"/>
    <n v="0"/>
    <n v="15060224"/>
    <x v="0"/>
    <n v="30"/>
    <n v="35"/>
    <n v="5963"/>
  </r>
  <r>
    <s v="AERMOD 22112"/>
    <s v="ElmoreNorth_10202023_2015_H2S.SUM"/>
    <x v="1"/>
    <x v="0"/>
    <x v="28"/>
    <x v="0"/>
    <n v="109.34869999999999"/>
    <n v="631000"/>
    <n v="3670500"/>
    <n v="-66.459999999999994"/>
    <n v="-66.459999999999994"/>
    <n v="0"/>
    <n v="15050721"/>
    <x v="0"/>
    <n v="30"/>
    <n v="35"/>
    <n v="5963"/>
  </r>
  <r>
    <s v="AERMOD 22112"/>
    <s v="ElmoreNorth_10202023_2015_H2S.SUM"/>
    <x v="1"/>
    <x v="0"/>
    <x v="29"/>
    <x v="0"/>
    <n v="81.367199999999997"/>
    <n v="630600"/>
    <n v="3671000"/>
    <n v="-68.239999999999995"/>
    <n v="-68.239999999999995"/>
    <n v="0"/>
    <n v="15070102"/>
    <x v="0"/>
    <n v="30"/>
    <n v="35"/>
    <n v="5963"/>
  </r>
  <r>
    <s v="AERMOD 22112"/>
    <s v="ElmoreNorth_10202023_2015_H2S.SUM"/>
    <x v="1"/>
    <x v="0"/>
    <x v="30"/>
    <x v="0"/>
    <n v="112.45247999999999"/>
    <n v="629500"/>
    <n v="3673250"/>
    <n v="-69.81"/>
    <n v="-69.81"/>
    <n v="0"/>
    <n v="15050723"/>
    <x v="0"/>
    <n v="30"/>
    <n v="35"/>
    <n v="5963"/>
  </r>
  <r>
    <s v="AERMOD 22112"/>
    <s v="ElmoreNorth_10202023_2015_H2S.SUM"/>
    <x v="1"/>
    <x v="0"/>
    <x v="31"/>
    <x v="0"/>
    <n v="103.11989"/>
    <n v="630750"/>
    <n v="3670250"/>
    <n v="-66.31"/>
    <n v="-66.31"/>
    <n v="0"/>
    <n v="15072619"/>
    <x v="0"/>
    <n v="30"/>
    <n v="35"/>
    <n v="5963"/>
  </r>
  <r>
    <s v="AERMOD 22112"/>
    <s v="ElmoreNorth_10202023_2015_H2S.SUM"/>
    <x v="1"/>
    <x v="0"/>
    <x v="32"/>
    <x v="0"/>
    <n v="328.07270999999997"/>
    <n v="630448.19999999995"/>
    <n v="3671995.77"/>
    <n v="-69.28"/>
    <n v="-69.28"/>
    <n v="0"/>
    <n v="15122610"/>
    <x v="0"/>
    <n v="30"/>
    <n v="35"/>
    <n v="5963"/>
  </r>
  <r>
    <s v="AERMOD 22112"/>
    <s v="ElmoreNorth_10202023_2015_H2S.SUM"/>
    <x v="1"/>
    <x v="0"/>
    <x v="33"/>
    <x v="0"/>
    <n v="68.477999999999994"/>
    <n v="630375.49"/>
    <n v="3672375.09"/>
    <n v="-69.680000000000007"/>
    <n v="-69.680000000000007"/>
    <n v="0"/>
    <n v="15050723"/>
    <x v="0"/>
    <n v="30"/>
    <n v="35"/>
    <n v="5963"/>
  </r>
  <r>
    <s v="AERMOD 22112"/>
    <s v="ElmoreNorth_10202023_2015_H2S.SUM"/>
    <x v="1"/>
    <x v="0"/>
    <x v="34"/>
    <x v="0"/>
    <n v="68.908919999999995"/>
    <n v="630375.49"/>
    <n v="3672375.09"/>
    <n v="-69.680000000000007"/>
    <n v="-69.680000000000007"/>
    <n v="0"/>
    <n v="15050723"/>
    <x v="0"/>
    <n v="30"/>
    <n v="35"/>
    <n v="5963"/>
  </r>
  <r>
    <s v="AERMOD 22112"/>
    <s v="ElmoreNorth_10202023_2015_H2S.SUM"/>
    <x v="1"/>
    <x v="0"/>
    <x v="2"/>
    <x v="0"/>
    <n v="22.795269999999999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35"/>
    <x v="0"/>
    <n v="137.38693000000001"/>
    <n v="630375.49"/>
    <n v="3672375.09"/>
    <n v="-69.680000000000007"/>
    <n v="-69.680000000000007"/>
    <n v="0"/>
    <n v="15050723"/>
    <x v="0"/>
    <n v="30"/>
    <n v="35"/>
    <n v="5963"/>
  </r>
  <r>
    <s v="AERMOD 22112"/>
    <s v="ElmoreNorth_10202023_2015_H2S.SUM"/>
    <x v="1"/>
    <x v="0"/>
    <x v="36"/>
    <x v="0"/>
    <n v="1.7728299999999999"/>
    <n v="629700"/>
    <n v="3671500"/>
    <n v="-69.400000000000006"/>
    <n v="-69.400000000000006"/>
    <n v="0"/>
    <n v="15092818"/>
    <x v="0"/>
    <n v="30"/>
    <n v="35"/>
    <n v="5963"/>
  </r>
  <r>
    <s v="AERMOD 22112"/>
    <s v="ElmoreNorth_10202023_2015_H2S.SUM"/>
    <x v="1"/>
    <x v="0"/>
    <x v="37"/>
    <x v="0"/>
    <n v="2.9346199999999998"/>
    <n v="630254.29"/>
    <n v="3672375.09"/>
    <n v="-69.89"/>
    <n v="-69.89"/>
    <n v="0"/>
    <n v="15070319"/>
    <x v="0"/>
    <n v="30"/>
    <n v="35"/>
    <n v="5963"/>
  </r>
  <r>
    <s v="AERMOD 22112"/>
    <s v="ElmoreNorth_10202023_2015_H2S.SUM"/>
    <x v="1"/>
    <x v="0"/>
    <x v="38"/>
    <x v="0"/>
    <n v="2.7849400000000002"/>
    <n v="630254.29"/>
    <n v="3672375.09"/>
    <n v="-69.89"/>
    <n v="-69.89"/>
    <n v="0"/>
    <n v="15070319"/>
    <x v="0"/>
    <n v="30"/>
    <n v="35"/>
    <n v="5963"/>
  </r>
  <r>
    <s v="AERMOD 22112"/>
    <s v="ElmoreNorth_10202023_2015_H2S.SUM"/>
    <x v="1"/>
    <x v="0"/>
    <x v="39"/>
    <x v="0"/>
    <n v="2.6715499999999999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0"/>
    <x v="0"/>
    <n v="2.5628799999999998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1"/>
    <x v="0"/>
    <n v="2.4604300000000001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2"/>
    <x v="0"/>
    <n v="2.3561299999999998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3"/>
    <x v="0"/>
    <n v="2.25631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4"/>
    <x v="0"/>
    <n v="2.15482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5"/>
    <x v="0"/>
    <n v="2.0678399999999999"/>
    <n v="630230.06000000006"/>
    <n v="3672375.09"/>
    <n v="-69.94"/>
    <n v="-69.94"/>
    <n v="0"/>
    <n v="15070319"/>
    <x v="0"/>
    <n v="30"/>
    <n v="35"/>
    <n v="5963"/>
  </r>
  <r>
    <s v="AERMOD 22112"/>
    <s v="ElmoreNorth_10202023_2015_H2S.SUM"/>
    <x v="1"/>
    <x v="0"/>
    <x v="46"/>
    <x v="0"/>
    <n v="1.68163"/>
    <n v="629800"/>
    <n v="3671300"/>
    <n v="-69.06"/>
    <n v="-69.06"/>
    <n v="0"/>
    <n v="15092818"/>
    <x v="0"/>
    <n v="30"/>
    <n v="35"/>
    <n v="5963"/>
  </r>
  <r>
    <s v="AERMOD 22112"/>
    <s v="ElmoreNorth_10202023_2015_H2S.SUM"/>
    <x v="1"/>
    <x v="0"/>
    <x v="47"/>
    <x v="0"/>
    <n v="1.75291"/>
    <n v="629800"/>
    <n v="3671300"/>
    <n v="-69.06"/>
    <n v="-69.06"/>
    <n v="0"/>
    <n v="15092818"/>
    <x v="0"/>
    <n v="30"/>
    <n v="35"/>
    <n v="5963"/>
  </r>
  <r>
    <s v="AERMOD 22112"/>
    <s v="ElmoreNorth_10202023_2015_H2S.SUM"/>
    <x v="1"/>
    <x v="0"/>
    <x v="48"/>
    <x v="0"/>
    <n v="1.77786"/>
    <n v="629800"/>
    <n v="3671300"/>
    <n v="-69.06"/>
    <n v="-69.06"/>
    <n v="0"/>
    <n v="15092818"/>
    <x v="0"/>
    <n v="30"/>
    <n v="35"/>
    <n v="5963"/>
  </r>
  <r>
    <s v="AERMOD 22112"/>
    <s v="ElmoreNorth_10202023_2015_H2S.SUM"/>
    <x v="1"/>
    <x v="0"/>
    <x v="49"/>
    <x v="0"/>
    <n v="332.80345"/>
    <n v="630448.19999999995"/>
    <n v="3671995.77"/>
    <n v="-69.28"/>
    <n v="-69.28"/>
    <n v="0"/>
    <n v="15122610"/>
    <x v="0"/>
    <n v="30"/>
    <n v="35"/>
    <n v="5963"/>
  </r>
  <r>
    <s v="AERMOD 22112"/>
    <s v="ElmoreNorth_10202023_2015_HNO3.SUM"/>
    <x v="2"/>
    <x v="2"/>
    <x v="0"/>
    <x v="0"/>
    <n v="106.64875000000001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17"/>
    <x v="0"/>
    <n v="106.52915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1"/>
    <x v="0"/>
    <n v="0.32042999999999999"/>
    <n v="630714.82999999996"/>
    <n v="3672280.26"/>
    <n v="-68.94"/>
    <n v="-68.94"/>
    <n v="0"/>
    <s v="1 YEARS"/>
    <x v="0"/>
    <n v="40"/>
    <n v="50"/>
    <n v="5963"/>
  </r>
  <r>
    <s v="AERMOD 22112"/>
    <s v="ElmoreNorth_10202023_2015_HNO3.SUM"/>
    <x v="2"/>
    <x v="2"/>
    <x v="18"/>
    <x v="0"/>
    <n v="1.6580000000000001E-2"/>
    <n v="630750"/>
    <n v="3670250"/>
    <n v="-66.31"/>
    <n v="-66.31"/>
    <n v="0"/>
    <s v="1 YEARS"/>
    <x v="0"/>
    <n v="40"/>
    <n v="50"/>
    <n v="5963"/>
  </r>
  <r>
    <s v="AERMOD 22112"/>
    <s v="ElmoreNorth_10202023_2015_HNO3.SUM"/>
    <x v="2"/>
    <x v="2"/>
    <x v="19"/>
    <x v="0"/>
    <n v="6.0899999999999999E-3"/>
    <n v="631000"/>
    <n v="3673200"/>
    <n v="-69.39"/>
    <n v="-69.39"/>
    <n v="0"/>
    <s v="1 YEARS"/>
    <x v="0"/>
    <n v="40"/>
    <n v="50"/>
    <n v="5963"/>
  </r>
  <r>
    <s v="AERMOD 22112"/>
    <s v="ElmoreNorth_10202023_2015_HNO3.SUM"/>
    <x v="2"/>
    <x v="2"/>
    <x v="20"/>
    <x v="0"/>
    <n v="3.7799999999999999E-3"/>
    <n v="631250"/>
    <n v="3671000"/>
    <n v="-67.63"/>
    <n v="-67.63"/>
    <n v="0"/>
    <s v="1 YEARS"/>
    <x v="0"/>
    <n v="40"/>
    <n v="50"/>
    <n v="5963"/>
  </r>
  <r>
    <s v="AERMOD 22112"/>
    <s v="ElmoreNorth_10202023_2015_HNO3.SUM"/>
    <x v="2"/>
    <x v="2"/>
    <x v="21"/>
    <x v="0"/>
    <n v="5.3299999999999997E-3"/>
    <n v="632737.47"/>
    <n v="3670847.68"/>
    <n v="-65.8"/>
    <n v="-65.8"/>
    <n v="0"/>
    <s v="1 YEARS"/>
    <x v="0"/>
    <n v="40"/>
    <n v="50"/>
    <n v="5963"/>
  </r>
  <r>
    <s v="AERMOD 22112"/>
    <s v="ElmoreNorth_10202023_2015_HNO3.SUM"/>
    <x v="2"/>
    <x v="2"/>
    <x v="22"/>
    <x v="0"/>
    <n v="5.6600000000000001E-3"/>
    <n v="630300"/>
    <n v="3673300"/>
    <n v="-69.91"/>
    <n v="-69.91"/>
    <n v="0"/>
    <s v="1 YEARS"/>
    <x v="0"/>
    <n v="40"/>
    <n v="50"/>
    <n v="5963"/>
  </r>
  <r>
    <s v="AERMOD 22112"/>
    <s v="ElmoreNorth_10202023_2015_HNO3.SUM"/>
    <x v="2"/>
    <x v="2"/>
    <x v="23"/>
    <x v="0"/>
    <n v="3.9899999999999996E-3"/>
    <n v="630500"/>
    <n v="3673750"/>
    <n v="-69.569999999999993"/>
    <n v="-69.569999999999993"/>
    <n v="0"/>
    <s v="1 YEARS"/>
    <x v="0"/>
    <n v="40"/>
    <n v="50"/>
    <n v="5963"/>
  </r>
  <r>
    <s v="AERMOD 22112"/>
    <s v="ElmoreNorth_10202023_2015_HNO3.SUM"/>
    <x v="2"/>
    <x v="2"/>
    <x v="24"/>
    <x v="0"/>
    <n v="6.2300000000000003E-3"/>
    <n v="630825"/>
    <n v="3672475"/>
    <n v="-68.930000000000007"/>
    <n v="-68.930000000000007"/>
    <n v="0"/>
    <s v="1 YEARS"/>
    <x v="0"/>
    <n v="40"/>
    <n v="50"/>
    <n v="5963"/>
  </r>
  <r>
    <s v="AERMOD 22112"/>
    <s v="ElmoreNorth_10202023_2015_HNO3.SUM"/>
    <x v="2"/>
    <x v="2"/>
    <x v="25"/>
    <x v="0"/>
    <n v="4.96E-3"/>
    <n v="630250"/>
    <n v="3670000"/>
    <n v="-66.42"/>
    <n v="-66.42"/>
    <n v="0"/>
    <s v="1 YEARS"/>
    <x v="0"/>
    <n v="40"/>
    <n v="50"/>
    <n v="5963"/>
  </r>
  <r>
    <s v="AERMOD 22112"/>
    <s v="ElmoreNorth_10202023_2015_HNO3.SUM"/>
    <x v="2"/>
    <x v="2"/>
    <x v="26"/>
    <x v="0"/>
    <n v="6.2199999999999998E-3"/>
    <n v="630125"/>
    <n v="3672500"/>
    <n v="-69.819999999999993"/>
    <n v="-69.819999999999993"/>
    <n v="0"/>
    <s v="1 YEARS"/>
    <x v="0"/>
    <n v="40"/>
    <n v="50"/>
    <n v="5963"/>
  </r>
  <r>
    <s v="AERMOD 22112"/>
    <s v="ElmoreNorth_10202023_2015_HNO3.SUM"/>
    <x v="2"/>
    <x v="2"/>
    <x v="27"/>
    <x v="0"/>
    <n v="4.47E-3"/>
    <n v="630500"/>
    <n v="3670500"/>
    <n v="-67.05"/>
    <n v="-67.05"/>
    <n v="0"/>
    <s v="1 YEARS"/>
    <x v="0"/>
    <n v="40"/>
    <n v="50"/>
    <n v="5963"/>
  </r>
  <r>
    <s v="AERMOD 22112"/>
    <s v="ElmoreNorth_10202023_2015_HNO3.SUM"/>
    <x v="2"/>
    <x v="2"/>
    <x v="28"/>
    <x v="0"/>
    <n v="5.5599999999999998E-3"/>
    <n v="631000"/>
    <n v="3670500"/>
    <n v="-66.459999999999994"/>
    <n v="-66.459999999999994"/>
    <n v="0"/>
    <s v="1 YEARS"/>
    <x v="0"/>
    <n v="40"/>
    <n v="50"/>
    <n v="5963"/>
  </r>
  <r>
    <s v="AERMOD 22112"/>
    <s v="ElmoreNorth_10202023_2015_HNO3.SUM"/>
    <x v="2"/>
    <x v="2"/>
    <x v="29"/>
    <x v="0"/>
    <n v="4.1700000000000001E-3"/>
    <n v="630500"/>
    <n v="3671000"/>
    <n v="-68.3"/>
    <n v="-68.3"/>
    <n v="0"/>
    <s v="1 YEARS"/>
    <x v="0"/>
    <n v="40"/>
    <n v="50"/>
    <n v="5963"/>
  </r>
  <r>
    <s v="AERMOD 22112"/>
    <s v="ElmoreNorth_10202023_2015_HNO3.SUM"/>
    <x v="2"/>
    <x v="2"/>
    <x v="30"/>
    <x v="0"/>
    <n v="5.9500000000000004E-3"/>
    <n v="629500"/>
    <n v="3673250"/>
    <n v="-69.81"/>
    <n v="-69.81"/>
    <n v="0"/>
    <s v="1 YEARS"/>
    <x v="0"/>
    <n v="40"/>
    <n v="50"/>
    <n v="5963"/>
  </r>
  <r>
    <s v="AERMOD 22112"/>
    <s v="ElmoreNorth_10202023_2015_HNO3.SUM"/>
    <x v="2"/>
    <x v="2"/>
    <x v="31"/>
    <x v="0"/>
    <n v="6.2300000000000003E-3"/>
    <n v="630750"/>
    <n v="3670250"/>
    <n v="-66.31"/>
    <n v="-66.31"/>
    <n v="0"/>
    <s v="1 YEARS"/>
    <x v="0"/>
    <n v="40"/>
    <n v="50"/>
    <n v="5963"/>
  </r>
  <r>
    <s v="AERMOD 22112"/>
    <s v="ElmoreNorth_10202023_2015_HNO3.SUM"/>
    <x v="2"/>
    <x v="2"/>
    <x v="32"/>
    <x v="0"/>
    <n v="1.545E-2"/>
    <n v="630714.82999999996"/>
    <n v="3672256.55"/>
    <n v="-68.92"/>
    <n v="-68.92"/>
    <n v="0"/>
    <s v="1 YEARS"/>
    <x v="0"/>
    <n v="40"/>
    <n v="50"/>
    <n v="5963"/>
  </r>
  <r>
    <s v="AERMOD 22112"/>
    <s v="ElmoreNorth_10202023_2015_HNO3.SUM"/>
    <x v="2"/>
    <x v="2"/>
    <x v="33"/>
    <x v="0"/>
    <n v="2.2200000000000002E-3"/>
    <n v="630461.84"/>
    <n v="3672380.53"/>
    <n v="-69.52"/>
    <n v="-69.52"/>
    <n v="0"/>
    <s v="1 YEARS"/>
    <x v="0"/>
    <n v="40"/>
    <n v="50"/>
    <n v="5963"/>
  </r>
  <r>
    <s v="AERMOD 22112"/>
    <s v="ElmoreNorth_10202023_2015_HNO3.SUM"/>
    <x v="2"/>
    <x v="2"/>
    <x v="34"/>
    <x v="0"/>
    <n v="2.2200000000000002E-3"/>
    <n v="630461.84"/>
    <n v="3672380.53"/>
    <n v="-69.52"/>
    <n v="-69.52"/>
    <n v="0"/>
    <s v="1 YEARS"/>
    <x v="0"/>
    <n v="40"/>
    <n v="50"/>
    <n v="5963"/>
  </r>
  <r>
    <s v="AERMOD 22112"/>
    <s v="ElmoreNorth_10202023_2015_HNO3.SUM"/>
    <x v="2"/>
    <x v="2"/>
    <x v="2"/>
    <x v="0"/>
    <n v="106.63385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35"/>
    <x v="0"/>
    <n v="4.45E-3"/>
    <n v="630461.84"/>
    <n v="3672380.53"/>
    <n v="-69.52"/>
    <n v="-69.52"/>
    <n v="0"/>
    <s v="1 YEARS"/>
    <x v="0"/>
    <n v="40"/>
    <n v="50"/>
    <n v="5963"/>
  </r>
  <r>
    <s v="AERMOD 22112"/>
    <s v="ElmoreNorth_10202023_2015_HNO3.SUM"/>
    <x v="2"/>
    <x v="2"/>
    <x v="3"/>
    <x v="0"/>
    <n v="8.243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4"/>
    <x v="0"/>
    <n v="8.2699999999999996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5"/>
    <x v="0"/>
    <n v="8.1490000000000007E-2"/>
    <n v="630714.82999999996"/>
    <n v="3672280.26"/>
    <n v="-68.94"/>
    <n v="-68.94"/>
    <n v="0"/>
    <s v="1 YEARS"/>
    <x v="0"/>
    <n v="40"/>
    <n v="50"/>
    <n v="5963"/>
  </r>
  <r>
    <s v="AERMOD 22112"/>
    <s v="ElmoreNorth_10202023_2015_HNO3.SUM"/>
    <x v="2"/>
    <x v="2"/>
    <x v="6"/>
    <x v="0"/>
    <n v="0.13568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36"/>
    <x v="0"/>
    <n v="6.7624700000000004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37"/>
    <x v="0"/>
    <n v="8.1834000000000007"/>
    <n v="630714.82999999996"/>
    <n v="3672209.14"/>
    <n v="-68.89"/>
    <n v="-68.89"/>
    <n v="0"/>
    <s v="1 YEARS"/>
    <x v="0"/>
    <n v="40"/>
    <n v="50"/>
    <n v="5963"/>
  </r>
  <r>
    <s v="AERMOD 22112"/>
    <s v="ElmoreNorth_10202023_2015_HNO3.SUM"/>
    <x v="2"/>
    <x v="2"/>
    <x v="38"/>
    <x v="0"/>
    <n v="9.6653400000000005"/>
    <n v="630714.82999999996"/>
    <n v="3672209.14"/>
    <n v="-68.89"/>
    <n v="-68.89"/>
    <n v="0"/>
    <s v="1 YEARS"/>
    <x v="0"/>
    <n v="40"/>
    <n v="50"/>
    <n v="5963"/>
  </r>
  <r>
    <s v="AERMOD 22112"/>
    <s v="ElmoreNorth_10202023_2015_HNO3.SUM"/>
    <x v="2"/>
    <x v="2"/>
    <x v="39"/>
    <x v="0"/>
    <n v="10.92277"/>
    <n v="630714.82999999996"/>
    <n v="3672185.43"/>
    <n v="-68.89"/>
    <n v="-68.89"/>
    <n v="0"/>
    <s v="1 YEARS"/>
    <x v="0"/>
    <n v="40"/>
    <n v="50"/>
    <n v="5963"/>
  </r>
  <r>
    <s v="AERMOD 22112"/>
    <s v="ElmoreNorth_10202023_2015_HNO3.SUM"/>
    <x v="2"/>
    <x v="2"/>
    <x v="40"/>
    <x v="0"/>
    <n v="11.959849999999999"/>
    <n v="630714.82999999996"/>
    <n v="3672185.43"/>
    <n v="-68.89"/>
    <n v="-68.89"/>
    <n v="0"/>
    <s v="1 YEARS"/>
    <x v="0"/>
    <n v="40"/>
    <n v="50"/>
    <n v="5963"/>
  </r>
  <r>
    <s v="AERMOD 22112"/>
    <s v="ElmoreNorth_10202023_2015_HNO3.SUM"/>
    <x v="2"/>
    <x v="2"/>
    <x v="41"/>
    <x v="0"/>
    <n v="12.89287"/>
    <n v="630714.82999999996"/>
    <n v="3672161.72"/>
    <n v="-68.86"/>
    <n v="-68.86"/>
    <n v="0"/>
    <s v="1 YEARS"/>
    <x v="0"/>
    <n v="40"/>
    <n v="50"/>
    <n v="5963"/>
  </r>
  <r>
    <s v="AERMOD 22112"/>
    <s v="ElmoreNorth_10202023_2015_HNO3.SUM"/>
    <x v="2"/>
    <x v="2"/>
    <x v="42"/>
    <x v="0"/>
    <n v="13.250959999999999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43"/>
    <x v="0"/>
    <n v="13.705450000000001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44"/>
    <x v="0"/>
    <n v="13.08324"/>
    <n v="630714.82999999996"/>
    <n v="3672114.31"/>
    <n v="-68.73"/>
    <n v="-68.73"/>
    <n v="0"/>
    <s v="1 YEARS"/>
    <x v="0"/>
    <n v="40"/>
    <n v="50"/>
    <n v="5963"/>
  </r>
  <r>
    <s v="AERMOD 22112"/>
    <s v="ElmoreNorth_10202023_2015_HNO3.SUM"/>
    <x v="2"/>
    <x v="2"/>
    <x v="45"/>
    <x v="0"/>
    <n v="12.31129"/>
    <n v="630714.82999999996"/>
    <n v="3672114.31"/>
    <n v="-68.73"/>
    <n v="-68.73"/>
    <n v="0"/>
    <s v="1 YEARS"/>
    <x v="0"/>
    <n v="40"/>
    <n v="50"/>
    <n v="5963"/>
  </r>
  <r>
    <s v="AERMOD 22112"/>
    <s v="ElmoreNorth_10202023_2015_HNO3.SUM"/>
    <x v="2"/>
    <x v="2"/>
    <x v="46"/>
    <x v="0"/>
    <n v="10.142760000000001"/>
    <n v="630714.82999999996"/>
    <n v="3672090.6"/>
    <n v="-68.86"/>
    <n v="-68.86"/>
    <n v="0"/>
    <s v="1 YEARS"/>
    <x v="0"/>
    <n v="40"/>
    <n v="50"/>
    <n v="5963"/>
  </r>
  <r>
    <s v="AERMOD 22112"/>
    <s v="ElmoreNorth_10202023_2015_HNO3.SUM"/>
    <x v="2"/>
    <x v="2"/>
    <x v="47"/>
    <x v="0"/>
    <n v="7.5873200000000001"/>
    <n v="630714.82999999996"/>
    <n v="3672090.6"/>
    <n v="-68.86"/>
    <n v="-68.86"/>
    <n v="0"/>
    <s v="1 YEARS"/>
    <x v="0"/>
    <n v="40"/>
    <n v="50"/>
    <n v="5963"/>
  </r>
  <r>
    <s v="AERMOD 22112"/>
    <s v="ElmoreNorth_10202023_2015_HNO3.SUM"/>
    <x v="2"/>
    <x v="2"/>
    <x v="48"/>
    <x v="0"/>
    <n v="4.9903500000000003"/>
    <n v="630750"/>
    <n v="3672075"/>
    <n v="-68.66"/>
    <n v="-68.66"/>
    <n v="0"/>
    <s v="1 YEARS"/>
    <x v="0"/>
    <n v="40"/>
    <n v="50"/>
    <n v="5963"/>
  </r>
  <r>
    <s v="AERMOD 22112"/>
    <s v="ElmoreNorth_10202023_2015_HNO3.SUM"/>
    <x v="2"/>
    <x v="2"/>
    <x v="49"/>
    <x v="0"/>
    <n v="3.2077399999999998"/>
    <n v="630825"/>
    <n v="3672075"/>
    <n v="-69.260000000000005"/>
    <n v="-69.260000000000005"/>
    <n v="0"/>
    <s v="1 YEARS"/>
    <x v="0"/>
    <n v="40"/>
    <n v="50"/>
    <n v="5963"/>
  </r>
  <r>
    <s v="AERMOD 22112"/>
    <s v="ElmoreNorth_10202023_2015_HNO3.SUM"/>
    <x v="2"/>
    <x v="2"/>
    <x v="7"/>
    <x v="0"/>
    <n v="0.13568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8"/>
    <x v="0"/>
    <n v="2.742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9"/>
    <x v="0"/>
    <n v="2.7480000000000001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0"/>
    <x v="0"/>
    <n v="2.7550000000000002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1"/>
    <x v="0"/>
    <n v="2.761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2"/>
    <x v="0"/>
    <n v="2.760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3"/>
    <x v="0"/>
    <n v="2.7470000000000001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4"/>
    <x v="0"/>
    <n v="2.7050000000000001E-2"/>
    <n v="630714.82999999996"/>
    <n v="3672280.26"/>
    <n v="-68.94"/>
    <n v="-68.94"/>
    <n v="0"/>
    <s v="1 YEARS"/>
    <x v="0"/>
    <n v="40"/>
    <n v="50"/>
    <n v="5963"/>
  </r>
  <r>
    <s v="AERMOD 22112"/>
    <s v="ElmoreNorth_10202023_2015_HNO3.SUM"/>
    <x v="2"/>
    <x v="2"/>
    <x v="15"/>
    <x v="0"/>
    <n v="2.717E-2"/>
    <n v="630714.82999999996"/>
    <n v="3672280.26"/>
    <n v="-68.94"/>
    <n v="-68.94"/>
    <n v="0"/>
    <s v="1 YEARS"/>
    <x v="0"/>
    <n v="40"/>
    <n v="50"/>
    <n v="5963"/>
  </r>
  <r>
    <s v="AERMOD 22112"/>
    <s v="ElmoreNorth_10202023_2015_HNO3.SUM"/>
    <x v="2"/>
    <x v="2"/>
    <x v="16"/>
    <x v="0"/>
    <n v="5.0459999999999998E-2"/>
    <n v="630714.82999999996"/>
    <n v="3672280.26"/>
    <n v="-68.94"/>
    <n v="-68.94"/>
    <n v="0"/>
    <s v="1 YEARS"/>
    <x v="0"/>
    <n v="40"/>
    <n v="50"/>
    <n v="5963"/>
  </r>
  <r>
    <s v="AERMOD 22112"/>
    <s v="ElmoreNorth_10202023_2015_HNO3.SUM"/>
    <x v="2"/>
    <x v="2"/>
    <x v="0"/>
    <x v="0"/>
    <n v="104.09206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17"/>
    <x v="0"/>
    <n v="104.01835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1"/>
    <x v="0"/>
    <n v="0.30236000000000002"/>
    <n v="630714.82999999996"/>
    <n v="3672280.26"/>
    <n v="-68.94"/>
    <n v="-68.94"/>
    <n v="0"/>
    <s v="1 YEARS"/>
    <x v="0"/>
    <n v="40"/>
    <n v="50"/>
    <n v="5963"/>
  </r>
  <r>
    <s v="AERMOD 22112"/>
    <s v="ElmoreNorth_10202023_2015_HNO3.SUM"/>
    <x v="2"/>
    <x v="2"/>
    <x v="18"/>
    <x v="0"/>
    <n v="1.524E-2"/>
    <n v="630750"/>
    <n v="3670250"/>
    <n v="-66.31"/>
    <n v="-66.31"/>
    <n v="0"/>
    <s v="1 YEARS"/>
    <x v="0"/>
    <n v="40"/>
    <n v="50"/>
    <n v="5963"/>
  </r>
  <r>
    <s v="AERMOD 22112"/>
    <s v="ElmoreNorth_10202023_2015_HNO3.SUM"/>
    <x v="2"/>
    <x v="2"/>
    <x v="19"/>
    <x v="0"/>
    <n v="6.8900000000000003E-3"/>
    <n v="631000"/>
    <n v="3673200"/>
    <n v="-69.39"/>
    <n v="-69.39"/>
    <n v="0"/>
    <s v="1 YEARS"/>
    <x v="0"/>
    <n v="40"/>
    <n v="50"/>
    <n v="5963"/>
  </r>
  <r>
    <s v="AERMOD 22112"/>
    <s v="ElmoreNorth_10202023_2015_HNO3.SUM"/>
    <x v="2"/>
    <x v="2"/>
    <x v="20"/>
    <x v="0"/>
    <n v="4.1200000000000004E-3"/>
    <n v="632000"/>
    <n v="3671000"/>
    <n v="-66.62"/>
    <n v="-66.62"/>
    <n v="0"/>
    <s v="1 YEARS"/>
    <x v="0"/>
    <n v="40"/>
    <n v="50"/>
    <n v="5963"/>
  </r>
  <r>
    <s v="AERMOD 22112"/>
    <s v="ElmoreNorth_10202023_2015_HNO3.SUM"/>
    <x v="2"/>
    <x v="2"/>
    <x v="21"/>
    <x v="0"/>
    <n v="5.7600000000000004E-3"/>
    <n v="632737.47"/>
    <n v="3670847.68"/>
    <n v="-65.8"/>
    <n v="-65.8"/>
    <n v="0"/>
    <s v="1 YEARS"/>
    <x v="0"/>
    <n v="40"/>
    <n v="50"/>
    <n v="5963"/>
  </r>
  <r>
    <s v="AERMOD 22112"/>
    <s v="ElmoreNorth_10202023_2015_HNO3.SUM"/>
    <x v="2"/>
    <x v="2"/>
    <x v="22"/>
    <x v="0"/>
    <n v="6.4400000000000004E-3"/>
    <n v="630300"/>
    <n v="3673300"/>
    <n v="-69.91"/>
    <n v="-69.91"/>
    <n v="0"/>
    <s v="1 YEARS"/>
    <x v="0"/>
    <n v="40"/>
    <n v="50"/>
    <n v="5963"/>
  </r>
  <r>
    <s v="AERMOD 22112"/>
    <s v="ElmoreNorth_10202023_2015_HNO3.SUM"/>
    <x v="2"/>
    <x v="2"/>
    <x v="23"/>
    <x v="0"/>
    <n v="3.9899999999999996E-3"/>
    <n v="631250"/>
    <n v="3673750"/>
    <n v="-69.930000000000007"/>
    <n v="-69.930000000000007"/>
    <n v="0"/>
    <s v="1 YEARS"/>
    <x v="0"/>
    <n v="40"/>
    <n v="50"/>
    <n v="5963"/>
  </r>
  <r>
    <s v="AERMOD 22112"/>
    <s v="ElmoreNorth_10202023_2015_HNO3.SUM"/>
    <x v="2"/>
    <x v="2"/>
    <x v="24"/>
    <x v="0"/>
    <n v="7.0099999999999997E-3"/>
    <n v="630825"/>
    <n v="3672475"/>
    <n v="-68.930000000000007"/>
    <n v="-68.930000000000007"/>
    <n v="0"/>
    <s v="1 YEARS"/>
    <x v="0"/>
    <n v="40"/>
    <n v="50"/>
    <n v="5963"/>
  </r>
  <r>
    <s v="AERMOD 22112"/>
    <s v="ElmoreNorth_10202023_2015_HNO3.SUM"/>
    <x v="2"/>
    <x v="2"/>
    <x v="25"/>
    <x v="0"/>
    <n v="5.0299999999999997E-3"/>
    <n v="630385.34"/>
    <n v="3670154.19"/>
    <n v="-66.58"/>
    <n v="-66.58"/>
    <n v="0"/>
    <s v="1 YEARS"/>
    <x v="0"/>
    <n v="40"/>
    <n v="50"/>
    <n v="5963"/>
  </r>
  <r>
    <s v="AERMOD 22112"/>
    <s v="ElmoreNorth_10202023_2015_HNO3.SUM"/>
    <x v="2"/>
    <x v="2"/>
    <x v="26"/>
    <x v="0"/>
    <n v="6.94E-3"/>
    <n v="630150"/>
    <n v="3672525"/>
    <n v="-69.81"/>
    <n v="-67"/>
    <n v="0"/>
    <s v="1 YEARS"/>
    <x v="0"/>
    <n v="40"/>
    <n v="50"/>
    <n v="5963"/>
  </r>
  <r>
    <s v="AERMOD 22112"/>
    <s v="ElmoreNorth_10202023_2015_HNO3.SUM"/>
    <x v="2"/>
    <x v="2"/>
    <x v="27"/>
    <x v="0"/>
    <n v="5.0600000000000003E-3"/>
    <n v="630500"/>
    <n v="3670500"/>
    <n v="-67.05"/>
    <n v="-67.05"/>
    <n v="0"/>
    <s v="1 YEARS"/>
    <x v="0"/>
    <n v="40"/>
    <n v="50"/>
    <n v="5963"/>
  </r>
  <r>
    <s v="AERMOD 22112"/>
    <s v="ElmoreNorth_10202023_2015_HNO3.SUM"/>
    <x v="2"/>
    <x v="2"/>
    <x v="28"/>
    <x v="0"/>
    <n v="6.1500000000000001E-3"/>
    <n v="631000"/>
    <n v="3670500"/>
    <n v="-66.459999999999994"/>
    <n v="-66.459999999999994"/>
    <n v="0"/>
    <s v="1 YEARS"/>
    <x v="0"/>
    <n v="40"/>
    <n v="50"/>
    <n v="5963"/>
  </r>
  <r>
    <s v="AERMOD 22112"/>
    <s v="ElmoreNorth_10202023_2015_HNO3.SUM"/>
    <x v="2"/>
    <x v="2"/>
    <x v="29"/>
    <x v="0"/>
    <n v="4.45E-3"/>
    <n v="631250"/>
    <n v="3671000"/>
    <n v="-67.63"/>
    <n v="-67.63"/>
    <n v="0"/>
    <s v="1 YEARS"/>
    <x v="0"/>
    <n v="40"/>
    <n v="50"/>
    <n v="5963"/>
  </r>
  <r>
    <s v="AERMOD 22112"/>
    <s v="ElmoreNorth_10202023_2015_HNO3.SUM"/>
    <x v="2"/>
    <x v="2"/>
    <x v="30"/>
    <x v="0"/>
    <n v="6.6299999999999996E-3"/>
    <n v="629500"/>
    <n v="3673250"/>
    <n v="-69.81"/>
    <n v="-69.81"/>
    <n v="0"/>
    <s v="1 YEARS"/>
    <x v="0"/>
    <n v="40"/>
    <n v="50"/>
    <n v="5963"/>
  </r>
  <r>
    <s v="AERMOD 22112"/>
    <s v="ElmoreNorth_10202023_2015_HNO3.SUM"/>
    <x v="2"/>
    <x v="2"/>
    <x v="31"/>
    <x v="0"/>
    <n v="7.0200000000000002E-3"/>
    <n v="630750"/>
    <n v="3670250"/>
    <n v="-66.31"/>
    <n v="-66.31"/>
    <n v="0"/>
    <s v="1 YEARS"/>
    <x v="0"/>
    <n v="40"/>
    <n v="50"/>
    <n v="5963"/>
  </r>
  <r>
    <s v="AERMOD 22112"/>
    <s v="ElmoreNorth_10202023_2015_HNO3.SUM"/>
    <x v="2"/>
    <x v="2"/>
    <x v="32"/>
    <x v="0"/>
    <n v="1.5709999999999998E-2"/>
    <n v="630714.82999999996"/>
    <n v="3672256.55"/>
    <n v="-68.92"/>
    <n v="-68.92"/>
    <n v="0"/>
    <s v="1 YEARS"/>
    <x v="0"/>
    <n v="40"/>
    <n v="50"/>
    <n v="5963"/>
  </r>
  <r>
    <s v="AERMOD 22112"/>
    <s v="ElmoreNorth_10202023_2015_HNO3.SUM"/>
    <x v="2"/>
    <x v="2"/>
    <x v="33"/>
    <x v="0"/>
    <n v="2.5999999999999999E-3"/>
    <n v="630461.84"/>
    <n v="3672380.53"/>
    <n v="-69.52"/>
    <n v="-69.52"/>
    <n v="0"/>
    <s v="1 YEARS"/>
    <x v="0"/>
    <n v="40"/>
    <n v="50"/>
    <n v="5963"/>
  </r>
  <r>
    <s v="AERMOD 22112"/>
    <s v="ElmoreNorth_10202023_2015_HNO3.SUM"/>
    <x v="2"/>
    <x v="2"/>
    <x v="34"/>
    <x v="0"/>
    <n v="2.5999999999999999E-3"/>
    <n v="630461.84"/>
    <n v="3672380.53"/>
    <n v="-69.52"/>
    <n v="-69.52"/>
    <n v="0"/>
    <s v="1 YEARS"/>
    <x v="0"/>
    <n v="40"/>
    <n v="50"/>
    <n v="5963"/>
  </r>
  <r>
    <s v="AERMOD 22112"/>
    <s v="ElmoreNorth_10202023_2015_HNO3.SUM"/>
    <x v="2"/>
    <x v="2"/>
    <x v="2"/>
    <x v="0"/>
    <n v="104.08165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35"/>
    <x v="0"/>
    <n v="5.1999999999999998E-3"/>
    <n v="630461.84"/>
    <n v="3672380.53"/>
    <n v="-69.52"/>
    <n v="-69.52"/>
    <n v="0"/>
    <s v="1 YEARS"/>
    <x v="0"/>
    <n v="40"/>
    <n v="50"/>
    <n v="5963"/>
  </r>
  <r>
    <s v="AERMOD 22112"/>
    <s v="ElmoreNorth_10202023_2015_HNO3.SUM"/>
    <x v="2"/>
    <x v="2"/>
    <x v="3"/>
    <x v="0"/>
    <n v="8.3900000000000002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4"/>
    <x v="0"/>
    <n v="8.4739999999999996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5"/>
    <x v="0"/>
    <n v="8.2549999999999998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6"/>
    <x v="0"/>
    <n v="0.11070000000000001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36"/>
    <x v="0"/>
    <n v="7.6470599999999997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37"/>
    <x v="0"/>
    <n v="8.8475000000000001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38"/>
    <x v="0"/>
    <n v="10.254"/>
    <n v="630714.82999999996"/>
    <n v="3672209.14"/>
    <n v="-68.89"/>
    <n v="-68.89"/>
    <n v="0"/>
    <s v="1 YEARS"/>
    <x v="0"/>
    <n v="40"/>
    <n v="50"/>
    <n v="5963"/>
  </r>
  <r>
    <s v="AERMOD 22112"/>
    <s v="ElmoreNorth_10202023_2015_HNO3.SUM"/>
    <x v="2"/>
    <x v="2"/>
    <x v="39"/>
    <x v="0"/>
    <n v="11.184710000000001"/>
    <n v="630714.82999999996"/>
    <n v="3672185.43"/>
    <n v="-68.89"/>
    <n v="-68.89"/>
    <n v="0"/>
    <s v="1 YEARS"/>
    <x v="0"/>
    <n v="40"/>
    <n v="50"/>
    <n v="5963"/>
  </r>
  <r>
    <s v="AERMOD 22112"/>
    <s v="ElmoreNorth_10202023_2015_HNO3.SUM"/>
    <x v="2"/>
    <x v="2"/>
    <x v="40"/>
    <x v="0"/>
    <n v="12.31541"/>
    <n v="630714.82999999996"/>
    <n v="3672185.43"/>
    <n v="-68.89"/>
    <n v="-68.89"/>
    <n v="0"/>
    <s v="1 YEARS"/>
    <x v="0"/>
    <n v="40"/>
    <n v="50"/>
    <n v="5963"/>
  </r>
  <r>
    <s v="AERMOD 22112"/>
    <s v="ElmoreNorth_10202023_2015_HNO3.SUM"/>
    <x v="2"/>
    <x v="2"/>
    <x v="41"/>
    <x v="0"/>
    <n v="12.894019999999999"/>
    <n v="630714.82999999996"/>
    <n v="3672161.72"/>
    <n v="-68.86"/>
    <n v="-68.86"/>
    <n v="0"/>
    <s v="1 YEARS"/>
    <x v="0"/>
    <n v="40"/>
    <n v="50"/>
    <n v="5963"/>
  </r>
  <r>
    <s v="AERMOD 22112"/>
    <s v="ElmoreNorth_10202023_2015_HNO3.SUM"/>
    <x v="2"/>
    <x v="2"/>
    <x v="42"/>
    <x v="0"/>
    <n v="13.391019999999999"/>
    <n v="630714.82999999996"/>
    <n v="3672161.72"/>
    <n v="-68.86"/>
    <n v="-68.86"/>
    <n v="0"/>
    <s v="1 YEARS"/>
    <x v="0"/>
    <n v="40"/>
    <n v="50"/>
    <n v="5963"/>
  </r>
  <r>
    <s v="AERMOD 22112"/>
    <s v="ElmoreNorth_10202023_2015_HNO3.SUM"/>
    <x v="2"/>
    <x v="2"/>
    <x v="43"/>
    <x v="0"/>
    <n v="13.564019999999999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44"/>
    <x v="0"/>
    <n v="13.08367"/>
    <n v="630714.82999999996"/>
    <n v="3672138.02"/>
    <n v="-68.86"/>
    <n v="-68.86"/>
    <n v="0"/>
    <s v="1 YEARS"/>
    <x v="0"/>
    <n v="40"/>
    <n v="50"/>
    <n v="5963"/>
  </r>
  <r>
    <s v="AERMOD 22112"/>
    <s v="ElmoreNorth_10202023_2015_HNO3.SUM"/>
    <x v="2"/>
    <x v="2"/>
    <x v="45"/>
    <x v="0"/>
    <n v="12.3527"/>
    <n v="630714.82999999996"/>
    <n v="3672114.31"/>
    <n v="-68.73"/>
    <n v="-68.73"/>
    <n v="0"/>
    <s v="1 YEARS"/>
    <x v="0"/>
    <n v="40"/>
    <n v="50"/>
    <n v="5963"/>
  </r>
  <r>
    <s v="AERMOD 22112"/>
    <s v="ElmoreNorth_10202023_2015_HNO3.SUM"/>
    <x v="2"/>
    <x v="2"/>
    <x v="46"/>
    <x v="0"/>
    <n v="10.233230000000001"/>
    <n v="630714.82999999996"/>
    <n v="3672114.31"/>
    <n v="-68.73"/>
    <n v="-68.73"/>
    <n v="0"/>
    <s v="1 YEARS"/>
    <x v="0"/>
    <n v="40"/>
    <n v="50"/>
    <n v="5963"/>
  </r>
  <r>
    <s v="AERMOD 22112"/>
    <s v="ElmoreNorth_10202023_2015_HNO3.SUM"/>
    <x v="2"/>
    <x v="2"/>
    <x v="47"/>
    <x v="0"/>
    <n v="7.9665999999999997"/>
    <n v="630714.82999999996"/>
    <n v="3672090.6"/>
    <n v="-68.86"/>
    <n v="-68.86"/>
    <n v="0"/>
    <s v="1 YEARS"/>
    <x v="0"/>
    <n v="40"/>
    <n v="50"/>
    <n v="5963"/>
  </r>
  <r>
    <s v="AERMOD 22112"/>
    <s v="ElmoreNorth_10202023_2015_HNO3.SUM"/>
    <x v="2"/>
    <x v="2"/>
    <x v="48"/>
    <x v="0"/>
    <n v="5.2593199999999998"/>
    <n v="630725"/>
    <n v="3672075"/>
    <n v="-68.73"/>
    <n v="-68.73"/>
    <n v="0"/>
    <s v="1 YEARS"/>
    <x v="0"/>
    <n v="40"/>
    <n v="50"/>
    <n v="5963"/>
  </r>
  <r>
    <s v="AERMOD 22112"/>
    <s v="ElmoreNorth_10202023_2015_HNO3.SUM"/>
    <x v="2"/>
    <x v="2"/>
    <x v="49"/>
    <x v="0"/>
    <n v="3.26437"/>
    <n v="630825"/>
    <n v="3672100"/>
    <n v="-69.260000000000005"/>
    <n v="-69.260000000000005"/>
    <n v="0"/>
    <s v="1 YEARS"/>
    <x v="0"/>
    <n v="40"/>
    <n v="50"/>
    <n v="5963"/>
  </r>
  <r>
    <s v="AERMOD 22112"/>
    <s v="ElmoreNorth_10202023_2015_HNO3.SUM"/>
    <x v="2"/>
    <x v="2"/>
    <x v="7"/>
    <x v="0"/>
    <n v="0.11070000000000001"/>
    <n v="630714.82999999996"/>
    <n v="3672232.85"/>
    <n v="-68.91"/>
    <n v="-68.91"/>
    <n v="0"/>
    <s v="1 YEARS"/>
    <x v="0"/>
    <n v="40"/>
    <n v="50"/>
    <n v="5963"/>
  </r>
  <r>
    <s v="AERMOD 22112"/>
    <s v="ElmoreNorth_10202023_2015_HNO3.SUM"/>
    <x v="2"/>
    <x v="2"/>
    <x v="8"/>
    <x v="0"/>
    <n v="2.785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9"/>
    <x v="0"/>
    <n v="2.7969999999999998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0"/>
    <x v="0"/>
    <n v="2.8070000000000001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1"/>
    <x v="0"/>
    <n v="2.828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2"/>
    <x v="0"/>
    <n v="2.829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3"/>
    <x v="0"/>
    <n v="2.8150000000000001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4"/>
    <x v="0"/>
    <n v="2.7629999999999998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5"/>
    <x v="0"/>
    <n v="2.7519999999999999E-2"/>
    <n v="630714.82999999996"/>
    <n v="3672303.97"/>
    <n v="-68.959999999999994"/>
    <n v="-68.959999999999994"/>
    <n v="0"/>
    <s v="1 YEARS"/>
    <x v="0"/>
    <n v="40"/>
    <n v="50"/>
    <n v="5963"/>
  </r>
  <r>
    <s v="AERMOD 22112"/>
    <s v="ElmoreNorth_10202023_2015_HNO3.SUM"/>
    <x v="2"/>
    <x v="2"/>
    <x v="16"/>
    <x v="0"/>
    <n v="4.8239999999999998E-2"/>
    <n v="630714.82999999996"/>
    <n v="3672280.26"/>
    <n v="-68.94"/>
    <n v="-68.94"/>
    <n v="0"/>
    <s v="1 YEARS"/>
    <x v="0"/>
    <n v="40"/>
    <n v="50"/>
    <n v="5963"/>
  </r>
  <r>
    <s v="AERMOD 22112"/>
    <s v="ElmoreNorth_10202023_2015_NO2.SUM"/>
    <x v="3"/>
    <x v="3"/>
    <x v="0"/>
    <x v="0"/>
    <n v="1.4436899999999999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1"/>
    <x v="0"/>
    <n v="1.4436899999999999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2"/>
    <x v="0"/>
    <n v="1.4436899999999999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3"/>
    <x v="0"/>
    <n v="0.59497999999999995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4"/>
    <x v="0"/>
    <n v="0.35981000000000002"/>
    <n v="630593.64"/>
    <n v="3672375.09"/>
    <n v="-69.260000000000005"/>
    <n v="-69.260000000000005"/>
    <n v="0"/>
    <s v="1 YEARS"/>
    <x v="0"/>
    <n v="10"/>
    <n v="17"/>
    <n v="5963"/>
  </r>
  <r>
    <s v="AERMOD 22112"/>
    <s v="ElmoreNorth_10202023_2015_NO2.SUM"/>
    <x v="3"/>
    <x v="3"/>
    <x v="5"/>
    <x v="0"/>
    <n v="0.47108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6"/>
    <x v="0"/>
    <n v="0.31725999999999999"/>
    <n v="630714.82999999996"/>
    <n v="3672209.14"/>
    <n v="-68.89"/>
    <n v="-68.89"/>
    <n v="0"/>
    <s v="1 YEARS"/>
    <x v="0"/>
    <n v="10"/>
    <n v="17"/>
    <n v="5963"/>
  </r>
  <r>
    <s v="AERMOD 22112"/>
    <s v="ElmoreNorth_10202023_2015_NO2.SUM"/>
    <x v="3"/>
    <x v="3"/>
    <x v="7"/>
    <x v="0"/>
    <n v="0.31725999999999999"/>
    <n v="630714.82999999996"/>
    <n v="3672209.14"/>
    <n v="-68.89"/>
    <n v="-68.89"/>
    <n v="0"/>
    <s v="1 YEARS"/>
    <x v="0"/>
    <n v="10"/>
    <n v="17"/>
    <n v="5963"/>
  </r>
  <r>
    <s v="AERMOD 22112"/>
    <s v="ElmoreNorth_10202023_2015_NO2.SUM"/>
    <x v="3"/>
    <x v="3"/>
    <x v="8"/>
    <x v="0"/>
    <n v="0.20179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9"/>
    <x v="0"/>
    <n v="0.20929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10"/>
    <x v="0"/>
    <n v="0.18636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3"/>
    <x v="11"/>
    <x v="0"/>
    <n v="0.14327000000000001"/>
    <n v="630593.64"/>
    <n v="3672375.09"/>
    <n v="-69.260000000000005"/>
    <n v="-69.260000000000005"/>
    <n v="0"/>
    <s v="1 YEARS"/>
    <x v="0"/>
    <n v="10"/>
    <n v="17"/>
    <n v="5963"/>
  </r>
  <r>
    <s v="AERMOD 22112"/>
    <s v="ElmoreNorth_10202023_2015_NO2.SUM"/>
    <x v="3"/>
    <x v="3"/>
    <x v="12"/>
    <x v="0"/>
    <n v="0.13036"/>
    <n v="630593.64"/>
    <n v="3672375.09"/>
    <n v="-69.260000000000005"/>
    <n v="-69.260000000000005"/>
    <n v="0"/>
    <s v="1 YEARS"/>
    <x v="0"/>
    <n v="10"/>
    <n v="17"/>
    <n v="5963"/>
  </r>
  <r>
    <s v="AERMOD 22112"/>
    <s v="ElmoreNorth_10202023_2015_NO2.SUM"/>
    <x v="3"/>
    <x v="3"/>
    <x v="13"/>
    <x v="0"/>
    <n v="0.1163"/>
    <n v="630423.97"/>
    <n v="3672375.09"/>
    <n v="-69.58"/>
    <n v="-69.58"/>
    <n v="0"/>
    <s v="1 YEARS"/>
    <x v="0"/>
    <n v="10"/>
    <n v="17"/>
    <n v="5963"/>
  </r>
  <r>
    <s v="AERMOD 22112"/>
    <s v="ElmoreNorth_10202023_2015_NO2.SUM"/>
    <x v="3"/>
    <x v="3"/>
    <x v="14"/>
    <x v="0"/>
    <n v="0.16808999999999999"/>
    <n v="630496.68000000005"/>
    <n v="3672375.09"/>
    <n v="-69.430000000000007"/>
    <n v="-69.430000000000007"/>
    <n v="0"/>
    <s v="1 YEARS"/>
    <x v="0"/>
    <n v="10"/>
    <n v="17"/>
    <n v="5963"/>
  </r>
  <r>
    <s v="AERMOD 22112"/>
    <s v="ElmoreNorth_10202023_2015_NO2.SUM"/>
    <x v="3"/>
    <x v="3"/>
    <x v="15"/>
    <x v="0"/>
    <n v="0.16458999999999999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.SUM"/>
    <x v="3"/>
    <x v="3"/>
    <x v="16"/>
    <x v="0"/>
    <n v="0.14721999999999999"/>
    <n v="630423.97"/>
    <n v="3672375.09"/>
    <n v="-69.58"/>
    <n v="-69.58"/>
    <n v="0"/>
    <s v="1 YEARS"/>
    <x v="0"/>
    <n v="10"/>
    <n v="17"/>
    <n v="5963"/>
  </r>
  <r>
    <s v="AERMOD 22112"/>
    <s v="ElmoreNorth_10202023_2015_NO2.SUM"/>
    <x v="3"/>
    <x v="4"/>
    <x v="0"/>
    <x v="0"/>
    <n v="1.1285700000000001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4"/>
    <x v="1"/>
    <x v="0"/>
    <n v="1.1285700000000001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4"/>
    <x v="2"/>
    <x v="0"/>
    <n v="1.1285700000000001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4"/>
    <x v="3"/>
    <x v="0"/>
    <n v="0.49741999999999997"/>
    <n v="630569.4"/>
    <n v="3672375.09"/>
    <n v="-69.3"/>
    <n v="-69.3"/>
    <n v="0"/>
    <s v="1 YEARS"/>
    <x v="0"/>
    <n v="10"/>
    <n v="17"/>
    <n v="5963"/>
  </r>
  <r>
    <s v="AERMOD 22112"/>
    <s v="ElmoreNorth_10202023_2015_NO2.SUM"/>
    <x v="3"/>
    <x v="4"/>
    <x v="4"/>
    <x v="0"/>
    <n v="0.29701"/>
    <n v="630423.97"/>
    <n v="3672375.09"/>
    <n v="-69.58"/>
    <n v="-69.58"/>
    <n v="0"/>
    <s v="1 YEARS"/>
    <x v="0"/>
    <n v="10"/>
    <n v="17"/>
    <n v="5963"/>
  </r>
  <r>
    <s v="AERMOD 22112"/>
    <s v="ElmoreNorth_10202023_2015_NO2.SUM"/>
    <x v="3"/>
    <x v="4"/>
    <x v="5"/>
    <x v="0"/>
    <n v="0.37675999999999998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4"/>
    <x v="6"/>
    <x v="0"/>
    <n v="0.30438999999999999"/>
    <n v="630714.82999999996"/>
    <n v="3672209.14"/>
    <n v="-68.89"/>
    <n v="-68.89"/>
    <n v="0"/>
    <s v="1 YEARS"/>
    <x v="0"/>
    <n v="10"/>
    <n v="17"/>
    <n v="5963"/>
  </r>
  <r>
    <s v="AERMOD 22112"/>
    <s v="ElmoreNorth_10202023_2015_NO2.SUM"/>
    <x v="3"/>
    <x v="4"/>
    <x v="7"/>
    <x v="0"/>
    <n v="0.30438999999999999"/>
    <n v="630714.82999999996"/>
    <n v="3672209.14"/>
    <n v="-68.89"/>
    <n v="-68.89"/>
    <n v="0"/>
    <s v="1 YEARS"/>
    <x v="0"/>
    <n v="10"/>
    <n v="17"/>
    <n v="5963"/>
  </r>
  <r>
    <s v="AERMOD 22112"/>
    <s v="ElmoreNorth_10202023_2015_NO2.SUM"/>
    <x v="3"/>
    <x v="4"/>
    <x v="8"/>
    <x v="0"/>
    <n v="0.16683999999999999"/>
    <n v="630569.4"/>
    <n v="3672375.09"/>
    <n v="-69.3"/>
    <n v="-69.3"/>
    <n v="0"/>
    <s v="1 YEARS"/>
    <x v="0"/>
    <n v="10"/>
    <n v="17"/>
    <n v="5963"/>
  </r>
  <r>
    <s v="AERMOD 22112"/>
    <s v="ElmoreNorth_10202023_2015_NO2.SUM"/>
    <x v="3"/>
    <x v="4"/>
    <x v="9"/>
    <x v="0"/>
    <n v="0.16572999999999999"/>
    <n v="630569.4"/>
    <n v="3672375.09"/>
    <n v="-69.3"/>
    <n v="-69.3"/>
    <n v="0"/>
    <s v="1 YEARS"/>
    <x v="0"/>
    <n v="10"/>
    <n v="17"/>
    <n v="5963"/>
  </r>
  <r>
    <s v="AERMOD 22112"/>
    <s v="ElmoreNorth_10202023_2015_NO2.SUM"/>
    <x v="3"/>
    <x v="4"/>
    <x v="10"/>
    <x v="0"/>
    <n v="0.16500999999999999"/>
    <n v="630569.4"/>
    <n v="3672375.09"/>
    <n v="-69.3"/>
    <n v="-69.3"/>
    <n v="0"/>
    <s v="1 YEARS"/>
    <x v="0"/>
    <n v="10"/>
    <n v="17"/>
    <n v="5963"/>
  </r>
  <r>
    <s v="AERMOD 22112"/>
    <s v="ElmoreNorth_10202023_2015_NO2.SUM"/>
    <x v="3"/>
    <x v="4"/>
    <x v="11"/>
    <x v="0"/>
    <n v="0.10467"/>
    <n v="630423.97"/>
    <n v="3672375.09"/>
    <n v="-69.58"/>
    <n v="-69.58"/>
    <n v="0"/>
    <s v="1 YEARS"/>
    <x v="0"/>
    <n v="10"/>
    <n v="17"/>
    <n v="5963"/>
  </r>
  <r>
    <s v="AERMOD 22112"/>
    <s v="ElmoreNorth_10202023_2015_NO2.SUM"/>
    <x v="3"/>
    <x v="4"/>
    <x v="12"/>
    <x v="0"/>
    <n v="9.8729999999999998E-2"/>
    <n v="630423.97"/>
    <n v="3672375.09"/>
    <n v="-69.58"/>
    <n v="-69.58"/>
    <n v="0"/>
    <s v="1 YEARS"/>
    <x v="0"/>
    <n v="10"/>
    <n v="17"/>
    <n v="5963"/>
  </r>
  <r>
    <s v="AERMOD 22112"/>
    <s v="ElmoreNorth_10202023_2015_NO2.SUM"/>
    <x v="3"/>
    <x v="4"/>
    <x v="13"/>
    <x v="0"/>
    <n v="9.2899999999999996E-2"/>
    <n v="630399.73"/>
    <n v="3672375.09"/>
    <n v="-69.62"/>
    <n v="-69.62"/>
    <n v="0"/>
    <s v="1 YEARS"/>
    <x v="0"/>
    <n v="10"/>
    <n v="17"/>
    <n v="5963"/>
  </r>
  <r>
    <s v="AERMOD 22112"/>
    <s v="ElmoreNorth_10202023_2015_NO2.SUM"/>
    <x v="3"/>
    <x v="4"/>
    <x v="14"/>
    <x v="0"/>
    <n v="0.13013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4"/>
    <x v="15"/>
    <x v="0"/>
    <n v="0.13388"/>
    <n v="630448.19999999995"/>
    <n v="3672375.09"/>
    <n v="-69.53"/>
    <n v="-69.53"/>
    <n v="0"/>
    <s v="1 YEARS"/>
    <x v="0"/>
    <n v="10"/>
    <n v="17"/>
    <n v="5963"/>
  </r>
  <r>
    <s v="AERMOD 22112"/>
    <s v="ElmoreNorth_10202023_2015_NO2.SUM"/>
    <x v="3"/>
    <x v="4"/>
    <x v="16"/>
    <x v="0"/>
    <n v="0.12742999999999999"/>
    <n v="630399.73"/>
    <n v="3672375.09"/>
    <n v="-69.62"/>
    <n v="-69.62"/>
    <n v="0"/>
    <s v="1 YEARS"/>
    <x v="0"/>
    <n v="10"/>
    <n v="17"/>
    <n v="5963"/>
  </r>
  <r>
    <s v="AERMOD 22112"/>
    <s v="ElmoreNorth_10202023_2015_NO2A.SUM"/>
    <x v="3"/>
    <x v="2"/>
    <x v="0"/>
    <x v="0"/>
    <n v="6.105E-2"/>
    <n v="630714.82999999996"/>
    <n v="3672280.26"/>
    <n v="-68.94"/>
    <n v="-68.94"/>
    <n v="0"/>
    <s v="1 YEARS"/>
    <x v="0"/>
    <n v="10"/>
    <n v="17"/>
    <n v="5963"/>
  </r>
  <r>
    <s v="AERMOD 22112"/>
    <s v="ElmoreNorth_10202023_2015_NO2A.SUM"/>
    <x v="3"/>
    <x v="2"/>
    <x v="1"/>
    <x v="0"/>
    <n v="6.105E-2"/>
    <n v="630714.82999999996"/>
    <n v="3672280.26"/>
    <n v="-68.94"/>
    <n v="-68.94"/>
    <n v="0"/>
    <s v="1 YEARS"/>
    <x v="0"/>
    <n v="10"/>
    <n v="17"/>
    <n v="5963"/>
  </r>
  <r>
    <s v="AERMOD 22112"/>
    <s v="ElmoreNorth_10202023_2015_NO2A.SUM"/>
    <x v="3"/>
    <x v="2"/>
    <x v="2"/>
    <x v="0"/>
    <n v="6.105E-2"/>
    <n v="630714.82999999996"/>
    <n v="3672280.26"/>
    <n v="-68.94"/>
    <n v="-68.94"/>
    <n v="0"/>
    <s v="1 YEARS"/>
    <x v="0"/>
    <n v="10"/>
    <n v="17"/>
    <n v="5963"/>
  </r>
  <r>
    <s v="AERMOD 22112"/>
    <s v="ElmoreNorth_10202023_2015_NO2A.SUM"/>
    <x v="3"/>
    <x v="2"/>
    <x v="3"/>
    <x v="0"/>
    <n v="1.54E-2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4"/>
    <x v="0"/>
    <n v="1.5440000000000001E-2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5"/>
    <x v="0"/>
    <n v="1.5219999999999999E-2"/>
    <n v="630714.82999999996"/>
    <n v="3672280.26"/>
    <n v="-68.94"/>
    <n v="-68.94"/>
    <n v="0"/>
    <s v="1 YEARS"/>
    <x v="0"/>
    <n v="10"/>
    <n v="17"/>
    <n v="5963"/>
  </r>
  <r>
    <s v="AERMOD 22112"/>
    <s v="ElmoreNorth_10202023_2015_NO2A.SUM"/>
    <x v="3"/>
    <x v="2"/>
    <x v="6"/>
    <x v="0"/>
    <n v="2.7199999999999998E-2"/>
    <n v="630714.82999999996"/>
    <n v="3672232.85"/>
    <n v="-68.91"/>
    <n v="-68.91"/>
    <n v="0"/>
    <s v="1 YEARS"/>
    <x v="0"/>
    <n v="10"/>
    <n v="17"/>
    <n v="5963"/>
  </r>
  <r>
    <s v="AERMOD 22112"/>
    <s v="ElmoreNorth_10202023_2015_NO2A.SUM"/>
    <x v="3"/>
    <x v="2"/>
    <x v="7"/>
    <x v="0"/>
    <n v="2.7199999999999998E-2"/>
    <n v="630714.82999999996"/>
    <n v="3672232.85"/>
    <n v="-68.91"/>
    <n v="-68.91"/>
    <n v="0"/>
    <s v="1 YEARS"/>
    <x v="0"/>
    <n v="10"/>
    <n v="17"/>
    <n v="5963"/>
  </r>
  <r>
    <s v="AERMOD 22112"/>
    <s v="ElmoreNorth_10202023_2015_NO2A.SUM"/>
    <x v="3"/>
    <x v="2"/>
    <x v="8"/>
    <x v="0"/>
    <n v="5.1200000000000004E-3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9"/>
    <x v="0"/>
    <n v="5.13E-3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10"/>
    <x v="0"/>
    <n v="5.1399999999999996E-3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11"/>
    <x v="0"/>
    <n v="5.1599999999999997E-3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12"/>
    <x v="0"/>
    <n v="5.1599999999999997E-3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13"/>
    <x v="0"/>
    <n v="5.13E-3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NO2A.SUM"/>
    <x v="3"/>
    <x v="2"/>
    <x v="14"/>
    <x v="0"/>
    <n v="5.0499999999999998E-3"/>
    <n v="630714.82999999996"/>
    <n v="3672280.26"/>
    <n v="-68.94"/>
    <n v="-68.94"/>
    <n v="0"/>
    <s v="1 YEARS"/>
    <x v="0"/>
    <n v="10"/>
    <n v="17"/>
    <n v="5963"/>
  </r>
  <r>
    <s v="AERMOD 22112"/>
    <s v="ElmoreNorth_10202023_2015_NO2A.SUM"/>
    <x v="3"/>
    <x v="2"/>
    <x v="15"/>
    <x v="0"/>
    <n v="5.0699999999999999E-3"/>
    <n v="630714.82999999996"/>
    <n v="3672280.26"/>
    <n v="-68.94"/>
    <n v="-68.94"/>
    <n v="0"/>
    <s v="1 YEARS"/>
    <x v="0"/>
    <n v="10"/>
    <n v="17"/>
    <n v="5963"/>
  </r>
  <r>
    <s v="AERMOD 22112"/>
    <s v="ElmoreNorth_10202023_2015_NO2A.SUM"/>
    <x v="3"/>
    <x v="2"/>
    <x v="16"/>
    <x v="0"/>
    <n v="5.0899999999999999E-3"/>
    <n v="630714.82999999996"/>
    <n v="3672280.26"/>
    <n v="-68.94"/>
    <n v="-68.94"/>
    <n v="0"/>
    <s v="1 YEARS"/>
    <x v="0"/>
    <n v="10"/>
    <n v="17"/>
    <n v="5963"/>
  </r>
  <r>
    <s v="AERMOD 22112"/>
    <s v="ElmoreNorth_10202023_2015_NO2C.SUM"/>
    <x v="3"/>
    <x v="3"/>
    <x v="0"/>
    <x v="0"/>
    <n v="141.65645000000001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C.SUM"/>
    <x v="3"/>
    <x v="3"/>
    <x v="1"/>
    <x v="0"/>
    <n v="141.65645000000001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C.SUM"/>
    <x v="3"/>
    <x v="3"/>
    <x v="2"/>
    <x v="0"/>
    <n v="141.65645000000001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NO2C.SUM"/>
    <x v="3"/>
    <x v="3"/>
    <x v="3"/>
    <x v="0"/>
    <n v="89.579490000000007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4"/>
    <x v="0"/>
    <n v="48.34254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5"/>
    <x v="0"/>
    <n v="55.159080000000003"/>
    <n v="630423.97"/>
    <n v="3672375.09"/>
    <n v="-69.58"/>
    <n v="-69.58"/>
    <n v="0"/>
    <s v="1 YEARS"/>
    <x v="0"/>
    <n v="10"/>
    <n v="17"/>
    <n v="5963"/>
  </r>
  <r>
    <s v="AERMOD 22112"/>
    <s v="ElmoreNorth_10202023_2015_NO2C.SUM"/>
    <x v="3"/>
    <x v="3"/>
    <x v="6"/>
    <x v="0"/>
    <n v="55.364600000000003"/>
    <n v="630714.82999999996"/>
    <n v="3672209.14"/>
    <n v="-68.89"/>
    <n v="-68.89"/>
    <n v="0"/>
    <s v="1 YEARS"/>
    <x v="0"/>
    <n v="10"/>
    <n v="17"/>
    <n v="5963"/>
  </r>
  <r>
    <s v="AERMOD 22112"/>
    <s v="ElmoreNorth_10202023_2015_NO2C.SUM"/>
    <x v="3"/>
    <x v="3"/>
    <x v="7"/>
    <x v="0"/>
    <n v="55.364600000000003"/>
    <n v="630714.82999999996"/>
    <n v="3672209.14"/>
    <n v="-68.89"/>
    <n v="-68.89"/>
    <n v="0"/>
    <s v="1 YEARS"/>
    <x v="0"/>
    <n v="10"/>
    <n v="17"/>
    <n v="5963"/>
  </r>
  <r>
    <s v="AERMOD 22112"/>
    <s v="ElmoreNorth_10202023_2015_NO2C.SUM"/>
    <x v="3"/>
    <x v="3"/>
    <x v="8"/>
    <x v="0"/>
    <n v="29.897919999999999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9"/>
    <x v="0"/>
    <n v="29.788779999999999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10"/>
    <x v="0"/>
    <n v="30.01024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11"/>
    <x v="0"/>
    <n v="18.1159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12"/>
    <x v="0"/>
    <n v="15.93304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3"/>
    <x v="13"/>
    <x v="0"/>
    <n v="14.77497"/>
    <n v="630399.73"/>
    <n v="3671995.77"/>
    <n v="-69.36"/>
    <n v="-69.36"/>
    <n v="0"/>
    <s v="1 YEARS"/>
    <x v="0"/>
    <n v="10"/>
    <n v="17"/>
    <n v="5963"/>
  </r>
  <r>
    <s v="AERMOD 22112"/>
    <s v="ElmoreNorth_10202023_2015_NO2C.SUM"/>
    <x v="3"/>
    <x v="3"/>
    <x v="14"/>
    <x v="0"/>
    <n v="19.371790000000001"/>
    <n v="630485.19999999995"/>
    <n v="3672380.53"/>
    <n v="-69.47"/>
    <n v="-69.47"/>
    <n v="0"/>
    <s v="1 YEARS"/>
    <x v="0"/>
    <n v="10"/>
    <n v="17"/>
    <n v="5963"/>
  </r>
  <r>
    <s v="AERMOD 22112"/>
    <s v="ElmoreNorth_10202023_2015_NO2C.SUM"/>
    <x v="3"/>
    <x v="3"/>
    <x v="15"/>
    <x v="0"/>
    <n v="19.40917"/>
    <n v="630423.97"/>
    <n v="3672375.09"/>
    <n v="-69.58"/>
    <n v="-69.58"/>
    <n v="0"/>
    <s v="1 YEARS"/>
    <x v="0"/>
    <n v="10"/>
    <n v="17"/>
    <n v="5963"/>
  </r>
  <r>
    <s v="AERMOD 22112"/>
    <s v="ElmoreNorth_10202023_2015_NO2C.SUM"/>
    <x v="3"/>
    <x v="3"/>
    <x v="16"/>
    <x v="0"/>
    <n v="19.49877"/>
    <n v="630545.16"/>
    <n v="3672375.09"/>
    <n v="-69.349999999999994"/>
    <n v="-69.349999999999994"/>
    <n v="0"/>
    <s v="1 YEARS"/>
    <x v="0"/>
    <n v="10"/>
    <n v="17"/>
    <n v="5963"/>
  </r>
  <r>
    <s v="AERMOD 22112"/>
    <s v="ElmoreNorth_10202023_2015_NO2C.SUM"/>
    <x v="3"/>
    <x v="5"/>
    <x v="0"/>
    <x v="0"/>
    <n v="140.69935000000001"/>
    <n v="630448.19999999995"/>
    <n v="3672375.09"/>
    <n v="-69.53"/>
    <n v="-69.53"/>
    <n v="0"/>
    <s v="1 YEARS"/>
    <x v="0"/>
    <n v="10"/>
    <n v="17"/>
    <n v="5963"/>
  </r>
  <r>
    <s v="AERMOD 22112"/>
    <s v="ElmoreNorth_10202023_2015_NO2C.SUM"/>
    <x v="3"/>
    <x v="5"/>
    <x v="1"/>
    <x v="0"/>
    <n v="140.69935000000001"/>
    <n v="630448.19999999995"/>
    <n v="3672375.09"/>
    <n v="-69.53"/>
    <n v="-69.53"/>
    <n v="0"/>
    <s v="1 YEARS"/>
    <x v="0"/>
    <n v="10"/>
    <n v="17"/>
    <n v="5963"/>
  </r>
  <r>
    <s v="AERMOD 22112"/>
    <s v="ElmoreNorth_10202023_2015_NO2C.SUM"/>
    <x v="3"/>
    <x v="5"/>
    <x v="2"/>
    <x v="0"/>
    <n v="140.69935000000001"/>
    <n v="630448.19999999995"/>
    <n v="3672375.09"/>
    <n v="-69.53"/>
    <n v="-69.53"/>
    <n v="0"/>
    <s v="1 YEARS"/>
    <x v="0"/>
    <n v="10"/>
    <n v="17"/>
    <n v="5963"/>
  </r>
  <r>
    <s v="AERMOD 22112"/>
    <s v="ElmoreNorth_10202023_2015_NO2C.SUM"/>
    <x v="3"/>
    <x v="5"/>
    <x v="3"/>
    <x v="0"/>
    <n v="89.520240000000001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5"/>
    <x v="4"/>
    <x v="0"/>
    <n v="45.887949999999996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5"/>
    <x v="5"/>
    <x v="0"/>
    <n v="55.03501"/>
    <n v="630423.97"/>
    <n v="3672375.09"/>
    <n v="-69.58"/>
    <n v="-69.58"/>
    <n v="0"/>
    <s v="1 YEARS"/>
    <x v="0"/>
    <n v="10"/>
    <n v="17"/>
    <n v="5963"/>
  </r>
  <r>
    <s v="AERMOD 22112"/>
    <s v="ElmoreNorth_10202023_2015_NO2C.SUM"/>
    <x v="3"/>
    <x v="5"/>
    <x v="6"/>
    <x v="0"/>
    <n v="55.264629999999997"/>
    <n v="630714.82999999996"/>
    <n v="3672209.14"/>
    <n v="-68.89"/>
    <n v="-68.89"/>
    <n v="0"/>
    <s v="1 YEARS"/>
    <x v="0"/>
    <n v="10"/>
    <n v="17"/>
    <n v="5963"/>
  </r>
  <r>
    <s v="AERMOD 22112"/>
    <s v="ElmoreNorth_10202023_2015_NO2C.SUM"/>
    <x v="3"/>
    <x v="5"/>
    <x v="7"/>
    <x v="0"/>
    <n v="55.264629999999997"/>
    <n v="630714.82999999996"/>
    <n v="3672209.14"/>
    <n v="-68.89"/>
    <n v="-68.89"/>
    <n v="0"/>
    <s v="1 YEARS"/>
    <x v="0"/>
    <n v="10"/>
    <n v="17"/>
    <n v="5963"/>
  </r>
  <r>
    <s v="AERMOD 22112"/>
    <s v="ElmoreNorth_10202023_2015_NO2C.SUM"/>
    <x v="3"/>
    <x v="5"/>
    <x v="8"/>
    <x v="0"/>
    <n v="29.780470000000001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5"/>
    <x v="9"/>
    <x v="0"/>
    <n v="29.783629999999999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5"/>
    <x v="10"/>
    <x v="0"/>
    <n v="29.838699999999999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5"/>
    <x v="11"/>
    <x v="0"/>
    <n v="17.90117"/>
    <n v="630569.4"/>
    <n v="3672375.09"/>
    <n v="-69.3"/>
    <n v="-69.3"/>
    <n v="0"/>
    <s v="1 YEARS"/>
    <x v="0"/>
    <n v="10"/>
    <n v="17"/>
    <n v="5963"/>
  </r>
  <r>
    <s v="AERMOD 22112"/>
    <s v="ElmoreNorth_10202023_2015_NO2C.SUM"/>
    <x v="3"/>
    <x v="5"/>
    <x v="12"/>
    <x v="0"/>
    <n v="15.36229"/>
    <n v="630601.97"/>
    <n v="3672380.53"/>
    <n v="-69.25"/>
    <n v="-69.25"/>
    <n v="0"/>
    <s v="1 YEARS"/>
    <x v="0"/>
    <n v="10"/>
    <n v="17"/>
    <n v="5963"/>
  </r>
  <r>
    <s v="AERMOD 22112"/>
    <s v="ElmoreNorth_10202023_2015_NO2C.SUM"/>
    <x v="3"/>
    <x v="5"/>
    <x v="13"/>
    <x v="0"/>
    <n v="13.629989999999999"/>
    <n v="630399.73"/>
    <n v="3671995.77"/>
    <n v="-69.36"/>
    <n v="-69.36"/>
    <n v="0"/>
    <s v="1 YEARS"/>
    <x v="0"/>
    <n v="10"/>
    <n v="17"/>
    <n v="5963"/>
  </r>
  <r>
    <s v="AERMOD 22112"/>
    <s v="ElmoreNorth_10202023_2015_NO2C.SUM"/>
    <x v="3"/>
    <x v="5"/>
    <x v="14"/>
    <x v="0"/>
    <n v="19.359490000000001"/>
    <n v="630485.19999999995"/>
    <n v="3672380.53"/>
    <n v="-69.47"/>
    <n v="-69.47"/>
    <n v="0"/>
    <s v="1 YEARS"/>
    <x v="0"/>
    <n v="10"/>
    <n v="17"/>
    <n v="5963"/>
  </r>
  <r>
    <s v="AERMOD 22112"/>
    <s v="ElmoreNorth_10202023_2015_NO2C.SUM"/>
    <x v="3"/>
    <x v="5"/>
    <x v="15"/>
    <x v="0"/>
    <n v="19.17897"/>
    <n v="630423.97"/>
    <n v="3672375.09"/>
    <n v="-69.58"/>
    <n v="-69.58"/>
    <n v="0"/>
    <s v="1 YEARS"/>
    <x v="0"/>
    <n v="10"/>
    <n v="17"/>
    <n v="5963"/>
  </r>
  <r>
    <s v="AERMOD 22112"/>
    <s v="ElmoreNorth_10202023_2015_NO2C.SUM"/>
    <x v="3"/>
    <x v="5"/>
    <x v="16"/>
    <x v="0"/>
    <n v="19.087219999999999"/>
    <n v="630555.26"/>
    <n v="3672380.53"/>
    <n v="-69.34"/>
    <n v="-69.34"/>
    <n v="0"/>
    <s v="1 YEARS"/>
    <x v="0"/>
    <n v="10"/>
    <n v="17"/>
    <n v="5963"/>
  </r>
  <r>
    <s v="AERMOD 22112"/>
    <s v="ElmoreNorth_10202023_2015_PM10.SUM"/>
    <x v="4"/>
    <x v="6"/>
    <x v="0"/>
    <x v="0"/>
    <n v="7.1128299999999998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0"/>
    <x v="1"/>
    <n v="6.4974499999999997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0"/>
    <x v="2"/>
    <n v="4.9097999999999997"/>
    <n v="630569.4"/>
    <n v="3671995.77"/>
    <n v="-69.069999999999993"/>
    <n v="-69.069999999999993"/>
    <n v="0"/>
    <n v="15031324"/>
    <x v="0"/>
    <n v="24"/>
    <n v="32"/>
    <n v="5963"/>
  </r>
  <r>
    <s v="AERMOD 22112"/>
    <s v="ElmoreNorth_10202023_2015_PM10.SUM"/>
    <x v="4"/>
    <x v="6"/>
    <x v="0"/>
    <x v="3"/>
    <n v="4.3383500000000002"/>
    <n v="630617.88"/>
    <n v="3671995.77"/>
    <n v="-68.97"/>
    <n v="-68.97"/>
    <n v="0"/>
    <n v="15102924"/>
    <x v="0"/>
    <n v="24"/>
    <n v="32"/>
    <n v="5963"/>
  </r>
  <r>
    <s v="AERMOD 22112"/>
    <s v="ElmoreNorth_10202023_2015_PM10.SUM"/>
    <x v="4"/>
    <x v="6"/>
    <x v="0"/>
    <x v="4"/>
    <n v="4.1992700000000003"/>
    <n v="630617.88"/>
    <n v="3671995.77"/>
    <n v="-68.97"/>
    <n v="-68.97"/>
    <n v="0"/>
    <n v="15031224"/>
    <x v="0"/>
    <n v="24"/>
    <n v="32"/>
    <n v="5963"/>
  </r>
  <r>
    <s v="AERMOD 22112"/>
    <s v="ElmoreNorth_10202023_2015_PM10.SUM"/>
    <x v="4"/>
    <x v="6"/>
    <x v="0"/>
    <x v="5"/>
    <n v="3.5886100000000001"/>
    <n v="630593.64"/>
    <n v="3671995.77"/>
    <n v="-69.02"/>
    <n v="-69.02"/>
    <n v="0"/>
    <n v="15101524"/>
    <x v="0"/>
    <n v="24"/>
    <n v="32"/>
    <n v="5963"/>
  </r>
  <r>
    <s v="AERMOD 22112"/>
    <s v="ElmoreNorth_10202023_2015_PM10.SUM"/>
    <x v="4"/>
    <x v="6"/>
    <x v="17"/>
    <x v="0"/>
    <n v="6.9357499999999996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17"/>
    <x v="1"/>
    <n v="6.4126500000000002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17"/>
    <x v="2"/>
    <n v="4.8293799999999996"/>
    <n v="630569.4"/>
    <n v="3671995.77"/>
    <n v="-69.069999999999993"/>
    <n v="-69.069999999999993"/>
    <n v="0"/>
    <n v="15031324"/>
    <x v="0"/>
    <n v="24"/>
    <n v="32"/>
    <n v="5963"/>
  </r>
  <r>
    <s v="AERMOD 22112"/>
    <s v="ElmoreNorth_10202023_2015_PM10.SUM"/>
    <x v="4"/>
    <x v="6"/>
    <x v="17"/>
    <x v="3"/>
    <n v="4.2783800000000003"/>
    <n v="630617.88"/>
    <n v="3671995.77"/>
    <n v="-68.97"/>
    <n v="-68.97"/>
    <n v="0"/>
    <n v="15102924"/>
    <x v="0"/>
    <n v="24"/>
    <n v="32"/>
    <n v="5963"/>
  </r>
  <r>
    <s v="AERMOD 22112"/>
    <s v="ElmoreNorth_10202023_2015_PM10.SUM"/>
    <x v="4"/>
    <x v="6"/>
    <x v="17"/>
    <x v="4"/>
    <n v="4.1509600000000004"/>
    <n v="630617.88"/>
    <n v="3671995.77"/>
    <n v="-68.97"/>
    <n v="-68.97"/>
    <n v="0"/>
    <n v="15031224"/>
    <x v="0"/>
    <n v="24"/>
    <n v="32"/>
    <n v="5963"/>
  </r>
  <r>
    <s v="AERMOD 22112"/>
    <s v="ElmoreNorth_10202023_2015_PM10.SUM"/>
    <x v="4"/>
    <x v="6"/>
    <x v="17"/>
    <x v="5"/>
    <n v="3.5728300000000002"/>
    <n v="630714.82999999996"/>
    <n v="3672161.72"/>
    <n v="-68.86"/>
    <n v="-68.86"/>
    <n v="0"/>
    <n v="15051424"/>
    <x v="0"/>
    <n v="24"/>
    <n v="32"/>
    <n v="5963"/>
  </r>
  <r>
    <s v="AERMOD 22112"/>
    <s v="ElmoreNorth_10202023_2015_PM10.SUM"/>
    <x v="4"/>
    <x v="6"/>
    <x v="1"/>
    <x v="0"/>
    <n v="0.32691999999999999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1"/>
    <x v="1"/>
    <n v="0.29226999999999997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"/>
    <x v="2"/>
    <n v="0.26855000000000001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"/>
    <x v="3"/>
    <n v="0.26377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1"/>
    <x v="4"/>
    <n v="0.2424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"/>
    <x v="5"/>
    <n v="0.23307"/>
    <n v="630714.82999999996"/>
    <n v="3672280.26"/>
    <n v="-68.94"/>
    <n v="-68.94"/>
    <n v="0"/>
    <n v="15050724"/>
    <x v="0"/>
    <n v="24"/>
    <n v="32"/>
    <n v="5963"/>
  </r>
  <r>
    <s v="AERMOD 22112"/>
    <s v="ElmoreNorth_10202023_2015_PM10.SUM"/>
    <x v="4"/>
    <x v="6"/>
    <x v="2"/>
    <x v="0"/>
    <n v="7.1128299999999998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2"/>
    <x v="1"/>
    <n v="6.4974499999999997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2"/>
    <x v="2"/>
    <n v="4.9097999999999997"/>
    <n v="630569.4"/>
    <n v="3671995.77"/>
    <n v="-69.069999999999993"/>
    <n v="-69.069999999999993"/>
    <n v="0"/>
    <n v="15031324"/>
    <x v="0"/>
    <n v="24"/>
    <n v="32"/>
    <n v="5963"/>
  </r>
  <r>
    <s v="AERMOD 22112"/>
    <s v="ElmoreNorth_10202023_2015_PM10.SUM"/>
    <x v="4"/>
    <x v="6"/>
    <x v="2"/>
    <x v="3"/>
    <n v="4.3383500000000002"/>
    <n v="630617.88"/>
    <n v="3671995.77"/>
    <n v="-68.97"/>
    <n v="-68.97"/>
    <n v="0"/>
    <n v="15102924"/>
    <x v="0"/>
    <n v="24"/>
    <n v="32"/>
    <n v="5963"/>
  </r>
  <r>
    <s v="AERMOD 22112"/>
    <s v="ElmoreNorth_10202023_2015_PM10.SUM"/>
    <x v="4"/>
    <x v="6"/>
    <x v="2"/>
    <x v="4"/>
    <n v="4.1992700000000003"/>
    <n v="630617.88"/>
    <n v="3671995.77"/>
    <n v="-68.97"/>
    <n v="-68.97"/>
    <n v="0"/>
    <n v="15031224"/>
    <x v="0"/>
    <n v="24"/>
    <n v="32"/>
    <n v="5963"/>
  </r>
  <r>
    <s v="AERMOD 22112"/>
    <s v="ElmoreNorth_10202023_2015_PM10.SUM"/>
    <x v="4"/>
    <x v="6"/>
    <x v="2"/>
    <x v="5"/>
    <n v="3.5886100000000001"/>
    <n v="630593.64"/>
    <n v="3671995.77"/>
    <n v="-69.02"/>
    <n v="-69.02"/>
    <n v="0"/>
    <n v="15101524"/>
    <x v="0"/>
    <n v="24"/>
    <n v="32"/>
    <n v="5963"/>
  </r>
  <r>
    <s v="AERMOD 22112"/>
    <s v="ElmoreNorth_10202023_2015_PM10.SUM"/>
    <x v="4"/>
    <x v="6"/>
    <x v="3"/>
    <x v="0"/>
    <n v="0.11483"/>
    <n v="630714.82999999996"/>
    <n v="3672327.68"/>
    <n v="-68.95"/>
    <n v="-68.95"/>
    <n v="0"/>
    <n v="15122324"/>
    <x v="0"/>
    <n v="24"/>
    <n v="32"/>
    <n v="5963"/>
  </r>
  <r>
    <s v="AERMOD 22112"/>
    <s v="ElmoreNorth_10202023_2015_PM10.SUM"/>
    <x v="4"/>
    <x v="6"/>
    <x v="3"/>
    <x v="1"/>
    <n v="9.3799999999999994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3"/>
    <x v="2"/>
    <n v="8.974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3"/>
    <x v="3"/>
    <n v="8.6599999999999996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3"/>
    <x v="4"/>
    <n v="8.1030000000000005E-2"/>
    <n v="630714.82999999996"/>
    <n v="3672303.97"/>
    <n v="-68.959999999999994"/>
    <n v="-68.959999999999994"/>
    <n v="0"/>
    <n v="15022224"/>
    <x v="0"/>
    <n v="24"/>
    <n v="32"/>
    <n v="5963"/>
  </r>
  <r>
    <s v="AERMOD 22112"/>
    <s v="ElmoreNorth_10202023_2015_PM10.SUM"/>
    <x v="4"/>
    <x v="6"/>
    <x v="3"/>
    <x v="5"/>
    <n v="7.8770000000000007E-2"/>
    <n v="630725"/>
    <n v="3672300"/>
    <n v="-68.930000000000007"/>
    <n v="-68.930000000000007"/>
    <n v="0"/>
    <n v="15052124"/>
    <x v="0"/>
    <n v="24"/>
    <n v="32"/>
    <n v="5963"/>
  </r>
  <r>
    <s v="AERMOD 22112"/>
    <s v="ElmoreNorth_10202023_2015_PM10.SUM"/>
    <x v="4"/>
    <x v="6"/>
    <x v="4"/>
    <x v="0"/>
    <n v="0.10764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4"/>
    <x v="1"/>
    <n v="9.758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4"/>
    <x v="2"/>
    <n v="8.8880000000000001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4"/>
    <x v="3"/>
    <n v="8.8279999999999997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4"/>
    <x v="4"/>
    <n v="7.7340000000000006E-2"/>
    <n v="630714.82999999996"/>
    <n v="3672280.26"/>
    <n v="-68.94"/>
    <n v="-68.94"/>
    <n v="0"/>
    <n v="15050724"/>
    <x v="0"/>
    <n v="24"/>
    <n v="32"/>
    <n v="5963"/>
  </r>
  <r>
    <s v="AERMOD 22112"/>
    <s v="ElmoreNorth_10202023_2015_PM10.SUM"/>
    <x v="4"/>
    <x v="6"/>
    <x v="4"/>
    <x v="5"/>
    <n v="7.6170000000000002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5"/>
    <x v="0"/>
    <n v="0.11495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5"/>
    <x v="1"/>
    <n v="9.3119999999999994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5"/>
    <x v="2"/>
    <n v="8.6499999999999994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5"/>
    <x v="3"/>
    <n v="8.3839999999999998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5"/>
    <x v="4"/>
    <n v="8.3690000000000001E-2"/>
    <n v="630714.82999999996"/>
    <n v="3672280.26"/>
    <n v="-68.94"/>
    <n v="-68.94"/>
    <n v="0"/>
    <n v="15052124"/>
    <x v="0"/>
    <n v="24"/>
    <n v="32"/>
    <n v="5963"/>
  </r>
  <r>
    <s v="AERMOD 22112"/>
    <s v="ElmoreNorth_10202023_2015_PM10.SUM"/>
    <x v="4"/>
    <x v="6"/>
    <x v="5"/>
    <x v="5"/>
    <n v="8.2710000000000006E-2"/>
    <n v="630714.82999999996"/>
    <n v="3672280.26"/>
    <n v="-68.94"/>
    <n v="-68.94"/>
    <n v="0"/>
    <n v="15022224"/>
    <x v="0"/>
    <n v="24"/>
    <n v="32"/>
    <n v="5963"/>
  </r>
  <r>
    <s v="AERMOD 22112"/>
    <s v="ElmoreNorth_10202023_2015_PM10.SUM"/>
    <x v="4"/>
    <x v="6"/>
    <x v="6"/>
    <x v="0"/>
    <n v="4.3499999999999997E-2"/>
    <n v="630714.82999999996"/>
    <n v="3672256.55"/>
    <n v="-68.92"/>
    <n v="-68.92"/>
    <n v="0"/>
    <n v="15122324"/>
    <x v="0"/>
    <n v="24"/>
    <n v="32"/>
    <n v="5963"/>
  </r>
  <r>
    <s v="AERMOD 22112"/>
    <s v="ElmoreNorth_10202023_2015_PM10.SUM"/>
    <x v="4"/>
    <x v="6"/>
    <x v="6"/>
    <x v="1"/>
    <n v="3.9609999999999999E-2"/>
    <n v="630714.82999999996"/>
    <n v="3672256.55"/>
    <n v="-68.92"/>
    <n v="-68.92"/>
    <n v="0"/>
    <n v="15052324"/>
    <x v="0"/>
    <n v="24"/>
    <n v="32"/>
    <n v="5963"/>
  </r>
  <r>
    <s v="AERMOD 22112"/>
    <s v="ElmoreNorth_10202023_2015_PM10.SUM"/>
    <x v="4"/>
    <x v="6"/>
    <x v="6"/>
    <x v="2"/>
    <n v="3.3110000000000001E-2"/>
    <n v="630714.82999999996"/>
    <n v="3672232.85"/>
    <n v="-68.91"/>
    <n v="-68.91"/>
    <n v="0"/>
    <n v="15122324"/>
    <x v="0"/>
    <n v="24"/>
    <n v="32"/>
    <n v="5963"/>
  </r>
  <r>
    <s v="AERMOD 22112"/>
    <s v="ElmoreNorth_10202023_2015_PM10.SUM"/>
    <x v="4"/>
    <x v="6"/>
    <x v="6"/>
    <x v="3"/>
    <n v="3.2219999999999999E-2"/>
    <n v="630714.82999999996"/>
    <n v="3672232.85"/>
    <n v="-68.91"/>
    <n v="-68.91"/>
    <n v="0"/>
    <n v="15052224"/>
    <x v="0"/>
    <n v="24"/>
    <n v="32"/>
    <n v="5963"/>
  </r>
  <r>
    <s v="AERMOD 22112"/>
    <s v="ElmoreNorth_10202023_2015_PM10.SUM"/>
    <x v="4"/>
    <x v="6"/>
    <x v="6"/>
    <x v="4"/>
    <n v="3.1579999999999997E-2"/>
    <n v="630714.82999999996"/>
    <n v="3672232.85"/>
    <n v="-68.91"/>
    <n v="-68.91"/>
    <n v="0"/>
    <n v="15042424"/>
    <x v="0"/>
    <n v="24"/>
    <n v="32"/>
    <n v="5963"/>
  </r>
  <r>
    <s v="AERMOD 22112"/>
    <s v="ElmoreNorth_10202023_2015_PM10.SUM"/>
    <x v="4"/>
    <x v="6"/>
    <x v="6"/>
    <x v="5"/>
    <n v="3.1469999999999998E-2"/>
    <n v="630714.82999999996"/>
    <n v="3672232.85"/>
    <n v="-68.91"/>
    <n v="-68.91"/>
    <n v="0"/>
    <n v="15052124"/>
    <x v="0"/>
    <n v="24"/>
    <n v="32"/>
    <n v="5963"/>
  </r>
  <r>
    <s v="AERMOD 22112"/>
    <s v="ElmoreNorth_10202023_2015_PM10.SUM"/>
    <x v="4"/>
    <x v="6"/>
    <x v="36"/>
    <x v="0"/>
    <n v="0.47327000000000002"/>
    <n v="630545.16"/>
    <n v="3671995.77"/>
    <n v="-69.12"/>
    <n v="-69.12"/>
    <n v="0"/>
    <n v="15122624"/>
    <x v="0"/>
    <n v="24"/>
    <n v="32"/>
    <n v="5963"/>
  </r>
  <r>
    <s v="AERMOD 22112"/>
    <s v="ElmoreNorth_10202023_2015_PM10.SUM"/>
    <x v="4"/>
    <x v="6"/>
    <x v="36"/>
    <x v="1"/>
    <n v="0.37297000000000002"/>
    <n v="630725"/>
    <n v="3672250"/>
    <n v="-68.89"/>
    <n v="-68.89"/>
    <n v="0"/>
    <n v="15052224"/>
    <x v="0"/>
    <n v="24"/>
    <n v="32"/>
    <n v="5963"/>
  </r>
  <r>
    <s v="AERMOD 22112"/>
    <s v="ElmoreNorth_10202023_2015_PM10.SUM"/>
    <x v="4"/>
    <x v="6"/>
    <x v="36"/>
    <x v="2"/>
    <n v="0.35818"/>
    <n v="630714.82999999996"/>
    <n v="3672232.85"/>
    <n v="-68.91"/>
    <n v="-68.91"/>
    <n v="0"/>
    <n v="15051424"/>
    <x v="0"/>
    <n v="24"/>
    <n v="32"/>
    <n v="5963"/>
  </r>
  <r>
    <s v="AERMOD 22112"/>
    <s v="ElmoreNorth_10202023_2015_PM10.SUM"/>
    <x v="4"/>
    <x v="6"/>
    <x v="36"/>
    <x v="3"/>
    <n v="0.33456000000000002"/>
    <n v="630714.82999999996"/>
    <n v="3672232.85"/>
    <n v="-68.91"/>
    <n v="-68.91"/>
    <n v="0"/>
    <n v="15052124"/>
    <x v="0"/>
    <n v="24"/>
    <n v="32"/>
    <n v="5963"/>
  </r>
  <r>
    <s v="AERMOD 22112"/>
    <s v="ElmoreNorth_10202023_2015_PM10.SUM"/>
    <x v="4"/>
    <x v="6"/>
    <x v="36"/>
    <x v="4"/>
    <n v="0.33350000000000002"/>
    <n v="630714.82999999996"/>
    <n v="3672232.85"/>
    <n v="-68.91"/>
    <n v="-68.91"/>
    <n v="0"/>
    <n v="15022224"/>
    <x v="0"/>
    <n v="24"/>
    <n v="32"/>
    <n v="5963"/>
  </r>
  <r>
    <s v="AERMOD 22112"/>
    <s v="ElmoreNorth_10202023_2015_PM10.SUM"/>
    <x v="4"/>
    <x v="6"/>
    <x v="36"/>
    <x v="5"/>
    <n v="0.30778"/>
    <n v="630714.82999999996"/>
    <n v="3672232.85"/>
    <n v="-68.91"/>
    <n v="-68.91"/>
    <n v="0"/>
    <n v="15050724"/>
    <x v="0"/>
    <n v="24"/>
    <n v="32"/>
    <n v="5963"/>
  </r>
  <r>
    <s v="AERMOD 22112"/>
    <s v="ElmoreNorth_10202023_2015_PM10.SUM"/>
    <x v="4"/>
    <x v="6"/>
    <x v="37"/>
    <x v="0"/>
    <n v="0.62141000000000002"/>
    <n v="630545.16"/>
    <n v="3671995.77"/>
    <n v="-69.12"/>
    <n v="-69.12"/>
    <n v="0"/>
    <n v="15122624"/>
    <x v="0"/>
    <n v="24"/>
    <n v="32"/>
    <n v="5963"/>
  </r>
  <r>
    <s v="AERMOD 22112"/>
    <s v="ElmoreNorth_10202023_2015_PM10.SUM"/>
    <x v="4"/>
    <x v="6"/>
    <x v="37"/>
    <x v="1"/>
    <n v="0.42662"/>
    <n v="630714.82999999996"/>
    <n v="3672232.85"/>
    <n v="-68.91"/>
    <n v="-68.91"/>
    <n v="0"/>
    <n v="15052224"/>
    <x v="0"/>
    <n v="24"/>
    <n v="32"/>
    <n v="5963"/>
  </r>
  <r>
    <s v="AERMOD 22112"/>
    <s v="ElmoreNorth_10202023_2015_PM10.SUM"/>
    <x v="4"/>
    <x v="6"/>
    <x v="37"/>
    <x v="2"/>
    <n v="0.40522999999999998"/>
    <n v="630714.82999999996"/>
    <n v="3672209.14"/>
    <n v="-68.89"/>
    <n v="-68.89"/>
    <n v="0"/>
    <n v="15050724"/>
    <x v="0"/>
    <n v="24"/>
    <n v="32"/>
    <n v="5963"/>
  </r>
  <r>
    <s v="AERMOD 22112"/>
    <s v="ElmoreNorth_10202023_2015_PM10.SUM"/>
    <x v="4"/>
    <x v="6"/>
    <x v="37"/>
    <x v="3"/>
    <n v="0.39571000000000001"/>
    <n v="630714.82999999996"/>
    <n v="3672209.14"/>
    <n v="-68.89"/>
    <n v="-68.89"/>
    <n v="0"/>
    <n v="15052224"/>
    <x v="0"/>
    <n v="24"/>
    <n v="32"/>
    <n v="5963"/>
  </r>
  <r>
    <s v="AERMOD 22112"/>
    <s v="ElmoreNorth_10202023_2015_PM10.SUM"/>
    <x v="4"/>
    <x v="6"/>
    <x v="37"/>
    <x v="4"/>
    <n v="0.37515999999999999"/>
    <n v="630714.82999999996"/>
    <n v="3672209.14"/>
    <n v="-68.89"/>
    <n v="-68.89"/>
    <n v="0"/>
    <n v="15060424"/>
    <x v="0"/>
    <n v="24"/>
    <n v="32"/>
    <n v="5963"/>
  </r>
  <r>
    <s v="AERMOD 22112"/>
    <s v="ElmoreNorth_10202023_2015_PM10.SUM"/>
    <x v="4"/>
    <x v="6"/>
    <x v="37"/>
    <x v="5"/>
    <n v="0.36826999999999999"/>
    <n v="630714.82999999996"/>
    <n v="3672209.14"/>
    <n v="-68.89"/>
    <n v="-68.89"/>
    <n v="0"/>
    <n v="15051424"/>
    <x v="0"/>
    <n v="24"/>
    <n v="32"/>
    <n v="5963"/>
  </r>
  <r>
    <s v="AERMOD 22112"/>
    <s v="ElmoreNorth_10202023_2015_PM10.SUM"/>
    <x v="4"/>
    <x v="6"/>
    <x v="38"/>
    <x v="0"/>
    <n v="0.69933999999999996"/>
    <n v="630545.16"/>
    <n v="3671995.77"/>
    <n v="-69.12"/>
    <n v="-69.12"/>
    <n v="0"/>
    <n v="15122624"/>
    <x v="0"/>
    <n v="24"/>
    <n v="32"/>
    <n v="5963"/>
  </r>
  <r>
    <s v="AERMOD 22112"/>
    <s v="ElmoreNorth_10202023_2015_PM10.SUM"/>
    <x v="4"/>
    <x v="6"/>
    <x v="38"/>
    <x v="1"/>
    <n v="0.47899000000000003"/>
    <n v="630520.92000000004"/>
    <n v="3671995.77"/>
    <n v="-69.150000000000006"/>
    <n v="-69.150000000000006"/>
    <n v="0"/>
    <n v="15031324"/>
    <x v="0"/>
    <n v="24"/>
    <n v="32"/>
    <n v="5963"/>
  </r>
  <r>
    <s v="AERMOD 22112"/>
    <s v="ElmoreNorth_10202023_2015_PM10.SUM"/>
    <x v="4"/>
    <x v="6"/>
    <x v="38"/>
    <x v="2"/>
    <n v="0.44078000000000001"/>
    <n v="630714.82999999996"/>
    <n v="3672209.14"/>
    <n v="-68.89"/>
    <n v="-68.89"/>
    <n v="0"/>
    <n v="15022224"/>
    <x v="0"/>
    <n v="24"/>
    <n v="32"/>
    <n v="5963"/>
  </r>
  <r>
    <s v="AERMOD 22112"/>
    <s v="ElmoreNorth_10202023_2015_PM10.SUM"/>
    <x v="4"/>
    <x v="6"/>
    <x v="38"/>
    <x v="3"/>
    <n v="0.43623000000000001"/>
    <n v="630714.82999999996"/>
    <n v="3672209.14"/>
    <n v="-68.89"/>
    <n v="-68.89"/>
    <n v="0"/>
    <n v="15050724"/>
    <x v="0"/>
    <n v="24"/>
    <n v="32"/>
    <n v="5963"/>
  </r>
  <r>
    <s v="AERMOD 22112"/>
    <s v="ElmoreNorth_10202023_2015_PM10.SUM"/>
    <x v="4"/>
    <x v="6"/>
    <x v="38"/>
    <x v="4"/>
    <n v="0.43159999999999998"/>
    <n v="630714.82999999996"/>
    <n v="3672209.14"/>
    <n v="-68.89"/>
    <n v="-68.89"/>
    <n v="0"/>
    <n v="15051424"/>
    <x v="0"/>
    <n v="24"/>
    <n v="32"/>
    <n v="5963"/>
  </r>
  <r>
    <s v="AERMOD 22112"/>
    <s v="ElmoreNorth_10202023_2015_PM10.SUM"/>
    <x v="4"/>
    <x v="6"/>
    <x v="38"/>
    <x v="5"/>
    <n v="0.39867999999999998"/>
    <n v="630714.82999999996"/>
    <n v="3672209.14"/>
    <n v="-68.89"/>
    <n v="-68.89"/>
    <n v="0"/>
    <n v="15052124"/>
    <x v="0"/>
    <n v="24"/>
    <n v="32"/>
    <n v="5963"/>
  </r>
  <r>
    <s v="AERMOD 22112"/>
    <s v="ElmoreNorth_10202023_2015_PM10.SUM"/>
    <x v="4"/>
    <x v="6"/>
    <x v="39"/>
    <x v="0"/>
    <n v="0.78785000000000005"/>
    <n v="630545.16"/>
    <n v="3671995.77"/>
    <n v="-69.12"/>
    <n v="-69.12"/>
    <n v="0"/>
    <n v="15122624"/>
    <x v="0"/>
    <n v="24"/>
    <n v="32"/>
    <n v="5963"/>
  </r>
  <r>
    <s v="AERMOD 22112"/>
    <s v="ElmoreNorth_10202023_2015_PM10.SUM"/>
    <x v="4"/>
    <x v="6"/>
    <x v="39"/>
    <x v="1"/>
    <n v="0.58248999999999995"/>
    <n v="630520.92000000004"/>
    <n v="3671995.77"/>
    <n v="-69.150000000000006"/>
    <n v="-69.150000000000006"/>
    <n v="0"/>
    <n v="15031324"/>
    <x v="0"/>
    <n v="24"/>
    <n v="32"/>
    <n v="5963"/>
  </r>
  <r>
    <s v="AERMOD 22112"/>
    <s v="ElmoreNorth_10202023_2015_PM10.SUM"/>
    <x v="4"/>
    <x v="6"/>
    <x v="39"/>
    <x v="2"/>
    <n v="0.49653000000000003"/>
    <n v="630545.16"/>
    <n v="3671995.77"/>
    <n v="-69.12"/>
    <n v="-69.12"/>
    <n v="0"/>
    <n v="15031324"/>
    <x v="0"/>
    <n v="24"/>
    <n v="32"/>
    <n v="5963"/>
  </r>
  <r>
    <s v="AERMOD 22112"/>
    <s v="ElmoreNorth_10202023_2015_PM10.SUM"/>
    <x v="4"/>
    <x v="6"/>
    <x v="39"/>
    <x v="3"/>
    <n v="0.46153"/>
    <n v="630714.82999999996"/>
    <n v="3672185.43"/>
    <n v="-68.89"/>
    <n v="-68.89"/>
    <n v="0"/>
    <n v="15052224"/>
    <x v="0"/>
    <n v="24"/>
    <n v="32"/>
    <n v="5963"/>
  </r>
  <r>
    <s v="AERMOD 22112"/>
    <s v="ElmoreNorth_10202023_2015_PM10.SUM"/>
    <x v="4"/>
    <x v="6"/>
    <x v="39"/>
    <x v="4"/>
    <n v="0.44151000000000001"/>
    <n v="630725"/>
    <n v="3672200"/>
    <n v="-68.87"/>
    <n v="-68.87"/>
    <n v="0"/>
    <n v="15050724"/>
    <x v="0"/>
    <n v="24"/>
    <n v="32"/>
    <n v="5963"/>
  </r>
  <r>
    <s v="AERMOD 22112"/>
    <s v="ElmoreNorth_10202023_2015_PM10.SUM"/>
    <x v="4"/>
    <x v="6"/>
    <x v="39"/>
    <x v="5"/>
    <n v="0.43391999999999997"/>
    <n v="630714.82999999996"/>
    <n v="3672185.43"/>
    <n v="-68.89"/>
    <n v="-68.89"/>
    <n v="0"/>
    <n v="15051424"/>
    <x v="0"/>
    <n v="24"/>
    <n v="32"/>
    <n v="5963"/>
  </r>
  <r>
    <s v="AERMOD 22112"/>
    <s v="ElmoreNorth_10202023_2015_PM10.SUM"/>
    <x v="4"/>
    <x v="6"/>
    <x v="40"/>
    <x v="0"/>
    <n v="0.84136999999999995"/>
    <n v="630545.16"/>
    <n v="3671995.77"/>
    <n v="-69.12"/>
    <n v="-69.12"/>
    <n v="0"/>
    <n v="15122624"/>
    <x v="0"/>
    <n v="24"/>
    <n v="32"/>
    <n v="5963"/>
  </r>
  <r>
    <s v="AERMOD 22112"/>
    <s v="ElmoreNorth_10202023_2015_PM10.SUM"/>
    <x v="4"/>
    <x v="6"/>
    <x v="40"/>
    <x v="1"/>
    <n v="0.63151999999999997"/>
    <n v="630569.4"/>
    <n v="3671995.77"/>
    <n v="-69.069999999999993"/>
    <n v="-69.069999999999993"/>
    <n v="0"/>
    <n v="15103024"/>
    <x v="0"/>
    <n v="24"/>
    <n v="32"/>
    <n v="5963"/>
  </r>
  <r>
    <s v="AERMOD 22112"/>
    <s v="ElmoreNorth_10202023_2015_PM10.SUM"/>
    <x v="4"/>
    <x v="6"/>
    <x v="40"/>
    <x v="2"/>
    <n v="0.59870000000000001"/>
    <n v="630545.16"/>
    <n v="3671995.77"/>
    <n v="-69.12"/>
    <n v="-69.12"/>
    <n v="0"/>
    <n v="15031324"/>
    <x v="0"/>
    <n v="24"/>
    <n v="32"/>
    <n v="5963"/>
  </r>
  <r>
    <s v="AERMOD 22112"/>
    <s v="ElmoreNorth_10202023_2015_PM10.SUM"/>
    <x v="4"/>
    <x v="6"/>
    <x v="40"/>
    <x v="3"/>
    <n v="0.49015999999999998"/>
    <n v="630714.82999999996"/>
    <n v="3672185.43"/>
    <n v="-68.89"/>
    <n v="-68.89"/>
    <n v="0"/>
    <n v="15022224"/>
    <x v="0"/>
    <n v="24"/>
    <n v="32"/>
    <n v="5963"/>
  </r>
  <r>
    <s v="AERMOD 22112"/>
    <s v="ElmoreNorth_10202023_2015_PM10.SUM"/>
    <x v="4"/>
    <x v="6"/>
    <x v="40"/>
    <x v="4"/>
    <n v="0.48663000000000001"/>
    <n v="630714.82999999996"/>
    <n v="3672185.43"/>
    <n v="-68.89"/>
    <n v="-68.89"/>
    <n v="0"/>
    <n v="15050724"/>
    <x v="0"/>
    <n v="24"/>
    <n v="32"/>
    <n v="5963"/>
  </r>
  <r>
    <s v="AERMOD 22112"/>
    <s v="ElmoreNorth_10202023_2015_PM10.SUM"/>
    <x v="4"/>
    <x v="6"/>
    <x v="40"/>
    <x v="5"/>
    <n v="0.44996999999999998"/>
    <n v="630714.82999999996"/>
    <n v="3672185.43"/>
    <n v="-68.89"/>
    <n v="-68.89"/>
    <n v="0"/>
    <n v="15052124"/>
    <x v="0"/>
    <n v="24"/>
    <n v="32"/>
    <n v="5963"/>
  </r>
  <r>
    <s v="AERMOD 22112"/>
    <s v="ElmoreNorth_10202023_2015_PM10.SUM"/>
    <x v="4"/>
    <x v="6"/>
    <x v="41"/>
    <x v="0"/>
    <n v="0.82591000000000003"/>
    <n v="630545.16"/>
    <n v="3671995.77"/>
    <n v="-69.12"/>
    <n v="-69.12"/>
    <n v="0"/>
    <n v="15122624"/>
    <x v="0"/>
    <n v="24"/>
    <n v="32"/>
    <n v="5963"/>
  </r>
  <r>
    <s v="AERMOD 22112"/>
    <s v="ElmoreNorth_10202023_2015_PM10.SUM"/>
    <x v="4"/>
    <x v="6"/>
    <x v="41"/>
    <x v="1"/>
    <n v="0.70787999999999995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41"/>
    <x v="2"/>
    <n v="0.59579000000000004"/>
    <n v="630545.16"/>
    <n v="3671995.77"/>
    <n v="-69.12"/>
    <n v="-69.12"/>
    <n v="0"/>
    <n v="15103024"/>
    <x v="0"/>
    <n v="24"/>
    <n v="32"/>
    <n v="5963"/>
  </r>
  <r>
    <s v="AERMOD 22112"/>
    <s v="ElmoreNorth_10202023_2015_PM10.SUM"/>
    <x v="4"/>
    <x v="6"/>
    <x v="41"/>
    <x v="3"/>
    <n v="0.51021000000000005"/>
    <n v="630714.82999999996"/>
    <n v="3672161.72"/>
    <n v="-68.86"/>
    <n v="-68.86"/>
    <n v="0"/>
    <n v="15052224"/>
    <x v="0"/>
    <n v="24"/>
    <n v="32"/>
    <n v="5963"/>
  </r>
  <r>
    <s v="AERMOD 22112"/>
    <s v="ElmoreNorth_10202023_2015_PM10.SUM"/>
    <x v="4"/>
    <x v="6"/>
    <x v="41"/>
    <x v="4"/>
    <n v="0.48734"/>
    <n v="630714.82999999996"/>
    <n v="3672161.72"/>
    <n v="-68.86"/>
    <n v="-68.86"/>
    <n v="0"/>
    <n v="15072624"/>
    <x v="0"/>
    <n v="24"/>
    <n v="32"/>
    <n v="5963"/>
  </r>
  <r>
    <s v="AERMOD 22112"/>
    <s v="ElmoreNorth_10202023_2015_PM10.SUM"/>
    <x v="4"/>
    <x v="6"/>
    <x v="41"/>
    <x v="5"/>
    <n v="0.48133999999999999"/>
    <n v="630714.82999999996"/>
    <n v="3672161.72"/>
    <n v="-68.86"/>
    <n v="-68.86"/>
    <n v="0"/>
    <n v="15051424"/>
    <x v="0"/>
    <n v="24"/>
    <n v="32"/>
    <n v="5963"/>
  </r>
  <r>
    <s v="AERMOD 22112"/>
    <s v="ElmoreNorth_10202023_2015_PM10.SUM"/>
    <x v="4"/>
    <x v="6"/>
    <x v="42"/>
    <x v="0"/>
    <n v="0.86463999999999996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42"/>
    <x v="1"/>
    <n v="0.78844999999999998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42"/>
    <x v="2"/>
    <n v="0.68242999999999998"/>
    <n v="630569.4"/>
    <n v="3671995.77"/>
    <n v="-69.069999999999993"/>
    <n v="-69.069999999999993"/>
    <n v="0"/>
    <n v="15031324"/>
    <x v="0"/>
    <n v="24"/>
    <n v="32"/>
    <n v="5963"/>
  </r>
  <r>
    <s v="AERMOD 22112"/>
    <s v="ElmoreNorth_10202023_2015_PM10.SUM"/>
    <x v="4"/>
    <x v="6"/>
    <x v="42"/>
    <x v="3"/>
    <n v="0.50746999999999998"/>
    <n v="630714.82999999996"/>
    <n v="3672161.72"/>
    <n v="-68.86"/>
    <n v="-68.86"/>
    <n v="0"/>
    <n v="15022224"/>
    <x v="0"/>
    <n v="24"/>
    <n v="32"/>
    <n v="5963"/>
  </r>
  <r>
    <s v="AERMOD 22112"/>
    <s v="ElmoreNorth_10202023_2015_PM10.SUM"/>
    <x v="4"/>
    <x v="6"/>
    <x v="42"/>
    <x v="4"/>
    <n v="0.50160000000000005"/>
    <n v="630714.82999999996"/>
    <n v="3672161.72"/>
    <n v="-68.86"/>
    <n v="-68.86"/>
    <n v="0"/>
    <n v="15050724"/>
    <x v="0"/>
    <n v="24"/>
    <n v="32"/>
    <n v="5963"/>
  </r>
  <r>
    <s v="AERMOD 22112"/>
    <s v="ElmoreNorth_10202023_2015_PM10.SUM"/>
    <x v="4"/>
    <x v="6"/>
    <x v="42"/>
    <x v="5"/>
    <n v="0.48580000000000001"/>
    <n v="630714.82999999996"/>
    <n v="3672161.72"/>
    <n v="-68.86"/>
    <n v="-68.86"/>
    <n v="0"/>
    <n v="15072624"/>
    <x v="0"/>
    <n v="24"/>
    <n v="32"/>
    <n v="5963"/>
  </r>
  <r>
    <s v="AERMOD 22112"/>
    <s v="ElmoreNorth_10202023_2015_PM10.SUM"/>
    <x v="4"/>
    <x v="6"/>
    <x v="43"/>
    <x v="0"/>
    <n v="0.95628000000000002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43"/>
    <x v="1"/>
    <n v="0.83494000000000002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43"/>
    <x v="2"/>
    <n v="0.64688000000000001"/>
    <n v="630569.4"/>
    <n v="3671995.77"/>
    <n v="-69.069999999999993"/>
    <n v="-69.069999999999993"/>
    <n v="0"/>
    <n v="15103024"/>
    <x v="0"/>
    <n v="24"/>
    <n v="32"/>
    <n v="5963"/>
  </r>
  <r>
    <s v="AERMOD 22112"/>
    <s v="ElmoreNorth_10202023_2015_PM10.SUM"/>
    <x v="4"/>
    <x v="6"/>
    <x v="43"/>
    <x v="3"/>
    <n v="0.52027999999999996"/>
    <n v="630714.82999999996"/>
    <n v="3672138.02"/>
    <n v="-68.86"/>
    <n v="-68.86"/>
    <n v="0"/>
    <n v="15022224"/>
    <x v="0"/>
    <n v="24"/>
    <n v="32"/>
    <n v="5963"/>
  </r>
  <r>
    <s v="AERMOD 22112"/>
    <s v="ElmoreNorth_10202023_2015_PM10.SUM"/>
    <x v="4"/>
    <x v="6"/>
    <x v="43"/>
    <x v="4"/>
    <n v="0.50712000000000002"/>
    <n v="630714.82999999996"/>
    <n v="3672138.02"/>
    <n v="-68.86"/>
    <n v="-68.86"/>
    <n v="0"/>
    <n v="15072624"/>
    <x v="0"/>
    <n v="24"/>
    <n v="32"/>
    <n v="5963"/>
  </r>
  <r>
    <s v="AERMOD 22112"/>
    <s v="ElmoreNorth_10202023_2015_PM10.SUM"/>
    <x v="4"/>
    <x v="6"/>
    <x v="43"/>
    <x v="5"/>
    <n v="0.50114999999999998"/>
    <n v="630714.82999999996"/>
    <n v="3672138.02"/>
    <n v="-68.86"/>
    <n v="-68.86"/>
    <n v="0"/>
    <n v="15051424"/>
    <x v="0"/>
    <n v="24"/>
    <n v="32"/>
    <n v="5963"/>
  </r>
  <r>
    <s v="AERMOD 22112"/>
    <s v="ElmoreNorth_10202023_2015_PM10.SUM"/>
    <x v="4"/>
    <x v="6"/>
    <x v="44"/>
    <x v="0"/>
    <n v="0.92703000000000002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44"/>
    <x v="1"/>
    <n v="0.79898000000000002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44"/>
    <x v="2"/>
    <n v="0.68767999999999996"/>
    <n v="630593.64"/>
    <n v="3671995.77"/>
    <n v="-69.02"/>
    <n v="-69.02"/>
    <n v="0"/>
    <n v="15031324"/>
    <x v="0"/>
    <n v="24"/>
    <n v="32"/>
    <n v="5963"/>
  </r>
  <r>
    <s v="AERMOD 22112"/>
    <s v="ElmoreNorth_10202023_2015_PM10.SUM"/>
    <x v="4"/>
    <x v="6"/>
    <x v="44"/>
    <x v="3"/>
    <n v="0.48657"/>
    <n v="630714.82999999996"/>
    <n v="3672114.31"/>
    <n v="-68.73"/>
    <n v="-68.73"/>
    <n v="0"/>
    <n v="15060424"/>
    <x v="0"/>
    <n v="24"/>
    <n v="32"/>
    <n v="5963"/>
  </r>
  <r>
    <s v="AERMOD 22112"/>
    <s v="ElmoreNorth_10202023_2015_PM10.SUM"/>
    <x v="4"/>
    <x v="6"/>
    <x v="44"/>
    <x v="4"/>
    <n v="0.48192000000000002"/>
    <n v="630714.82999999996"/>
    <n v="3672114.31"/>
    <n v="-68.73"/>
    <n v="-68.73"/>
    <n v="0"/>
    <n v="15022224"/>
    <x v="0"/>
    <n v="24"/>
    <n v="32"/>
    <n v="5963"/>
  </r>
  <r>
    <s v="AERMOD 22112"/>
    <s v="ElmoreNorth_10202023_2015_PM10.SUM"/>
    <x v="4"/>
    <x v="6"/>
    <x v="44"/>
    <x v="5"/>
    <n v="0.46704000000000001"/>
    <n v="630725"/>
    <n v="3672125"/>
    <n v="-68.86"/>
    <n v="-68.86"/>
    <n v="0"/>
    <n v="15051424"/>
    <x v="0"/>
    <n v="24"/>
    <n v="32"/>
    <n v="5963"/>
  </r>
  <r>
    <s v="AERMOD 22112"/>
    <s v="ElmoreNorth_10202023_2015_PM10.SUM"/>
    <x v="4"/>
    <x v="6"/>
    <x v="45"/>
    <x v="0"/>
    <n v="0.76849999999999996"/>
    <n v="630593.64"/>
    <n v="3671995.77"/>
    <n v="-69.02"/>
    <n v="-69.02"/>
    <n v="0"/>
    <n v="15122624"/>
    <x v="0"/>
    <n v="24"/>
    <n v="32"/>
    <n v="5963"/>
  </r>
  <r>
    <s v="AERMOD 22112"/>
    <s v="ElmoreNorth_10202023_2015_PM10.SUM"/>
    <x v="4"/>
    <x v="6"/>
    <x v="45"/>
    <x v="1"/>
    <n v="0.65149000000000001"/>
    <n v="630593.64"/>
    <n v="3671995.77"/>
    <n v="-69.02"/>
    <n v="-69.02"/>
    <n v="0"/>
    <n v="15103024"/>
    <x v="0"/>
    <n v="24"/>
    <n v="32"/>
    <n v="5963"/>
  </r>
  <r>
    <s v="AERMOD 22112"/>
    <s v="ElmoreNorth_10202023_2015_PM10.SUM"/>
    <x v="4"/>
    <x v="6"/>
    <x v="45"/>
    <x v="2"/>
    <n v="0.63597000000000004"/>
    <n v="630593.64"/>
    <n v="3671995.77"/>
    <n v="-69.02"/>
    <n v="-69.02"/>
    <n v="0"/>
    <n v="15031324"/>
    <x v="0"/>
    <n v="24"/>
    <n v="32"/>
    <n v="5963"/>
  </r>
  <r>
    <s v="AERMOD 22112"/>
    <s v="ElmoreNorth_10202023_2015_PM10.SUM"/>
    <x v="4"/>
    <x v="6"/>
    <x v="45"/>
    <x v="3"/>
    <n v="0.47622999999999999"/>
    <n v="630714.82999999996"/>
    <n v="3672114.31"/>
    <n v="-68.73"/>
    <n v="-68.73"/>
    <n v="0"/>
    <n v="15051424"/>
    <x v="0"/>
    <n v="24"/>
    <n v="32"/>
    <n v="5963"/>
  </r>
  <r>
    <s v="AERMOD 22112"/>
    <s v="ElmoreNorth_10202023_2015_PM10.SUM"/>
    <x v="4"/>
    <x v="6"/>
    <x v="45"/>
    <x v="4"/>
    <n v="0.46916999999999998"/>
    <n v="630714.82999999996"/>
    <n v="3672114.31"/>
    <n v="-68.73"/>
    <n v="-68.73"/>
    <n v="0"/>
    <n v="15022224"/>
    <x v="0"/>
    <n v="24"/>
    <n v="32"/>
    <n v="5963"/>
  </r>
  <r>
    <s v="AERMOD 22112"/>
    <s v="ElmoreNorth_10202023_2015_PM10.SUM"/>
    <x v="4"/>
    <x v="6"/>
    <x v="45"/>
    <x v="5"/>
    <n v="0.45884999999999998"/>
    <n v="630714.82999999996"/>
    <n v="3672114.31"/>
    <n v="-68.73"/>
    <n v="-68.73"/>
    <n v="0"/>
    <n v="15072624"/>
    <x v="0"/>
    <n v="24"/>
    <n v="32"/>
    <n v="5963"/>
  </r>
  <r>
    <s v="AERMOD 22112"/>
    <s v="ElmoreNorth_10202023_2015_PM10.SUM"/>
    <x v="4"/>
    <x v="6"/>
    <x v="46"/>
    <x v="0"/>
    <n v="0.58928000000000003"/>
    <n v="630617.88"/>
    <n v="3671995.77"/>
    <n v="-68.97"/>
    <n v="-68.97"/>
    <n v="0"/>
    <n v="15122624"/>
    <x v="0"/>
    <n v="24"/>
    <n v="32"/>
    <n v="5963"/>
  </r>
  <r>
    <s v="AERMOD 22112"/>
    <s v="ElmoreNorth_10202023_2015_PM10.SUM"/>
    <x v="4"/>
    <x v="6"/>
    <x v="46"/>
    <x v="1"/>
    <n v="0.52664"/>
    <n v="630617.88"/>
    <n v="3671995.77"/>
    <n v="-68.97"/>
    <n v="-68.97"/>
    <n v="0"/>
    <n v="15103024"/>
    <x v="0"/>
    <n v="24"/>
    <n v="32"/>
    <n v="5963"/>
  </r>
  <r>
    <s v="AERMOD 22112"/>
    <s v="ElmoreNorth_10202023_2015_PM10.SUM"/>
    <x v="4"/>
    <x v="6"/>
    <x v="46"/>
    <x v="2"/>
    <n v="0.42337000000000002"/>
    <n v="630714.82999999996"/>
    <n v="3672114.31"/>
    <n v="-68.73"/>
    <n v="-68.73"/>
    <n v="0"/>
    <n v="15122324"/>
    <x v="0"/>
    <n v="24"/>
    <n v="32"/>
    <n v="5963"/>
  </r>
  <r>
    <s v="AERMOD 22112"/>
    <s v="ElmoreNorth_10202023_2015_PM10.SUM"/>
    <x v="4"/>
    <x v="6"/>
    <x v="46"/>
    <x v="3"/>
    <n v="0.39668999999999999"/>
    <n v="630725"/>
    <n v="3672100"/>
    <n v="-68.84"/>
    <n v="-68.84"/>
    <n v="0"/>
    <n v="15052224"/>
    <x v="0"/>
    <n v="24"/>
    <n v="32"/>
    <n v="5963"/>
  </r>
  <r>
    <s v="AERMOD 22112"/>
    <s v="ElmoreNorth_10202023_2015_PM10.SUM"/>
    <x v="4"/>
    <x v="6"/>
    <x v="46"/>
    <x v="4"/>
    <n v="0.38764999999999999"/>
    <n v="630725"/>
    <n v="3672100"/>
    <n v="-68.84"/>
    <n v="-68.84"/>
    <n v="0"/>
    <n v="15022224"/>
    <x v="0"/>
    <n v="24"/>
    <n v="32"/>
    <n v="5963"/>
  </r>
  <r>
    <s v="AERMOD 22112"/>
    <s v="ElmoreNorth_10202023_2015_PM10.SUM"/>
    <x v="4"/>
    <x v="6"/>
    <x v="46"/>
    <x v="5"/>
    <n v="0.36912"/>
    <n v="630714.82999999996"/>
    <n v="3672090.6"/>
    <n v="-68.86"/>
    <n v="-68.86"/>
    <n v="0"/>
    <n v="15051424"/>
    <x v="0"/>
    <n v="24"/>
    <n v="32"/>
    <n v="5963"/>
  </r>
  <r>
    <s v="AERMOD 22112"/>
    <s v="ElmoreNorth_10202023_2015_PM10.SUM"/>
    <x v="4"/>
    <x v="6"/>
    <x v="47"/>
    <x v="0"/>
    <n v="0.34712999999999999"/>
    <n v="630725"/>
    <n v="3672075"/>
    <n v="-68.73"/>
    <n v="-68.73"/>
    <n v="0"/>
    <n v="15052124"/>
    <x v="0"/>
    <n v="24"/>
    <n v="32"/>
    <n v="5963"/>
  </r>
  <r>
    <s v="AERMOD 22112"/>
    <s v="ElmoreNorth_10202023_2015_PM10.SUM"/>
    <x v="4"/>
    <x v="6"/>
    <x v="47"/>
    <x v="1"/>
    <n v="0.33200000000000002"/>
    <n v="630714.82999999996"/>
    <n v="3672090.6"/>
    <n v="-68.86"/>
    <n v="-68.86"/>
    <n v="0"/>
    <n v="15052124"/>
    <x v="0"/>
    <n v="24"/>
    <n v="32"/>
    <n v="5963"/>
  </r>
  <r>
    <s v="AERMOD 22112"/>
    <s v="ElmoreNorth_10202023_2015_PM10.SUM"/>
    <x v="4"/>
    <x v="6"/>
    <x v="47"/>
    <x v="2"/>
    <n v="0.32645000000000002"/>
    <n v="630714.82999999996"/>
    <n v="3672090.6"/>
    <n v="-68.86"/>
    <n v="-68.86"/>
    <n v="0"/>
    <n v="15052224"/>
    <x v="0"/>
    <n v="24"/>
    <n v="32"/>
    <n v="5963"/>
  </r>
  <r>
    <s v="AERMOD 22112"/>
    <s v="ElmoreNorth_10202023_2015_PM10.SUM"/>
    <x v="4"/>
    <x v="6"/>
    <x v="47"/>
    <x v="3"/>
    <n v="0.30021999999999999"/>
    <n v="630714.82999999996"/>
    <n v="3672090.6"/>
    <n v="-68.86"/>
    <n v="-68.86"/>
    <n v="0"/>
    <n v="15050724"/>
    <x v="0"/>
    <n v="24"/>
    <n v="32"/>
    <n v="5963"/>
  </r>
  <r>
    <s v="AERMOD 22112"/>
    <s v="ElmoreNorth_10202023_2015_PM10.SUM"/>
    <x v="4"/>
    <x v="6"/>
    <x v="47"/>
    <x v="4"/>
    <n v="0.30020999999999998"/>
    <n v="630714.82999999996"/>
    <n v="3672090.6"/>
    <n v="-68.86"/>
    <n v="-68.86"/>
    <n v="0"/>
    <n v="15022224"/>
    <x v="0"/>
    <n v="24"/>
    <n v="32"/>
    <n v="5963"/>
  </r>
  <r>
    <s v="AERMOD 22112"/>
    <s v="ElmoreNorth_10202023_2015_PM10.SUM"/>
    <x v="4"/>
    <x v="6"/>
    <x v="47"/>
    <x v="5"/>
    <n v="0.29611999999999999"/>
    <n v="630714.82999999996"/>
    <n v="3672090.6"/>
    <n v="-68.86"/>
    <n v="-68.86"/>
    <n v="0"/>
    <n v="15122324"/>
    <x v="0"/>
    <n v="24"/>
    <n v="32"/>
    <n v="5963"/>
  </r>
  <r>
    <s v="AERMOD 22112"/>
    <s v="ElmoreNorth_10202023_2015_PM10.SUM"/>
    <x v="4"/>
    <x v="6"/>
    <x v="48"/>
    <x v="0"/>
    <n v="0.25020999999999999"/>
    <n v="630714.82999999996"/>
    <n v="3672066.89"/>
    <n v="-68.75"/>
    <n v="-68.75"/>
    <n v="0"/>
    <n v="15052124"/>
    <x v="0"/>
    <n v="24"/>
    <n v="32"/>
    <n v="5963"/>
  </r>
  <r>
    <s v="AERMOD 22112"/>
    <s v="ElmoreNorth_10202023_2015_PM10.SUM"/>
    <x v="4"/>
    <x v="6"/>
    <x v="48"/>
    <x v="1"/>
    <n v="0.23898"/>
    <n v="630725"/>
    <n v="3672075"/>
    <n v="-68.73"/>
    <n v="-68.73"/>
    <n v="0"/>
    <n v="15051424"/>
    <x v="0"/>
    <n v="24"/>
    <n v="32"/>
    <n v="5963"/>
  </r>
  <r>
    <s v="AERMOD 22112"/>
    <s v="ElmoreNorth_10202023_2015_PM10.SUM"/>
    <x v="4"/>
    <x v="6"/>
    <x v="48"/>
    <x v="2"/>
    <n v="0.21826000000000001"/>
    <n v="630775"/>
    <n v="3672100"/>
    <n v="-68.56"/>
    <n v="-68.56"/>
    <n v="0"/>
    <n v="15052224"/>
    <x v="0"/>
    <n v="24"/>
    <n v="32"/>
    <n v="5963"/>
  </r>
  <r>
    <s v="AERMOD 22112"/>
    <s v="ElmoreNorth_10202023_2015_PM10.SUM"/>
    <x v="4"/>
    <x v="6"/>
    <x v="48"/>
    <x v="3"/>
    <n v="0.20535"/>
    <n v="630725"/>
    <n v="3672075"/>
    <n v="-68.73"/>
    <n v="-68.73"/>
    <n v="0"/>
    <n v="15050724"/>
    <x v="0"/>
    <n v="24"/>
    <n v="32"/>
    <n v="5963"/>
  </r>
  <r>
    <s v="AERMOD 22112"/>
    <s v="ElmoreNorth_10202023_2015_PM10.SUM"/>
    <x v="4"/>
    <x v="6"/>
    <x v="48"/>
    <x v="4"/>
    <n v="0.20171"/>
    <n v="630725"/>
    <n v="3672075"/>
    <n v="-68.73"/>
    <n v="-68.73"/>
    <n v="0"/>
    <n v="15022224"/>
    <x v="0"/>
    <n v="24"/>
    <n v="32"/>
    <n v="5963"/>
  </r>
  <r>
    <s v="AERMOD 22112"/>
    <s v="ElmoreNorth_10202023_2015_PM10.SUM"/>
    <x v="4"/>
    <x v="6"/>
    <x v="48"/>
    <x v="5"/>
    <n v="0.18661"/>
    <n v="630725"/>
    <n v="3672075"/>
    <n v="-68.73"/>
    <n v="-68.73"/>
    <n v="0"/>
    <n v="15122324"/>
    <x v="0"/>
    <n v="24"/>
    <n v="32"/>
    <n v="5963"/>
  </r>
  <r>
    <s v="AERMOD 22112"/>
    <s v="ElmoreNorth_10202023_2015_PM10.SUM"/>
    <x v="4"/>
    <x v="6"/>
    <x v="49"/>
    <x v="0"/>
    <n v="0.14704999999999999"/>
    <n v="630750"/>
    <n v="3672075"/>
    <n v="-68.66"/>
    <n v="-68.66"/>
    <n v="0"/>
    <n v="15051424"/>
    <x v="0"/>
    <n v="24"/>
    <n v="32"/>
    <n v="5963"/>
  </r>
  <r>
    <s v="AERMOD 22112"/>
    <s v="ElmoreNorth_10202023_2015_PM10.SUM"/>
    <x v="4"/>
    <x v="6"/>
    <x v="49"/>
    <x v="1"/>
    <n v="0.13758999999999999"/>
    <n v="630825"/>
    <n v="3672100"/>
    <n v="-69.260000000000005"/>
    <n v="-69.260000000000005"/>
    <n v="0"/>
    <n v="15051424"/>
    <x v="0"/>
    <n v="24"/>
    <n v="32"/>
    <n v="5963"/>
  </r>
  <r>
    <s v="AERMOD 22112"/>
    <s v="ElmoreNorth_10202023_2015_PM10.SUM"/>
    <x v="4"/>
    <x v="6"/>
    <x v="49"/>
    <x v="2"/>
    <n v="0.13117999999999999"/>
    <n v="630825"/>
    <n v="3672100"/>
    <n v="-69.260000000000005"/>
    <n v="-69.260000000000005"/>
    <n v="0"/>
    <n v="15052224"/>
    <x v="0"/>
    <n v="24"/>
    <n v="32"/>
    <n v="5963"/>
  </r>
  <r>
    <s v="AERMOD 22112"/>
    <s v="ElmoreNorth_10202023_2015_PM10.SUM"/>
    <x v="4"/>
    <x v="6"/>
    <x v="49"/>
    <x v="3"/>
    <n v="0.12153"/>
    <n v="630850"/>
    <n v="3672100"/>
    <n v="-69.209999999999994"/>
    <n v="-69.209999999999994"/>
    <n v="0"/>
    <n v="15072624"/>
    <x v="0"/>
    <n v="24"/>
    <n v="32"/>
    <n v="5963"/>
  </r>
  <r>
    <s v="AERMOD 22112"/>
    <s v="ElmoreNorth_10202023_2015_PM10.SUM"/>
    <x v="4"/>
    <x v="6"/>
    <x v="49"/>
    <x v="4"/>
    <n v="0.11738"/>
    <n v="630775"/>
    <n v="3672075"/>
    <n v="-68.59"/>
    <n v="-68.59"/>
    <n v="0"/>
    <n v="15070824"/>
    <x v="0"/>
    <n v="24"/>
    <n v="32"/>
    <n v="5963"/>
  </r>
  <r>
    <s v="AERMOD 22112"/>
    <s v="ElmoreNorth_10202023_2015_PM10.SUM"/>
    <x v="4"/>
    <x v="6"/>
    <x v="49"/>
    <x v="5"/>
    <n v="0.11428000000000001"/>
    <n v="630800"/>
    <n v="3672075"/>
    <n v="-68.510000000000005"/>
    <n v="-68.510000000000005"/>
    <n v="0"/>
    <n v="15072624"/>
    <x v="0"/>
    <n v="24"/>
    <n v="32"/>
    <n v="5963"/>
  </r>
  <r>
    <s v="AERMOD 22112"/>
    <s v="ElmoreNorth_10202023_2015_PM10.SUM"/>
    <x v="4"/>
    <x v="6"/>
    <x v="7"/>
    <x v="0"/>
    <n v="4.3499999999999997E-2"/>
    <n v="630714.82999999996"/>
    <n v="3672256.55"/>
    <n v="-68.92"/>
    <n v="-68.92"/>
    <n v="0"/>
    <n v="15122324"/>
    <x v="0"/>
    <n v="24"/>
    <n v="32"/>
    <n v="5963"/>
  </r>
  <r>
    <s v="AERMOD 22112"/>
    <s v="ElmoreNorth_10202023_2015_PM10.SUM"/>
    <x v="4"/>
    <x v="6"/>
    <x v="7"/>
    <x v="1"/>
    <n v="3.9609999999999999E-2"/>
    <n v="630714.82999999996"/>
    <n v="3672256.55"/>
    <n v="-68.92"/>
    <n v="-68.92"/>
    <n v="0"/>
    <n v="15052324"/>
    <x v="0"/>
    <n v="24"/>
    <n v="32"/>
    <n v="5963"/>
  </r>
  <r>
    <s v="AERMOD 22112"/>
    <s v="ElmoreNorth_10202023_2015_PM10.SUM"/>
    <x v="4"/>
    <x v="6"/>
    <x v="7"/>
    <x v="2"/>
    <n v="3.3110000000000001E-2"/>
    <n v="630714.82999999996"/>
    <n v="3672232.85"/>
    <n v="-68.91"/>
    <n v="-68.91"/>
    <n v="0"/>
    <n v="15122324"/>
    <x v="0"/>
    <n v="24"/>
    <n v="32"/>
    <n v="5963"/>
  </r>
  <r>
    <s v="AERMOD 22112"/>
    <s v="ElmoreNorth_10202023_2015_PM10.SUM"/>
    <x v="4"/>
    <x v="6"/>
    <x v="7"/>
    <x v="3"/>
    <n v="3.2219999999999999E-2"/>
    <n v="630714.82999999996"/>
    <n v="3672232.85"/>
    <n v="-68.91"/>
    <n v="-68.91"/>
    <n v="0"/>
    <n v="15052224"/>
    <x v="0"/>
    <n v="24"/>
    <n v="32"/>
    <n v="5963"/>
  </r>
  <r>
    <s v="AERMOD 22112"/>
    <s v="ElmoreNorth_10202023_2015_PM10.SUM"/>
    <x v="4"/>
    <x v="6"/>
    <x v="7"/>
    <x v="4"/>
    <n v="3.1579999999999997E-2"/>
    <n v="630714.82999999996"/>
    <n v="3672232.85"/>
    <n v="-68.91"/>
    <n v="-68.91"/>
    <n v="0"/>
    <n v="15042424"/>
    <x v="0"/>
    <n v="24"/>
    <n v="32"/>
    <n v="5963"/>
  </r>
  <r>
    <s v="AERMOD 22112"/>
    <s v="ElmoreNorth_10202023_2015_PM10.SUM"/>
    <x v="4"/>
    <x v="6"/>
    <x v="7"/>
    <x v="5"/>
    <n v="3.1469999999999998E-2"/>
    <n v="630714.82999999996"/>
    <n v="3672232.85"/>
    <n v="-68.91"/>
    <n v="-68.91"/>
    <n v="0"/>
    <n v="15052124"/>
    <x v="0"/>
    <n v="24"/>
    <n v="32"/>
    <n v="5963"/>
  </r>
  <r>
    <s v="AERMOD 22112"/>
    <s v="ElmoreNorth_10202023_2015_PM10.SUM"/>
    <x v="4"/>
    <x v="6"/>
    <x v="8"/>
    <x v="0"/>
    <n v="3.8210000000000001E-2"/>
    <n v="630714.82999999996"/>
    <n v="3672327.68"/>
    <n v="-68.95"/>
    <n v="-68.95"/>
    <n v="0"/>
    <n v="15122324"/>
    <x v="0"/>
    <n v="24"/>
    <n v="32"/>
    <n v="5963"/>
  </r>
  <r>
    <s v="AERMOD 22112"/>
    <s v="ElmoreNorth_10202023_2015_PM10.SUM"/>
    <x v="4"/>
    <x v="6"/>
    <x v="8"/>
    <x v="1"/>
    <n v="3.0519999999999999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8"/>
    <x v="2"/>
    <n v="2.9850000000000002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8"/>
    <x v="3"/>
    <n v="2.87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8"/>
    <x v="4"/>
    <n v="2.7189999999999999E-2"/>
    <n v="630714.82999999996"/>
    <n v="3672303.97"/>
    <n v="-68.959999999999994"/>
    <n v="-68.959999999999994"/>
    <n v="0"/>
    <n v="15022224"/>
    <x v="0"/>
    <n v="24"/>
    <n v="32"/>
    <n v="5963"/>
  </r>
  <r>
    <s v="AERMOD 22112"/>
    <s v="ElmoreNorth_10202023_2015_PM10.SUM"/>
    <x v="4"/>
    <x v="6"/>
    <x v="8"/>
    <x v="5"/>
    <n v="2.6440000000000002E-2"/>
    <n v="630714.82999999996"/>
    <n v="3672303.97"/>
    <n v="-68.959999999999994"/>
    <n v="-68.959999999999994"/>
    <n v="0"/>
    <n v="15052124"/>
    <x v="0"/>
    <n v="24"/>
    <n v="32"/>
    <n v="5963"/>
  </r>
  <r>
    <s v="AERMOD 22112"/>
    <s v="ElmoreNorth_10202023_2015_PM10.SUM"/>
    <x v="4"/>
    <x v="6"/>
    <x v="9"/>
    <x v="0"/>
    <n v="3.8300000000000001E-2"/>
    <n v="630714.82999999996"/>
    <n v="3672327.68"/>
    <n v="-68.95"/>
    <n v="-68.95"/>
    <n v="0"/>
    <n v="15122324"/>
    <x v="0"/>
    <n v="24"/>
    <n v="32"/>
    <n v="5963"/>
  </r>
  <r>
    <s v="AERMOD 22112"/>
    <s v="ElmoreNorth_10202023_2015_PM10.SUM"/>
    <x v="4"/>
    <x v="6"/>
    <x v="9"/>
    <x v="1"/>
    <n v="3.1269999999999999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9"/>
    <x v="2"/>
    <n v="2.9919999999999999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9"/>
    <x v="3"/>
    <n v="2.887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9"/>
    <x v="4"/>
    <n v="2.7029999999999998E-2"/>
    <n v="630714.82999999996"/>
    <n v="3672303.97"/>
    <n v="-68.959999999999994"/>
    <n v="-68.959999999999994"/>
    <n v="0"/>
    <n v="15022224"/>
    <x v="0"/>
    <n v="24"/>
    <n v="32"/>
    <n v="5963"/>
  </r>
  <r>
    <s v="AERMOD 22112"/>
    <s v="ElmoreNorth_10202023_2015_PM10.SUM"/>
    <x v="4"/>
    <x v="6"/>
    <x v="9"/>
    <x v="5"/>
    <n v="2.6270000000000002E-2"/>
    <n v="630725"/>
    <n v="3672300"/>
    <n v="-68.930000000000007"/>
    <n v="-68.930000000000007"/>
    <n v="0"/>
    <n v="15052124"/>
    <x v="0"/>
    <n v="24"/>
    <n v="32"/>
    <n v="5963"/>
  </r>
  <r>
    <s v="AERMOD 22112"/>
    <s v="ElmoreNorth_10202023_2015_PM10.SUM"/>
    <x v="4"/>
    <x v="6"/>
    <x v="10"/>
    <x v="0"/>
    <n v="3.832E-2"/>
    <n v="630714.82999999996"/>
    <n v="3672327.68"/>
    <n v="-68.95"/>
    <n v="-68.95"/>
    <n v="0"/>
    <n v="15122324"/>
    <x v="0"/>
    <n v="24"/>
    <n v="32"/>
    <n v="5963"/>
  </r>
  <r>
    <s v="AERMOD 22112"/>
    <s v="ElmoreNorth_10202023_2015_PM10.SUM"/>
    <x v="4"/>
    <x v="6"/>
    <x v="10"/>
    <x v="1"/>
    <n v="3.2009999999999997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10"/>
    <x v="2"/>
    <n v="2.997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10"/>
    <x v="3"/>
    <n v="2.903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0"/>
    <x v="4"/>
    <n v="2.681E-2"/>
    <n v="630714.82999999996"/>
    <n v="3672303.97"/>
    <n v="-68.959999999999994"/>
    <n v="-68.959999999999994"/>
    <n v="0"/>
    <n v="15022224"/>
    <x v="0"/>
    <n v="24"/>
    <n v="32"/>
    <n v="5963"/>
  </r>
  <r>
    <s v="AERMOD 22112"/>
    <s v="ElmoreNorth_10202023_2015_PM10.SUM"/>
    <x v="4"/>
    <x v="6"/>
    <x v="10"/>
    <x v="5"/>
    <n v="2.581E-2"/>
    <n v="630725"/>
    <n v="3672300"/>
    <n v="-68.930000000000007"/>
    <n v="-68.930000000000007"/>
    <n v="0"/>
    <n v="15052124"/>
    <x v="0"/>
    <n v="24"/>
    <n v="32"/>
    <n v="5963"/>
  </r>
  <r>
    <s v="AERMOD 22112"/>
    <s v="ElmoreNorth_10202023_2015_PM10.SUM"/>
    <x v="4"/>
    <x v="6"/>
    <x v="11"/>
    <x v="0"/>
    <n v="3.6470000000000002E-2"/>
    <n v="630714.82999999996"/>
    <n v="3672327.68"/>
    <n v="-68.95"/>
    <n v="-68.95"/>
    <n v="0"/>
    <n v="15122324"/>
    <x v="0"/>
    <n v="24"/>
    <n v="32"/>
    <n v="5963"/>
  </r>
  <r>
    <s v="AERMOD 22112"/>
    <s v="ElmoreNorth_10202023_2015_PM10.SUM"/>
    <x v="4"/>
    <x v="6"/>
    <x v="11"/>
    <x v="1"/>
    <n v="3.2579999999999998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1"/>
    <x v="2"/>
    <n v="2.9680000000000002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11"/>
    <x v="3"/>
    <n v="2.9649999999999999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1"/>
    <x v="4"/>
    <n v="2.5700000000000001E-2"/>
    <n v="630714.82999999996"/>
    <n v="3672280.26"/>
    <n v="-68.94"/>
    <n v="-68.94"/>
    <n v="0"/>
    <n v="15050724"/>
    <x v="0"/>
    <n v="24"/>
    <n v="32"/>
    <n v="5963"/>
  </r>
  <r>
    <s v="AERMOD 22112"/>
    <s v="ElmoreNorth_10202023_2015_PM10.SUM"/>
    <x v="4"/>
    <x v="6"/>
    <x v="11"/>
    <x v="5"/>
    <n v="2.495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2"/>
    <x v="0"/>
    <n v="3.6209999999999999E-2"/>
    <n v="630714.82999999996"/>
    <n v="3672327.68"/>
    <n v="-68.95"/>
    <n v="-68.95"/>
    <n v="0"/>
    <n v="15122324"/>
    <x v="0"/>
    <n v="24"/>
    <n v="32"/>
    <n v="5963"/>
  </r>
  <r>
    <s v="AERMOD 22112"/>
    <s v="ElmoreNorth_10202023_2015_PM10.SUM"/>
    <x v="4"/>
    <x v="6"/>
    <x v="12"/>
    <x v="1"/>
    <n v="3.2539999999999999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2"/>
    <x v="2"/>
    <n v="2.964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2"/>
    <x v="3"/>
    <n v="2.955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12"/>
    <x v="4"/>
    <n v="2.579E-2"/>
    <n v="630714.82999999996"/>
    <n v="3672280.26"/>
    <n v="-68.94"/>
    <n v="-68.94"/>
    <n v="0"/>
    <n v="15050724"/>
    <x v="0"/>
    <n v="24"/>
    <n v="32"/>
    <n v="5963"/>
  </r>
  <r>
    <s v="AERMOD 22112"/>
    <s v="ElmoreNorth_10202023_2015_PM10.SUM"/>
    <x v="4"/>
    <x v="6"/>
    <x v="12"/>
    <x v="5"/>
    <n v="2.5389999999999999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3"/>
    <x v="0"/>
    <n v="3.5869999999999999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13"/>
    <x v="1"/>
    <n v="3.2469999999999999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3"/>
    <x v="2"/>
    <n v="2.9590000000000002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3"/>
    <x v="3"/>
    <n v="2.9059999999999999E-2"/>
    <n v="630714.82999999996"/>
    <n v="3672303.97"/>
    <n v="-68.959999999999994"/>
    <n v="-68.959999999999994"/>
    <n v="0"/>
    <n v="15040724"/>
    <x v="0"/>
    <n v="24"/>
    <n v="32"/>
    <n v="5963"/>
  </r>
  <r>
    <s v="AERMOD 22112"/>
    <s v="ElmoreNorth_10202023_2015_PM10.SUM"/>
    <x v="4"/>
    <x v="6"/>
    <x v="13"/>
    <x v="4"/>
    <n v="2.5850000000000001E-2"/>
    <n v="630714.82999999996"/>
    <n v="3672280.26"/>
    <n v="-68.94"/>
    <n v="-68.94"/>
    <n v="0"/>
    <n v="15050724"/>
    <x v="0"/>
    <n v="24"/>
    <n v="32"/>
    <n v="5963"/>
  </r>
  <r>
    <s v="AERMOD 22112"/>
    <s v="ElmoreNorth_10202023_2015_PM10.SUM"/>
    <x v="4"/>
    <x v="6"/>
    <x v="13"/>
    <x v="5"/>
    <n v="2.5819999999999999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4"/>
    <x v="0"/>
    <n v="3.8080000000000003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14"/>
    <x v="1"/>
    <n v="3.1350000000000003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4"/>
    <x v="2"/>
    <n v="2.9020000000000001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4"/>
    <x v="3"/>
    <n v="2.768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4"/>
    <x v="4"/>
    <n v="2.7640000000000001E-2"/>
    <n v="630714.82999999996"/>
    <n v="3672280.26"/>
    <n v="-68.94"/>
    <n v="-68.94"/>
    <n v="0"/>
    <n v="15022224"/>
    <x v="0"/>
    <n v="24"/>
    <n v="32"/>
    <n v="5963"/>
  </r>
  <r>
    <s v="AERMOD 22112"/>
    <s v="ElmoreNorth_10202023_2015_PM10.SUM"/>
    <x v="4"/>
    <x v="6"/>
    <x v="14"/>
    <x v="5"/>
    <n v="2.7400000000000001E-2"/>
    <n v="630714.82999999996"/>
    <n v="3672280.26"/>
    <n v="-68.94"/>
    <n v="-68.94"/>
    <n v="0"/>
    <n v="15122324"/>
    <x v="0"/>
    <n v="24"/>
    <n v="32"/>
    <n v="5963"/>
  </r>
  <r>
    <s v="AERMOD 22112"/>
    <s v="ElmoreNorth_10202023_2015_PM10.SUM"/>
    <x v="4"/>
    <x v="6"/>
    <x v="15"/>
    <x v="0"/>
    <n v="3.8330000000000003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15"/>
    <x v="1"/>
    <n v="3.1050000000000001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5"/>
    <x v="2"/>
    <n v="2.8840000000000001E-2"/>
    <n v="630714.82999999996"/>
    <n v="3672303.97"/>
    <n v="-68.959999999999994"/>
    <n v="-68.959999999999994"/>
    <n v="0"/>
    <n v="15051424"/>
    <x v="0"/>
    <n v="24"/>
    <n v="32"/>
    <n v="5963"/>
  </r>
  <r>
    <s v="AERMOD 22112"/>
    <s v="ElmoreNorth_10202023_2015_PM10.SUM"/>
    <x v="4"/>
    <x v="6"/>
    <x v="15"/>
    <x v="3"/>
    <n v="2.7949999999999999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5"/>
    <x v="4"/>
    <n v="2.7910000000000001E-2"/>
    <n v="630714.82999999996"/>
    <n v="3672280.26"/>
    <n v="-68.94"/>
    <n v="-68.94"/>
    <n v="0"/>
    <n v="15052124"/>
    <x v="0"/>
    <n v="24"/>
    <n v="32"/>
    <n v="5963"/>
  </r>
  <r>
    <s v="AERMOD 22112"/>
    <s v="ElmoreNorth_10202023_2015_PM10.SUM"/>
    <x v="4"/>
    <x v="6"/>
    <x v="15"/>
    <x v="5"/>
    <n v="2.758E-2"/>
    <n v="630714.82999999996"/>
    <n v="3672280.26"/>
    <n v="-68.94"/>
    <n v="-68.94"/>
    <n v="0"/>
    <n v="15022224"/>
    <x v="0"/>
    <n v="24"/>
    <n v="32"/>
    <n v="5963"/>
  </r>
  <r>
    <s v="AERMOD 22112"/>
    <s v="ElmoreNorth_10202023_2015_PM10.SUM"/>
    <x v="4"/>
    <x v="6"/>
    <x v="16"/>
    <x v="0"/>
    <n v="3.8539999999999998E-2"/>
    <n v="630714.82999999996"/>
    <n v="3672303.97"/>
    <n v="-68.959999999999994"/>
    <n v="-68.959999999999994"/>
    <n v="0"/>
    <n v="15122324"/>
    <x v="0"/>
    <n v="24"/>
    <n v="32"/>
    <n v="5963"/>
  </r>
  <r>
    <s v="AERMOD 22112"/>
    <s v="ElmoreNorth_10202023_2015_PM10.SUM"/>
    <x v="4"/>
    <x v="6"/>
    <x v="16"/>
    <x v="1"/>
    <n v="3.0720000000000001E-2"/>
    <n v="630714.82999999996"/>
    <n v="3672303.97"/>
    <n v="-68.959999999999994"/>
    <n v="-68.959999999999994"/>
    <n v="0"/>
    <n v="15052224"/>
    <x v="0"/>
    <n v="24"/>
    <n v="32"/>
    <n v="5963"/>
  </r>
  <r>
    <s v="AERMOD 22112"/>
    <s v="ElmoreNorth_10202023_2015_PM10.SUM"/>
    <x v="4"/>
    <x v="6"/>
    <x v="16"/>
    <x v="2"/>
    <n v="2.9049999999999999E-2"/>
    <n v="630714.82999999996"/>
    <n v="3672280.26"/>
    <n v="-68.94"/>
    <n v="-68.94"/>
    <n v="0"/>
    <n v="15122324"/>
    <x v="0"/>
    <n v="24"/>
    <n v="32"/>
    <n v="5963"/>
  </r>
  <r>
    <s v="AERMOD 22112"/>
    <s v="ElmoreNorth_10202023_2015_PM10.SUM"/>
    <x v="4"/>
    <x v="6"/>
    <x v="16"/>
    <x v="3"/>
    <n v="2.8199999999999999E-2"/>
    <n v="630714.82999999996"/>
    <n v="3672280.26"/>
    <n v="-68.94"/>
    <n v="-68.94"/>
    <n v="0"/>
    <n v="15051424"/>
    <x v="0"/>
    <n v="24"/>
    <n v="32"/>
    <n v="5963"/>
  </r>
  <r>
    <s v="AERMOD 22112"/>
    <s v="ElmoreNorth_10202023_2015_PM10.SUM"/>
    <x v="4"/>
    <x v="6"/>
    <x v="16"/>
    <x v="4"/>
    <n v="2.7490000000000001E-2"/>
    <n v="630714.82999999996"/>
    <n v="3672280.26"/>
    <n v="-68.94"/>
    <n v="-68.94"/>
    <n v="0"/>
    <n v="15022224"/>
    <x v="0"/>
    <n v="24"/>
    <n v="32"/>
    <n v="5963"/>
  </r>
  <r>
    <s v="AERMOD 22112"/>
    <s v="ElmoreNorth_10202023_2015_PM10.SUM"/>
    <x v="4"/>
    <x v="6"/>
    <x v="16"/>
    <x v="5"/>
    <n v="2.741E-2"/>
    <n v="630714.82999999996"/>
    <n v="3672280.26"/>
    <n v="-68.94"/>
    <n v="-68.94"/>
    <n v="0"/>
    <n v="15052124"/>
    <x v="0"/>
    <n v="24"/>
    <n v="32"/>
    <n v="5963"/>
  </r>
  <r>
    <s v="AERMOD 22112"/>
    <s v="ElmoreNorth_10202023_2015_PM10A.SUM"/>
    <x v="4"/>
    <x v="2"/>
    <x v="0"/>
    <x v="0"/>
    <n v="0.62707999999999997"/>
    <n v="630714.82999999996"/>
    <n v="3672138.02"/>
    <n v="-68.86"/>
    <n v="-68.86"/>
    <n v="0"/>
    <s v="1 YEARS"/>
    <x v="0"/>
    <n v="24"/>
    <n v="32"/>
    <n v="5963"/>
  </r>
  <r>
    <s v="AERMOD 22112"/>
    <s v="ElmoreNorth_10202023_2015_PM10A.SUM"/>
    <x v="4"/>
    <x v="2"/>
    <x v="17"/>
    <x v="0"/>
    <n v="0.62617999999999996"/>
    <n v="630714.82999999996"/>
    <n v="3672138.02"/>
    <n v="-68.86"/>
    <n v="-68.86"/>
    <n v="0"/>
    <s v="1 YEARS"/>
    <x v="0"/>
    <n v="24"/>
    <n v="32"/>
    <n v="5963"/>
  </r>
  <r>
    <s v="AERMOD 22112"/>
    <s v="ElmoreNorth_10202023_2015_PM10A.SUM"/>
    <x v="4"/>
    <x v="2"/>
    <x v="1"/>
    <x v="0"/>
    <n v="2.7899999999999999E-3"/>
    <n v="630714.82999999996"/>
    <n v="3672280.26"/>
    <n v="-68.94"/>
    <n v="-68.94"/>
    <n v="0"/>
    <s v="1 YEARS"/>
    <x v="0"/>
    <n v="24"/>
    <n v="32"/>
    <n v="5963"/>
  </r>
  <r>
    <s v="AERMOD 22112"/>
    <s v="ElmoreNorth_10202023_2015_PM10A.SUM"/>
    <x v="4"/>
    <x v="2"/>
    <x v="2"/>
    <x v="0"/>
    <n v="0.62707999999999997"/>
    <n v="630714.82999999996"/>
    <n v="3672138.02"/>
    <n v="-68.86"/>
    <n v="-68.86"/>
    <n v="0"/>
    <s v="1 YEARS"/>
    <x v="0"/>
    <n v="24"/>
    <n v="32"/>
    <n v="5963"/>
  </r>
  <r>
    <s v="AERMOD 22112"/>
    <s v="ElmoreNorth_10202023_2015_PM10A.SUM"/>
    <x v="4"/>
    <x v="2"/>
    <x v="3"/>
    <x v="0"/>
    <n v="7.6999999999999996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4"/>
    <x v="0"/>
    <n v="7.6999999999999996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5"/>
    <x v="0"/>
    <n v="7.6000000000000004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10A.SUM"/>
    <x v="4"/>
    <x v="2"/>
    <x v="6"/>
    <x v="0"/>
    <n v="9.7000000000000005E-4"/>
    <n v="630714.82999999996"/>
    <n v="3672232.85"/>
    <n v="-68.91"/>
    <n v="-68.91"/>
    <n v="0"/>
    <s v="1 YEARS"/>
    <x v="0"/>
    <n v="24"/>
    <n v="32"/>
    <n v="5963"/>
  </r>
  <r>
    <s v="AERMOD 22112"/>
    <s v="ElmoreNorth_10202023_2015_PM10A.SUM"/>
    <x v="4"/>
    <x v="2"/>
    <x v="36"/>
    <x v="0"/>
    <n v="3.9750000000000001E-2"/>
    <n v="630714.82999999996"/>
    <n v="3672232.85"/>
    <n v="-68.91"/>
    <n v="-68.91"/>
    <n v="0"/>
    <s v="1 YEARS"/>
    <x v="0"/>
    <n v="24"/>
    <n v="32"/>
    <n v="5963"/>
  </r>
  <r>
    <s v="AERMOD 22112"/>
    <s v="ElmoreNorth_10202023_2015_PM10A.SUM"/>
    <x v="4"/>
    <x v="2"/>
    <x v="37"/>
    <x v="0"/>
    <n v="4.8099999999999997E-2"/>
    <n v="630714.82999999996"/>
    <n v="3672209.14"/>
    <n v="-68.89"/>
    <n v="-68.89"/>
    <n v="0"/>
    <s v="1 YEARS"/>
    <x v="0"/>
    <n v="24"/>
    <n v="32"/>
    <n v="5963"/>
  </r>
  <r>
    <s v="AERMOD 22112"/>
    <s v="ElmoreNorth_10202023_2015_PM10A.SUM"/>
    <x v="4"/>
    <x v="2"/>
    <x v="38"/>
    <x v="0"/>
    <n v="5.6809999999999999E-2"/>
    <n v="630714.82999999996"/>
    <n v="3672209.14"/>
    <n v="-68.89"/>
    <n v="-68.89"/>
    <n v="0"/>
    <s v="1 YEARS"/>
    <x v="0"/>
    <n v="24"/>
    <n v="32"/>
    <n v="5963"/>
  </r>
  <r>
    <s v="AERMOD 22112"/>
    <s v="ElmoreNorth_10202023_2015_PM10A.SUM"/>
    <x v="4"/>
    <x v="2"/>
    <x v="39"/>
    <x v="0"/>
    <n v="6.4199999999999993E-2"/>
    <n v="630714.82999999996"/>
    <n v="3672185.43"/>
    <n v="-68.89"/>
    <n v="-68.89"/>
    <n v="0"/>
    <s v="1 YEARS"/>
    <x v="0"/>
    <n v="24"/>
    <n v="32"/>
    <n v="5963"/>
  </r>
  <r>
    <s v="AERMOD 22112"/>
    <s v="ElmoreNorth_10202023_2015_PM10A.SUM"/>
    <x v="4"/>
    <x v="2"/>
    <x v="40"/>
    <x v="0"/>
    <n v="7.0300000000000001E-2"/>
    <n v="630714.82999999996"/>
    <n v="3672185.43"/>
    <n v="-68.89"/>
    <n v="-68.89"/>
    <n v="0"/>
    <s v="1 YEARS"/>
    <x v="0"/>
    <n v="24"/>
    <n v="32"/>
    <n v="5963"/>
  </r>
  <r>
    <s v="AERMOD 22112"/>
    <s v="ElmoreNorth_10202023_2015_PM10A.SUM"/>
    <x v="4"/>
    <x v="2"/>
    <x v="41"/>
    <x v="0"/>
    <n v="7.578E-2"/>
    <n v="630714.82999999996"/>
    <n v="3672161.72"/>
    <n v="-68.86"/>
    <n v="-68.86"/>
    <n v="0"/>
    <s v="1 YEARS"/>
    <x v="0"/>
    <n v="24"/>
    <n v="32"/>
    <n v="5963"/>
  </r>
  <r>
    <s v="AERMOD 22112"/>
    <s v="ElmoreNorth_10202023_2015_PM10A.SUM"/>
    <x v="4"/>
    <x v="2"/>
    <x v="42"/>
    <x v="0"/>
    <n v="7.7890000000000001E-2"/>
    <n v="630714.82999999996"/>
    <n v="3672138.02"/>
    <n v="-68.86"/>
    <n v="-68.86"/>
    <n v="0"/>
    <s v="1 YEARS"/>
    <x v="0"/>
    <n v="24"/>
    <n v="32"/>
    <n v="5963"/>
  </r>
  <r>
    <s v="AERMOD 22112"/>
    <s v="ElmoreNorth_10202023_2015_PM10A.SUM"/>
    <x v="4"/>
    <x v="2"/>
    <x v="43"/>
    <x v="0"/>
    <n v="8.0560000000000007E-2"/>
    <n v="630714.82999999996"/>
    <n v="3672138.02"/>
    <n v="-68.86"/>
    <n v="-68.86"/>
    <n v="0"/>
    <s v="1 YEARS"/>
    <x v="0"/>
    <n v="24"/>
    <n v="32"/>
    <n v="5963"/>
  </r>
  <r>
    <s v="AERMOD 22112"/>
    <s v="ElmoreNorth_10202023_2015_PM10A.SUM"/>
    <x v="4"/>
    <x v="2"/>
    <x v="44"/>
    <x v="0"/>
    <n v="7.6899999999999996E-2"/>
    <n v="630714.82999999996"/>
    <n v="3672114.31"/>
    <n v="-68.73"/>
    <n v="-68.73"/>
    <n v="0"/>
    <s v="1 YEARS"/>
    <x v="0"/>
    <n v="24"/>
    <n v="32"/>
    <n v="5963"/>
  </r>
  <r>
    <s v="AERMOD 22112"/>
    <s v="ElmoreNorth_10202023_2015_PM10A.SUM"/>
    <x v="4"/>
    <x v="2"/>
    <x v="45"/>
    <x v="0"/>
    <n v="7.2370000000000004E-2"/>
    <n v="630714.82999999996"/>
    <n v="3672114.31"/>
    <n v="-68.73"/>
    <n v="-68.73"/>
    <n v="0"/>
    <s v="1 YEARS"/>
    <x v="0"/>
    <n v="24"/>
    <n v="32"/>
    <n v="5963"/>
  </r>
  <r>
    <s v="AERMOD 22112"/>
    <s v="ElmoreNorth_10202023_2015_PM10A.SUM"/>
    <x v="4"/>
    <x v="2"/>
    <x v="46"/>
    <x v="0"/>
    <n v="5.9619999999999999E-2"/>
    <n v="630714.82999999996"/>
    <n v="3672090.6"/>
    <n v="-68.86"/>
    <n v="-68.86"/>
    <n v="0"/>
    <s v="1 YEARS"/>
    <x v="0"/>
    <n v="24"/>
    <n v="32"/>
    <n v="5963"/>
  </r>
  <r>
    <s v="AERMOD 22112"/>
    <s v="ElmoreNorth_10202023_2015_PM10A.SUM"/>
    <x v="4"/>
    <x v="2"/>
    <x v="47"/>
    <x v="0"/>
    <n v="4.4600000000000001E-2"/>
    <n v="630714.82999999996"/>
    <n v="3672090.6"/>
    <n v="-68.86"/>
    <n v="-68.86"/>
    <n v="0"/>
    <s v="1 YEARS"/>
    <x v="0"/>
    <n v="24"/>
    <n v="32"/>
    <n v="5963"/>
  </r>
  <r>
    <s v="AERMOD 22112"/>
    <s v="ElmoreNorth_10202023_2015_PM10A.SUM"/>
    <x v="4"/>
    <x v="2"/>
    <x v="48"/>
    <x v="0"/>
    <n v="2.9329999999999998E-2"/>
    <n v="630750"/>
    <n v="3672075"/>
    <n v="-68.66"/>
    <n v="-68.66"/>
    <n v="0"/>
    <s v="1 YEARS"/>
    <x v="0"/>
    <n v="24"/>
    <n v="32"/>
    <n v="5963"/>
  </r>
  <r>
    <s v="AERMOD 22112"/>
    <s v="ElmoreNorth_10202023_2015_PM10A.SUM"/>
    <x v="4"/>
    <x v="2"/>
    <x v="49"/>
    <x v="0"/>
    <n v="1.8849999999999999E-2"/>
    <n v="630825"/>
    <n v="3672075"/>
    <n v="-69.260000000000005"/>
    <n v="-69.260000000000005"/>
    <n v="0"/>
    <s v="1 YEARS"/>
    <x v="0"/>
    <n v="24"/>
    <n v="32"/>
    <n v="5963"/>
  </r>
  <r>
    <s v="AERMOD 22112"/>
    <s v="ElmoreNorth_10202023_2015_PM10A.SUM"/>
    <x v="4"/>
    <x v="2"/>
    <x v="7"/>
    <x v="0"/>
    <n v="9.7000000000000005E-4"/>
    <n v="630714.82999999996"/>
    <n v="3672232.85"/>
    <n v="-68.91"/>
    <n v="-68.91"/>
    <n v="0"/>
    <s v="1 YEARS"/>
    <x v="0"/>
    <n v="24"/>
    <n v="32"/>
    <n v="5963"/>
  </r>
  <r>
    <s v="AERMOD 22112"/>
    <s v="ElmoreNorth_10202023_2015_PM10A.SUM"/>
    <x v="4"/>
    <x v="2"/>
    <x v="8"/>
    <x v="0"/>
    <n v="2.5000000000000001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9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10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11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12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13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10A.SUM"/>
    <x v="4"/>
    <x v="2"/>
    <x v="14"/>
    <x v="0"/>
    <n v="2.5000000000000001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10A.SUM"/>
    <x v="4"/>
    <x v="2"/>
    <x v="15"/>
    <x v="0"/>
    <n v="2.5000000000000001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10A.SUM"/>
    <x v="4"/>
    <x v="2"/>
    <x v="16"/>
    <x v="0"/>
    <n v="2.5000000000000001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7"/>
    <x v="0"/>
    <x v="0"/>
    <n v="4.3212599999999997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17"/>
    <x v="0"/>
    <n v="4.1441800000000004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1"/>
    <x v="0"/>
    <n v="0.32691999999999999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7"/>
    <x v="2"/>
    <x v="0"/>
    <n v="4.3212599999999997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3"/>
    <x v="0"/>
    <n v="0.11483"/>
    <n v="630714.82999999996"/>
    <n v="3672327.68"/>
    <n v="-68.95"/>
    <n v="-68.95"/>
    <n v="0"/>
    <s v="1 YEARS"/>
    <x v="0"/>
    <n v="24"/>
    <n v="32"/>
    <n v="5963"/>
  </r>
  <r>
    <s v="AERMOD 22112"/>
    <s v="ElmoreNorth_10202023_2015_PM25.SUM"/>
    <x v="5"/>
    <x v="7"/>
    <x v="4"/>
    <x v="0"/>
    <n v="0.1076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7"/>
    <x v="5"/>
    <x v="0"/>
    <n v="0.11495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7"/>
    <x v="6"/>
    <x v="0"/>
    <n v="4.3499999999999997E-2"/>
    <n v="630714.82999999996"/>
    <n v="3672256.55"/>
    <n v="-68.92"/>
    <n v="-68.92"/>
    <n v="0"/>
    <s v="1 YEARS"/>
    <x v="0"/>
    <n v="24"/>
    <n v="32"/>
    <n v="5963"/>
  </r>
  <r>
    <s v="AERMOD 22112"/>
    <s v="ElmoreNorth_10202023_2015_PM25.SUM"/>
    <x v="5"/>
    <x v="7"/>
    <x v="36"/>
    <x v="0"/>
    <n v="0.28277999999999998"/>
    <n v="630545.16"/>
    <n v="3671995.77"/>
    <n v="-69.12"/>
    <n v="-69.12"/>
    <n v="0"/>
    <s v="1 YEARS"/>
    <x v="0"/>
    <n v="24"/>
    <n v="32"/>
    <n v="5963"/>
  </r>
  <r>
    <s v="AERMOD 22112"/>
    <s v="ElmoreNorth_10202023_2015_PM25.SUM"/>
    <x v="5"/>
    <x v="7"/>
    <x v="37"/>
    <x v="0"/>
    <n v="0.37130000000000002"/>
    <n v="630545.16"/>
    <n v="3671995.77"/>
    <n v="-69.12"/>
    <n v="-69.12"/>
    <n v="0"/>
    <s v="1 YEARS"/>
    <x v="0"/>
    <n v="24"/>
    <n v="32"/>
    <n v="5963"/>
  </r>
  <r>
    <s v="AERMOD 22112"/>
    <s v="ElmoreNorth_10202023_2015_PM25.SUM"/>
    <x v="5"/>
    <x v="7"/>
    <x v="38"/>
    <x v="0"/>
    <n v="0.41786000000000001"/>
    <n v="630545.16"/>
    <n v="3671995.77"/>
    <n v="-69.12"/>
    <n v="-69.12"/>
    <n v="0"/>
    <s v="1 YEARS"/>
    <x v="0"/>
    <n v="24"/>
    <n v="32"/>
    <n v="5963"/>
  </r>
  <r>
    <s v="AERMOD 22112"/>
    <s v="ElmoreNorth_10202023_2015_PM25.SUM"/>
    <x v="5"/>
    <x v="7"/>
    <x v="39"/>
    <x v="0"/>
    <n v="0.47075"/>
    <n v="630545.16"/>
    <n v="3671995.77"/>
    <n v="-69.12"/>
    <n v="-69.12"/>
    <n v="0"/>
    <s v="1 YEARS"/>
    <x v="0"/>
    <n v="24"/>
    <n v="32"/>
    <n v="5963"/>
  </r>
  <r>
    <s v="AERMOD 22112"/>
    <s v="ElmoreNorth_10202023_2015_PM25.SUM"/>
    <x v="5"/>
    <x v="7"/>
    <x v="40"/>
    <x v="0"/>
    <n v="0.50273000000000001"/>
    <n v="630545.16"/>
    <n v="3671995.77"/>
    <n v="-69.12"/>
    <n v="-69.12"/>
    <n v="0"/>
    <s v="1 YEARS"/>
    <x v="0"/>
    <n v="24"/>
    <n v="32"/>
    <n v="5963"/>
  </r>
  <r>
    <s v="AERMOD 22112"/>
    <s v="ElmoreNorth_10202023_2015_PM25.SUM"/>
    <x v="5"/>
    <x v="7"/>
    <x v="41"/>
    <x v="0"/>
    <n v="0.49348999999999998"/>
    <n v="630545.16"/>
    <n v="3671995.77"/>
    <n v="-69.12"/>
    <n v="-69.12"/>
    <n v="0"/>
    <s v="1 YEARS"/>
    <x v="0"/>
    <n v="24"/>
    <n v="32"/>
    <n v="5963"/>
  </r>
  <r>
    <s v="AERMOD 22112"/>
    <s v="ElmoreNorth_10202023_2015_PM25.SUM"/>
    <x v="5"/>
    <x v="7"/>
    <x v="42"/>
    <x v="0"/>
    <n v="0.51663000000000003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43"/>
    <x v="0"/>
    <n v="0.57138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44"/>
    <x v="0"/>
    <n v="0.55391000000000001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45"/>
    <x v="0"/>
    <n v="0.45918999999999999"/>
    <n v="630593.64"/>
    <n v="3671995.77"/>
    <n v="-69.02"/>
    <n v="-69.02"/>
    <n v="0"/>
    <s v="1 YEARS"/>
    <x v="0"/>
    <n v="24"/>
    <n v="32"/>
    <n v="5963"/>
  </r>
  <r>
    <s v="AERMOD 22112"/>
    <s v="ElmoreNorth_10202023_2015_PM25.SUM"/>
    <x v="5"/>
    <x v="7"/>
    <x v="46"/>
    <x v="0"/>
    <n v="0.35210000000000002"/>
    <n v="630617.88"/>
    <n v="3671995.77"/>
    <n v="-68.97"/>
    <n v="-68.97"/>
    <n v="0"/>
    <s v="1 YEARS"/>
    <x v="0"/>
    <n v="24"/>
    <n v="32"/>
    <n v="5963"/>
  </r>
  <r>
    <s v="AERMOD 22112"/>
    <s v="ElmoreNorth_10202023_2015_PM25.SUM"/>
    <x v="5"/>
    <x v="7"/>
    <x v="47"/>
    <x v="0"/>
    <n v="0.20741000000000001"/>
    <n v="630725"/>
    <n v="3672075"/>
    <n v="-68.73"/>
    <n v="-68.73"/>
    <n v="0"/>
    <s v="1 YEARS"/>
    <x v="0"/>
    <n v="24"/>
    <n v="32"/>
    <n v="5963"/>
  </r>
  <r>
    <s v="AERMOD 22112"/>
    <s v="ElmoreNorth_10202023_2015_PM25.SUM"/>
    <x v="5"/>
    <x v="7"/>
    <x v="48"/>
    <x v="0"/>
    <n v="0.14949999999999999"/>
    <n v="630714.82999999996"/>
    <n v="3672066.89"/>
    <n v="-68.75"/>
    <n v="-68.75"/>
    <n v="0"/>
    <s v="1 YEARS"/>
    <x v="0"/>
    <n v="24"/>
    <n v="32"/>
    <n v="5963"/>
  </r>
  <r>
    <s v="AERMOD 22112"/>
    <s v="ElmoreNorth_10202023_2015_PM25.SUM"/>
    <x v="5"/>
    <x v="7"/>
    <x v="49"/>
    <x v="0"/>
    <n v="8.7870000000000004E-2"/>
    <n v="630750"/>
    <n v="3672075"/>
    <n v="-68.66"/>
    <n v="-68.66"/>
    <n v="0"/>
    <s v="1 YEARS"/>
    <x v="0"/>
    <n v="24"/>
    <n v="32"/>
    <n v="5963"/>
  </r>
  <r>
    <s v="AERMOD 22112"/>
    <s v="ElmoreNorth_10202023_2015_PM25.SUM"/>
    <x v="5"/>
    <x v="7"/>
    <x v="7"/>
    <x v="0"/>
    <n v="4.3499999999999997E-2"/>
    <n v="630714.82999999996"/>
    <n v="3672256.55"/>
    <n v="-68.92"/>
    <n v="-68.92"/>
    <n v="0"/>
    <s v="1 YEARS"/>
    <x v="0"/>
    <n v="24"/>
    <n v="32"/>
    <n v="5963"/>
  </r>
  <r>
    <s v="AERMOD 22112"/>
    <s v="ElmoreNorth_10202023_2015_PM25.SUM"/>
    <x v="5"/>
    <x v="7"/>
    <x v="8"/>
    <x v="0"/>
    <n v="3.8210000000000001E-2"/>
    <n v="630714.82999999996"/>
    <n v="3672327.68"/>
    <n v="-68.95"/>
    <n v="-68.95"/>
    <n v="0"/>
    <s v="1 YEARS"/>
    <x v="0"/>
    <n v="24"/>
    <n v="32"/>
    <n v="5963"/>
  </r>
  <r>
    <s v="AERMOD 22112"/>
    <s v="ElmoreNorth_10202023_2015_PM25.SUM"/>
    <x v="5"/>
    <x v="7"/>
    <x v="9"/>
    <x v="0"/>
    <n v="3.8300000000000001E-2"/>
    <n v="630714.82999999996"/>
    <n v="3672327.68"/>
    <n v="-68.95"/>
    <n v="-68.95"/>
    <n v="0"/>
    <s v="1 YEARS"/>
    <x v="0"/>
    <n v="24"/>
    <n v="32"/>
    <n v="5963"/>
  </r>
  <r>
    <s v="AERMOD 22112"/>
    <s v="ElmoreNorth_10202023_2015_PM25.SUM"/>
    <x v="5"/>
    <x v="7"/>
    <x v="10"/>
    <x v="0"/>
    <n v="3.832E-2"/>
    <n v="630714.82999999996"/>
    <n v="3672327.68"/>
    <n v="-68.95"/>
    <n v="-68.95"/>
    <n v="0"/>
    <s v="1 YEARS"/>
    <x v="0"/>
    <n v="24"/>
    <n v="32"/>
    <n v="5963"/>
  </r>
  <r>
    <s v="AERMOD 22112"/>
    <s v="ElmoreNorth_10202023_2015_PM25.SUM"/>
    <x v="5"/>
    <x v="7"/>
    <x v="11"/>
    <x v="0"/>
    <n v="3.6470000000000002E-2"/>
    <n v="630714.82999999996"/>
    <n v="3672327.68"/>
    <n v="-68.95"/>
    <n v="-68.95"/>
    <n v="0"/>
    <s v="1 YEARS"/>
    <x v="0"/>
    <n v="24"/>
    <n v="32"/>
    <n v="5963"/>
  </r>
  <r>
    <s v="AERMOD 22112"/>
    <s v="ElmoreNorth_10202023_2015_PM25.SUM"/>
    <x v="5"/>
    <x v="7"/>
    <x v="12"/>
    <x v="0"/>
    <n v="3.6209999999999999E-2"/>
    <n v="630714.82999999996"/>
    <n v="3672327.68"/>
    <n v="-68.95"/>
    <n v="-68.95"/>
    <n v="0"/>
    <s v="1 YEARS"/>
    <x v="0"/>
    <n v="24"/>
    <n v="32"/>
    <n v="5963"/>
  </r>
  <r>
    <s v="AERMOD 22112"/>
    <s v="ElmoreNorth_10202023_2015_PM25.SUM"/>
    <x v="5"/>
    <x v="7"/>
    <x v="13"/>
    <x v="0"/>
    <n v="3.5869999999999999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7"/>
    <x v="14"/>
    <x v="0"/>
    <n v="3.8080000000000003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7"/>
    <x v="15"/>
    <x v="0"/>
    <n v="3.8330000000000003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7"/>
    <x v="16"/>
    <x v="0"/>
    <n v="3.8539999999999998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8"/>
    <x v="0"/>
    <x v="0"/>
    <n v="2.0652900000000001"/>
    <n v="630714.82999999996"/>
    <n v="3672161.72"/>
    <n v="-68.86"/>
    <n v="-68.86"/>
    <n v="0"/>
    <s v="1 YEARS"/>
    <x v="0"/>
    <n v="24"/>
    <n v="32"/>
    <n v="5963"/>
  </r>
  <r>
    <s v="AERMOD 22112"/>
    <s v="ElmoreNorth_10202023_2015_PM25.SUM"/>
    <x v="5"/>
    <x v="8"/>
    <x v="17"/>
    <x v="0"/>
    <n v="2.06413"/>
    <n v="630714.82999999996"/>
    <n v="3672161.72"/>
    <n v="-68.86"/>
    <n v="-68.86"/>
    <n v="0"/>
    <s v="1 YEARS"/>
    <x v="0"/>
    <n v="24"/>
    <n v="32"/>
    <n v="5963"/>
  </r>
  <r>
    <s v="AERMOD 22112"/>
    <s v="ElmoreNorth_10202023_2015_PM25.SUM"/>
    <x v="5"/>
    <x v="8"/>
    <x v="1"/>
    <x v="0"/>
    <n v="0.21868000000000001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2"/>
    <x v="0"/>
    <n v="2.0652900000000001"/>
    <n v="630714.82999999996"/>
    <n v="3672161.72"/>
    <n v="-68.86"/>
    <n v="-68.86"/>
    <n v="0"/>
    <s v="1 YEARS"/>
    <x v="0"/>
    <n v="24"/>
    <n v="32"/>
    <n v="5963"/>
  </r>
  <r>
    <s v="AERMOD 22112"/>
    <s v="ElmoreNorth_10202023_2015_PM25.SUM"/>
    <x v="5"/>
    <x v="8"/>
    <x v="3"/>
    <x v="0"/>
    <n v="6.7909999999999998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8"/>
    <x v="4"/>
    <x v="0"/>
    <n v="6.6229999999999997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5"/>
    <x v="0"/>
    <n v="6.9809999999999997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6"/>
    <x v="0"/>
    <n v="3.0859999999999999E-2"/>
    <n v="630714.82999999996"/>
    <n v="3672232.85"/>
    <n v="-68.91"/>
    <n v="-68.91"/>
    <n v="0"/>
    <s v="1 YEARS"/>
    <x v="0"/>
    <n v="24"/>
    <n v="32"/>
    <n v="5963"/>
  </r>
  <r>
    <s v="AERMOD 22112"/>
    <s v="ElmoreNorth_10202023_2015_PM25.SUM"/>
    <x v="5"/>
    <x v="8"/>
    <x v="36"/>
    <x v="0"/>
    <n v="0.17732000000000001"/>
    <n v="630714.82999999996"/>
    <n v="3672232.85"/>
    <n v="-68.91"/>
    <n v="-68.91"/>
    <n v="0"/>
    <s v="1 YEARS"/>
    <x v="0"/>
    <n v="24"/>
    <n v="32"/>
    <n v="5963"/>
  </r>
  <r>
    <s v="AERMOD 22112"/>
    <s v="ElmoreNorth_10202023_2015_PM25.SUM"/>
    <x v="5"/>
    <x v="8"/>
    <x v="37"/>
    <x v="0"/>
    <n v="0.20043"/>
    <n v="630714.82999999996"/>
    <n v="3672209.14"/>
    <n v="-68.89"/>
    <n v="-68.89"/>
    <n v="0"/>
    <s v="1 YEARS"/>
    <x v="0"/>
    <n v="24"/>
    <n v="32"/>
    <n v="5963"/>
  </r>
  <r>
    <s v="AERMOD 22112"/>
    <s v="ElmoreNorth_10202023_2015_PM25.SUM"/>
    <x v="5"/>
    <x v="8"/>
    <x v="38"/>
    <x v="0"/>
    <n v="0.22847000000000001"/>
    <n v="630714.82999999996"/>
    <n v="3672209.14"/>
    <n v="-68.89"/>
    <n v="-68.89"/>
    <n v="0"/>
    <s v="1 YEARS"/>
    <x v="0"/>
    <n v="24"/>
    <n v="32"/>
    <n v="5963"/>
  </r>
  <r>
    <s v="AERMOD 22112"/>
    <s v="ElmoreNorth_10202023_2015_PM25.SUM"/>
    <x v="5"/>
    <x v="8"/>
    <x v="39"/>
    <x v="0"/>
    <n v="0.24845"/>
    <n v="630714.82999999996"/>
    <n v="3672185.43"/>
    <n v="-68.89"/>
    <n v="-68.89"/>
    <n v="0"/>
    <s v="1 YEARS"/>
    <x v="0"/>
    <n v="24"/>
    <n v="32"/>
    <n v="5963"/>
  </r>
  <r>
    <s v="AERMOD 22112"/>
    <s v="ElmoreNorth_10202023_2015_PM25.SUM"/>
    <x v="5"/>
    <x v="8"/>
    <x v="40"/>
    <x v="0"/>
    <n v="0.26317000000000002"/>
    <n v="630714.82999999996"/>
    <n v="3672185.43"/>
    <n v="-68.89"/>
    <n v="-68.89"/>
    <n v="0"/>
    <s v="1 YEARS"/>
    <x v="0"/>
    <n v="24"/>
    <n v="32"/>
    <n v="5963"/>
  </r>
  <r>
    <s v="AERMOD 22112"/>
    <s v="ElmoreNorth_10202023_2015_PM25.SUM"/>
    <x v="5"/>
    <x v="8"/>
    <x v="41"/>
    <x v="0"/>
    <n v="0.28304000000000001"/>
    <n v="630714.82999999996"/>
    <n v="3672161.72"/>
    <n v="-68.86"/>
    <n v="-68.86"/>
    <n v="0"/>
    <s v="1 YEARS"/>
    <x v="0"/>
    <n v="24"/>
    <n v="32"/>
    <n v="5963"/>
  </r>
  <r>
    <s v="AERMOD 22112"/>
    <s v="ElmoreNorth_10202023_2015_PM25.SUM"/>
    <x v="5"/>
    <x v="8"/>
    <x v="42"/>
    <x v="0"/>
    <n v="0.28060000000000002"/>
    <n v="630714.82999999996"/>
    <n v="3672161.72"/>
    <n v="-68.86"/>
    <n v="-68.86"/>
    <n v="0"/>
    <s v="1 YEARS"/>
    <x v="0"/>
    <n v="24"/>
    <n v="32"/>
    <n v="5963"/>
  </r>
  <r>
    <s v="AERMOD 22112"/>
    <s v="ElmoreNorth_10202023_2015_PM25.SUM"/>
    <x v="5"/>
    <x v="8"/>
    <x v="43"/>
    <x v="0"/>
    <n v="0.29305999999999999"/>
    <n v="630714.82999999996"/>
    <n v="3672138.02"/>
    <n v="-68.86"/>
    <n v="-68.86"/>
    <n v="0"/>
    <s v="1 YEARS"/>
    <x v="0"/>
    <n v="24"/>
    <n v="32"/>
    <n v="5963"/>
  </r>
  <r>
    <s v="AERMOD 22112"/>
    <s v="ElmoreNorth_10202023_2015_PM25.SUM"/>
    <x v="5"/>
    <x v="8"/>
    <x v="44"/>
    <x v="0"/>
    <n v="0.26668999999999998"/>
    <n v="630725"/>
    <n v="3672125"/>
    <n v="-68.86"/>
    <n v="-68.86"/>
    <n v="0"/>
    <s v="1 YEARS"/>
    <x v="0"/>
    <n v="24"/>
    <n v="32"/>
    <n v="5963"/>
  </r>
  <r>
    <s v="AERMOD 22112"/>
    <s v="ElmoreNorth_10202023_2015_PM25.SUM"/>
    <x v="5"/>
    <x v="8"/>
    <x v="45"/>
    <x v="0"/>
    <n v="0.26064999999999999"/>
    <n v="630714.82999999996"/>
    <n v="3672114.31"/>
    <n v="-68.73"/>
    <n v="-68.73"/>
    <n v="0"/>
    <s v="1 YEARS"/>
    <x v="0"/>
    <n v="24"/>
    <n v="32"/>
    <n v="5963"/>
  </r>
  <r>
    <s v="AERMOD 22112"/>
    <s v="ElmoreNorth_10202023_2015_PM25.SUM"/>
    <x v="5"/>
    <x v="8"/>
    <x v="46"/>
    <x v="0"/>
    <n v="0.21293000000000001"/>
    <n v="630714.82999999996"/>
    <n v="3672090.6"/>
    <n v="-68.86"/>
    <n v="-68.86"/>
    <n v="0"/>
    <s v="1 YEARS"/>
    <x v="0"/>
    <n v="24"/>
    <n v="32"/>
    <n v="5963"/>
  </r>
  <r>
    <s v="AERMOD 22112"/>
    <s v="ElmoreNorth_10202023_2015_PM25.SUM"/>
    <x v="5"/>
    <x v="8"/>
    <x v="47"/>
    <x v="0"/>
    <n v="0.15773999999999999"/>
    <n v="630714.82999999996"/>
    <n v="3672090.6"/>
    <n v="-68.86"/>
    <n v="-68.86"/>
    <n v="0"/>
    <s v="1 YEARS"/>
    <x v="0"/>
    <n v="24"/>
    <n v="32"/>
    <n v="5963"/>
  </r>
  <r>
    <s v="AERMOD 22112"/>
    <s v="ElmoreNorth_10202023_2015_PM25.SUM"/>
    <x v="5"/>
    <x v="8"/>
    <x v="48"/>
    <x v="0"/>
    <n v="0.10077999999999999"/>
    <n v="630714.82999999996"/>
    <n v="3672090.6"/>
    <n v="-68.86"/>
    <n v="-68.86"/>
    <n v="0"/>
    <s v="1 YEARS"/>
    <x v="0"/>
    <n v="24"/>
    <n v="32"/>
    <n v="5963"/>
  </r>
  <r>
    <s v="AERMOD 22112"/>
    <s v="ElmoreNorth_10202023_2015_PM25.SUM"/>
    <x v="5"/>
    <x v="8"/>
    <x v="49"/>
    <x v="0"/>
    <n v="6.5049999999999997E-2"/>
    <n v="630825"/>
    <n v="3672075"/>
    <n v="-69.260000000000005"/>
    <n v="-69.260000000000005"/>
    <n v="0"/>
    <s v="1 YEARS"/>
    <x v="0"/>
    <n v="24"/>
    <n v="32"/>
    <n v="5963"/>
  </r>
  <r>
    <s v="AERMOD 22112"/>
    <s v="ElmoreNorth_10202023_2015_PM25.SUM"/>
    <x v="5"/>
    <x v="8"/>
    <x v="7"/>
    <x v="0"/>
    <n v="3.0859999999999999E-2"/>
    <n v="630714.82999999996"/>
    <n v="3672232.85"/>
    <n v="-68.91"/>
    <n v="-68.91"/>
    <n v="0"/>
    <s v="1 YEARS"/>
    <x v="0"/>
    <n v="24"/>
    <n v="32"/>
    <n v="5963"/>
  </r>
  <r>
    <s v="AERMOD 22112"/>
    <s v="ElmoreNorth_10202023_2015_PM25.SUM"/>
    <x v="5"/>
    <x v="8"/>
    <x v="8"/>
    <x v="0"/>
    <n v="2.281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8"/>
    <x v="9"/>
    <x v="0"/>
    <n v="2.264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8"/>
    <x v="10"/>
    <x v="0"/>
    <n v="2.2460000000000001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8"/>
    <x v="11"/>
    <x v="0"/>
    <n v="2.205E-2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.SUM"/>
    <x v="5"/>
    <x v="8"/>
    <x v="12"/>
    <x v="0"/>
    <n v="2.2089999999999999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13"/>
    <x v="0"/>
    <n v="2.2929999999999999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14"/>
    <x v="0"/>
    <n v="2.3369999999999998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15"/>
    <x v="0"/>
    <n v="2.3279999999999999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.SUM"/>
    <x v="5"/>
    <x v="8"/>
    <x v="16"/>
    <x v="0"/>
    <n v="2.317E-2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A.SUM"/>
    <x v="5"/>
    <x v="2"/>
    <x v="0"/>
    <x v="0"/>
    <n v="0.37503999999999998"/>
    <n v="630714.82999999996"/>
    <n v="3672138.02"/>
    <n v="-68.86"/>
    <n v="-68.86"/>
    <n v="0"/>
    <s v="1 YEARS"/>
    <x v="0"/>
    <n v="24"/>
    <n v="32"/>
    <n v="5963"/>
  </r>
  <r>
    <s v="AERMOD 22112"/>
    <s v="ElmoreNorth_10202023_2015_PM25A.SUM"/>
    <x v="5"/>
    <x v="2"/>
    <x v="17"/>
    <x v="0"/>
    <n v="0.37414999999999998"/>
    <n v="630714.82999999996"/>
    <n v="3672138.02"/>
    <n v="-68.86"/>
    <n v="-68.86"/>
    <n v="0"/>
    <s v="1 YEARS"/>
    <x v="0"/>
    <n v="24"/>
    <n v="32"/>
    <n v="5963"/>
  </r>
  <r>
    <s v="AERMOD 22112"/>
    <s v="ElmoreNorth_10202023_2015_PM25A.SUM"/>
    <x v="5"/>
    <x v="2"/>
    <x v="1"/>
    <x v="0"/>
    <n v="2.7899999999999999E-3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A.SUM"/>
    <x v="5"/>
    <x v="2"/>
    <x v="2"/>
    <x v="0"/>
    <n v="0.37503999999999998"/>
    <n v="630714.82999999996"/>
    <n v="3672138.02"/>
    <n v="-68.86"/>
    <n v="-68.86"/>
    <n v="0"/>
    <s v="1 YEARS"/>
    <x v="0"/>
    <n v="24"/>
    <n v="32"/>
    <n v="5963"/>
  </r>
  <r>
    <s v="AERMOD 22112"/>
    <s v="ElmoreNorth_10202023_2015_PM25A.SUM"/>
    <x v="5"/>
    <x v="2"/>
    <x v="3"/>
    <x v="0"/>
    <n v="7.6999999999999996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4"/>
    <x v="0"/>
    <n v="7.6999999999999996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5"/>
    <x v="0"/>
    <n v="7.6000000000000004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A.SUM"/>
    <x v="5"/>
    <x v="2"/>
    <x v="6"/>
    <x v="0"/>
    <n v="9.7000000000000005E-4"/>
    <n v="630714.82999999996"/>
    <n v="3672232.85"/>
    <n v="-68.91"/>
    <n v="-68.91"/>
    <n v="0"/>
    <s v="1 YEARS"/>
    <x v="0"/>
    <n v="24"/>
    <n v="32"/>
    <n v="5963"/>
  </r>
  <r>
    <s v="AERMOD 22112"/>
    <s v="ElmoreNorth_10202023_2015_PM25A.SUM"/>
    <x v="5"/>
    <x v="2"/>
    <x v="36"/>
    <x v="0"/>
    <n v="2.375E-2"/>
    <n v="630714.82999999996"/>
    <n v="3672232.85"/>
    <n v="-68.91"/>
    <n v="-68.91"/>
    <n v="0"/>
    <s v="1 YEARS"/>
    <x v="0"/>
    <n v="24"/>
    <n v="32"/>
    <n v="5963"/>
  </r>
  <r>
    <s v="AERMOD 22112"/>
    <s v="ElmoreNorth_10202023_2015_PM25A.SUM"/>
    <x v="5"/>
    <x v="2"/>
    <x v="37"/>
    <x v="0"/>
    <n v="2.8740000000000002E-2"/>
    <n v="630714.82999999996"/>
    <n v="3672209.14"/>
    <n v="-68.89"/>
    <n v="-68.89"/>
    <n v="0"/>
    <s v="1 YEARS"/>
    <x v="0"/>
    <n v="24"/>
    <n v="32"/>
    <n v="5963"/>
  </r>
  <r>
    <s v="AERMOD 22112"/>
    <s v="ElmoreNorth_10202023_2015_PM25A.SUM"/>
    <x v="5"/>
    <x v="2"/>
    <x v="38"/>
    <x v="0"/>
    <n v="3.3950000000000001E-2"/>
    <n v="630714.82999999996"/>
    <n v="3672209.14"/>
    <n v="-68.89"/>
    <n v="-68.89"/>
    <n v="0"/>
    <s v="1 YEARS"/>
    <x v="0"/>
    <n v="24"/>
    <n v="32"/>
    <n v="5963"/>
  </r>
  <r>
    <s v="AERMOD 22112"/>
    <s v="ElmoreNorth_10202023_2015_PM25A.SUM"/>
    <x v="5"/>
    <x v="2"/>
    <x v="39"/>
    <x v="0"/>
    <n v="3.8359999999999998E-2"/>
    <n v="630714.82999999996"/>
    <n v="3672185.43"/>
    <n v="-68.89"/>
    <n v="-68.89"/>
    <n v="0"/>
    <s v="1 YEARS"/>
    <x v="0"/>
    <n v="24"/>
    <n v="32"/>
    <n v="5963"/>
  </r>
  <r>
    <s v="AERMOD 22112"/>
    <s v="ElmoreNorth_10202023_2015_PM25A.SUM"/>
    <x v="5"/>
    <x v="2"/>
    <x v="40"/>
    <x v="0"/>
    <n v="4.2009999999999999E-2"/>
    <n v="630714.82999999996"/>
    <n v="3672185.43"/>
    <n v="-68.89"/>
    <n v="-68.89"/>
    <n v="0"/>
    <s v="1 YEARS"/>
    <x v="0"/>
    <n v="24"/>
    <n v="32"/>
    <n v="5963"/>
  </r>
  <r>
    <s v="AERMOD 22112"/>
    <s v="ElmoreNorth_10202023_2015_PM25A.SUM"/>
    <x v="5"/>
    <x v="2"/>
    <x v="41"/>
    <x v="0"/>
    <n v="4.5280000000000001E-2"/>
    <n v="630714.82999999996"/>
    <n v="3672161.72"/>
    <n v="-68.86"/>
    <n v="-68.86"/>
    <n v="0"/>
    <s v="1 YEARS"/>
    <x v="0"/>
    <n v="24"/>
    <n v="32"/>
    <n v="5963"/>
  </r>
  <r>
    <s v="AERMOD 22112"/>
    <s v="ElmoreNorth_10202023_2015_PM25A.SUM"/>
    <x v="5"/>
    <x v="2"/>
    <x v="42"/>
    <x v="0"/>
    <n v="4.6539999999999998E-2"/>
    <n v="630714.82999999996"/>
    <n v="3672138.02"/>
    <n v="-68.86"/>
    <n v="-68.86"/>
    <n v="0"/>
    <s v="1 YEARS"/>
    <x v="0"/>
    <n v="24"/>
    <n v="32"/>
    <n v="5963"/>
  </r>
  <r>
    <s v="AERMOD 22112"/>
    <s v="ElmoreNorth_10202023_2015_PM25A.SUM"/>
    <x v="5"/>
    <x v="2"/>
    <x v="43"/>
    <x v="0"/>
    <n v="4.8140000000000002E-2"/>
    <n v="630714.82999999996"/>
    <n v="3672138.02"/>
    <n v="-68.86"/>
    <n v="-68.86"/>
    <n v="0"/>
    <s v="1 YEARS"/>
    <x v="0"/>
    <n v="24"/>
    <n v="32"/>
    <n v="5963"/>
  </r>
  <r>
    <s v="AERMOD 22112"/>
    <s v="ElmoreNorth_10202023_2015_PM25A.SUM"/>
    <x v="5"/>
    <x v="2"/>
    <x v="44"/>
    <x v="0"/>
    <n v="4.5949999999999998E-2"/>
    <n v="630714.82999999996"/>
    <n v="3672114.31"/>
    <n v="-68.73"/>
    <n v="-68.73"/>
    <n v="0"/>
    <s v="1 YEARS"/>
    <x v="0"/>
    <n v="24"/>
    <n v="32"/>
    <n v="5963"/>
  </r>
  <r>
    <s v="AERMOD 22112"/>
    <s v="ElmoreNorth_10202023_2015_PM25A.SUM"/>
    <x v="5"/>
    <x v="2"/>
    <x v="45"/>
    <x v="0"/>
    <n v="4.3240000000000001E-2"/>
    <n v="630714.82999999996"/>
    <n v="3672114.31"/>
    <n v="-68.73"/>
    <n v="-68.73"/>
    <n v="0"/>
    <s v="1 YEARS"/>
    <x v="0"/>
    <n v="24"/>
    <n v="32"/>
    <n v="5963"/>
  </r>
  <r>
    <s v="AERMOD 22112"/>
    <s v="ElmoreNorth_10202023_2015_PM25A.SUM"/>
    <x v="5"/>
    <x v="2"/>
    <x v="46"/>
    <x v="0"/>
    <n v="3.5619999999999999E-2"/>
    <n v="630714.82999999996"/>
    <n v="3672090.6"/>
    <n v="-68.86"/>
    <n v="-68.86"/>
    <n v="0"/>
    <s v="1 YEARS"/>
    <x v="0"/>
    <n v="24"/>
    <n v="32"/>
    <n v="5963"/>
  </r>
  <r>
    <s v="AERMOD 22112"/>
    <s v="ElmoreNorth_10202023_2015_PM25A.SUM"/>
    <x v="5"/>
    <x v="2"/>
    <x v="47"/>
    <x v="0"/>
    <n v="2.665E-2"/>
    <n v="630714.82999999996"/>
    <n v="3672090.6"/>
    <n v="-68.86"/>
    <n v="-68.86"/>
    <n v="0"/>
    <s v="1 YEARS"/>
    <x v="0"/>
    <n v="24"/>
    <n v="32"/>
    <n v="5963"/>
  </r>
  <r>
    <s v="AERMOD 22112"/>
    <s v="ElmoreNorth_10202023_2015_PM25A.SUM"/>
    <x v="5"/>
    <x v="2"/>
    <x v="48"/>
    <x v="0"/>
    <n v="1.753E-2"/>
    <n v="630750"/>
    <n v="3672075"/>
    <n v="-68.66"/>
    <n v="-68.66"/>
    <n v="0"/>
    <s v="1 YEARS"/>
    <x v="0"/>
    <n v="24"/>
    <n v="32"/>
    <n v="5963"/>
  </r>
  <r>
    <s v="AERMOD 22112"/>
    <s v="ElmoreNorth_10202023_2015_PM25A.SUM"/>
    <x v="5"/>
    <x v="2"/>
    <x v="49"/>
    <x v="0"/>
    <n v="1.1259999999999999E-2"/>
    <n v="630825"/>
    <n v="3672075"/>
    <n v="-69.260000000000005"/>
    <n v="-69.260000000000005"/>
    <n v="0"/>
    <s v="1 YEARS"/>
    <x v="0"/>
    <n v="24"/>
    <n v="32"/>
    <n v="5963"/>
  </r>
  <r>
    <s v="AERMOD 22112"/>
    <s v="ElmoreNorth_10202023_2015_PM25A.SUM"/>
    <x v="5"/>
    <x v="2"/>
    <x v="7"/>
    <x v="0"/>
    <n v="9.7000000000000005E-4"/>
    <n v="630714.82999999996"/>
    <n v="3672232.85"/>
    <n v="-68.91"/>
    <n v="-68.91"/>
    <n v="0"/>
    <s v="1 YEARS"/>
    <x v="0"/>
    <n v="24"/>
    <n v="32"/>
    <n v="5963"/>
  </r>
  <r>
    <s v="AERMOD 22112"/>
    <s v="ElmoreNorth_10202023_2015_PM25A.SUM"/>
    <x v="5"/>
    <x v="2"/>
    <x v="8"/>
    <x v="0"/>
    <n v="2.5000000000000001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9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10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11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12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13"/>
    <x v="0"/>
    <n v="2.5999999999999998E-4"/>
    <n v="630714.82999999996"/>
    <n v="3672303.97"/>
    <n v="-68.959999999999994"/>
    <n v="-68.959999999999994"/>
    <n v="0"/>
    <s v="1 YEARS"/>
    <x v="0"/>
    <n v="24"/>
    <n v="32"/>
    <n v="5963"/>
  </r>
  <r>
    <s v="AERMOD 22112"/>
    <s v="ElmoreNorth_10202023_2015_PM25A.SUM"/>
    <x v="5"/>
    <x v="2"/>
    <x v="14"/>
    <x v="0"/>
    <n v="2.5000000000000001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A.SUM"/>
    <x v="5"/>
    <x v="2"/>
    <x v="15"/>
    <x v="0"/>
    <n v="2.5000000000000001E-4"/>
    <n v="630714.82999999996"/>
    <n v="3672280.26"/>
    <n v="-68.94"/>
    <n v="-68.94"/>
    <n v="0"/>
    <s v="1 YEARS"/>
    <x v="0"/>
    <n v="24"/>
    <n v="32"/>
    <n v="5963"/>
  </r>
  <r>
    <s v="AERMOD 22112"/>
    <s v="ElmoreNorth_10202023_2015_PM25A.SUM"/>
    <x v="5"/>
    <x v="2"/>
    <x v="16"/>
    <x v="0"/>
    <n v="2.5000000000000001E-4"/>
    <n v="630714.82999999996"/>
    <n v="3672280.26"/>
    <n v="-68.94"/>
    <n v="-68.94"/>
    <n v="0"/>
    <s v="1 YEARS"/>
    <x v="0"/>
    <n v="24"/>
    <n v="32"/>
    <n v="5963"/>
  </r>
  <r>
    <s v="AERMOD 22112"/>
    <s v="ElmoreNorth_10202023_2015_SO2.SUM"/>
    <x v="6"/>
    <x v="3"/>
    <x v="0"/>
    <x v="0"/>
    <n v="8.0999999999999996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1"/>
    <x v="0"/>
    <n v="8.0999999999999996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2"/>
    <x v="0"/>
    <n v="8.0999999999999996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3"/>
    <x v="0"/>
    <n v="3.4000000000000002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4"/>
    <x v="0"/>
    <n v="2.1000000000000001E-4"/>
    <n v="630593.64"/>
    <n v="3672375.09"/>
    <n v="-69.260000000000005"/>
    <n v="-69.260000000000005"/>
    <n v="0"/>
    <s v="1 YEARS"/>
    <x v="0"/>
    <n v="10"/>
    <n v="17"/>
    <n v="5963"/>
  </r>
  <r>
    <s v="AERMOD 22112"/>
    <s v="ElmoreNorth_10202023_2015_SO2.SUM"/>
    <x v="6"/>
    <x v="3"/>
    <x v="5"/>
    <x v="0"/>
    <n v="2.7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6"/>
    <x v="0"/>
    <n v="9.0000000000000006E-5"/>
    <n v="630714.82999999996"/>
    <n v="3672209.14"/>
    <n v="-68.89"/>
    <n v="-68.89"/>
    <n v="0"/>
    <s v="1 YEARS"/>
    <x v="0"/>
    <n v="10"/>
    <n v="17"/>
    <n v="5963"/>
  </r>
  <r>
    <s v="AERMOD 22112"/>
    <s v="ElmoreNorth_10202023_2015_SO2.SUM"/>
    <x v="6"/>
    <x v="3"/>
    <x v="7"/>
    <x v="0"/>
    <n v="9.0000000000000006E-5"/>
    <n v="630714.82999999996"/>
    <n v="3672209.14"/>
    <n v="-68.89"/>
    <n v="-68.89"/>
    <n v="0"/>
    <s v="1 YEARS"/>
    <x v="0"/>
    <n v="10"/>
    <n v="17"/>
    <n v="5963"/>
  </r>
  <r>
    <s v="AERMOD 22112"/>
    <s v="ElmoreNorth_10202023_2015_SO2.SUM"/>
    <x v="6"/>
    <x v="3"/>
    <x v="8"/>
    <x v="0"/>
    <n v="1.2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9"/>
    <x v="0"/>
    <n v="1.2E-4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10"/>
    <x v="0"/>
    <n v="1.1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3"/>
    <x v="11"/>
    <x v="0"/>
    <n v="8.0000000000000007E-5"/>
    <n v="630593.64"/>
    <n v="3672375.09"/>
    <n v="-69.260000000000005"/>
    <n v="-69.260000000000005"/>
    <n v="0"/>
    <s v="1 YEARS"/>
    <x v="0"/>
    <n v="10"/>
    <n v="17"/>
    <n v="5963"/>
  </r>
  <r>
    <s v="AERMOD 22112"/>
    <s v="ElmoreNorth_10202023_2015_SO2.SUM"/>
    <x v="6"/>
    <x v="3"/>
    <x v="12"/>
    <x v="0"/>
    <n v="6.9999999999999994E-5"/>
    <n v="630593.64"/>
    <n v="3672375.09"/>
    <n v="-69.260000000000005"/>
    <n v="-69.260000000000005"/>
    <n v="0"/>
    <s v="1 YEARS"/>
    <x v="0"/>
    <n v="10"/>
    <n v="17"/>
    <n v="5963"/>
  </r>
  <r>
    <s v="AERMOD 22112"/>
    <s v="ElmoreNorth_10202023_2015_SO2.SUM"/>
    <x v="6"/>
    <x v="3"/>
    <x v="13"/>
    <x v="0"/>
    <n v="6.9999999999999994E-5"/>
    <n v="630423.97"/>
    <n v="3672375.09"/>
    <n v="-69.58"/>
    <n v="-69.58"/>
    <n v="0"/>
    <s v="1 YEARS"/>
    <x v="0"/>
    <n v="10"/>
    <n v="17"/>
    <n v="5963"/>
  </r>
  <r>
    <s v="AERMOD 22112"/>
    <s v="ElmoreNorth_10202023_2015_SO2.SUM"/>
    <x v="6"/>
    <x v="3"/>
    <x v="14"/>
    <x v="0"/>
    <n v="1E-4"/>
    <n v="630496.68000000005"/>
    <n v="3672375.09"/>
    <n v="-69.430000000000007"/>
    <n v="-69.430000000000007"/>
    <n v="0"/>
    <s v="1 YEARS"/>
    <x v="0"/>
    <n v="10"/>
    <n v="17"/>
    <n v="5963"/>
  </r>
  <r>
    <s v="AERMOD 22112"/>
    <s v="ElmoreNorth_10202023_2015_SO2.SUM"/>
    <x v="6"/>
    <x v="3"/>
    <x v="15"/>
    <x v="0"/>
    <n v="9.0000000000000006E-5"/>
    <n v="630472.43999999994"/>
    <n v="3672375.09"/>
    <n v="-69.489999999999995"/>
    <n v="-69.489999999999995"/>
    <n v="0"/>
    <s v="1 YEARS"/>
    <x v="0"/>
    <n v="10"/>
    <n v="17"/>
    <n v="5963"/>
  </r>
  <r>
    <s v="AERMOD 22112"/>
    <s v="ElmoreNorth_10202023_2015_SO2.SUM"/>
    <x v="6"/>
    <x v="3"/>
    <x v="16"/>
    <x v="0"/>
    <n v="8.0000000000000007E-5"/>
    <n v="630423.97"/>
    <n v="3672375.09"/>
    <n v="-69.58"/>
    <n v="-69.58"/>
    <n v="0"/>
    <s v="1 YEARS"/>
    <x v="0"/>
    <n v="10"/>
    <n v="17"/>
    <n v="5963"/>
  </r>
  <r>
    <s v="AERMOD 22112"/>
    <s v="ElmoreNorth_10202023_2015_SO2.SUM"/>
    <x v="6"/>
    <x v="9"/>
    <x v="0"/>
    <x v="0"/>
    <n v="6.9999999999999999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1"/>
    <x v="0"/>
    <n v="6.9999999999999999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2"/>
    <x v="0"/>
    <n v="6.9999999999999999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3"/>
    <x v="0"/>
    <n v="3.1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4"/>
    <x v="0"/>
    <n v="1.8000000000000001E-4"/>
    <n v="630423.97"/>
    <n v="3672375.09"/>
    <n v="-69.58"/>
    <n v="-69.58"/>
    <n v="0"/>
    <s v="1 YEARS"/>
    <x v="0"/>
    <n v="10"/>
    <n v="17"/>
    <n v="5963"/>
  </r>
  <r>
    <s v="AERMOD 22112"/>
    <s v="ElmoreNorth_10202023_2015_SO2.SUM"/>
    <x v="6"/>
    <x v="9"/>
    <x v="5"/>
    <x v="0"/>
    <n v="2.4000000000000001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6"/>
    <x v="0"/>
    <n v="9.0000000000000006E-5"/>
    <n v="630714.82999999996"/>
    <n v="3672209.14"/>
    <n v="-68.89"/>
    <n v="-68.89"/>
    <n v="0"/>
    <s v="1 YEARS"/>
    <x v="0"/>
    <n v="10"/>
    <n v="17"/>
    <n v="5963"/>
  </r>
  <r>
    <s v="AERMOD 22112"/>
    <s v="ElmoreNorth_10202023_2015_SO2.SUM"/>
    <x v="6"/>
    <x v="9"/>
    <x v="7"/>
    <x v="0"/>
    <n v="9.0000000000000006E-5"/>
    <n v="630714.82999999996"/>
    <n v="3672209.14"/>
    <n v="-68.89"/>
    <n v="-68.89"/>
    <n v="0"/>
    <s v="1 YEARS"/>
    <x v="0"/>
    <n v="10"/>
    <n v="17"/>
    <n v="5963"/>
  </r>
  <r>
    <s v="AERMOD 22112"/>
    <s v="ElmoreNorth_10202023_2015_SO2.SUM"/>
    <x v="6"/>
    <x v="9"/>
    <x v="8"/>
    <x v="0"/>
    <n v="1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9"/>
    <x v="0"/>
    <n v="1.1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10"/>
    <x v="0"/>
    <n v="1E-4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11"/>
    <x v="0"/>
    <n v="6.0000000000000002E-5"/>
    <n v="630423.97"/>
    <n v="3672375.09"/>
    <n v="-69.58"/>
    <n v="-69.58"/>
    <n v="0"/>
    <s v="1 YEARS"/>
    <x v="0"/>
    <n v="10"/>
    <n v="17"/>
    <n v="5963"/>
  </r>
  <r>
    <s v="AERMOD 22112"/>
    <s v="ElmoreNorth_10202023_2015_SO2.SUM"/>
    <x v="6"/>
    <x v="9"/>
    <x v="12"/>
    <x v="0"/>
    <n v="6.0000000000000002E-5"/>
    <n v="630423.97"/>
    <n v="3672375.09"/>
    <n v="-69.58"/>
    <n v="-69.58"/>
    <n v="0"/>
    <s v="1 YEARS"/>
    <x v="0"/>
    <n v="10"/>
    <n v="17"/>
    <n v="5963"/>
  </r>
  <r>
    <s v="AERMOD 22112"/>
    <s v="ElmoreNorth_10202023_2015_SO2.SUM"/>
    <x v="6"/>
    <x v="9"/>
    <x v="13"/>
    <x v="0"/>
    <n v="6.0000000000000002E-5"/>
    <n v="630423.97"/>
    <n v="3672375.09"/>
    <n v="-69.58"/>
    <n v="-69.58"/>
    <n v="0"/>
    <s v="1 YEARS"/>
    <x v="0"/>
    <n v="10"/>
    <n v="17"/>
    <n v="5963"/>
  </r>
  <r>
    <s v="AERMOD 22112"/>
    <s v="ElmoreNorth_10202023_2015_SO2.SUM"/>
    <x v="6"/>
    <x v="9"/>
    <x v="14"/>
    <x v="0"/>
    <n v="8.0000000000000007E-5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15"/>
    <x v="0"/>
    <n v="8.0000000000000007E-5"/>
    <n v="630448.19999999995"/>
    <n v="3672375.09"/>
    <n v="-69.53"/>
    <n v="-69.53"/>
    <n v="0"/>
    <s v="1 YEARS"/>
    <x v="0"/>
    <n v="10"/>
    <n v="17"/>
    <n v="5963"/>
  </r>
  <r>
    <s v="AERMOD 22112"/>
    <s v="ElmoreNorth_10202023_2015_SO2.SUM"/>
    <x v="6"/>
    <x v="9"/>
    <x v="16"/>
    <x v="0"/>
    <n v="8.0000000000000007E-5"/>
    <n v="630448.19999999995"/>
    <n v="3672375.09"/>
    <n v="-69.53"/>
    <n v="-69.53"/>
    <n v="0"/>
    <s v="1 YEARS"/>
    <x v="0"/>
    <n v="10"/>
    <n v="17"/>
    <n v="5963"/>
  </r>
  <r>
    <s v="AERMOD 22112"/>
    <s v="ElmoreNorth_10202023_2015_SO23.SUM"/>
    <x v="6"/>
    <x v="10"/>
    <x v="0"/>
    <x v="0"/>
    <n v="2.3000000000000001E-4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0"/>
    <x v="1"/>
    <n v="1.8000000000000001E-4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1"/>
    <x v="0"/>
    <n v="2.3000000000000001E-4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1"/>
    <x v="1"/>
    <n v="1.8000000000000001E-4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2"/>
    <x v="0"/>
    <n v="2.3000000000000001E-4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2"/>
    <x v="1"/>
    <n v="1.8000000000000001E-4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3"/>
    <x v="0"/>
    <n v="1E-4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3"/>
    <x v="1"/>
    <n v="8.0000000000000007E-5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4"/>
    <x v="0"/>
    <n v="5.0000000000000002E-5"/>
    <n v="630399.73"/>
    <n v="3672375.09"/>
    <n v="-69.62"/>
    <n v="-69.62"/>
    <n v="0"/>
    <n v="15092103"/>
    <x v="0"/>
    <n v="10"/>
    <n v="17"/>
    <n v="5963"/>
  </r>
  <r>
    <s v="AERMOD 22112"/>
    <s v="ElmoreNorth_10202023_2015_SO23.SUM"/>
    <x v="6"/>
    <x v="10"/>
    <x v="4"/>
    <x v="1"/>
    <n v="5.0000000000000002E-5"/>
    <n v="630399.73"/>
    <n v="3672375.09"/>
    <n v="-69.62"/>
    <n v="-69.62"/>
    <n v="0"/>
    <n v="15070518"/>
    <x v="0"/>
    <n v="10"/>
    <n v="17"/>
    <n v="5963"/>
  </r>
  <r>
    <s v="AERMOD 22112"/>
    <s v="ElmoreNorth_10202023_2015_SO23.SUM"/>
    <x v="6"/>
    <x v="10"/>
    <x v="5"/>
    <x v="0"/>
    <n v="8.0000000000000007E-5"/>
    <n v="630438.49"/>
    <n v="3672380.53"/>
    <n v="-69.56"/>
    <n v="-69.56"/>
    <n v="0"/>
    <n v="15090521"/>
    <x v="0"/>
    <n v="10"/>
    <n v="17"/>
    <n v="5963"/>
  </r>
  <r>
    <s v="AERMOD 22112"/>
    <s v="ElmoreNorth_10202023_2015_SO23.SUM"/>
    <x v="6"/>
    <x v="10"/>
    <x v="5"/>
    <x v="1"/>
    <n v="6.0000000000000002E-5"/>
    <n v="630423.97"/>
    <n v="3672375.09"/>
    <n v="-69.58"/>
    <n v="-69.58"/>
    <n v="0"/>
    <n v="15081709"/>
    <x v="0"/>
    <n v="10"/>
    <n v="17"/>
    <n v="5963"/>
  </r>
  <r>
    <s v="AERMOD 22112"/>
    <s v="ElmoreNorth_10202023_2015_SO23.SUM"/>
    <x v="6"/>
    <x v="10"/>
    <x v="6"/>
    <x v="0"/>
    <n v="3.0000000000000001E-5"/>
    <n v="630714.82999999996"/>
    <n v="3672209.14"/>
    <n v="-68.89"/>
    <n v="-68.89"/>
    <n v="0"/>
    <n v="15051321"/>
    <x v="0"/>
    <n v="10"/>
    <n v="17"/>
    <n v="5963"/>
  </r>
  <r>
    <s v="AERMOD 22112"/>
    <s v="ElmoreNorth_10202023_2015_SO23.SUM"/>
    <x v="6"/>
    <x v="10"/>
    <x v="6"/>
    <x v="1"/>
    <n v="3.0000000000000001E-5"/>
    <n v="630714.82999999996"/>
    <n v="3672209.14"/>
    <n v="-68.89"/>
    <n v="-68.89"/>
    <n v="0"/>
    <n v="15100406"/>
    <x v="0"/>
    <n v="10"/>
    <n v="17"/>
    <n v="5963"/>
  </r>
  <r>
    <s v="AERMOD 22112"/>
    <s v="ElmoreNorth_10202023_2015_SO23.SUM"/>
    <x v="6"/>
    <x v="10"/>
    <x v="7"/>
    <x v="0"/>
    <n v="3.0000000000000001E-5"/>
    <n v="630714.82999999996"/>
    <n v="3672209.14"/>
    <n v="-68.89"/>
    <n v="-68.89"/>
    <n v="0"/>
    <n v="15051321"/>
    <x v="0"/>
    <n v="10"/>
    <n v="17"/>
    <n v="5963"/>
  </r>
  <r>
    <s v="AERMOD 22112"/>
    <s v="ElmoreNorth_10202023_2015_SO23.SUM"/>
    <x v="6"/>
    <x v="10"/>
    <x v="7"/>
    <x v="1"/>
    <n v="3.0000000000000001E-5"/>
    <n v="630714.82999999996"/>
    <n v="3672209.14"/>
    <n v="-68.89"/>
    <n v="-68.89"/>
    <n v="0"/>
    <n v="15100406"/>
    <x v="0"/>
    <n v="10"/>
    <n v="17"/>
    <n v="5963"/>
  </r>
  <r>
    <s v="AERMOD 22112"/>
    <s v="ElmoreNorth_10202023_2015_SO23.SUM"/>
    <x v="6"/>
    <x v="10"/>
    <x v="8"/>
    <x v="0"/>
    <n v="3.0000000000000001E-5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8"/>
    <x v="1"/>
    <n v="3.0000000000000001E-5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9"/>
    <x v="0"/>
    <n v="4.0000000000000003E-5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9"/>
    <x v="1"/>
    <n v="3.0000000000000001E-5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10"/>
    <x v="0"/>
    <n v="3.0000000000000001E-5"/>
    <n v="630448.19999999995"/>
    <n v="3672375.09"/>
    <n v="-69.53"/>
    <n v="-69.53"/>
    <n v="0"/>
    <n v="15090521"/>
    <x v="0"/>
    <n v="10"/>
    <n v="17"/>
    <n v="5963"/>
  </r>
  <r>
    <s v="AERMOD 22112"/>
    <s v="ElmoreNorth_10202023_2015_SO23.SUM"/>
    <x v="6"/>
    <x v="10"/>
    <x v="10"/>
    <x v="1"/>
    <n v="3.0000000000000001E-5"/>
    <n v="630423.97"/>
    <n v="3672375.09"/>
    <n v="-69.58"/>
    <n v="-69.58"/>
    <n v="0"/>
    <n v="15082221"/>
    <x v="0"/>
    <n v="10"/>
    <n v="17"/>
    <n v="5963"/>
  </r>
  <r>
    <s v="AERMOD 22112"/>
    <s v="ElmoreNorth_10202023_2015_SO23.SUM"/>
    <x v="6"/>
    <x v="10"/>
    <x v="11"/>
    <x v="0"/>
    <n v="2.0000000000000002E-5"/>
    <n v="630399.73"/>
    <n v="3672375.09"/>
    <n v="-69.62"/>
    <n v="-69.62"/>
    <n v="0"/>
    <n v="15092103"/>
    <x v="0"/>
    <n v="10"/>
    <n v="17"/>
    <n v="5963"/>
  </r>
  <r>
    <s v="AERMOD 22112"/>
    <s v="ElmoreNorth_10202023_2015_SO23.SUM"/>
    <x v="6"/>
    <x v="10"/>
    <x v="11"/>
    <x v="1"/>
    <n v="2.0000000000000002E-5"/>
    <n v="630438.49"/>
    <n v="3672380.53"/>
    <n v="-69.56"/>
    <n v="-69.56"/>
    <n v="0"/>
    <n v="15090521"/>
    <x v="0"/>
    <n v="10"/>
    <n v="17"/>
    <n v="5963"/>
  </r>
  <r>
    <s v="AERMOD 22112"/>
    <s v="ElmoreNorth_10202023_2015_SO23.SUM"/>
    <x v="6"/>
    <x v="10"/>
    <x v="12"/>
    <x v="0"/>
    <n v="2.0000000000000002E-5"/>
    <n v="630399.73"/>
    <n v="3672375.09"/>
    <n v="-69.62"/>
    <n v="-69.62"/>
    <n v="0"/>
    <n v="15092103"/>
    <x v="0"/>
    <n v="10"/>
    <n v="17"/>
    <n v="5963"/>
  </r>
  <r>
    <s v="AERMOD 22112"/>
    <s v="ElmoreNorth_10202023_2015_SO23.SUM"/>
    <x v="6"/>
    <x v="10"/>
    <x v="12"/>
    <x v="1"/>
    <n v="2.0000000000000002E-5"/>
    <n v="630399.73"/>
    <n v="3672375.09"/>
    <n v="-69.62"/>
    <n v="-69.62"/>
    <n v="0"/>
    <n v="15070518"/>
    <x v="0"/>
    <n v="10"/>
    <n v="17"/>
    <n v="5963"/>
  </r>
  <r>
    <s v="AERMOD 22112"/>
    <s v="ElmoreNorth_10202023_2015_SO23.SUM"/>
    <x v="6"/>
    <x v="10"/>
    <x v="13"/>
    <x v="0"/>
    <n v="2.0000000000000002E-5"/>
    <n v="630399.73"/>
    <n v="3672375.09"/>
    <n v="-69.62"/>
    <n v="-69.62"/>
    <n v="0"/>
    <n v="15092103"/>
    <x v="0"/>
    <n v="10"/>
    <n v="17"/>
    <n v="5963"/>
  </r>
  <r>
    <s v="AERMOD 22112"/>
    <s v="ElmoreNorth_10202023_2015_SO23.SUM"/>
    <x v="6"/>
    <x v="10"/>
    <x v="13"/>
    <x v="1"/>
    <n v="2.0000000000000002E-5"/>
    <n v="630399.73"/>
    <n v="3672375.09"/>
    <n v="-69.62"/>
    <n v="-69.62"/>
    <n v="0"/>
    <n v="15070518"/>
    <x v="0"/>
    <n v="10"/>
    <n v="17"/>
    <n v="5963"/>
  </r>
  <r>
    <s v="AERMOD 22112"/>
    <s v="ElmoreNorth_10202023_2015_SO23.SUM"/>
    <x v="6"/>
    <x v="10"/>
    <x v="14"/>
    <x v="0"/>
    <n v="3.0000000000000001E-5"/>
    <n v="630438.49"/>
    <n v="3672380.53"/>
    <n v="-69.56"/>
    <n v="-69.56"/>
    <n v="0"/>
    <n v="15090521"/>
    <x v="0"/>
    <n v="10"/>
    <n v="17"/>
    <n v="5963"/>
  </r>
  <r>
    <s v="AERMOD 22112"/>
    <s v="ElmoreNorth_10202023_2015_SO23.SUM"/>
    <x v="6"/>
    <x v="10"/>
    <x v="14"/>
    <x v="1"/>
    <n v="2.0000000000000002E-5"/>
    <n v="630448.19999999995"/>
    <n v="3672375.09"/>
    <n v="-69.53"/>
    <n v="-69.53"/>
    <n v="0"/>
    <n v="15060909"/>
    <x v="0"/>
    <n v="10"/>
    <n v="17"/>
    <n v="5963"/>
  </r>
  <r>
    <s v="AERMOD 22112"/>
    <s v="ElmoreNorth_10202023_2015_SO23.SUM"/>
    <x v="6"/>
    <x v="10"/>
    <x v="15"/>
    <x v="0"/>
    <n v="3.0000000000000001E-5"/>
    <n v="630438.49"/>
    <n v="3672380.53"/>
    <n v="-69.56"/>
    <n v="-69.56"/>
    <n v="0"/>
    <n v="15090521"/>
    <x v="0"/>
    <n v="10"/>
    <n v="17"/>
    <n v="5963"/>
  </r>
  <r>
    <s v="AERMOD 22112"/>
    <s v="ElmoreNorth_10202023_2015_SO23.SUM"/>
    <x v="6"/>
    <x v="10"/>
    <x v="15"/>
    <x v="1"/>
    <n v="2.0000000000000002E-5"/>
    <n v="630423.97"/>
    <n v="3672375.09"/>
    <n v="-69.58"/>
    <n v="-69.58"/>
    <n v="0"/>
    <n v="15061606"/>
    <x v="0"/>
    <n v="10"/>
    <n v="17"/>
    <n v="5963"/>
  </r>
  <r>
    <s v="AERMOD 22112"/>
    <s v="ElmoreNorth_10202023_2015_SO23.SUM"/>
    <x v="6"/>
    <x v="10"/>
    <x v="16"/>
    <x v="0"/>
    <n v="3.0000000000000001E-5"/>
    <n v="630438.49"/>
    <n v="3672380.53"/>
    <n v="-69.56"/>
    <n v="-69.56"/>
    <n v="0"/>
    <n v="15090521"/>
    <x v="0"/>
    <n v="10"/>
    <n v="17"/>
    <n v="5963"/>
  </r>
  <r>
    <s v="AERMOD 22112"/>
    <s v="ElmoreNorth_10202023_2015_SO23.SUM"/>
    <x v="6"/>
    <x v="10"/>
    <x v="16"/>
    <x v="1"/>
    <n v="2.0000000000000002E-5"/>
    <n v="630423.97"/>
    <n v="3672375.09"/>
    <n v="-69.58"/>
    <n v="-69.58"/>
    <n v="0"/>
    <n v="15081709"/>
    <x v="0"/>
    <n v="10"/>
    <n v="17"/>
    <n v="5963"/>
  </r>
  <r>
    <s v="AERMOD 22112"/>
    <s v="ElmoreNorth_10202023_2015_SO24.SUM"/>
    <x v="6"/>
    <x v="6"/>
    <x v="0"/>
    <x v="0"/>
    <n v="2.0000000000000002E-5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0"/>
    <x v="1"/>
    <n v="2.0000000000000002E-5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1"/>
    <x v="0"/>
    <n v="2.0000000000000002E-5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"/>
    <x v="1"/>
    <n v="2.0000000000000002E-5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2"/>
    <x v="0"/>
    <n v="2.0000000000000002E-5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2"/>
    <x v="1"/>
    <n v="2.0000000000000002E-5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3"/>
    <x v="0"/>
    <n v="1.0000000000000001E-5"/>
    <n v="630714.82999999996"/>
    <n v="3672327.68"/>
    <n v="-68.95"/>
    <n v="-68.95"/>
    <n v="0"/>
    <n v="15122324"/>
    <x v="0"/>
    <n v="10"/>
    <n v="17"/>
    <n v="5963"/>
  </r>
  <r>
    <s v="AERMOD 22112"/>
    <s v="ElmoreNorth_10202023_2015_SO24.SUM"/>
    <x v="6"/>
    <x v="6"/>
    <x v="3"/>
    <x v="1"/>
    <n v="1.0000000000000001E-5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4"/>
    <x v="0"/>
    <n v="1.0000000000000001E-5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4"/>
    <x v="1"/>
    <n v="1.0000000000000001E-5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5"/>
    <x v="0"/>
    <n v="1.0000000000000001E-5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5"/>
    <x v="1"/>
    <n v="1.0000000000000001E-5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6"/>
    <x v="0"/>
    <n v="0"/>
    <n v="630714.82999999996"/>
    <n v="3672256.55"/>
    <n v="-68.92"/>
    <n v="-68.92"/>
    <n v="0"/>
    <n v="15122324"/>
    <x v="0"/>
    <n v="10"/>
    <n v="17"/>
    <n v="5963"/>
  </r>
  <r>
    <s v="AERMOD 22112"/>
    <s v="ElmoreNorth_10202023_2015_SO24.SUM"/>
    <x v="6"/>
    <x v="6"/>
    <x v="6"/>
    <x v="1"/>
    <n v="0"/>
    <n v="630714.82999999996"/>
    <n v="3672256.55"/>
    <n v="-68.92"/>
    <n v="-68.92"/>
    <n v="0"/>
    <n v="15052324"/>
    <x v="0"/>
    <n v="10"/>
    <n v="17"/>
    <n v="5963"/>
  </r>
  <r>
    <s v="AERMOD 22112"/>
    <s v="ElmoreNorth_10202023_2015_SO24.SUM"/>
    <x v="6"/>
    <x v="6"/>
    <x v="7"/>
    <x v="0"/>
    <n v="0"/>
    <n v="630714.82999999996"/>
    <n v="3672256.55"/>
    <n v="-68.92"/>
    <n v="-68.92"/>
    <n v="0"/>
    <n v="15122324"/>
    <x v="0"/>
    <n v="10"/>
    <n v="17"/>
    <n v="5963"/>
  </r>
  <r>
    <s v="AERMOD 22112"/>
    <s v="ElmoreNorth_10202023_2015_SO24.SUM"/>
    <x v="6"/>
    <x v="6"/>
    <x v="7"/>
    <x v="1"/>
    <n v="0"/>
    <n v="630714.82999999996"/>
    <n v="3672256.55"/>
    <n v="-68.92"/>
    <n v="-68.92"/>
    <n v="0"/>
    <n v="15052324"/>
    <x v="0"/>
    <n v="10"/>
    <n v="17"/>
    <n v="5963"/>
  </r>
  <r>
    <s v="AERMOD 22112"/>
    <s v="ElmoreNorth_10202023_2015_SO24.SUM"/>
    <x v="6"/>
    <x v="6"/>
    <x v="8"/>
    <x v="0"/>
    <n v="0"/>
    <n v="630714.82999999996"/>
    <n v="3672327.68"/>
    <n v="-68.95"/>
    <n v="-68.95"/>
    <n v="0"/>
    <n v="15122324"/>
    <x v="0"/>
    <n v="10"/>
    <n v="17"/>
    <n v="5963"/>
  </r>
  <r>
    <s v="AERMOD 22112"/>
    <s v="ElmoreNorth_10202023_2015_SO24.SUM"/>
    <x v="6"/>
    <x v="6"/>
    <x v="8"/>
    <x v="1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9"/>
    <x v="0"/>
    <n v="0"/>
    <n v="630714.82999999996"/>
    <n v="3672327.68"/>
    <n v="-68.95"/>
    <n v="-68.95"/>
    <n v="0"/>
    <n v="15122324"/>
    <x v="0"/>
    <n v="10"/>
    <n v="17"/>
    <n v="5963"/>
  </r>
  <r>
    <s v="AERMOD 22112"/>
    <s v="ElmoreNorth_10202023_2015_SO24.SUM"/>
    <x v="6"/>
    <x v="6"/>
    <x v="9"/>
    <x v="1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0"/>
    <x v="0"/>
    <n v="0"/>
    <n v="630714.82999999996"/>
    <n v="3672327.68"/>
    <n v="-68.95"/>
    <n v="-68.95"/>
    <n v="0"/>
    <n v="15122324"/>
    <x v="0"/>
    <n v="10"/>
    <n v="17"/>
    <n v="5963"/>
  </r>
  <r>
    <s v="AERMOD 22112"/>
    <s v="ElmoreNorth_10202023_2015_SO24.SUM"/>
    <x v="6"/>
    <x v="6"/>
    <x v="10"/>
    <x v="1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1"/>
    <x v="0"/>
    <n v="0"/>
    <n v="630714.82999999996"/>
    <n v="3672327.68"/>
    <n v="-68.95"/>
    <n v="-68.95"/>
    <n v="0"/>
    <n v="15122324"/>
    <x v="0"/>
    <n v="10"/>
    <n v="17"/>
    <n v="5963"/>
  </r>
  <r>
    <s v="AERMOD 22112"/>
    <s v="ElmoreNorth_10202023_2015_SO24.SUM"/>
    <x v="6"/>
    <x v="6"/>
    <x v="11"/>
    <x v="1"/>
    <n v="0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12"/>
    <x v="0"/>
    <n v="0"/>
    <n v="630714.82999999996"/>
    <n v="3672327.68"/>
    <n v="-68.95"/>
    <n v="-68.95"/>
    <n v="0"/>
    <n v="15122324"/>
    <x v="0"/>
    <n v="10"/>
    <n v="17"/>
    <n v="5963"/>
  </r>
  <r>
    <s v="AERMOD 22112"/>
    <s v="ElmoreNorth_10202023_2015_SO24.SUM"/>
    <x v="6"/>
    <x v="6"/>
    <x v="12"/>
    <x v="1"/>
    <n v="0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13"/>
    <x v="0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3"/>
    <x v="1"/>
    <n v="0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14"/>
    <x v="0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4"/>
    <x v="1"/>
    <n v="0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15"/>
    <x v="0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5"/>
    <x v="1"/>
    <n v="0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4.SUM"/>
    <x v="6"/>
    <x v="6"/>
    <x v="16"/>
    <x v="0"/>
    <n v="0"/>
    <n v="630714.82999999996"/>
    <n v="3672303.97"/>
    <n v="-68.959999999999994"/>
    <n v="-68.959999999999994"/>
    <n v="0"/>
    <n v="15122324"/>
    <x v="0"/>
    <n v="10"/>
    <n v="17"/>
    <n v="5963"/>
  </r>
  <r>
    <s v="AERMOD 22112"/>
    <s v="ElmoreNorth_10202023_2015_SO24.SUM"/>
    <x v="6"/>
    <x v="6"/>
    <x v="16"/>
    <x v="1"/>
    <n v="0"/>
    <n v="630714.82999999996"/>
    <n v="3672303.97"/>
    <n v="-68.959999999999994"/>
    <n v="-68.959999999999994"/>
    <n v="0"/>
    <n v="15052224"/>
    <x v="0"/>
    <n v="10"/>
    <n v="17"/>
    <n v="5963"/>
  </r>
  <r>
    <s v="AERMOD 22112"/>
    <s v="ElmoreNorth_10202023_2015_SO2A.SUM"/>
    <x v="6"/>
    <x v="2"/>
    <x v="0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_SO2A.SUM"/>
    <x v="6"/>
    <x v="2"/>
    <x v="1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_SO2A.SUM"/>
    <x v="6"/>
    <x v="2"/>
    <x v="2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_SO2A.SUM"/>
    <x v="6"/>
    <x v="2"/>
    <x v="3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4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5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_SO2A.SUM"/>
    <x v="6"/>
    <x v="2"/>
    <x v="6"/>
    <x v="0"/>
    <n v="0"/>
    <n v="630714.82999999996"/>
    <n v="3672232.85"/>
    <n v="-68.91"/>
    <n v="-68.91"/>
    <n v="0"/>
    <s v="1 YEARS"/>
    <x v="0"/>
    <n v="10"/>
    <n v="17"/>
    <n v="5963"/>
  </r>
  <r>
    <s v="AERMOD 22112"/>
    <s v="ElmoreNorth_10202023_2015_SO2A.SUM"/>
    <x v="6"/>
    <x v="2"/>
    <x v="7"/>
    <x v="0"/>
    <n v="0"/>
    <n v="630714.82999999996"/>
    <n v="3672232.85"/>
    <n v="-68.91"/>
    <n v="-68.91"/>
    <n v="0"/>
    <s v="1 YEARS"/>
    <x v="0"/>
    <n v="10"/>
    <n v="17"/>
    <n v="5963"/>
  </r>
  <r>
    <s v="AERMOD 22112"/>
    <s v="ElmoreNorth_10202023_2015_SO2A.SUM"/>
    <x v="6"/>
    <x v="2"/>
    <x v="8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9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10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11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12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13"/>
    <x v="0"/>
    <n v="0"/>
    <n v="630714.82999999996"/>
    <n v="3672303.97"/>
    <n v="-68.959999999999994"/>
    <n v="-68.959999999999994"/>
    <n v="0"/>
    <s v="1 YEARS"/>
    <x v="0"/>
    <n v="10"/>
    <n v="17"/>
    <n v="5963"/>
  </r>
  <r>
    <s v="AERMOD 22112"/>
    <s v="ElmoreNorth_10202023_2015_SO2A.SUM"/>
    <x v="6"/>
    <x v="2"/>
    <x v="14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_SO2A.SUM"/>
    <x v="6"/>
    <x v="2"/>
    <x v="15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_SO2A.SUM"/>
    <x v="6"/>
    <x v="2"/>
    <x v="16"/>
    <x v="0"/>
    <n v="0"/>
    <n v="630714.82999999996"/>
    <n v="3672280.26"/>
    <n v="-68.94"/>
    <n v="-68.94"/>
    <n v="0"/>
    <s v="1 YEARS"/>
    <x v="0"/>
    <n v="10"/>
    <n v="17"/>
    <n v="5963"/>
  </r>
  <r>
    <s v="AERMOD 22112"/>
    <s v="ElmoreNorth_10202023_2015-2021_NO2.SUM"/>
    <x v="3"/>
    <x v="3"/>
    <x v="0"/>
    <x v="0"/>
    <n v="1.3670599999999999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1"/>
    <x v="0"/>
    <n v="1.3670599999999999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2"/>
    <x v="0"/>
    <n v="1.3670599999999999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3"/>
    <x v="0"/>
    <n v="0.56437999999999999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4"/>
    <x v="0"/>
    <n v="0.35804999999999998"/>
    <n v="630423.97"/>
    <n v="3672375.09"/>
    <n v="-69.58"/>
    <n v="-69.58"/>
    <n v="0"/>
    <s v="5 YEARS"/>
    <x v="1"/>
    <n v="10"/>
    <n v="17"/>
    <n v="5963"/>
  </r>
  <r>
    <s v="AERMOD 22112"/>
    <s v="ElmoreNorth_10202023_2015-2021_NO2.SUM"/>
    <x v="3"/>
    <x v="3"/>
    <x v="5"/>
    <x v="0"/>
    <n v="0.46250999999999998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6"/>
    <x v="0"/>
    <n v="0.31522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NO2.SUM"/>
    <x v="3"/>
    <x v="3"/>
    <x v="7"/>
    <x v="0"/>
    <n v="0.31522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NO2.SUM"/>
    <x v="3"/>
    <x v="3"/>
    <x v="8"/>
    <x v="0"/>
    <n v="0.1943"/>
    <n v="630496.68000000005"/>
    <n v="3672375.09"/>
    <n v="-69.430000000000007"/>
    <n v="-69.430000000000007"/>
    <n v="0"/>
    <s v="5 YEARS"/>
    <x v="1"/>
    <n v="10"/>
    <n v="17"/>
    <n v="5963"/>
  </r>
  <r>
    <s v="AERMOD 22112"/>
    <s v="ElmoreNorth_10202023_2015-2021_NO2.SUM"/>
    <x v="3"/>
    <x v="3"/>
    <x v="9"/>
    <x v="0"/>
    <n v="0.19558"/>
    <n v="630472.43999999994"/>
    <n v="3672375.09"/>
    <n v="-69.489999999999995"/>
    <n v="-69.489999999999995"/>
    <n v="0"/>
    <s v="5 YEARS"/>
    <x v="1"/>
    <n v="10"/>
    <n v="17"/>
    <n v="5963"/>
  </r>
  <r>
    <s v="AERMOD 22112"/>
    <s v="ElmoreNorth_10202023_2015-2021_NO2.SUM"/>
    <x v="3"/>
    <x v="3"/>
    <x v="10"/>
    <x v="0"/>
    <n v="0.18237999999999999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11"/>
    <x v="0"/>
    <n v="0.13411999999999999"/>
    <n v="630569.4"/>
    <n v="3672375.09"/>
    <n v="-69.3"/>
    <n v="-69.3"/>
    <n v="0"/>
    <s v="5 YEARS"/>
    <x v="1"/>
    <n v="10"/>
    <n v="17"/>
    <n v="5963"/>
  </r>
  <r>
    <s v="AERMOD 22112"/>
    <s v="ElmoreNorth_10202023_2015-2021_NO2.SUM"/>
    <x v="3"/>
    <x v="3"/>
    <x v="12"/>
    <x v="0"/>
    <n v="0.11883000000000001"/>
    <n v="630593.64"/>
    <n v="3672375.09"/>
    <n v="-69.260000000000005"/>
    <n v="-69.260000000000005"/>
    <n v="0"/>
    <s v="5 YEARS"/>
    <x v="1"/>
    <n v="10"/>
    <n v="17"/>
    <n v="5963"/>
  </r>
  <r>
    <s v="AERMOD 22112"/>
    <s v="ElmoreNorth_10202023_2015-2021_NO2.SUM"/>
    <x v="3"/>
    <x v="3"/>
    <x v="13"/>
    <x v="0"/>
    <n v="0.11612"/>
    <n v="630423.97"/>
    <n v="3672375.09"/>
    <n v="-69.58"/>
    <n v="-69.58"/>
    <n v="0"/>
    <s v="5 YEARS"/>
    <x v="1"/>
    <n v="10"/>
    <n v="17"/>
    <n v="5963"/>
  </r>
  <r>
    <s v="AERMOD 22112"/>
    <s v="ElmoreNorth_10202023_2015-2021_NO2.SUM"/>
    <x v="3"/>
    <x v="3"/>
    <x v="14"/>
    <x v="0"/>
    <n v="0.15792999999999999"/>
    <n v="630472.43999999994"/>
    <n v="3672375.09"/>
    <n v="-69.489999999999995"/>
    <n v="-69.489999999999995"/>
    <n v="0"/>
    <s v="5 YEARS"/>
    <x v="1"/>
    <n v="10"/>
    <n v="17"/>
    <n v="5963"/>
  </r>
  <r>
    <s v="AERMOD 22112"/>
    <s v="ElmoreNorth_10202023_2015-2021_NO2.SUM"/>
    <x v="3"/>
    <x v="3"/>
    <x v="15"/>
    <x v="0"/>
    <n v="0.15915000000000001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3"/>
    <x v="16"/>
    <x v="0"/>
    <n v="0.15035000000000001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0"/>
    <x v="0"/>
    <n v="1.22838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1"/>
    <x v="0"/>
    <n v="1.22838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2"/>
    <x v="0"/>
    <n v="1.22838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3"/>
    <x v="0"/>
    <n v="0.50778999999999996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4"/>
    <x v="0"/>
    <n v="0.32129999999999997"/>
    <n v="630423.97"/>
    <n v="3672375.09"/>
    <n v="-69.58"/>
    <n v="-69.58"/>
    <n v="0"/>
    <s v="5 YEARS"/>
    <x v="1"/>
    <n v="10"/>
    <n v="17"/>
    <n v="5963"/>
  </r>
  <r>
    <s v="AERMOD 22112"/>
    <s v="ElmoreNorth_10202023_2015-2021_NO2.SUM"/>
    <x v="3"/>
    <x v="4"/>
    <x v="5"/>
    <x v="0"/>
    <n v="0.41066000000000003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6"/>
    <x v="0"/>
    <n v="0.30601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NO2.SUM"/>
    <x v="3"/>
    <x v="4"/>
    <x v="7"/>
    <x v="0"/>
    <n v="0.30601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NO2.SUM"/>
    <x v="3"/>
    <x v="4"/>
    <x v="8"/>
    <x v="0"/>
    <n v="0.17052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9"/>
    <x v="0"/>
    <n v="0.17573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10"/>
    <x v="0"/>
    <n v="0.16394"/>
    <n v="630569.4"/>
    <n v="3672375.09"/>
    <n v="-69.3"/>
    <n v="-69.3"/>
    <n v="0"/>
    <s v="5 YEARS"/>
    <x v="1"/>
    <n v="10"/>
    <n v="17"/>
    <n v="5963"/>
  </r>
  <r>
    <s v="AERMOD 22112"/>
    <s v="ElmoreNorth_10202023_2015-2021_NO2.SUM"/>
    <x v="3"/>
    <x v="4"/>
    <x v="11"/>
    <x v="0"/>
    <n v="0.11183"/>
    <n v="630423.97"/>
    <n v="3672375.09"/>
    <n v="-69.58"/>
    <n v="-69.58"/>
    <n v="0"/>
    <s v="5 YEARS"/>
    <x v="1"/>
    <n v="10"/>
    <n v="17"/>
    <n v="5963"/>
  </r>
  <r>
    <s v="AERMOD 22112"/>
    <s v="ElmoreNorth_10202023_2015-2021_NO2.SUM"/>
    <x v="3"/>
    <x v="4"/>
    <x v="12"/>
    <x v="0"/>
    <n v="0.10657"/>
    <n v="630423.97"/>
    <n v="3672375.09"/>
    <n v="-69.58"/>
    <n v="-69.58"/>
    <n v="0"/>
    <s v="5 YEARS"/>
    <x v="1"/>
    <n v="10"/>
    <n v="17"/>
    <n v="5963"/>
  </r>
  <r>
    <s v="AERMOD 22112"/>
    <s v="ElmoreNorth_10202023_2015-2021_NO2.SUM"/>
    <x v="3"/>
    <x v="4"/>
    <x v="13"/>
    <x v="0"/>
    <n v="0.10131999999999999"/>
    <n v="630423.97"/>
    <n v="3672375.09"/>
    <n v="-69.58"/>
    <n v="-69.58"/>
    <n v="0"/>
    <s v="5 YEARS"/>
    <x v="1"/>
    <n v="10"/>
    <n v="17"/>
    <n v="5963"/>
  </r>
  <r>
    <s v="AERMOD 22112"/>
    <s v="ElmoreNorth_10202023_2015-2021_NO2.SUM"/>
    <x v="3"/>
    <x v="4"/>
    <x v="14"/>
    <x v="0"/>
    <n v="0.13800000000000001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15"/>
    <x v="0"/>
    <n v="0.14277999999999999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NO2.SUM"/>
    <x v="3"/>
    <x v="4"/>
    <x v="16"/>
    <x v="0"/>
    <n v="0.13444999999999999"/>
    <n v="630423.97"/>
    <n v="3672375.09"/>
    <n v="-69.58"/>
    <n v="-69.58"/>
    <n v="0"/>
    <s v="5 YEARS"/>
    <x v="1"/>
    <n v="10"/>
    <n v="17"/>
    <n v="5963"/>
  </r>
  <r>
    <s v="AERMOD 22112"/>
    <s v="ElmoreNorth_10202023_2015-2021_PM10.SUM"/>
    <x v="4"/>
    <x v="6"/>
    <x v="0"/>
    <x v="0"/>
    <n v="7.1128299999999998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0"/>
    <x v="1"/>
    <n v="6.4974499999999997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0"/>
    <x v="2"/>
    <n v="5.0911499999999998"/>
    <n v="630617.88"/>
    <n v="3671995.77"/>
    <n v="-68.97"/>
    <n v="-68.97"/>
    <n v="0"/>
    <n v="16120324"/>
    <x v="1"/>
    <n v="24"/>
    <n v="32"/>
    <n v="5963"/>
  </r>
  <r>
    <s v="AERMOD 22112"/>
    <s v="ElmoreNorth_10202023_2015-2021_PM10.SUM"/>
    <x v="4"/>
    <x v="6"/>
    <x v="0"/>
    <x v="3"/>
    <n v="4.7626099999999996"/>
    <n v="630569.4"/>
    <n v="3671995.77"/>
    <n v="-69.069999999999993"/>
    <n v="-69.069999999999993"/>
    <n v="0"/>
    <n v="16120324"/>
    <x v="1"/>
    <n v="24"/>
    <n v="32"/>
    <n v="5963"/>
  </r>
  <r>
    <s v="AERMOD 22112"/>
    <s v="ElmoreNorth_10202023_2015-2021_PM10.SUM"/>
    <x v="4"/>
    <x v="6"/>
    <x v="0"/>
    <x v="4"/>
    <n v="4.4690899999999996"/>
    <n v="630617.88"/>
    <n v="3671995.77"/>
    <n v="-68.97"/>
    <n v="-68.97"/>
    <n v="0"/>
    <n v="15101524"/>
    <x v="1"/>
    <n v="24"/>
    <n v="32"/>
    <n v="5963"/>
  </r>
  <r>
    <s v="AERMOD 22112"/>
    <s v="ElmoreNorth_10202023_2015-2021_PM10.SUM"/>
    <x v="4"/>
    <x v="6"/>
    <x v="0"/>
    <x v="5"/>
    <n v="4.3405399999999998"/>
    <n v="630593.64"/>
    <n v="3671995.77"/>
    <n v="-69.02"/>
    <n v="-69.02"/>
    <n v="0"/>
    <n v="18122824"/>
    <x v="1"/>
    <n v="24"/>
    <n v="32"/>
    <n v="5963"/>
  </r>
  <r>
    <s v="AERMOD 22112"/>
    <s v="ElmoreNorth_10202023_2015-2021_PM10.SUM"/>
    <x v="4"/>
    <x v="6"/>
    <x v="17"/>
    <x v="0"/>
    <n v="6.9357499999999996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17"/>
    <x v="1"/>
    <n v="6.4126500000000002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17"/>
    <x v="2"/>
    <n v="4.9554"/>
    <n v="630617.88"/>
    <n v="3671995.77"/>
    <n v="-68.97"/>
    <n v="-68.97"/>
    <n v="0"/>
    <n v="16120324"/>
    <x v="1"/>
    <n v="24"/>
    <n v="32"/>
    <n v="5963"/>
  </r>
  <r>
    <s v="AERMOD 22112"/>
    <s v="ElmoreNorth_10202023_2015-2021_PM10.SUM"/>
    <x v="4"/>
    <x v="6"/>
    <x v="17"/>
    <x v="3"/>
    <n v="4.6542300000000001"/>
    <n v="630617.88"/>
    <n v="3671995.77"/>
    <n v="-68.97"/>
    <n v="-68.97"/>
    <n v="0"/>
    <n v="17032824"/>
    <x v="1"/>
    <n v="24"/>
    <n v="32"/>
    <n v="5963"/>
  </r>
  <r>
    <s v="AERMOD 22112"/>
    <s v="ElmoreNorth_10202023_2015-2021_PM10.SUM"/>
    <x v="4"/>
    <x v="6"/>
    <x v="17"/>
    <x v="4"/>
    <n v="4.3884699999999999"/>
    <n v="630617.88"/>
    <n v="3671995.77"/>
    <n v="-68.97"/>
    <n v="-68.97"/>
    <n v="0"/>
    <n v="15101524"/>
    <x v="1"/>
    <n v="24"/>
    <n v="32"/>
    <n v="5963"/>
  </r>
  <r>
    <s v="AERMOD 22112"/>
    <s v="ElmoreNorth_10202023_2015-2021_PM10.SUM"/>
    <x v="4"/>
    <x v="6"/>
    <x v="17"/>
    <x v="5"/>
    <n v="4.2783800000000003"/>
    <n v="630617.88"/>
    <n v="3671995.77"/>
    <n v="-68.97"/>
    <n v="-68.97"/>
    <n v="0"/>
    <n v="15102924"/>
    <x v="1"/>
    <n v="24"/>
    <n v="32"/>
    <n v="5963"/>
  </r>
  <r>
    <s v="AERMOD 22112"/>
    <s v="ElmoreNorth_10202023_2015-2021_PM10.SUM"/>
    <x v="4"/>
    <x v="6"/>
    <x v="1"/>
    <x v="0"/>
    <n v="0.42268"/>
    <n v="630423.97"/>
    <n v="3672375.09"/>
    <n v="-69.58"/>
    <n v="-69.58"/>
    <n v="0"/>
    <n v="17090224"/>
    <x v="1"/>
    <n v="24"/>
    <n v="32"/>
    <n v="5963"/>
  </r>
  <r>
    <s v="AERMOD 22112"/>
    <s v="ElmoreNorth_10202023_2015-2021_PM10.SUM"/>
    <x v="4"/>
    <x v="6"/>
    <x v="1"/>
    <x v="1"/>
    <n v="0.39280999999999999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1"/>
    <x v="2"/>
    <n v="0.38973999999999998"/>
    <n v="630423.97"/>
    <n v="3672375.09"/>
    <n v="-69.58"/>
    <n v="-69.58"/>
    <n v="0"/>
    <n v="21080524"/>
    <x v="1"/>
    <n v="24"/>
    <n v="32"/>
    <n v="5963"/>
  </r>
  <r>
    <s v="AERMOD 22112"/>
    <s v="ElmoreNorth_10202023_2015-2021_PM10.SUM"/>
    <x v="4"/>
    <x v="6"/>
    <x v="1"/>
    <x v="3"/>
    <n v="0.35169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1"/>
    <x v="4"/>
    <n v="0.34694000000000003"/>
    <n v="630399.73"/>
    <n v="3672375.09"/>
    <n v="-69.62"/>
    <n v="-69.62"/>
    <n v="0"/>
    <n v="18062324"/>
    <x v="1"/>
    <n v="24"/>
    <n v="32"/>
    <n v="5963"/>
  </r>
  <r>
    <s v="AERMOD 22112"/>
    <s v="ElmoreNorth_10202023_2015-2021_PM10.SUM"/>
    <x v="4"/>
    <x v="6"/>
    <x v="1"/>
    <x v="5"/>
    <n v="0.34214"/>
    <n v="630423.97"/>
    <n v="3672375.09"/>
    <n v="-69.58"/>
    <n v="-69.58"/>
    <n v="0"/>
    <n v="21071224"/>
    <x v="1"/>
    <n v="24"/>
    <n v="32"/>
    <n v="5963"/>
  </r>
  <r>
    <s v="AERMOD 22112"/>
    <s v="ElmoreNorth_10202023_2015-2021_PM10.SUM"/>
    <x v="4"/>
    <x v="6"/>
    <x v="2"/>
    <x v="0"/>
    <n v="7.1128299999999998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2"/>
    <x v="1"/>
    <n v="6.4974499999999997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2"/>
    <x v="2"/>
    <n v="5.0911499999999998"/>
    <n v="630617.88"/>
    <n v="3671995.77"/>
    <n v="-68.97"/>
    <n v="-68.97"/>
    <n v="0"/>
    <n v="16120324"/>
    <x v="1"/>
    <n v="24"/>
    <n v="32"/>
    <n v="5963"/>
  </r>
  <r>
    <s v="AERMOD 22112"/>
    <s v="ElmoreNorth_10202023_2015-2021_PM10.SUM"/>
    <x v="4"/>
    <x v="6"/>
    <x v="2"/>
    <x v="3"/>
    <n v="4.7626099999999996"/>
    <n v="630569.4"/>
    <n v="3671995.77"/>
    <n v="-69.069999999999993"/>
    <n v="-69.069999999999993"/>
    <n v="0"/>
    <n v="16120324"/>
    <x v="1"/>
    <n v="24"/>
    <n v="32"/>
    <n v="5963"/>
  </r>
  <r>
    <s v="AERMOD 22112"/>
    <s v="ElmoreNorth_10202023_2015-2021_PM10.SUM"/>
    <x v="4"/>
    <x v="6"/>
    <x v="2"/>
    <x v="4"/>
    <n v="4.4690899999999996"/>
    <n v="630617.88"/>
    <n v="3671995.77"/>
    <n v="-68.97"/>
    <n v="-68.97"/>
    <n v="0"/>
    <n v="15101524"/>
    <x v="1"/>
    <n v="24"/>
    <n v="32"/>
    <n v="5963"/>
  </r>
  <r>
    <s v="AERMOD 22112"/>
    <s v="ElmoreNorth_10202023_2015-2021_PM10.SUM"/>
    <x v="4"/>
    <x v="6"/>
    <x v="2"/>
    <x v="5"/>
    <n v="4.3405399999999998"/>
    <n v="630593.64"/>
    <n v="3671995.77"/>
    <n v="-69.02"/>
    <n v="-69.02"/>
    <n v="0"/>
    <n v="18122824"/>
    <x v="1"/>
    <n v="24"/>
    <n v="32"/>
    <n v="5963"/>
  </r>
  <r>
    <s v="AERMOD 22112"/>
    <s v="ElmoreNorth_10202023_2015-2021_PM10.SUM"/>
    <x v="4"/>
    <x v="6"/>
    <x v="3"/>
    <x v="0"/>
    <n v="0.17326"/>
    <n v="630423.97"/>
    <n v="3672375.09"/>
    <n v="-69.58"/>
    <n v="-69.58"/>
    <n v="0"/>
    <n v="17090224"/>
    <x v="1"/>
    <n v="24"/>
    <n v="32"/>
    <n v="5963"/>
  </r>
  <r>
    <s v="AERMOD 22112"/>
    <s v="ElmoreNorth_10202023_2015-2021_PM10.SUM"/>
    <x v="4"/>
    <x v="6"/>
    <x v="3"/>
    <x v="1"/>
    <n v="0.16993"/>
    <n v="630423.97"/>
    <n v="3672375.09"/>
    <n v="-69.58"/>
    <n v="-69.58"/>
    <n v="0"/>
    <n v="21080524"/>
    <x v="1"/>
    <n v="24"/>
    <n v="32"/>
    <n v="5963"/>
  </r>
  <r>
    <s v="AERMOD 22112"/>
    <s v="ElmoreNorth_10202023_2015-2021_PM10.SUM"/>
    <x v="4"/>
    <x v="6"/>
    <x v="3"/>
    <x v="2"/>
    <n v="0.16916999999999999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3"/>
    <x v="3"/>
    <n v="0.14915999999999999"/>
    <n v="630423.97"/>
    <n v="3672375.09"/>
    <n v="-69.58"/>
    <n v="-69.58"/>
    <n v="0"/>
    <n v="16080224"/>
    <x v="1"/>
    <n v="24"/>
    <n v="32"/>
    <n v="5963"/>
  </r>
  <r>
    <s v="AERMOD 22112"/>
    <s v="ElmoreNorth_10202023_2015-2021_PM10.SUM"/>
    <x v="4"/>
    <x v="6"/>
    <x v="3"/>
    <x v="4"/>
    <n v="0.14829999999999999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3"/>
    <x v="5"/>
    <n v="0.14749000000000001"/>
    <n v="630423.97"/>
    <n v="3672375.09"/>
    <n v="-69.58"/>
    <n v="-69.58"/>
    <n v="0"/>
    <n v="21071224"/>
    <x v="1"/>
    <n v="24"/>
    <n v="32"/>
    <n v="5963"/>
  </r>
  <r>
    <s v="AERMOD 22112"/>
    <s v="ElmoreNorth_10202023_2015-2021_PM10.SUM"/>
    <x v="4"/>
    <x v="6"/>
    <x v="4"/>
    <x v="0"/>
    <n v="0.11761000000000001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4"/>
    <x v="1"/>
    <n v="0.11065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4"/>
    <x v="2"/>
    <n v="9.7460000000000005E-2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4"/>
    <x v="3"/>
    <n v="9.5159999999999995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4"/>
    <x v="4"/>
    <n v="9.468E-2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4"/>
    <x v="5"/>
    <n v="9.3390000000000001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5"/>
    <x v="0"/>
    <n v="0.12745000000000001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5"/>
    <x v="1"/>
    <n v="0.12189999999999999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5"/>
    <x v="2"/>
    <n v="0.11611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5"/>
    <x v="3"/>
    <n v="0.11583"/>
    <n v="630399.73"/>
    <n v="3672375.09"/>
    <n v="-69.62"/>
    <n v="-69.62"/>
    <n v="0"/>
    <n v="18072824"/>
    <x v="1"/>
    <n v="24"/>
    <n v="32"/>
    <n v="5963"/>
  </r>
  <r>
    <s v="AERMOD 22112"/>
    <s v="ElmoreNorth_10202023_2015-2021_PM10.SUM"/>
    <x v="4"/>
    <x v="6"/>
    <x v="5"/>
    <x v="4"/>
    <n v="0.11318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5"/>
    <x v="5"/>
    <n v="0.10612000000000001"/>
    <n v="630399.73"/>
    <n v="3672375.09"/>
    <n v="-69.62"/>
    <n v="-69.62"/>
    <n v="0"/>
    <n v="16080224"/>
    <x v="1"/>
    <n v="24"/>
    <n v="32"/>
    <n v="5963"/>
  </r>
  <r>
    <s v="AERMOD 22112"/>
    <s v="ElmoreNorth_10202023_2015-2021_PM10.SUM"/>
    <x v="4"/>
    <x v="6"/>
    <x v="6"/>
    <x v="0"/>
    <n v="4.3499999999999997E-2"/>
    <n v="630714.82999999996"/>
    <n v="3672256.55"/>
    <n v="-68.92"/>
    <n v="-68.92"/>
    <n v="0"/>
    <n v="15122324"/>
    <x v="1"/>
    <n v="24"/>
    <n v="32"/>
    <n v="5963"/>
  </r>
  <r>
    <s v="AERMOD 22112"/>
    <s v="ElmoreNorth_10202023_2015-2021_PM10.SUM"/>
    <x v="4"/>
    <x v="6"/>
    <x v="6"/>
    <x v="1"/>
    <n v="3.9609999999999999E-2"/>
    <n v="630714.82999999996"/>
    <n v="3672256.55"/>
    <n v="-68.92"/>
    <n v="-68.92"/>
    <n v="0"/>
    <n v="15052324"/>
    <x v="1"/>
    <n v="24"/>
    <n v="32"/>
    <n v="5963"/>
  </r>
  <r>
    <s v="AERMOD 22112"/>
    <s v="ElmoreNorth_10202023_2015-2021_PM10.SUM"/>
    <x v="4"/>
    <x v="6"/>
    <x v="6"/>
    <x v="2"/>
    <n v="3.6839999999999998E-2"/>
    <n v="630714.82999999996"/>
    <n v="3672256.55"/>
    <n v="-68.92"/>
    <n v="-68.92"/>
    <n v="0"/>
    <n v="17051624"/>
    <x v="1"/>
    <n v="24"/>
    <n v="32"/>
    <n v="5963"/>
  </r>
  <r>
    <s v="AERMOD 22112"/>
    <s v="ElmoreNorth_10202023_2015-2021_PM10.SUM"/>
    <x v="4"/>
    <x v="6"/>
    <x v="6"/>
    <x v="3"/>
    <n v="3.6490000000000002E-2"/>
    <n v="630714.82999999996"/>
    <n v="3672232.85"/>
    <n v="-68.91"/>
    <n v="-68.91"/>
    <n v="0"/>
    <n v="15050724"/>
    <x v="1"/>
    <n v="24"/>
    <n v="32"/>
    <n v="5963"/>
  </r>
  <r>
    <s v="AERMOD 22112"/>
    <s v="ElmoreNorth_10202023_2015-2021_PM10.SUM"/>
    <x v="4"/>
    <x v="6"/>
    <x v="6"/>
    <x v="4"/>
    <n v="3.4439999999999998E-2"/>
    <n v="630714.82999999996"/>
    <n v="3672232.85"/>
    <n v="-68.91"/>
    <n v="-68.91"/>
    <n v="0"/>
    <n v="16052324"/>
    <x v="1"/>
    <n v="24"/>
    <n v="32"/>
    <n v="5963"/>
  </r>
  <r>
    <s v="AERMOD 22112"/>
    <s v="ElmoreNorth_10202023_2015-2021_PM10.SUM"/>
    <x v="4"/>
    <x v="6"/>
    <x v="6"/>
    <x v="5"/>
    <n v="3.4430000000000002E-2"/>
    <n v="630714.82999999996"/>
    <n v="3672232.85"/>
    <n v="-68.91"/>
    <n v="-68.91"/>
    <n v="0"/>
    <n v="16061324"/>
    <x v="1"/>
    <n v="24"/>
    <n v="32"/>
    <n v="5963"/>
  </r>
  <r>
    <s v="AERMOD 22112"/>
    <s v="ElmoreNorth_10202023_2015-2021_PM10.SUM"/>
    <x v="4"/>
    <x v="6"/>
    <x v="36"/>
    <x v="0"/>
    <n v="0.47327000000000002"/>
    <n v="630545.16"/>
    <n v="3671995.77"/>
    <n v="-69.12"/>
    <n v="-69.12"/>
    <n v="0"/>
    <n v="15122624"/>
    <x v="1"/>
    <n v="24"/>
    <n v="32"/>
    <n v="5963"/>
  </r>
  <r>
    <s v="AERMOD 22112"/>
    <s v="ElmoreNorth_10202023_2015-2021_PM10.SUM"/>
    <x v="4"/>
    <x v="6"/>
    <x v="36"/>
    <x v="1"/>
    <n v="0.40478999999999998"/>
    <n v="630714.82999999996"/>
    <n v="3672209.14"/>
    <n v="-68.89"/>
    <n v="-68.89"/>
    <n v="0"/>
    <n v="15052124"/>
    <x v="1"/>
    <n v="24"/>
    <n v="32"/>
    <n v="5963"/>
  </r>
  <r>
    <s v="AERMOD 22112"/>
    <s v="ElmoreNorth_10202023_2015-2021_PM10.SUM"/>
    <x v="4"/>
    <x v="6"/>
    <x v="36"/>
    <x v="2"/>
    <n v="0.39290000000000003"/>
    <n v="630714.82999999996"/>
    <n v="3672232.85"/>
    <n v="-68.91"/>
    <n v="-68.91"/>
    <n v="0"/>
    <n v="15052224"/>
    <x v="1"/>
    <n v="24"/>
    <n v="32"/>
    <n v="5963"/>
  </r>
  <r>
    <s v="AERMOD 22112"/>
    <s v="ElmoreNorth_10202023_2015-2021_PM10.SUM"/>
    <x v="4"/>
    <x v="6"/>
    <x v="36"/>
    <x v="3"/>
    <n v="0.37059999999999998"/>
    <n v="630714.82999999996"/>
    <n v="3672256.55"/>
    <n v="-68.92"/>
    <n v="-68.92"/>
    <n v="0"/>
    <n v="17102024"/>
    <x v="1"/>
    <n v="24"/>
    <n v="32"/>
    <n v="5963"/>
  </r>
  <r>
    <s v="AERMOD 22112"/>
    <s v="ElmoreNorth_10202023_2015-2021_PM10.SUM"/>
    <x v="4"/>
    <x v="6"/>
    <x v="36"/>
    <x v="4"/>
    <n v="0.36541000000000001"/>
    <n v="630714.82999999996"/>
    <n v="3672256.55"/>
    <n v="-68.92"/>
    <n v="-68.92"/>
    <n v="0"/>
    <n v="15052224"/>
    <x v="1"/>
    <n v="24"/>
    <n v="32"/>
    <n v="5963"/>
  </r>
  <r>
    <s v="AERMOD 22112"/>
    <s v="ElmoreNorth_10202023_2015-2021_PM10.SUM"/>
    <x v="4"/>
    <x v="6"/>
    <x v="36"/>
    <x v="5"/>
    <n v="0.34809000000000001"/>
    <n v="630714.82999999996"/>
    <n v="3672256.55"/>
    <n v="-68.92"/>
    <n v="-68.92"/>
    <n v="0"/>
    <n v="15051424"/>
    <x v="1"/>
    <n v="24"/>
    <n v="32"/>
    <n v="5963"/>
  </r>
  <r>
    <s v="AERMOD 22112"/>
    <s v="ElmoreNorth_10202023_2015-2021_PM10.SUM"/>
    <x v="4"/>
    <x v="6"/>
    <x v="37"/>
    <x v="0"/>
    <n v="0.62141000000000002"/>
    <n v="630545.16"/>
    <n v="3671995.77"/>
    <n v="-69.12"/>
    <n v="-69.12"/>
    <n v="0"/>
    <n v="15122624"/>
    <x v="1"/>
    <n v="24"/>
    <n v="32"/>
    <n v="5963"/>
  </r>
  <r>
    <s v="AERMOD 22112"/>
    <s v="ElmoreNorth_10202023_2015-2021_PM10.SUM"/>
    <x v="4"/>
    <x v="6"/>
    <x v="37"/>
    <x v="1"/>
    <n v="0.47095999999999999"/>
    <n v="630545.16"/>
    <n v="3671995.77"/>
    <n v="-69.12"/>
    <n v="-69.12"/>
    <n v="0"/>
    <n v="16120324"/>
    <x v="1"/>
    <n v="24"/>
    <n v="32"/>
    <n v="5963"/>
  </r>
  <r>
    <s v="AERMOD 22112"/>
    <s v="ElmoreNorth_10202023_2015-2021_PM10.SUM"/>
    <x v="4"/>
    <x v="6"/>
    <x v="37"/>
    <x v="2"/>
    <n v="0.42662"/>
    <n v="630714.82999999996"/>
    <n v="3672232.85"/>
    <n v="-68.91"/>
    <n v="-68.91"/>
    <n v="0"/>
    <n v="15052224"/>
    <x v="1"/>
    <n v="24"/>
    <n v="32"/>
    <n v="5963"/>
  </r>
  <r>
    <s v="AERMOD 22112"/>
    <s v="ElmoreNorth_10202023_2015-2021_PM10.SUM"/>
    <x v="4"/>
    <x v="6"/>
    <x v="37"/>
    <x v="3"/>
    <n v="0.41609000000000002"/>
    <n v="630714.82999999996"/>
    <n v="3672232.85"/>
    <n v="-68.91"/>
    <n v="-68.91"/>
    <n v="0"/>
    <n v="17102024"/>
    <x v="1"/>
    <n v="24"/>
    <n v="32"/>
    <n v="5963"/>
  </r>
  <r>
    <s v="AERMOD 22112"/>
    <s v="ElmoreNorth_10202023_2015-2021_PM10.SUM"/>
    <x v="4"/>
    <x v="6"/>
    <x v="37"/>
    <x v="4"/>
    <n v="0.40522999999999998"/>
    <n v="630714.82999999996"/>
    <n v="3672209.14"/>
    <n v="-68.89"/>
    <n v="-68.89"/>
    <n v="0"/>
    <n v="15050724"/>
    <x v="1"/>
    <n v="24"/>
    <n v="32"/>
    <n v="5963"/>
  </r>
  <r>
    <s v="AERMOD 22112"/>
    <s v="ElmoreNorth_10202023_2015-2021_PM10.SUM"/>
    <x v="4"/>
    <x v="6"/>
    <x v="37"/>
    <x v="5"/>
    <n v="0.39571000000000001"/>
    <n v="630714.82999999996"/>
    <n v="3672209.14"/>
    <n v="-68.89"/>
    <n v="-68.89"/>
    <n v="0"/>
    <n v="15052224"/>
    <x v="1"/>
    <n v="24"/>
    <n v="32"/>
    <n v="5963"/>
  </r>
  <r>
    <s v="AERMOD 22112"/>
    <s v="ElmoreNorth_10202023_2015-2021_PM10.SUM"/>
    <x v="4"/>
    <x v="6"/>
    <x v="38"/>
    <x v="0"/>
    <n v="0.69933999999999996"/>
    <n v="630545.16"/>
    <n v="3671995.77"/>
    <n v="-69.12"/>
    <n v="-69.12"/>
    <n v="0"/>
    <n v="15122624"/>
    <x v="1"/>
    <n v="24"/>
    <n v="32"/>
    <n v="5963"/>
  </r>
  <r>
    <s v="AERMOD 22112"/>
    <s v="ElmoreNorth_10202023_2015-2021_PM10.SUM"/>
    <x v="4"/>
    <x v="6"/>
    <x v="38"/>
    <x v="1"/>
    <n v="0.53637999999999997"/>
    <n v="630520.92000000004"/>
    <n v="3671995.77"/>
    <n v="-69.150000000000006"/>
    <n v="-69.150000000000006"/>
    <n v="0"/>
    <n v="16041524"/>
    <x v="1"/>
    <n v="24"/>
    <n v="32"/>
    <n v="5963"/>
  </r>
  <r>
    <s v="AERMOD 22112"/>
    <s v="ElmoreNorth_10202023_2015-2021_PM10.SUM"/>
    <x v="4"/>
    <x v="6"/>
    <x v="38"/>
    <x v="2"/>
    <n v="0.49593999999999999"/>
    <n v="630520.92000000004"/>
    <n v="3671995.77"/>
    <n v="-69.150000000000006"/>
    <n v="-69.150000000000006"/>
    <n v="0"/>
    <n v="17122124"/>
    <x v="1"/>
    <n v="24"/>
    <n v="32"/>
    <n v="5963"/>
  </r>
  <r>
    <s v="AERMOD 22112"/>
    <s v="ElmoreNorth_10202023_2015-2021_PM10.SUM"/>
    <x v="4"/>
    <x v="6"/>
    <x v="38"/>
    <x v="3"/>
    <n v="0.47899000000000003"/>
    <n v="630520.92000000004"/>
    <n v="3671995.77"/>
    <n v="-69.150000000000006"/>
    <n v="-69.150000000000006"/>
    <n v="0"/>
    <n v="15031324"/>
    <x v="1"/>
    <n v="24"/>
    <n v="32"/>
    <n v="5963"/>
  </r>
  <r>
    <s v="AERMOD 22112"/>
    <s v="ElmoreNorth_10202023_2015-2021_PM10.SUM"/>
    <x v="4"/>
    <x v="6"/>
    <x v="38"/>
    <x v="4"/>
    <n v="0.44584000000000001"/>
    <n v="630520.92000000004"/>
    <n v="3671995.77"/>
    <n v="-69.150000000000006"/>
    <n v="-69.150000000000006"/>
    <n v="0"/>
    <n v="18122824"/>
    <x v="1"/>
    <n v="24"/>
    <n v="32"/>
    <n v="5963"/>
  </r>
  <r>
    <s v="AERMOD 22112"/>
    <s v="ElmoreNorth_10202023_2015-2021_PM10.SUM"/>
    <x v="4"/>
    <x v="6"/>
    <x v="38"/>
    <x v="5"/>
    <n v="0.44078000000000001"/>
    <n v="630714.82999999996"/>
    <n v="3672209.14"/>
    <n v="-68.89"/>
    <n v="-68.89"/>
    <n v="0"/>
    <n v="15022224"/>
    <x v="1"/>
    <n v="24"/>
    <n v="32"/>
    <n v="5963"/>
  </r>
  <r>
    <s v="AERMOD 22112"/>
    <s v="ElmoreNorth_10202023_2015-2021_PM10.SUM"/>
    <x v="4"/>
    <x v="6"/>
    <x v="39"/>
    <x v="0"/>
    <n v="0.78785000000000005"/>
    <n v="630545.16"/>
    <n v="3671995.77"/>
    <n v="-69.12"/>
    <n v="-69.12"/>
    <n v="0"/>
    <n v="15122624"/>
    <x v="1"/>
    <n v="24"/>
    <n v="32"/>
    <n v="5963"/>
  </r>
  <r>
    <s v="AERMOD 22112"/>
    <s v="ElmoreNorth_10202023_2015-2021_PM10.SUM"/>
    <x v="4"/>
    <x v="6"/>
    <x v="39"/>
    <x v="1"/>
    <n v="0.60697000000000001"/>
    <n v="630520.92000000004"/>
    <n v="3671995.77"/>
    <n v="-69.150000000000006"/>
    <n v="-69.150000000000006"/>
    <n v="0"/>
    <n v="16041524"/>
    <x v="1"/>
    <n v="24"/>
    <n v="32"/>
    <n v="5963"/>
  </r>
  <r>
    <s v="AERMOD 22112"/>
    <s v="ElmoreNorth_10202023_2015-2021_PM10.SUM"/>
    <x v="4"/>
    <x v="6"/>
    <x v="39"/>
    <x v="2"/>
    <n v="0.59894999999999998"/>
    <n v="630520.92000000004"/>
    <n v="3671995.77"/>
    <n v="-69.150000000000006"/>
    <n v="-69.150000000000006"/>
    <n v="0"/>
    <n v="17122124"/>
    <x v="1"/>
    <n v="24"/>
    <n v="32"/>
    <n v="5963"/>
  </r>
  <r>
    <s v="AERMOD 22112"/>
    <s v="ElmoreNorth_10202023_2015-2021_PM10.SUM"/>
    <x v="4"/>
    <x v="6"/>
    <x v="39"/>
    <x v="3"/>
    <n v="0.58248999999999995"/>
    <n v="630520.92000000004"/>
    <n v="3671995.77"/>
    <n v="-69.150000000000006"/>
    <n v="-69.150000000000006"/>
    <n v="0"/>
    <n v="15031324"/>
    <x v="1"/>
    <n v="24"/>
    <n v="32"/>
    <n v="5963"/>
  </r>
  <r>
    <s v="AERMOD 22112"/>
    <s v="ElmoreNorth_10202023_2015-2021_PM10.SUM"/>
    <x v="4"/>
    <x v="6"/>
    <x v="39"/>
    <x v="4"/>
    <n v="0.49653000000000003"/>
    <n v="630545.16"/>
    <n v="3671995.77"/>
    <n v="-69.12"/>
    <n v="-69.12"/>
    <n v="0"/>
    <n v="15031324"/>
    <x v="1"/>
    <n v="24"/>
    <n v="32"/>
    <n v="5963"/>
  </r>
  <r>
    <s v="AERMOD 22112"/>
    <s v="ElmoreNorth_10202023_2015-2021_PM10.SUM"/>
    <x v="4"/>
    <x v="6"/>
    <x v="39"/>
    <x v="5"/>
    <n v="0.49442000000000003"/>
    <n v="630545.16"/>
    <n v="3671995.77"/>
    <n v="-69.12"/>
    <n v="-69.12"/>
    <n v="0"/>
    <n v="16041524"/>
    <x v="1"/>
    <n v="24"/>
    <n v="32"/>
    <n v="5963"/>
  </r>
  <r>
    <s v="AERMOD 22112"/>
    <s v="ElmoreNorth_10202023_2015-2021_PM10.SUM"/>
    <x v="4"/>
    <x v="6"/>
    <x v="40"/>
    <x v="0"/>
    <n v="0.84136999999999995"/>
    <n v="630545.16"/>
    <n v="3671995.77"/>
    <n v="-69.12"/>
    <n v="-69.12"/>
    <n v="0"/>
    <n v="15122624"/>
    <x v="1"/>
    <n v="24"/>
    <n v="32"/>
    <n v="5963"/>
  </r>
  <r>
    <s v="AERMOD 22112"/>
    <s v="ElmoreNorth_10202023_2015-2021_PM10.SUM"/>
    <x v="4"/>
    <x v="6"/>
    <x v="40"/>
    <x v="1"/>
    <n v="0.63551000000000002"/>
    <n v="630520.92000000004"/>
    <n v="3671995.77"/>
    <n v="-69.150000000000006"/>
    <n v="-69.150000000000006"/>
    <n v="0"/>
    <n v="15031324"/>
    <x v="1"/>
    <n v="24"/>
    <n v="32"/>
    <n v="5963"/>
  </r>
  <r>
    <s v="AERMOD 22112"/>
    <s v="ElmoreNorth_10202023_2015-2021_PM10.SUM"/>
    <x v="4"/>
    <x v="6"/>
    <x v="40"/>
    <x v="2"/>
    <n v="0.62595999999999996"/>
    <n v="630520.92000000004"/>
    <n v="3671995.77"/>
    <n v="-69.150000000000006"/>
    <n v="-69.150000000000006"/>
    <n v="0"/>
    <n v="16041524"/>
    <x v="1"/>
    <n v="24"/>
    <n v="32"/>
    <n v="5963"/>
  </r>
  <r>
    <s v="AERMOD 22112"/>
    <s v="ElmoreNorth_10202023_2015-2021_PM10.SUM"/>
    <x v="4"/>
    <x v="6"/>
    <x v="40"/>
    <x v="3"/>
    <n v="0.60875999999999997"/>
    <n v="630520.92000000004"/>
    <n v="3671995.77"/>
    <n v="-69.150000000000006"/>
    <n v="-69.150000000000006"/>
    <n v="0"/>
    <n v="15122624"/>
    <x v="1"/>
    <n v="24"/>
    <n v="32"/>
    <n v="5963"/>
  </r>
  <r>
    <s v="AERMOD 22112"/>
    <s v="ElmoreNorth_10202023_2015-2021_PM10.SUM"/>
    <x v="4"/>
    <x v="6"/>
    <x v="40"/>
    <x v="4"/>
    <n v="0.57110000000000005"/>
    <n v="630545.16"/>
    <n v="3671995.77"/>
    <n v="-69.12"/>
    <n v="-69.12"/>
    <n v="0"/>
    <n v="18122824"/>
    <x v="1"/>
    <n v="24"/>
    <n v="32"/>
    <n v="5963"/>
  </r>
  <r>
    <s v="AERMOD 22112"/>
    <s v="ElmoreNorth_10202023_2015-2021_PM10.SUM"/>
    <x v="4"/>
    <x v="6"/>
    <x v="40"/>
    <x v="5"/>
    <n v="0.53417999999999999"/>
    <n v="630545.16"/>
    <n v="3671995.77"/>
    <n v="-69.12"/>
    <n v="-69.12"/>
    <n v="0"/>
    <n v="17121724"/>
    <x v="1"/>
    <n v="24"/>
    <n v="32"/>
    <n v="5963"/>
  </r>
  <r>
    <s v="AERMOD 22112"/>
    <s v="ElmoreNorth_10202023_2015-2021_PM10.SUM"/>
    <x v="4"/>
    <x v="6"/>
    <x v="41"/>
    <x v="0"/>
    <n v="0.82591000000000003"/>
    <n v="630545.16"/>
    <n v="3671995.77"/>
    <n v="-69.12"/>
    <n v="-69.12"/>
    <n v="0"/>
    <n v="15122624"/>
    <x v="1"/>
    <n v="24"/>
    <n v="32"/>
    <n v="5963"/>
  </r>
  <r>
    <s v="AERMOD 22112"/>
    <s v="ElmoreNorth_10202023_2015-2021_PM10.SUM"/>
    <x v="4"/>
    <x v="6"/>
    <x v="41"/>
    <x v="1"/>
    <n v="0.70787999999999995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41"/>
    <x v="2"/>
    <n v="0.64039999999999997"/>
    <n v="630545.16"/>
    <n v="3671995.77"/>
    <n v="-69.12"/>
    <n v="-69.12"/>
    <n v="0"/>
    <n v="16041524"/>
    <x v="1"/>
    <n v="24"/>
    <n v="32"/>
    <n v="5963"/>
  </r>
  <r>
    <s v="AERMOD 22112"/>
    <s v="ElmoreNorth_10202023_2015-2021_PM10.SUM"/>
    <x v="4"/>
    <x v="6"/>
    <x v="41"/>
    <x v="3"/>
    <n v="0.61128000000000005"/>
    <n v="630545.16"/>
    <n v="3671995.77"/>
    <n v="-69.12"/>
    <n v="-69.12"/>
    <n v="0"/>
    <n v="17122124"/>
    <x v="1"/>
    <n v="24"/>
    <n v="32"/>
    <n v="5963"/>
  </r>
  <r>
    <s v="AERMOD 22112"/>
    <s v="ElmoreNorth_10202023_2015-2021_PM10.SUM"/>
    <x v="4"/>
    <x v="6"/>
    <x v="41"/>
    <x v="4"/>
    <n v="0.59579000000000004"/>
    <n v="630545.16"/>
    <n v="3671995.77"/>
    <n v="-69.12"/>
    <n v="-69.12"/>
    <n v="0"/>
    <n v="15103024"/>
    <x v="1"/>
    <n v="24"/>
    <n v="32"/>
    <n v="5963"/>
  </r>
  <r>
    <s v="AERMOD 22112"/>
    <s v="ElmoreNorth_10202023_2015-2021_PM10.SUM"/>
    <x v="4"/>
    <x v="6"/>
    <x v="41"/>
    <x v="5"/>
    <n v="0.57669000000000004"/>
    <n v="630545.16"/>
    <n v="3671995.77"/>
    <n v="-69.12"/>
    <n v="-69.12"/>
    <n v="0"/>
    <n v="18122824"/>
    <x v="1"/>
    <n v="24"/>
    <n v="32"/>
    <n v="5963"/>
  </r>
  <r>
    <s v="AERMOD 22112"/>
    <s v="ElmoreNorth_10202023_2015-2021_PM10.SUM"/>
    <x v="4"/>
    <x v="6"/>
    <x v="42"/>
    <x v="0"/>
    <n v="0.86463999999999996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42"/>
    <x v="1"/>
    <n v="0.78844999999999998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42"/>
    <x v="2"/>
    <n v="0.68242999999999998"/>
    <n v="630569.4"/>
    <n v="3671995.77"/>
    <n v="-69.069999999999993"/>
    <n v="-69.069999999999993"/>
    <n v="0"/>
    <n v="15031324"/>
    <x v="1"/>
    <n v="24"/>
    <n v="32"/>
    <n v="5963"/>
  </r>
  <r>
    <s v="AERMOD 22112"/>
    <s v="ElmoreNorth_10202023_2015-2021_PM10.SUM"/>
    <x v="4"/>
    <x v="6"/>
    <x v="42"/>
    <x v="3"/>
    <n v="0.63858000000000004"/>
    <n v="630545.16"/>
    <n v="3671995.77"/>
    <n v="-69.12"/>
    <n v="-69.12"/>
    <n v="0"/>
    <n v="16041524"/>
    <x v="1"/>
    <n v="24"/>
    <n v="32"/>
    <n v="5963"/>
  </r>
  <r>
    <s v="AERMOD 22112"/>
    <s v="ElmoreNorth_10202023_2015-2021_PM10.SUM"/>
    <x v="4"/>
    <x v="6"/>
    <x v="42"/>
    <x v="4"/>
    <n v="0.59250000000000003"/>
    <n v="630569.4"/>
    <n v="3671995.77"/>
    <n v="-69.069999999999993"/>
    <n v="-69.069999999999993"/>
    <n v="0"/>
    <n v="17122124"/>
    <x v="1"/>
    <n v="24"/>
    <n v="32"/>
    <n v="5963"/>
  </r>
  <r>
    <s v="AERMOD 22112"/>
    <s v="ElmoreNorth_10202023_2015-2021_PM10.SUM"/>
    <x v="4"/>
    <x v="6"/>
    <x v="42"/>
    <x v="5"/>
    <n v="0.58825000000000005"/>
    <n v="630569.4"/>
    <n v="3671995.77"/>
    <n v="-69.069999999999993"/>
    <n v="-69.069999999999993"/>
    <n v="0"/>
    <n v="18103024"/>
    <x v="1"/>
    <n v="24"/>
    <n v="32"/>
    <n v="5963"/>
  </r>
  <r>
    <s v="AERMOD 22112"/>
    <s v="ElmoreNorth_10202023_2015-2021_PM10.SUM"/>
    <x v="4"/>
    <x v="6"/>
    <x v="43"/>
    <x v="0"/>
    <n v="0.95628000000000002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43"/>
    <x v="1"/>
    <n v="0.83494000000000002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43"/>
    <x v="2"/>
    <n v="0.65200000000000002"/>
    <n v="630569.4"/>
    <n v="3671995.77"/>
    <n v="-69.069999999999993"/>
    <n v="-69.069999999999993"/>
    <n v="0"/>
    <n v="17122124"/>
    <x v="1"/>
    <n v="24"/>
    <n v="32"/>
    <n v="5963"/>
  </r>
  <r>
    <s v="AERMOD 22112"/>
    <s v="ElmoreNorth_10202023_2015-2021_PM10.SUM"/>
    <x v="4"/>
    <x v="6"/>
    <x v="43"/>
    <x v="3"/>
    <n v="0.64703999999999995"/>
    <n v="630569.4"/>
    <n v="3671995.77"/>
    <n v="-69.069999999999993"/>
    <n v="-69.069999999999993"/>
    <n v="0"/>
    <n v="16041524"/>
    <x v="1"/>
    <n v="24"/>
    <n v="32"/>
    <n v="5963"/>
  </r>
  <r>
    <s v="AERMOD 22112"/>
    <s v="ElmoreNorth_10202023_2015-2021_PM10.SUM"/>
    <x v="4"/>
    <x v="6"/>
    <x v="43"/>
    <x v="4"/>
    <n v="0.64688000000000001"/>
    <n v="630569.4"/>
    <n v="3671995.77"/>
    <n v="-69.069999999999993"/>
    <n v="-69.069999999999993"/>
    <n v="0"/>
    <n v="15103024"/>
    <x v="1"/>
    <n v="24"/>
    <n v="32"/>
    <n v="5963"/>
  </r>
  <r>
    <s v="AERMOD 22112"/>
    <s v="ElmoreNorth_10202023_2015-2021_PM10.SUM"/>
    <x v="4"/>
    <x v="6"/>
    <x v="43"/>
    <x v="5"/>
    <n v="0.60258"/>
    <n v="630593.64"/>
    <n v="3671995.77"/>
    <n v="-69.02"/>
    <n v="-69.02"/>
    <n v="0"/>
    <n v="18122824"/>
    <x v="1"/>
    <n v="24"/>
    <n v="32"/>
    <n v="5963"/>
  </r>
  <r>
    <s v="AERMOD 22112"/>
    <s v="ElmoreNorth_10202023_2015-2021_PM10.SUM"/>
    <x v="4"/>
    <x v="6"/>
    <x v="44"/>
    <x v="0"/>
    <n v="0.92703000000000002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44"/>
    <x v="1"/>
    <n v="0.79898000000000002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44"/>
    <x v="2"/>
    <n v="0.68767999999999996"/>
    <n v="630593.64"/>
    <n v="3671995.77"/>
    <n v="-69.02"/>
    <n v="-69.02"/>
    <n v="0"/>
    <n v="15031324"/>
    <x v="1"/>
    <n v="24"/>
    <n v="32"/>
    <n v="5963"/>
  </r>
  <r>
    <s v="AERMOD 22112"/>
    <s v="ElmoreNorth_10202023_2015-2021_PM10.SUM"/>
    <x v="4"/>
    <x v="6"/>
    <x v="44"/>
    <x v="3"/>
    <n v="0.65246999999999999"/>
    <n v="630593.64"/>
    <n v="3671995.77"/>
    <n v="-69.02"/>
    <n v="-69.02"/>
    <n v="0"/>
    <n v="16041524"/>
    <x v="1"/>
    <n v="24"/>
    <n v="32"/>
    <n v="5963"/>
  </r>
  <r>
    <s v="AERMOD 22112"/>
    <s v="ElmoreNorth_10202023_2015-2021_PM10.SUM"/>
    <x v="4"/>
    <x v="6"/>
    <x v="44"/>
    <x v="4"/>
    <n v="0.61773"/>
    <n v="630593.64"/>
    <n v="3671995.77"/>
    <n v="-69.02"/>
    <n v="-69.02"/>
    <n v="0"/>
    <n v="17121724"/>
    <x v="1"/>
    <n v="24"/>
    <n v="32"/>
    <n v="5963"/>
  </r>
  <r>
    <s v="AERMOD 22112"/>
    <s v="ElmoreNorth_10202023_2015-2021_PM10.SUM"/>
    <x v="4"/>
    <x v="6"/>
    <x v="44"/>
    <x v="5"/>
    <n v="0.58518999999999999"/>
    <n v="630593.64"/>
    <n v="3671995.77"/>
    <n v="-69.02"/>
    <n v="-69.02"/>
    <n v="0"/>
    <n v="18122824"/>
    <x v="1"/>
    <n v="24"/>
    <n v="32"/>
    <n v="5963"/>
  </r>
  <r>
    <s v="AERMOD 22112"/>
    <s v="ElmoreNorth_10202023_2015-2021_PM10.SUM"/>
    <x v="4"/>
    <x v="6"/>
    <x v="45"/>
    <x v="0"/>
    <n v="0.76849999999999996"/>
    <n v="630593.64"/>
    <n v="3671995.77"/>
    <n v="-69.02"/>
    <n v="-69.02"/>
    <n v="0"/>
    <n v="15122624"/>
    <x v="1"/>
    <n v="24"/>
    <n v="32"/>
    <n v="5963"/>
  </r>
  <r>
    <s v="AERMOD 22112"/>
    <s v="ElmoreNorth_10202023_2015-2021_PM10.SUM"/>
    <x v="4"/>
    <x v="6"/>
    <x v="45"/>
    <x v="1"/>
    <n v="0.65149000000000001"/>
    <n v="630593.64"/>
    <n v="3671995.77"/>
    <n v="-69.02"/>
    <n v="-69.02"/>
    <n v="0"/>
    <n v="15103024"/>
    <x v="1"/>
    <n v="24"/>
    <n v="32"/>
    <n v="5963"/>
  </r>
  <r>
    <s v="AERMOD 22112"/>
    <s v="ElmoreNorth_10202023_2015-2021_PM10.SUM"/>
    <x v="4"/>
    <x v="6"/>
    <x v="45"/>
    <x v="2"/>
    <n v="0.63597000000000004"/>
    <n v="630593.64"/>
    <n v="3671995.77"/>
    <n v="-69.02"/>
    <n v="-69.02"/>
    <n v="0"/>
    <n v="15031324"/>
    <x v="1"/>
    <n v="24"/>
    <n v="32"/>
    <n v="5963"/>
  </r>
  <r>
    <s v="AERMOD 22112"/>
    <s v="ElmoreNorth_10202023_2015-2021_PM10.SUM"/>
    <x v="4"/>
    <x v="6"/>
    <x v="45"/>
    <x v="3"/>
    <n v="0.61668000000000001"/>
    <n v="630593.64"/>
    <n v="3671995.77"/>
    <n v="-69.02"/>
    <n v="-69.02"/>
    <n v="0"/>
    <n v="16041524"/>
    <x v="1"/>
    <n v="24"/>
    <n v="32"/>
    <n v="5963"/>
  </r>
  <r>
    <s v="AERMOD 22112"/>
    <s v="ElmoreNorth_10202023_2015-2021_PM10.SUM"/>
    <x v="4"/>
    <x v="6"/>
    <x v="45"/>
    <x v="4"/>
    <n v="0.55296999999999996"/>
    <n v="630593.64"/>
    <n v="3671995.77"/>
    <n v="-69.02"/>
    <n v="-69.02"/>
    <n v="0"/>
    <n v="17122124"/>
    <x v="1"/>
    <n v="24"/>
    <n v="32"/>
    <n v="5963"/>
  </r>
  <r>
    <s v="AERMOD 22112"/>
    <s v="ElmoreNorth_10202023_2015-2021_PM10.SUM"/>
    <x v="4"/>
    <x v="6"/>
    <x v="45"/>
    <x v="5"/>
    <n v="0.51354"/>
    <n v="630593.64"/>
    <n v="3671995.77"/>
    <n v="-69.02"/>
    <n v="-69.02"/>
    <n v="0"/>
    <n v="17121724"/>
    <x v="1"/>
    <n v="24"/>
    <n v="32"/>
    <n v="5963"/>
  </r>
  <r>
    <s v="AERMOD 22112"/>
    <s v="ElmoreNorth_10202023_2015-2021_PM10.SUM"/>
    <x v="4"/>
    <x v="6"/>
    <x v="46"/>
    <x v="0"/>
    <n v="0.58928000000000003"/>
    <n v="630617.88"/>
    <n v="3671995.77"/>
    <n v="-68.97"/>
    <n v="-68.97"/>
    <n v="0"/>
    <n v="15122624"/>
    <x v="1"/>
    <n v="24"/>
    <n v="32"/>
    <n v="5963"/>
  </r>
  <r>
    <s v="AERMOD 22112"/>
    <s v="ElmoreNorth_10202023_2015-2021_PM10.SUM"/>
    <x v="4"/>
    <x v="6"/>
    <x v="46"/>
    <x v="1"/>
    <n v="0.52664"/>
    <n v="630617.88"/>
    <n v="3671995.77"/>
    <n v="-68.97"/>
    <n v="-68.97"/>
    <n v="0"/>
    <n v="15103024"/>
    <x v="1"/>
    <n v="24"/>
    <n v="32"/>
    <n v="5963"/>
  </r>
  <r>
    <s v="AERMOD 22112"/>
    <s v="ElmoreNorth_10202023_2015-2021_PM10.SUM"/>
    <x v="4"/>
    <x v="6"/>
    <x v="46"/>
    <x v="2"/>
    <n v="0.44168000000000002"/>
    <n v="630617.88"/>
    <n v="3671995.77"/>
    <n v="-68.97"/>
    <n v="-68.97"/>
    <n v="0"/>
    <n v="16120324"/>
    <x v="1"/>
    <n v="24"/>
    <n v="32"/>
    <n v="5963"/>
  </r>
  <r>
    <s v="AERMOD 22112"/>
    <s v="ElmoreNorth_10202023_2015-2021_PM10.SUM"/>
    <x v="4"/>
    <x v="6"/>
    <x v="46"/>
    <x v="3"/>
    <n v="0.43326999999999999"/>
    <n v="630714.82999999996"/>
    <n v="3672114.31"/>
    <n v="-68.73"/>
    <n v="-68.73"/>
    <n v="0"/>
    <n v="17081524"/>
    <x v="1"/>
    <n v="24"/>
    <n v="32"/>
    <n v="5963"/>
  </r>
  <r>
    <s v="AERMOD 22112"/>
    <s v="ElmoreNorth_10202023_2015-2021_PM10.SUM"/>
    <x v="4"/>
    <x v="6"/>
    <x v="46"/>
    <x v="4"/>
    <n v="0.42821999999999999"/>
    <n v="630714.82999999996"/>
    <n v="3672114.31"/>
    <n v="-68.73"/>
    <n v="-68.73"/>
    <n v="0"/>
    <n v="15052224"/>
    <x v="1"/>
    <n v="24"/>
    <n v="32"/>
    <n v="5963"/>
  </r>
  <r>
    <s v="AERMOD 22112"/>
    <s v="ElmoreNorth_10202023_2015-2021_PM10.SUM"/>
    <x v="4"/>
    <x v="6"/>
    <x v="46"/>
    <x v="5"/>
    <n v="0.42337000000000002"/>
    <n v="630714.82999999996"/>
    <n v="3672114.31"/>
    <n v="-68.73"/>
    <n v="-68.73"/>
    <n v="0"/>
    <n v="15122324"/>
    <x v="1"/>
    <n v="24"/>
    <n v="32"/>
    <n v="5963"/>
  </r>
  <r>
    <s v="AERMOD 22112"/>
    <s v="ElmoreNorth_10202023_2015-2021_PM10.SUM"/>
    <x v="4"/>
    <x v="6"/>
    <x v="47"/>
    <x v="0"/>
    <n v="0.53305000000000002"/>
    <n v="630399.73"/>
    <n v="3671995.77"/>
    <n v="-69.36"/>
    <n v="-69.36"/>
    <n v="0"/>
    <n v="21090324"/>
    <x v="1"/>
    <n v="24"/>
    <n v="32"/>
    <n v="5963"/>
  </r>
  <r>
    <s v="AERMOD 22112"/>
    <s v="ElmoreNorth_10202023_2015-2021_PM10.SUM"/>
    <x v="4"/>
    <x v="6"/>
    <x v="47"/>
    <x v="1"/>
    <n v="0.34947"/>
    <n v="630725"/>
    <n v="3672100"/>
    <n v="-68.84"/>
    <n v="-68.84"/>
    <n v="0"/>
    <n v="17102024"/>
    <x v="1"/>
    <n v="24"/>
    <n v="32"/>
    <n v="5963"/>
  </r>
  <r>
    <s v="AERMOD 22112"/>
    <s v="ElmoreNorth_10202023_2015-2021_PM10.SUM"/>
    <x v="4"/>
    <x v="6"/>
    <x v="47"/>
    <x v="2"/>
    <n v="0.34560999999999997"/>
    <n v="630725"/>
    <n v="3672100"/>
    <n v="-68.84"/>
    <n v="-68.84"/>
    <n v="0"/>
    <n v="16042824"/>
    <x v="1"/>
    <n v="24"/>
    <n v="32"/>
    <n v="5963"/>
  </r>
  <r>
    <s v="AERMOD 22112"/>
    <s v="ElmoreNorth_10202023_2015-2021_PM10.SUM"/>
    <x v="4"/>
    <x v="6"/>
    <x v="47"/>
    <x v="3"/>
    <n v="0.33909"/>
    <n v="630725"/>
    <n v="3672100"/>
    <n v="-68.84"/>
    <n v="-68.84"/>
    <n v="0"/>
    <n v="15051424"/>
    <x v="1"/>
    <n v="24"/>
    <n v="32"/>
    <n v="5963"/>
  </r>
  <r>
    <s v="AERMOD 22112"/>
    <s v="ElmoreNorth_10202023_2015-2021_PM10.SUM"/>
    <x v="4"/>
    <x v="6"/>
    <x v="47"/>
    <x v="4"/>
    <n v="0.33200000000000002"/>
    <n v="630714.82999999996"/>
    <n v="3672090.6"/>
    <n v="-68.86"/>
    <n v="-68.86"/>
    <n v="0"/>
    <n v="15052124"/>
    <x v="1"/>
    <n v="24"/>
    <n v="32"/>
    <n v="5963"/>
  </r>
  <r>
    <s v="AERMOD 22112"/>
    <s v="ElmoreNorth_10202023_2015-2021_PM10.SUM"/>
    <x v="4"/>
    <x v="6"/>
    <x v="47"/>
    <x v="5"/>
    <n v="0.32750000000000001"/>
    <n v="630714.82999999996"/>
    <n v="3672090.6"/>
    <n v="-68.86"/>
    <n v="-68.86"/>
    <n v="0"/>
    <n v="16042824"/>
    <x v="1"/>
    <n v="24"/>
    <n v="32"/>
    <n v="5963"/>
  </r>
  <r>
    <s v="AERMOD 22112"/>
    <s v="ElmoreNorth_10202023_2015-2021_PM10.SUM"/>
    <x v="4"/>
    <x v="6"/>
    <x v="48"/>
    <x v="0"/>
    <n v="0.55562"/>
    <n v="630423.97"/>
    <n v="3671995.77"/>
    <n v="-69.31"/>
    <n v="-69.31"/>
    <n v="0"/>
    <n v="21090324"/>
    <x v="1"/>
    <n v="24"/>
    <n v="32"/>
    <n v="5963"/>
  </r>
  <r>
    <s v="AERMOD 22112"/>
    <s v="ElmoreNorth_10202023_2015-2021_PM10.SUM"/>
    <x v="4"/>
    <x v="6"/>
    <x v="48"/>
    <x v="1"/>
    <n v="0.31648999999999999"/>
    <n v="630775"/>
    <n v="3672125"/>
    <n v="-68.61"/>
    <n v="-68.61"/>
    <n v="0"/>
    <n v="21090424"/>
    <x v="1"/>
    <n v="24"/>
    <n v="32"/>
    <n v="5963"/>
  </r>
  <r>
    <s v="AERMOD 22112"/>
    <s v="ElmoreNorth_10202023_2015-2021_PM10.SUM"/>
    <x v="4"/>
    <x v="6"/>
    <x v="48"/>
    <x v="2"/>
    <n v="0.25252999999999998"/>
    <n v="630750"/>
    <n v="3672100"/>
    <n v="-68.77"/>
    <n v="-68.77"/>
    <n v="0"/>
    <n v="16042824"/>
    <x v="1"/>
    <n v="24"/>
    <n v="32"/>
    <n v="5963"/>
  </r>
  <r>
    <s v="AERMOD 22112"/>
    <s v="ElmoreNorth_10202023_2015-2021_PM10.SUM"/>
    <x v="4"/>
    <x v="6"/>
    <x v="48"/>
    <x v="3"/>
    <n v="0.24335000000000001"/>
    <n v="630725"/>
    <n v="3672075"/>
    <n v="-68.73"/>
    <n v="-68.73"/>
    <n v="0"/>
    <n v="17051524"/>
    <x v="1"/>
    <n v="24"/>
    <n v="32"/>
    <n v="5963"/>
  </r>
  <r>
    <s v="AERMOD 22112"/>
    <s v="ElmoreNorth_10202023_2015-2021_PM10.SUM"/>
    <x v="4"/>
    <x v="6"/>
    <x v="48"/>
    <x v="4"/>
    <n v="0.23898"/>
    <n v="630725"/>
    <n v="3672075"/>
    <n v="-68.73"/>
    <n v="-68.73"/>
    <n v="0"/>
    <n v="15051424"/>
    <x v="1"/>
    <n v="24"/>
    <n v="32"/>
    <n v="5963"/>
  </r>
  <r>
    <s v="AERMOD 22112"/>
    <s v="ElmoreNorth_10202023_2015-2021_PM10.SUM"/>
    <x v="4"/>
    <x v="6"/>
    <x v="48"/>
    <x v="5"/>
    <n v="0.23658999999999999"/>
    <n v="630725"/>
    <n v="3672075"/>
    <n v="-68.73"/>
    <n v="-68.73"/>
    <n v="0"/>
    <n v="17102024"/>
    <x v="1"/>
    <n v="24"/>
    <n v="32"/>
    <n v="5963"/>
  </r>
  <r>
    <s v="AERMOD 22112"/>
    <s v="ElmoreNorth_10202023_2015-2021_PM10.SUM"/>
    <x v="4"/>
    <x v="6"/>
    <x v="49"/>
    <x v="0"/>
    <n v="0.53874999999999995"/>
    <n v="630425"/>
    <n v="3671975"/>
    <n v="-69.290000000000006"/>
    <n v="-69.290000000000006"/>
    <n v="0"/>
    <n v="21090324"/>
    <x v="1"/>
    <n v="24"/>
    <n v="32"/>
    <n v="5963"/>
  </r>
  <r>
    <s v="AERMOD 22112"/>
    <s v="ElmoreNorth_10202023_2015-2021_PM10.SUM"/>
    <x v="4"/>
    <x v="6"/>
    <x v="49"/>
    <x v="1"/>
    <n v="0.29247000000000001"/>
    <n v="630750"/>
    <n v="3672100"/>
    <n v="-68.77"/>
    <n v="-68.77"/>
    <n v="0"/>
    <n v="21090524"/>
    <x v="1"/>
    <n v="24"/>
    <n v="32"/>
    <n v="5963"/>
  </r>
  <r>
    <s v="AERMOD 22112"/>
    <s v="ElmoreNorth_10202023_2015-2021_PM10.SUM"/>
    <x v="4"/>
    <x v="6"/>
    <x v="49"/>
    <x v="2"/>
    <n v="0.17799999999999999"/>
    <n v="630825"/>
    <n v="3672075"/>
    <n v="-69.260000000000005"/>
    <n v="-69.260000000000005"/>
    <n v="0"/>
    <n v="17081524"/>
    <x v="1"/>
    <n v="24"/>
    <n v="32"/>
    <n v="5963"/>
  </r>
  <r>
    <s v="AERMOD 22112"/>
    <s v="ElmoreNorth_10202023_2015-2021_PM10.SUM"/>
    <x v="4"/>
    <x v="6"/>
    <x v="49"/>
    <x v="3"/>
    <n v="0.17519999999999999"/>
    <n v="630825"/>
    <n v="3672075"/>
    <n v="-69.260000000000005"/>
    <n v="-69.260000000000005"/>
    <n v="0"/>
    <n v="17050624"/>
    <x v="1"/>
    <n v="24"/>
    <n v="32"/>
    <n v="5963"/>
  </r>
  <r>
    <s v="AERMOD 22112"/>
    <s v="ElmoreNorth_10202023_2015-2021_PM10.SUM"/>
    <x v="4"/>
    <x v="6"/>
    <x v="49"/>
    <x v="4"/>
    <n v="0.15922"/>
    <n v="630775"/>
    <n v="3672100"/>
    <n v="-68.56"/>
    <n v="-68.56"/>
    <n v="0"/>
    <n v="16042524"/>
    <x v="1"/>
    <n v="24"/>
    <n v="32"/>
    <n v="5963"/>
  </r>
  <r>
    <s v="AERMOD 22112"/>
    <s v="ElmoreNorth_10202023_2015-2021_PM10.SUM"/>
    <x v="4"/>
    <x v="6"/>
    <x v="49"/>
    <x v="5"/>
    <n v="0.15307999999999999"/>
    <n v="630775"/>
    <n v="3672100"/>
    <n v="-68.56"/>
    <n v="-68.56"/>
    <n v="0"/>
    <n v="16042824"/>
    <x v="1"/>
    <n v="24"/>
    <n v="32"/>
    <n v="5963"/>
  </r>
  <r>
    <s v="AERMOD 22112"/>
    <s v="ElmoreNorth_10202023_2015-2021_PM10.SUM"/>
    <x v="4"/>
    <x v="6"/>
    <x v="7"/>
    <x v="0"/>
    <n v="4.3499999999999997E-2"/>
    <n v="630714.82999999996"/>
    <n v="3672256.55"/>
    <n v="-68.92"/>
    <n v="-68.92"/>
    <n v="0"/>
    <n v="15122324"/>
    <x v="1"/>
    <n v="24"/>
    <n v="32"/>
    <n v="5963"/>
  </r>
  <r>
    <s v="AERMOD 22112"/>
    <s v="ElmoreNorth_10202023_2015-2021_PM10.SUM"/>
    <x v="4"/>
    <x v="6"/>
    <x v="7"/>
    <x v="1"/>
    <n v="3.9609999999999999E-2"/>
    <n v="630714.82999999996"/>
    <n v="3672256.55"/>
    <n v="-68.92"/>
    <n v="-68.92"/>
    <n v="0"/>
    <n v="15052324"/>
    <x v="1"/>
    <n v="24"/>
    <n v="32"/>
    <n v="5963"/>
  </r>
  <r>
    <s v="AERMOD 22112"/>
    <s v="ElmoreNorth_10202023_2015-2021_PM10.SUM"/>
    <x v="4"/>
    <x v="6"/>
    <x v="7"/>
    <x v="2"/>
    <n v="3.6839999999999998E-2"/>
    <n v="630714.82999999996"/>
    <n v="3672256.55"/>
    <n v="-68.92"/>
    <n v="-68.92"/>
    <n v="0"/>
    <n v="17051624"/>
    <x v="1"/>
    <n v="24"/>
    <n v="32"/>
    <n v="5963"/>
  </r>
  <r>
    <s v="AERMOD 22112"/>
    <s v="ElmoreNorth_10202023_2015-2021_PM10.SUM"/>
    <x v="4"/>
    <x v="6"/>
    <x v="7"/>
    <x v="3"/>
    <n v="3.6490000000000002E-2"/>
    <n v="630714.82999999996"/>
    <n v="3672232.85"/>
    <n v="-68.91"/>
    <n v="-68.91"/>
    <n v="0"/>
    <n v="15050724"/>
    <x v="1"/>
    <n v="24"/>
    <n v="32"/>
    <n v="5963"/>
  </r>
  <r>
    <s v="AERMOD 22112"/>
    <s v="ElmoreNorth_10202023_2015-2021_PM10.SUM"/>
    <x v="4"/>
    <x v="6"/>
    <x v="7"/>
    <x v="4"/>
    <n v="3.4439999999999998E-2"/>
    <n v="630714.82999999996"/>
    <n v="3672232.85"/>
    <n v="-68.91"/>
    <n v="-68.91"/>
    <n v="0"/>
    <n v="16052324"/>
    <x v="1"/>
    <n v="24"/>
    <n v="32"/>
    <n v="5963"/>
  </r>
  <r>
    <s v="AERMOD 22112"/>
    <s v="ElmoreNorth_10202023_2015-2021_PM10.SUM"/>
    <x v="4"/>
    <x v="6"/>
    <x v="7"/>
    <x v="5"/>
    <n v="3.4430000000000002E-2"/>
    <n v="630714.82999999996"/>
    <n v="3672232.85"/>
    <n v="-68.91"/>
    <n v="-68.91"/>
    <n v="0"/>
    <n v="16061324"/>
    <x v="1"/>
    <n v="24"/>
    <n v="32"/>
    <n v="5963"/>
  </r>
  <r>
    <s v="AERMOD 22112"/>
    <s v="ElmoreNorth_10202023_2015-2021_PM10.SUM"/>
    <x v="4"/>
    <x v="6"/>
    <x v="8"/>
    <x v="0"/>
    <n v="5.8560000000000001E-2"/>
    <n v="630423.97"/>
    <n v="3672375.09"/>
    <n v="-69.58"/>
    <n v="-69.58"/>
    <n v="0"/>
    <n v="17090224"/>
    <x v="1"/>
    <n v="24"/>
    <n v="32"/>
    <n v="5963"/>
  </r>
  <r>
    <s v="AERMOD 22112"/>
    <s v="ElmoreNorth_10202023_2015-2021_PM10.SUM"/>
    <x v="4"/>
    <x v="6"/>
    <x v="8"/>
    <x v="1"/>
    <n v="5.7599999999999998E-2"/>
    <n v="630423.97"/>
    <n v="3672375.09"/>
    <n v="-69.58"/>
    <n v="-69.58"/>
    <n v="0"/>
    <n v="21080524"/>
    <x v="1"/>
    <n v="24"/>
    <n v="32"/>
    <n v="5963"/>
  </r>
  <r>
    <s v="AERMOD 22112"/>
    <s v="ElmoreNorth_10202023_2015-2021_PM10.SUM"/>
    <x v="4"/>
    <x v="6"/>
    <x v="8"/>
    <x v="2"/>
    <n v="5.697E-2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8"/>
    <x v="3"/>
    <n v="5.1069999999999997E-2"/>
    <n v="630423.97"/>
    <n v="3672375.09"/>
    <n v="-69.58"/>
    <n v="-69.58"/>
    <n v="0"/>
    <n v="18062324"/>
    <x v="1"/>
    <n v="24"/>
    <n v="32"/>
    <n v="5963"/>
  </r>
  <r>
    <s v="AERMOD 22112"/>
    <s v="ElmoreNorth_10202023_2015-2021_PM10.SUM"/>
    <x v="4"/>
    <x v="6"/>
    <x v="8"/>
    <x v="4"/>
    <n v="5.0959999999999998E-2"/>
    <n v="630423.97"/>
    <n v="3672375.09"/>
    <n v="-69.58"/>
    <n v="-69.58"/>
    <n v="0"/>
    <n v="16080224"/>
    <x v="1"/>
    <n v="24"/>
    <n v="32"/>
    <n v="5963"/>
  </r>
  <r>
    <s v="AERMOD 22112"/>
    <s v="ElmoreNorth_10202023_2015-2021_PM10.SUM"/>
    <x v="4"/>
    <x v="6"/>
    <x v="8"/>
    <x v="5"/>
    <n v="5.0180000000000002E-2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9"/>
    <x v="0"/>
    <n v="5.867E-2"/>
    <n v="630423.97"/>
    <n v="3672375.09"/>
    <n v="-69.58"/>
    <n v="-69.58"/>
    <n v="0"/>
    <n v="17090224"/>
    <x v="1"/>
    <n v="24"/>
    <n v="32"/>
    <n v="5963"/>
  </r>
  <r>
    <s v="AERMOD 22112"/>
    <s v="ElmoreNorth_10202023_2015-2021_PM10.SUM"/>
    <x v="4"/>
    <x v="6"/>
    <x v="9"/>
    <x v="1"/>
    <n v="5.7799999999999997E-2"/>
    <n v="630423.97"/>
    <n v="3672375.09"/>
    <n v="-69.58"/>
    <n v="-69.58"/>
    <n v="0"/>
    <n v="21080524"/>
    <x v="1"/>
    <n v="24"/>
    <n v="32"/>
    <n v="5963"/>
  </r>
  <r>
    <s v="AERMOD 22112"/>
    <s v="ElmoreNorth_10202023_2015-2021_PM10.SUM"/>
    <x v="4"/>
    <x v="6"/>
    <x v="9"/>
    <x v="2"/>
    <n v="5.7099999999999998E-2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9"/>
    <x v="3"/>
    <n v="5.0720000000000001E-2"/>
    <n v="630423.97"/>
    <n v="3672375.09"/>
    <n v="-69.58"/>
    <n v="-69.58"/>
    <n v="0"/>
    <n v="16080224"/>
    <x v="1"/>
    <n v="24"/>
    <n v="32"/>
    <n v="5963"/>
  </r>
  <r>
    <s v="AERMOD 22112"/>
    <s v="ElmoreNorth_10202023_2015-2021_PM10.SUM"/>
    <x v="4"/>
    <x v="6"/>
    <x v="9"/>
    <x v="4"/>
    <n v="4.9979999999999997E-2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9"/>
    <x v="5"/>
    <n v="4.9939999999999998E-2"/>
    <n v="630423.97"/>
    <n v="3672375.09"/>
    <n v="-69.58"/>
    <n v="-69.58"/>
    <n v="0"/>
    <n v="21071224"/>
    <x v="1"/>
    <n v="24"/>
    <n v="32"/>
    <n v="5963"/>
  </r>
  <r>
    <s v="AERMOD 22112"/>
    <s v="ElmoreNorth_10202023_2015-2021_PM10.SUM"/>
    <x v="4"/>
    <x v="6"/>
    <x v="10"/>
    <x v="0"/>
    <n v="5.6030000000000003E-2"/>
    <n v="630423.97"/>
    <n v="3672375.09"/>
    <n v="-69.58"/>
    <n v="-69.58"/>
    <n v="0"/>
    <n v="17090224"/>
    <x v="1"/>
    <n v="24"/>
    <n v="32"/>
    <n v="5963"/>
  </r>
  <r>
    <s v="AERMOD 22112"/>
    <s v="ElmoreNorth_10202023_2015-2021_PM10.SUM"/>
    <x v="4"/>
    <x v="6"/>
    <x v="10"/>
    <x v="1"/>
    <n v="5.5100000000000003E-2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10"/>
    <x v="2"/>
    <n v="5.4530000000000002E-2"/>
    <n v="630423.97"/>
    <n v="3672375.09"/>
    <n v="-69.58"/>
    <n v="-69.58"/>
    <n v="0"/>
    <n v="21080524"/>
    <x v="1"/>
    <n v="24"/>
    <n v="32"/>
    <n v="5963"/>
  </r>
  <r>
    <s v="AERMOD 22112"/>
    <s v="ElmoreNorth_10202023_2015-2021_PM10.SUM"/>
    <x v="4"/>
    <x v="6"/>
    <x v="10"/>
    <x v="3"/>
    <n v="4.8129999999999999E-2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10"/>
    <x v="4"/>
    <n v="4.8059999999999999E-2"/>
    <n v="630423.97"/>
    <n v="3672375.09"/>
    <n v="-69.58"/>
    <n v="-69.58"/>
    <n v="0"/>
    <n v="21071224"/>
    <x v="1"/>
    <n v="24"/>
    <n v="32"/>
    <n v="5963"/>
  </r>
  <r>
    <s v="AERMOD 22112"/>
    <s v="ElmoreNorth_10202023_2015-2021_PM10.SUM"/>
    <x v="4"/>
    <x v="6"/>
    <x v="10"/>
    <x v="5"/>
    <n v="4.7480000000000001E-2"/>
    <n v="630423.97"/>
    <n v="3672375.09"/>
    <n v="-69.58"/>
    <n v="-69.58"/>
    <n v="0"/>
    <n v="16080224"/>
    <x v="1"/>
    <n v="24"/>
    <n v="32"/>
    <n v="5963"/>
  </r>
  <r>
    <s v="AERMOD 22112"/>
    <s v="ElmoreNorth_10202023_2015-2021_PM10.SUM"/>
    <x v="4"/>
    <x v="6"/>
    <x v="11"/>
    <x v="0"/>
    <n v="4.027E-2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11"/>
    <x v="1"/>
    <n v="3.8940000000000002E-2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11"/>
    <x v="2"/>
    <n v="3.3989999999999999E-2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11"/>
    <x v="3"/>
    <n v="3.2829999999999998E-2"/>
    <n v="630423.97"/>
    <n v="3672375.09"/>
    <n v="-69.58"/>
    <n v="-69.58"/>
    <n v="0"/>
    <n v="21080524"/>
    <x v="1"/>
    <n v="24"/>
    <n v="32"/>
    <n v="5963"/>
  </r>
  <r>
    <s v="AERMOD 22112"/>
    <s v="ElmoreNorth_10202023_2015-2021_PM10.SUM"/>
    <x v="4"/>
    <x v="6"/>
    <x v="11"/>
    <x v="4"/>
    <n v="3.2480000000000002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11"/>
    <x v="5"/>
    <n v="3.1649999999999998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12"/>
    <x v="0"/>
    <n v="3.8969999999999998E-2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12"/>
    <x v="1"/>
    <n v="3.6609999999999997E-2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12"/>
    <x v="2"/>
    <n v="3.2460000000000003E-2"/>
    <n v="630423.97"/>
    <n v="3672375.09"/>
    <n v="-69.58"/>
    <n v="-69.58"/>
    <n v="0"/>
    <n v="18072824"/>
    <x v="1"/>
    <n v="24"/>
    <n v="32"/>
    <n v="5963"/>
  </r>
  <r>
    <s v="AERMOD 22112"/>
    <s v="ElmoreNorth_10202023_2015-2021_PM10.SUM"/>
    <x v="4"/>
    <x v="6"/>
    <x v="12"/>
    <x v="3"/>
    <n v="3.1669999999999997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12"/>
    <x v="4"/>
    <n v="3.1579999999999997E-2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12"/>
    <x v="5"/>
    <n v="3.1019999999999999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13"/>
    <x v="0"/>
    <n v="3.8359999999999998E-2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13"/>
    <x v="1"/>
    <n v="3.5090000000000003E-2"/>
    <n v="630423.97"/>
    <n v="3672375.09"/>
    <n v="-69.58"/>
    <n v="-69.58"/>
    <n v="0"/>
    <n v="17072824"/>
    <x v="1"/>
    <n v="24"/>
    <n v="32"/>
    <n v="5963"/>
  </r>
  <r>
    <s v="AERMOD 22112"/>
    <s v="ElmoreNorth_10202023_2015-2021_PM10.SUM"/>
    <x v="4"/>
    <x v="6"/>
    <x v="13"/>
    <x v="2"/>
    <n v="3.143E-2"/>
    <n v="630399.73"/>
    <n v="3672375.09"/>
    <n v="-69.62"/>
    <n v="-69.62"/>
    <n v="0"/>
    <n v="18080724"/>
    <x v="1"/>
    <n v="24"/>
    <n v="32"/>
    <n v="5963"/>
  </r>
  <r>
    <s v="AERMOD 22112"/>
    <s v="ElmoreNorth_10202023_2015-2021_PM10.SUM"/>
    <x v="4"/>
    <x v="6"/>
    <x v="13"/>
    <x v="3"/>
    <n v="3.1009999999999999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13"/>
    <x v="4"/>
    <n v="3.0720000000000001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13"/>
    <x v="5"/>
    <n v="3.0540000000000001E-2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14"/>
    <x v="0"/>
    <n v="3.8080000000000003E-2"/>
    <n v="630714.82999999996"/>
    <n v="3672303.97"/>
    <n v="-68.959999999999994"/>
    <n v="-68.959999999999994"/>
    <n v="0"/>
    <n v="15122324"/>
    <x v="1"/>
    <n v="24"/>
    <n v="32"/>
    <n v="5963"/>
  </r>
  <r>
    <s v="AERMOD 22112"/>
    <s v="ElmoreNorth_10202023_2015-2021_PM10.SUM"/>
    <x v="4"/>
    <x v="6"/>
    <x v="14"/>
    <x v="1"/>
    <n v="3.4860000000000002E-2"/>
    <n v="630399.73"/>
    <n v="3672375.09"/>
    <n v="-69.62"/>
    <n v="-69.62"/>
    <n v="0"/>
    <n v="18072824"/>
    <x v="1"/>
    <n v="24"/>
    <n v="32"/>
    <n v="5963"/>
  </r>
  <r>
    <s v="AERMOD 22112"/>
    <s v="ElmoreNorth_10202023_2015-2021_PM10.SUM"/>
    <x v="4"/>
    <x v="6"/>
    <x v="14"/>
    <x v="2"/>
    <n v="3.4689999999999999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14"/>
    <x v="3"/>
    <n v="3.2219999999999999E-2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14"/>
    <x v="4"/>
    <n v="3.005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14"/>
    <x v="5"/>
    <n v="2.9229999999999999E-2"/>
    <n v="630399.73"/>
    <n v="3672375.09"/>
    <n v="-69.62"/>
    <n v="-69.62"/>
    <n v="0"/>
    <n v="18080724"/>
    <x v="1"/>
    <n v="24"/>
    <n v="32"/>
    <n v="5963"/>
  </r>
  <r>
    <s v="AERMOD 22112"/>
    <s v="ElmoreNorth_10202023_2015-2021_PM10.SUM"/>
    <x v="4"/>
    <x v="6"/>
    <x v="15"/>
    <x v="0"/>
    <n v="4.5850000000000002E-2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15"/>
    <x v="1"/>
    <n v="4.4159999999999998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15"/>
    <x v="2"/>
    <n v="4.3720000000000002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15"/>
    <x v="3"/>
    <n v="4.0989999999999999E-2"/>
    <n v="630399.73"/>
    <n v="3672375.09"/>
    <n v="-69.62"/>
    <n v="-69.62"/>
    <n v="0"/>
    <n v="18072824"/>
    <x v="1"/>
    <n v="24"/>
    <n v="32"/>
    <n v="5963"/>
  </r>
  <r>
    <s v="AERMOD 22112"/>
    <s v="ElmoreNorth_10202023_2015-2021_PM10.SUM"/>
    <x v="4"/>
    <x v="6"/>
    <x v="15"/>
    <x v="4"/>
    <n v="4.095E-2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15"/>
    <x v="5"/>
    <n v="4.0529999999999997E-2"/>
    <n v="630399.73"/>
    <n v="3672375.09"/>
    <n v="-69.62"/>
    <n v="-69.62"/>
    <n v="0"/>
    <n v="16080224"/>
    <x v="1"/>
    <n v="24"/>
    <n v="32"/>
    <n v="5963"/>
  </r>
  <r>
    <s v="AERMOD 22112"/>
    <s v="ElmoreNorth_10202023_2015-2021_PM10.SUM"/>
    <x v="4"/>
    <x v="6"/>
    <x v="16"/>
    <x v="0"/>
    <n v="4.4990000000000002E-2"/>
    <n v="630399.73"/>
    <n v="3672375.09"/>
    <n v="-69.62"/>
    <n v="-69.62"/>
    <n v="0"/>
    <n v="17072824"/>
    <x v="1"/>
    <n v="24"/>
    <n v="32"/>
    <n v="5963"/>
  </r>
  <r>
    <s v="AERMOD 22112"/>
    <s v="ElmoreNorth_10202023_2015-2021_PM10.SUM"/>
    <x v="4"/>
    <x v="6"/>
    <x v="16"/>
    <x v="1"/>
    <n v="4.3049999999999998E-2"/>
    <n v="630399.73"/>
    <n v="3672375.09"/>
    <n v="-69.62"/>
    <n v="-69.62"/>
    <n v="0"/>
    <n v="17090224"/>
    <x v="1"/>
    <n v="24"/>
    <n v="32"/>
    <n v="5963"/>
  </r>
  <r>
    <s v="AERMOD 22112"/>
    <s v="ElmoreNorth_10202023_2015-2021_PM10.SUM"/>
    <x v="4"/>
    <x v="6"/>
    <x v="16"/>
    <x v="2"/>
    <n v="4.2340000000000003E-2"/>
    <n v="630399.73"/>
    <n v="3672375.09"/>
    <n v="-69.62"/>
    <n v="-69.62"/>
    <n v="0"/>
    <n v="21080524"/>
    <x v="1"/>
    <n v="24"/>
    <n v="32"/>
    <n v="5963"/>
  </r>
  <r>
    <s v="AERMOD 22112"/>
    <s v="ElmoreNorth_10202023_2015-2021_PM10.SUM"/>
    <x v="4"/>
    <x v="6"/>
    <x v="16"/>
    <x v="3"/>
    <n v="4.002E-2"/>
    <n v="630399.73"/>
    <n v="3672375.09"/>
    <n v="-69.62"/>
    <n v="-69.62"/>
    <n v="0"/>
    <n v="21071224"/>
    <x v="1"/>
    <n v="24"/>
    <n v="32"/>
    <n v="5963"/>
  </r>
  <r>
    <s v="AERMOD 22112"/>
    <s v="ElmoreNorth_10202023_2015-2021_PM10.SUM"/>
    <x v="4"/>
    <x v="6"/>
    <x v="16"/>
    <x v="4"/>
    <n v="3.9989999999999998E-2"/>
    <n v="630399.73"/>
    <n v="3672375.09"/>
    <n v="-69.62"/>
    <n v="-69.62"/>
    <n v="0"/>
    <n v="18072824"/>
    <x v="1"/>
    <n v="24"/>
    <n v="32"/>
    <n v="5963"/>
  </r>
  <r>
    <s v="AERMOD 22112"/>
    <s v="ElmoreNorth_10202023_2015-2021_PM10.SUM"/>
    <x v="4"/>
    <x v="6"/>
    <x v="16"/>
    <x v="5"/>
    <n v="3.8809999999999997E-2"/>
    <n v="630399.73"/>
    <n v="3672375.09"/>
    <n v="-69.62"/>
    <n v="-69.62"/>
    <n v="0"/>
    <n v="16080224"/>
    <x v="1"/>
    <n v="24"/>
    <n v="32"/>
    <n v="5963"/>
  </r>
  <r>
    <s v="AERMOD 22112"/>
    <s v="ElmoreNorth_10202023_2015-2021_PM25.SUM"/>
    <x v="5"/>
    <x v="7"/>
    <x v="0"/>
    <x v="0"/>
    <n v="3.08162"/>
    <n v="630593.64"/>
    <n v="3671995.77"/>
    <n v="-69.02"/>
    <n v="-69.02"/>
    <n v="0"/>
    <s v="5 YEARS"/>
    <x v="1"/>
    <n v="24"/>
    <n v="32"/>
    <n v="5963"/>
  </r>
  <r>
    <s v="AERMOD 22112"/>
    <s v="ElmoreNorth_10202023_2015-2021_PM25.SUM"/>
    <x v="5"/>
    <x v="7"/>
    <x v="17"/>
    <x v="0"/>
    <n v="2.9682900000000001"/>
    <n v="630593.64"/>
    <n v="3671995.77"/>
    <n v="-69.02"/>
    <n v="-69.02"/>
    <n v="0"/>
    <s v="5 YEARS"/>
    <x v="1"/>
    <n v="24"/>
    <n v="32"/>
    <n v="5963"/>
  </r>
  <r>
    <s v="AERMOD 22112"/>
    <s v="ElmoreNorth_10202023_2015-2021_PM25.SUM"/>
    <x v="5"/>
    <x v="7"/>
    <x v="1"/>
    <x v="0"/>
    <n v="0.34598000000000001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7"/>
    <x v="2"/>
    <x v="0"/>
    <n v="3.08162"/>
    <n v="630593.64"/>
    <n v="3671995.77"/>
    <n v="-69.02"/>
    <n v="-69.02"/>
    <n v="0"/>
    <s v="5 YEARS"/>
    <x v="1"/>
    <n v="24"/>
    <n v="32"/>
    <n v="5963"/>
  </r>
  <r>
    <s v="AERMOD 22112"/>
    <s v="ElmoreNorth_10202023_2015-2021_PM25.SUM"/>
    <x v="5"/>
    <x v="7"/>
    <x v="3"/>
    <x v="0"/>
    <n v="0.14652999999999999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7"/>
    <x v="4"/>
    <x v="0"/>
    <n v="9.2090000000000005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5"/>
    <x v="0"/>
    <n v="0.10671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6"/>
    <x v="0"/>
    <n v="3.6360000000000003E-2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.SUM"/>
    <x v="5"/>
    <x v="7"/>
    <x v="36"/>
    <x v="0"/>
    <n v="0.22181000000000001"/>
    <n v="630714.82999999996"/>
    <n v="3672256.55"/>
    <n v="-68.92"/>
    <n v="-68.92"/>
    <n v="0"/>
    <s v="5 YEARS"/>
    <x v="1"/>
    <n v="24"/>
    <n v="32"/>
    <n v="5963"/>
  </r>
  <r>
    <s v="AERMOD 22112"/>
    <s v="ElmoreNorth_10202023_2015-2021_PM25.SUM"/>
    <x v="5"/>
    <x v="7"/>
    <x v="37"/>
    <x v="0"/>
    <n v="0.25824000000000003"/>
    <n v="630520.92000000004"/>
    <n v="3671995.77"/>
    <n v="-69.150000000000006"/>
    <n v="-69.150000000000006"/>
    <n v="0"/>
    <s v="5 YEARS"/>
    <x v="1"/>
    <n v="24"/>
    <n v="32"/>
    <n v="5963"/>
  </r>
  <r>
    <s v="AERMOD 22112"/>
    <s v="ElmoreNorth_10202023_2015-2021_PM25.SUM"/>
    <x v="5"/>
    <x v="7"/>
    <x v="38"/>
    <x v="0"/>
    <n v="0.29385"/>
    <n v="630545.16"/>
    <n v="3671995.77"/>
    <n v="-69.12"/>
    <n v="-69.12"/>
    <n v="0"/>
    <s v="5 YEARS"/>
    <x v="1"/>
    <n v="24"/>
    <n v="32"/>
    <n v="5963"/>
  </r>
  <r>
    <s v="AERMOD 22112"/>
    <s v="ElmoreNorth_10202023_2015-2021_PM25.SUM"/>
    <x v="5"/>
    <x v="7"/>
    <x v="39"/>
    <x v="0"/>
    <n v="0.32812999999999998"/>
    <n v="630520.92000000004"/>
    <n v="3671995.77"/>
    <n v="-69.150000000000006"/>
    <n v="-69.150000000000006"/>
    <n v="0"/>
    <s v="5 YEARS"/>
    <x v="1"/>
    <n v="24"/>
    <n v="32"/>
    <n v="5963"/>
  </r>
  <r>
    <s v="AERMOD 22112"/>
    <s v="ElmoreNorth_10202023_2015-2021_PM25.SUM"/>
    <x v="5"/>
    <x v="7"/>
    <x v="40"/>
    <x v="0"/>
    <n v="0.35898999999999998"/>
    <n v="630545.16"/>
    <n v="3671995.77"/>
    <n v="-69.12"/>
    <n v="-69.12"/>
    <n v="0"/>
    <s v="5 YEARS"/>
    <x v="1"/>
    <n v="24"/>
    <n v="32"/>
    <n v="5963"/>
  </r>
  <r>
    <s v="AERMOD 22112"/>
    <s v="ElmoreNorth_10202023_2015-2021_PM25.SUM"/>
    <x v="5"/>
    <x v="7"/>
    <x v="41"/>
    <x v="0"/>
    <n v="0.37630000000000002"/>
    <n v="630545.16"/>
    <n v="3671995.77"/>
    <n v="-69.12"/>
    <n v="-69.12"/>
    <n v="0"/>
    <s v="5 YEARS"/>
    <x v="1"/>
    <n v="24"/>
    <n v="32"/>
    <n v="5963"/>
  </r>
  <r>
    <s v="AERMOD 22112"/>
    <s v="ElmoreNorth_10202023_2015-2021_PM25.SUM"/>
    <x v="5"/>
    <x v="7"/>
    <x v="42"/>
    <x v="0"/>
    <n v="0.38471"/>
    <n v="630569.4"/>
    <n v="3671995.77"/>
    <n v="-69.069999999999993"/>
    <n v="-69.069999999999993"/>
    <n v="0"/>
    <s v="5 YEARS"/>
    <x v="1"/>
    <n v="24"/>
    <n v="32"/>
    <n v="5963"/>
  </r>
  <r>
    <s v="AERMOD 22112"/>
    <s v="ElmoreNorth_10202023_2015-2021_PM25.SUM"/>
    <x v="5"/>
    <x v="7"/>
    <x v="43"/>
    <x v="0"/>
    <n v="0.40666999999999998"/>
    <n v="630593.64"/>
    <n v="3671995.77"/>
    <n v="-69.02"/>
    <n v="-69.02"/>
    <n v="0"/>
    <s v="5 YEARS"/>
    <x v="1"/>
    <n v="24"/>
    <n v="32"/>
    <n v="5963"/>
  </r>
  <r>
    <s v="AERMOD 22112"/>
    <s v="ElmoreNorth_10202023_2015-2021_PM25.SUM"/>
    <x v="5"/>
    <x v="7"/>
    <x v="44"/>
    <x v="0"/>
    <n v="0.39818999999999999"/>
    <n v="630593.64"/>
    <n v="3671995.77"/>
    <n v="-69.02"/>
    <n v="-69.02"/>
    <n v="0"/>
    <s v="5 YEARS"/>
    <x v="1"/>
    <n v="24"/>
    <n v="32"/>
    <n v="5963"/>
  </r>
  <r>
    <s v="AERMOD 22112"/>
    <s v="ElmoreNorth_10202023_2015-2021_PM25.SUM"/>
    <x v="5"/>
    <x v="7"/>
    <x v="45"/>
    <x v="0"/>
    <n v="0.34748000000000001"/>
    <n v="630593.64"/>
    <n v="3671995.77"/>
    <n v="-69.02"/>
    <n v="-69.02"/>
    <n v="0"/>
    <s v="5 YEARS"/>
    <x v="1"/>
    <n v="24"/>
    <n v="32"/>
    <n v="5963"/>
  </r>
  <r>
    <s v="AERMOD 22112"/>
    <s v="ElmoreNorth_10202023_2015-2021_PM25.SUM"/>
    <x v="5"/>
    <x v="7"/>
    <x v="46"/>
    <x v="0"/>
    <n v="0.25490000000000002"/>
    <n v="630714.82999999996"/>
    <n v="3672090.6"/>
    <n v="-68.86"/>
    <n v="-68.86"/>
    <n v="0"/>
    <s v="5 YEARS"/>
    <x v="1"/>
    <n v="24"/>
    <n v="32"/>
    <n v="5963"/>
  </r>
  <r>
    <s v="AERMOD 22112"/>
    <s v="ElmoreNorth_10202023_2015-2021_PM25.SUM"/>
    <x v="5"/>
    <x v="7"/>
    <x v="47"/>
    <x v="0"/>
    <n v="0.19985"/>
    <n v="630714.82999999996"/>
    <n v="3672090.6"/>
    <n v="-68.86"/>
    <n v="-68.86"/>
    <n v="0"/>
    <s v="5 YEARS"/>
    <x v="1"/>
    <n v="24"/>
    <n v="32"/>
    <n v="5963"/>
  </r>
  <r>
    <s v="AERMOD 22112"/>
    <s v="ElmoreNorth_10202023_2015-2021_PM25.SUM"/>
    <x v="5"/>
    <x v="7"/>
    <x v="48"/>
    <x v="0"/>
    <n v="0.15858"/>
    <n v="630750"/>
    <n v="3672100"/>
    <n v="-68.77"/>
    <n v="-68.77"/>
    <n v="0"/>
    <s v="5 YEARS"/>
    <x v="1"/>
    <n v="24"/>
    <n v="32"/>
    <n v="5963"/>
  </r>
  <r>
    <s v="AERMOD 22112"/>
    <s v="ElmoreNorth_10202023_2015-2021_PM25.SUM"/>
    <x v="5"/>
    <x v="7"/>
    <x v="49"/>
    <x v="0"/>
    <n v="0.12212000000000001"/>
    <n v="630800"/>
    <n v="3672100"/>
    <n v="-68.459999999999994"/>
    <n v="-68.459999999999994"/>
    <n v="0"/>
    <s v="5 YEARS"/>
    <x v="1"/>
    <n v="24"/>
    <n v="32"/>
    <n v="5963"/>
  </r>
  <r>
    <s v="AERMOD 22112"/>
    <s v="ElmoreNorth_10202023_2015-2021_PM25.SUM"/>
    <x v="5"/>
    <x v="7"/>
    <x v="7"/>
    <x v="0"/>
    <n v="3.6360000000000003E-2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.SUM"/>
    <x v="5"/>
    <x v="7"/>
    <x v="8"/>
    <x v="0"/>
    <n v="4.99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7"/>
    <x v="9"/>
    <x v="0"/>
    <n v="4.965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7"/>
    <x v="10"/>
    <x v="0"/>
    <n v="4.7160000000000001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7"/>
    <x v="11"/>
    <x v="0"/>
    <n v="3.175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12"/>
    <x v="0"/>
    <n v="3.0630000000000001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13"/>
    <x v="0"/>
    <n v="2.9729999999999999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14"/>
    <x v="0"/>
    <n v="3.048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15"/>
    <x v="0"/>
    <n v="3.9280000000000002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7"/>
    <x v="16"/>
    <x v="0"/>
    <n v="3.7969999999999997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0"/>
    <x v="0"/>
    <n v="1.9567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.SUM"/>
    <x v="5"/>
    <x v="8"/>
    <x v="17"/>
    <x v="0"/>
    <n v="1.93363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.SUM"/>
    <x v="5"/>
    <x v="8"/>
    <x v="1"/>
    <x v="0"/>
    <n v="0.23208999999999999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2"/>
    <x v="0"/>
    <n v="1.9567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.SUM"/>
    <x v="5"/>
    <x v="8"/>
    <x v="3"/>
    <x v="0"/>
    <n v="9.1310000000000002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8"/>
    <x v="4"/>
    <x v="0"/>
    <n v="6.2379999999999998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5"/>
    <x v="0"/>
    <n v="7.0809999999999998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6"/>
    <x v="0"/>
    <n v="2.6870000000000002E-2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.SUM"/>
    <x v="5"/>
    <x v="8"/>
    <x v="36"/>
    <x v="0"/>
    <n v="0.14960999999999999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.SUM"/>
    <x v="5"/>
    <x v="8"/>
    <x v="37"/>
    <x v="0"/>
    <n v="0.17823"/>
    <n v="630714.82999999996"/>
    <n v="3672209.14"/>
    <n v="-68.89"/>
    <n v="-68.89"/>
    <n v="0"/>
    <s v="5 YEARS"/>
    <x v="1"/>
    <n v="24"/>
    <n v="32"/>
    <n v="5963"/>
  </r>
  <r>
    <s v="AERMOD 22112"/>
    <s v="ElmoreNorth_10202023_2015-2021_PM25.SUM"/>
    <x v="5"/>
    <x v="8"/>
    <x v="38"/>
    <x v="0"/>
    <n v="0.1923"/>
    <n v="630714.82999999996"/>
    <n v="3672209.14"/>
    <n v="-68.89"/>
    <n v="-68.89"/>
    <n v="0"/>
    <s v="5 YEARS"/>
    <x v="1"/>
    <n v="24"/>
    <n v="32"/>
    <n v="5963"/>
  </r>
  <r>
    <s v="AERMOD 22112"/>
    <s v="ElmoreNorth_10202023_2015-2021_PM25.SUM"/>
    <x v="5"/>
    <x v="8"/>
    <x v="39"/>
    <x v="0"/>
    <n v="0.21893000000000001"/>
    <n v="630714.82999999996"/>
    <n v="3672185.43"/>
    <n v="-68.89"/>
    <n v="-68.89"/>
    <n v="0"/>
    <s v="5 YEARS"/>
    <x v="1"/>
    <n v="24"/>
    <n v="32"/>
    <n v="5963"/>
  </r>
  <r>
    <s v="AERMOD 22112"/>
    <s v="ElmoreNorth_10202023_2015-2021_PM25.SUM"/>
    <x v="5"/>
    <x v="8"/>
    <x v="40"/>
    <x v="0"/>
    <n v="0.22786999999999999"/>
    <n v="630714.82999999996"/>
    <n v="3672161.72"/>
    <n v="-68.86"/>
    <n v="-68.86"/>
    <n v="0"/>
    <s v="5 YEARS"/>
    <x v="1"/>
    <n v="24"/>
    <n v="32"/>
    <n v="5963"/>
  </r>
  <r>
    <s v="AERMOD 22112"/>
    <s v="ElmoreNorth_10202023_2015-2021_PM25.SUM"/>
    <x v="5"/>
    <x v="8"/>
    <x v="41"/>
    <x v="0"/>
    <n v="0.24753"/>
    <n v="630714.82999999996"/>
    <n v="3672161.72"/>
    <n v="-68.86"/>
    <n v="-68.86"/>
    <n v="0"/>
    <s v="5 YEARS"/>
    <x v="1"/>
    <n v="24"/>
    <n v="32"/>
    <n v="5963"/>
  </r>
  <r>
    <s v="AERMOD 22112"/>
    <s v="ElmoreNorth_10202023_2015-2021_PM25.SUM"/>
    <x v="5"/>
    <x v="8"/>
    <x v="42"/>
    <x v="0"/>
    <n v="0.24865000000000001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.SUM"/>
    <x v="5"/>
    <x v="8"/>
    <x v="43"/>
    <x v="0"/>
    <n v="0.25816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.SUM"/>
    <x v="5"/>
    <x v="8"/>
    <x v="44"/>
    <x v="0"/>
    <n v="0.24442"/>
    <n v="630714.82999999996"/>
    <n v="3672114.31"/>
    <n v="-68.73"/>
    <n v="-68.73"/>
    <n v="0"/>
    <s v="5 YEARS"/>
    <x v="1"/>
    <n v="24"/>
    <n v="32"/>
    <n v="5963"/>
  </r>
  <r>
    <s v="AERMOD 22112"/>
    <s v="ElmoreNorth_10202023_2015-2021_PM25.SUM"/>
    <x v="5"/>
    <x v="8"/>
    <x v="45"/>
    <x v="0"/>
    <n v="0.23257"/>
    <n v="630714.82999999996"/>
    <n v="3672114.31"/>
    <n v="-68.73"/>
    <n v="-68.73"/>
    <n v="0"/>
    <s v="5 YEARS"/>
    <x v="1"/>
    <n v="24"/>
    <n v="32"/>
    <n v="5963"/>
  </r>
  <r>
    <s v="AERMOD 22112"/>
    <s v="ElmoreNorth_10202023_2015-2021_PM25.SUM"/>
    <x v="5"/>
    <x v="8"/>
    <x v="46"/>
    <x v="0"/>
    <n v="0.19352"/>
    <n v="630714.82999999996"/>
    <n v="3672090.6"/>
    <n v="-68.86"/>
    <n v="-68.86"/>
    <n v="0"/>
    <s v="5 YEARS"/>
    <x v="1"/>
    <n v="24"/>
    <n v="32"/>
    <n v="5963"/>
  </r>
  <r>
    <s v="AERMOD 22112"/>
    <s v="ElmoreNorth_10202023_2015-2021_PM25.SUM"/>
    <x v="5"/>
    <x v="8"/>
    <x v="47"/>
    <x v="0"/>
    <n v="0.14679"/>
    <n v="630714.82999999996"/>
    <n v="3672090.6"/>
    <n v="-68.86"/>
    <n v="-68.86"/>
    <n v="0"/>
    <s v="5 YEARS"/>
    <x v="1"/>
    <n v="24"/>
    <n v="32"/>
    <n v="5963"/>
  </r>
  <r>
    <s v="AERMOD 22112"/>
    <s v="ElmoreNorth_10202023_2015-2021_PM25.SUM"/>
    <x v="5"/>
    <x v="8"/>
    <x v="48"/>
    <x v="0"/>
    <n v="9.8979999999999999E-2"/>
    <n v="630725"/>
    <n v="3672075"/>
    <n v="-68.73"/>
    <n v="-68.73"/>
    <n v="0"/>
    <s v="5 YEARS"/>
    <x v="1"/>
    <n v="24"/>
    <n v="32"/>
    <n v="5963"/>
  </r>
  <r>
    <s v="AERMOD 22112"/>
    <s v="ElmoreNorth_10202023_2015-2021_PM25.SUM"/>
    <x v="5"/>
    <x v="8"/>
    <x v="49"/>
    <x v="0"/>
    <n v="5.6619999999999997E-2"/>
    <n v="630850"/>
    <n v="3672100"/>
    <n v="-69.209999999999994"/>
    <n v="-69.209999999999994"/>
    <n v="0"/>
    <s v="5 YEARS"/>
    <x v="1"/>
    <n v="24"/>
    <n v="32"/>
    <n v="5963"/>
  </r>
  <r>
    <s v="AERMOD 22112"/>
    <s v="ElmoreNorth_10202023_2015-2021_PM25.SUM"/>
    <x v="5"/>
    <x v="8"/>
    <x v="7"/>
    <x v="0"/>
    <n v="2.6870000000000002E-2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.SUM"/>
    <x v="5"/>
    <x v="8"/>
    <x v="8"/>
    <x v="0"/>
    <n v="3.1440000000000003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8"/>
    <x v="9"/>
    <x v="0"/>
    <n v="3.0870000000000002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8"/>
    <x v="10"/>
    <x v="0"/>
    <n v="2.9080000000000002E-2"/>
    <n v="630423.97"/>
    <n v="3672375.09"/>
    <n v="-69.58"/>
    <n v="-69.58"/>
    <n v="0"/>
    <s v="5 YEARS"/>
    <x v="1"/>
    <n v="24"/>
    <n v="32"/>
    <n v="5963"/>
  </r>
  <r>
    <s v="AERMOD 22112"/>
    <s v="ElmoreNorth_10202023_2015-2021_PM25.SUM"/>
    <x v="5"/>
    <x v="8"/>
    <x v="11"/>
    <x v="0"/>
    <n v="2.1430000000000001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12"/>
    <x v="0"/>
    <n v="2.0729999999999998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13"/>
    <x v="0"/>
    <n v="2.0160000000000001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14"/>
    <x v="0"/>
    <n v="2.0539999999999999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15"/>
    <x v="0"/>
    <n v="2.5930000000000002E-2"/>
    <n v="630399.73"/>
    <n v="3672375.09"/>
    <n v="-69.62"/>
    <n v="-69.62"/>
    <n v="0"/>
    <s v="5 YEARS"/>
    <x v="1"/>
    <n v="24"/>
    <n v="32"/>
    <n v="5963"/>
  </r>
  <r>
    <s v="AERMOD 22112"/>
    <s v="ElmoreNorth_10202023_2015-2021_PM25.SUM"/>
    <x v="5"/>
    <x v="8"/>
    <x v="16"/>
    <x v="0"/>
    <n v="2.4649999999999998E-2"/>
    <n v="630399.73"/>
    <n v="3672375.09"/>
    <n v="-69.62"/>
    <n v="-69.62"/>
    <n v="0"/>
    <s v="5 YEARS"/>
    <x v="1"/>
    <n v="24"/>
    <n v="32"/>
    <n v="5963"/>
  </r>
  <r>
    <s v="AERMOD 22112"/>
    <s v="ElmoreNorth_10202023_2015-2021_PM25A.SUM"/>
    <x v="5"/>
    <x v="2"/>
    <x v="0"/>
    <x v="0"/>
    <n v="0.3629200000000000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A.SUM"/>
    <x v="5"/>
    <x v="2"/>
    <x v="17"/>
    <x v="0"/>
    <n v="0.3620300000000000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A.SUM"/>
    <x v="5"/>
    <x v="2"/>
    <x v="1"/>
    <x v="0"/>
    <n v="2.5899999999999999E-3"/>
    <n v="630714.82999999996"/>
    <n v="3672280.26"/>
    <n v="-68.94"/>
    <n v="-68.94"/>
    <n v="0"/>
    <s v="5 YEARS"/>
    <x v="1"/>
    <n v="24"/>
    <n v="32"/>
    <n v="5963"/>
  </r>
  <r>
    <s v="AERMOD 22112"/>
    <s v="ElmoreNorth_10202023_2015-2021_PM25A.SUM"/>
    <x v="5"/>
    <x v="2"/>
    <x v="2"/>
    <x v="0"/>
    <n v="0.3629200000000000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A.SUM"/>
    <x v="5"/>
    <x v="2"/>
    <x v="3"/>
    <x v="0"/>
    <n v="8.0999999999999996E-4"/>
    <n v="630423.97"/>
    <n v="3672375.09"/>
    <n v="-69.58"/>
    <n v="-69.58"/>
    <n v="0"/>
    <s v="5 YEARS"/>
    <x v="1"/>
    <n v="24"/>
    <n v="32"/>
    <n v="5963"/>
  </r>
  <r>
    <s v="AERMOD 22112"/>
    <s v="ElmoreNorth_10202023_2015-2021_PM25A.SUM"/>
    <x v="5"/>
    <x v="2"/>
    <x v="4"/>
    <x v="0"/>
    <n v="6.8999999999999997E-4"/>
    <n v="630714.82999999996"/>
    <n v="3672303.97"/>
    <n v="-68.959999999999994"/>
    <n v="-68.959999999999994"/>
    <n v="0"/>
    <s v="5 YEARS"/>
    <x v="1"/>
    <n v="24"/>
    <n v="32"/>
    <n v="5963"/>
  </r>
  <r>
    <s v="AERMOD 22112"/>
    <s v="ElmoreNorth_10202023_2015-2021_PM25A.SUM"/>
    <x v="5"/>
    <x v="2"/>
    <x v="5"/>
    <x v="0"/>
    <n v="6.9999999999999999E-4"/>
    <n v="630714.82999999996"/>
    <n v="3672280.26"/>
    <n v="-68.94"/>
    <n v="-68.94"/>
    <n v="0"/>
    <s v="5 YEARS"/>
    <x v="1"/>
    <n v="24"/>
    <n v="32"/>
    <n v="5963"/>
  </r>
  <r>
    <s v="AERMOD 22112"/>
    <s v="ElmoreNorth_10202023_2015-2021_PM25A.SUM"/>
    <x v="5"/>
    <x v="2"/>
    <x v="6"/>
    <x v="0"/>
    <n v="9.7000000000000005E-4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A.SUM"/>
    <x v="5"/>
    <x v="2"/>
    <x v="36"/>
    <x v="0"/>
    <n v="2.1530000000000001E-2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A.SUM"/>
    <x v="5"/>
    <x v="2"/>
    <x v="37"/>
    <x v="0"/>
    <n v="2.666E-2"/>
    <n v="630714.82999999996"/>
    <n v="3672209.14"/>
    <n v="-68.89"/>
    <n v="-68.89"/>
    <n v="0"/>
    <s v="5 YEARS"/>
    <x v="1"/>
    <n v="24"/>
    <n v="32"/>
    <n v="5963"/>
  </r>
  <r>
    <s v="AERMOD 22112"/>
    <s v="ElmoreNorth_10202023_2015-2021_PM25A.SUM"/>
    <x v="5"/>
    <x v="2"/>
    <x v="38"/>
    <x v="0"/>
    <n v="3.1629999999999998E-2"/>
    <n v="630714.82999999996"/>
    <n v="3672209.14"/>
    <n v="-68.89"/>
    <n v="-68.89"/>
    <n v="0"/>
    <s v="5 YEARS"/>
    <x v="1"/>
    <n v="24"/>
    <n v="32"/>
    <n v="5963"/>
  </r>
  <r>
    <s v="AERMOD 22112"/>
    <s v="ElmoreNorth_10202023_2015-2021_PM25A.SUM"/>
    <x v="5"/>
    <x v="2"/>
    <x v="39"/>
    <x v="0"/>
    <n v="3.6769999999999997E-2"/>
    <n v="630714.82999999996"/>
    <n v="3672185.43"/>
    <n v="-68.89"/>
    <n v="-68.89"/>
    <n v="0"/>
    <s v="5 YEARS"/>
    <x v="1"/>
    <n v="24"/>
    <n v="32"/>
    <n v="5963"/>
  </r>
  <r>
    <s v="AERMOD 22112"/>
    <s v="ElmoreNorth_10202023_2015-2021_PM25A.SUM"/>
    <x v="5"/>
    <x v="2"/>
    <x v="40"/>
    <x v="0"/>
    <n v="4.0259999999999997E-2"/>
    <n v="630714.82999999996"/>
    <n v="3672161.72"/>
    <n v="-68.86"/>
    <n v="-68.86"/>
    <n v="0"/>
    <s v="5 YEARS"/>
    <x v="1"/>
    <n v="24"/>
    <n v="32"/>
    <n v="5963"/>
  </r>
  <r>
    <s v="AERMOD 22112"/>
    <s v="ElmoreNorth_10202023_2015-2021_PM25A.SUM"/>
    <x v="5"/>
    <x v="2"/>
    <x v="41"/>
    <x v="0"/>
    <n v="4.3790000000000003E-2"/>
    <n v="630714.82999999996"/>
    <n v="3672161.72"/>
    <n v="-68.86"/>
    <n v="-68.86"/>
    <n v="0"/>
    <s v="5 YEARS"/>
    <x v="1"/>
    <n v="24"/>
    <n v="32"/>
    <n v="5963"/>
  </r>
  <r>
    <s v="AERMOD 22112"/>
    <s v="ElmoreNorth_10202023_2015-2021_PM25A.SUM"/>
    <x v="5"/>
    <x v="2"/>
    <x v="42"/>
    <x v="0"/>
    <n v="4.5409999999999999E-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A.SUM"/>
    <x v="5"/>
    <x v="2"/>
    <x v="43"/>
    <x v="0"/>
    <n v="4.666E-2"/>
    <n v="630714.82999999996"/>
    <n v="3672138.02"/>
    <n v="-68.86"/>
    <n v="-68.86"/>
    <n v="0"/>
    <s v="5 YEARS"/>
    <x v="1"/>
    <n v="24"/>
    <n v="32"/>
    <n v="5963"/>
  </r>
  <r>
    <s v="AERMOD 22112"/>
    <s v="ElmoreNorth_10202023_2015-2021_PM25A.SUM"/>
    <x v="5"/>
    <x v="2"/>
    <x v="44"/>
    <x v="0"/>
    <n v="4.4970000000000003E-2"/>
    <n v="630714.82999999996"/>
    <n v="3672114.31"/>
    <n v="-68.73"/>
    <n v="-68.73"/>
    <n v="0"/>
    <s v="5 YEARS"/>
    <x v="1"/>
    <n v="24"/>
    <n v="32"/>
    <n v="5963"/>
  </r>
  <r>
    <s v="AERMOD 22112"/>
    <s v="ElmoreNorth_10202023_2015-2021_PM25A.SUM"/>
    <x v="5"/>
    <x v="2"/>
    <x v="45"/>
    <x v="0"/>
    <n v="4.2009999999999999E-2"/>
    <n v="630714.82999999996"/>
    <n v="3672114.31"/>
    <n v="-68.73"/>
    <n v="-68.73"/>
    <n v="0"/>
    <s v="5 YEARS"/>
    <x v="1"/>
    <n v="24"/>
    <n v="32"/>
    <n v="5963"/>
  </r>
  <r>
    <s v="AERMOD 22112"/>
    <s v="ElmoreNorth_10202023_2015-2021_PM25A.SUM"/>
    <x v="5"/>
    <x v="2"/>
    <x v="46"/>
    <x v="0"/>
    <n v="3.4909999999999997E-2"/>
    <n v="630714.82999999996"/>
    <n v="3672090.6"/>
    <n v="-68.86"/>
    <n v="-68.86"/>
    <n v="0"/>
    <s v="5 YEARS"/>
    <x v="1"/>
    <n v="24"/>
    <n v="32"/>
    <n v="5963"/>
  </r>
  <r>
    <s v="AERMOD 22112"/>
    <s v="ElmoreNorth_10202023_2015-2021_PM25A.SUM"/>
    <x v="5"/>
    <x v="2"/>
    <x v="47"/>
    <x v="0"/>
    <n v="2.5760000000000002E-2"/>
    <n v="630714.82999999996"/>
    <n v="3672090.6"/>
    <n v="-68.86"/>
    <n v="-68.86"/>
    <n v="0"/>
    <s v="5 YEARS"/>
    <x v="1"/>
    <n v="24"/>
    <n v="32"/>
    <n v="5963"/>
  </r>
  <r>
    <s v="AERMOD 22112"/>
    <s v="ElmoreNorth_10202023_2015-2021_PM25A.SUM"/>
    <x v="5"/>
    <x v="2"/>
    <x v="48"/>
    <x v="0"/>
    <n v="1.7219999999999999E-2"/>
    <n v="630750"/>
    <n v="3672075"/>
    <n v="-68.66"/>
    <n v="-68.66"/>
    <n v="0"/>
    <s v="5 YEARS"/>
    <x v="1"/>
    <n v="24"/>
    <n v="32"/>
    <n v="5963"/>
  </r>
  <r>
    <s v="AERMOD 22112"/>
    <s v="ElmoreNorth_10202023_2015-2021_PM25A.SUM"/>
    <x v="5"/>
    <x v="2"/>
    <x v="49"/>
    <x v="0"/>
    <n v="1.116E-2"/>
    <n v="630850"/>
    <n v="3672075"/>
    <n v="-69.19"/>
    <n v="-69.19"/>
    <n v="0"/>
    <s v="5 YEARS"/>
    <x v="1"/>
    <n v="24"/>
    <n v="32"/>
    <n v="5963"/>
  </r>
  <r>
    <s v="AERMOD 22112"/>
    <s v="ElmoreNorth_10202023_2015-2021_PM25A.SUM"/>
    <x v="5"/>
    <x v="2"/>
    <x v="7"/>
    <x v="0"/>
    <n v="9.7000000000000005E-4"/>
    <n v="630714.82999999996"/>
    <n v="3672232.85"/>
    <n v="-68.91"/>
    <n v="-68.91"/>
    <n v="0"/>
    <s v="5 YEARS"/>
    <x v="1"/>
    <n v="24"/>
    <n v="32"/>
    <n v="5963"/>
  </r>
  <r>
    <s v="AERMOD 22112"/>
    <s v="ElmoreNorth_10202023_2015-2021_PM25A.SUM"/>
    <x v="5"/>
    <x v="2"/>
    <x v="8"/>
    <x v="0"/>
    <n v="2.7999999999999998E-4"/>
    <n v="630423.97"/>
    <n v="3672375.09"/>
    <n v="-69.58"/>
    <n v="-69.58"/>
    <n v="0"/>
    <s v="5 YEARS"/>
    <x v="1"/>
    <n v="24"/>
    <n v="32"/>
    <n v="5963"/>
  </r>
  <r>
    <s v="AERMOD 22112"/>
    <s v="ElmoreNorth_10202023_2015-2021_PM25A.SUM"/>
    <x v="5"/>
    <x v="2"/>
    <x v="9"/>
    <x v="0"/>
    <n v="2.7E-4"/>
    <n v="630423.97"/>
    <n v="3672375.09"/>
    <n v="-69.58"/>
    <n v="-69.58"/>
    <n v="0"/>
    <s v="5 YEARS"/>
    <x v="1"/>
    <n v="24"/>
    <n v="32"/>
    <n v="5963"/>
  </r>
  <r>
    <s v="AERMOD 22112"/>
    <s v="ElmoreNorth_10202023_2015-2021_PM25A.SUM"/>
    <x v="5"/>
    <x v="2"/>
    <x v="10"/>
    <x v="0"/>
    <n v="2.5000000000000001E-4"/>
    <n v="630423.97"/>
    <n v="3672375.09"/>
    <n v="-69.58"/>
    <n v="-69.58"/>
    <n v="0"/>
    <s v="5 YEARS"/>
    <x v="1"/>
    <n v="24"/>
    <n v="32"/>
    <n v="5963"/>
  </r>
  <r>
    <s v="AERMOD 22112"/>
    <s v="ElmoreNorth_10202023_2015-2021_PM25A.SUM"/>
    <x v="5"/>
    <x v="2"/>
    <x v="11"/>
    <x v="0"/>
    <n v="2.3000000000000001E-4"/>
    <n v="630714.82999999996"/>
    <n v="3672303.97"/>
    <n v="-68.959999999999994"/>
    <n v="-68.959999999999994"/>
    <n v="0"/>
    <s v="5 YEARS"/>
    <x v="1"/>
    <n v="24"/>
    <n v="32"/>
    <n v="5963"/>
  </r>
  <r>
    <s v="AERMOD 22112"/>
    <s v="ElmoreNorth_10202023_2015-2021_PM25A.SUM"/>
    <x v="5"/>
    <x v="2"/>
    <x v="12"/>
    <x v="0"/>
    <n v="2.3000000000000001E-4"/>
    <n v="630714.82999999996"/>
    <n v="3672303.97"/>
    <n v="-68.959999999999994"/>
    <n v="-68.959999999999994"/>
    <n v="0"/>
    <s v="5 YEARS"/>
    <x v="1"/>
    <n v="24"/>
    <n v="32"/>
    <n v="5963"/>
  </r>
  <r>
    <s v="AERMOD 22112"/>
    <s v="ElmoreNorth_10202023_2015-2021_PM25A.SUM"/>
    <x v="5"/>
    <x v="2"/>
    <x v="13"/>
    <x v="0"/>
    <n v="2.3000000000000001E-4"/>
    <n v="630714.82999999996"/>
    <n v="3672303.97"/>
    <n v="-68.959999999999994"/>
    <n v="-68.959999999999994"/>
    <n v="0"/>
    <s v="5 YEARS"/>
    <x v="1"/>
    <n v="24"/>
    <n v="32"/>
    <n v="5963"/>
  </r>
  <r>
    <s v="AERMOD 22112"/>
    <s v="ElmoreNorth_10202023_2015-2021_PM25A.SUM"/>
    <x v="5"/>
    <x v="2"/>
    <x v="14"/>
    <x v="0"/>
    <n v="2.3000000000000001E-4"/>
    <n v="630714.82999999996"/>
    <n v="3672280.26"/>
    <n v="-68.94"/>
    <n v="-68.94"/>
    <n v="0"/>
    <s v="5 YEARS"/>
    <x v="1"/>
    <n v="24"/>
    <n v="32"/>
    <n v="5963"/>
  </r>
  <r>
    <s v="AERMOD 22112"/>
    <s v="ElmoreNorth_10202023_2015-2021_PM25A.SUM"/>
    <x v="5"/>
    <x v="2"/>
    <x v="15"/>
    <x v="0"/>
    <n v="2.3000000000000001E-4"/>
    <n v="630399.73"/>
    <n v="3672375.09"/>
    <n v="-69.62"/>
    <n v="-69.62"/>
    <n v="0"/>
    <s v="5 YEARS"/>
    <x v="1"/>
    <n v="24"/>
    <n v="32"/>
    <n v="5963"/>
  </r>
  <r>
    <s v="AERMOD 22112"/>
    <s v="ElmoreNorth_10202023_2015-2021_PM25A.SUM"/>
    <x v="5"/>
    <x v="2"/>
    <x v="16"/>
    <x v="0"/>
    <n v="2.3000000000000001E-4"/>
    <n v="630714.82999999996"/>
    <n v="3672280.26"/>
    <n v="-68.94"/>
    <n v="-68.94"/>
    <n v="0"/>
    <s v="5 YEARS"/>
    <x v="1"/>
    <n v="24"/>
    <n v="32"/>
    <n v="5963"/>
  </r>
  <r>
    <s v="AERMOD 22112"/>
    <s v="ElmoreNorth_10202023_2015-2021_SO2.SUM"/>
    <x v="6"/>
    <x v="3"/>
    <x v="0"/>
    <x v="0"/>
    <n v="7.6000000000000004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1"/>
    <x v="0"/>
    <n v="7.6000000000000004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2"/>
    <x v="0"/>
    <n v="7.6000000000000004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3"/>
    <x v="0"/>
    <n v="3.2000000000000003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4"/>
    <x v="0"/>
    <n v="2.0000000000000001E-4"/>
    <n v="630423.97"/>
    <n v="3672375.09"/>
    <n v="-69.58"/>
    <n v="-69.58"/>
    <n v="0"/>
    <s v="5 YEARS"/>
    <x v="1"/>
    <n v="10"/>
    <n v="17"/>
    <n v="5963"/>
  </r>
  <r>
    <s v="AERMOD 22112"/>
    <s v="ElmoreNorth_10202023_2015-2021_SO2.SUM"/>
    <x v="6"/>
    <x v="3"/>
    <x v="5"/>
    <x v="0"/>
    <n v="2.5999999999999998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6"/>
    <x v="0"/>
    <n v="9.0000000000000006E-5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SO2.SUM"/>
    <x v="6"/>
    <x v="3"/>
    <x v="7"/>
    <x v="0"/>
    <n v="9.0000000000000006E-5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SO2.SUM"/>
    <x v="6"/>
    <x v="3"/>
    <x v="8"/>
    <x v="0"/>
    <n v="1.1E-4"/>
    <n v="630496.68000000005"/>
    <n v="3672375.09"/>
    <n v="-69.430000000000007"/>
    <n v="-69.430000000000007"/>
    <n v="0"/>
    <s v="5 YEARS"/>
    <x v="1"/>
    <n v="10"/>
    <n v="17"/>
    <n v="5963"/>
  </r>
  <r>
    <s v="AERMOD 22112"/>
    <s v="ElmoreNorth_10202023_2015-2021_SO2.SUM"/>
    <x v="6"/>
    <x v="3"/>
    <x v="9"/>
    <x v="0"/>
    <n v="1.1E-4"/>
    <n v="630472.43999999994"/>
    <n v="3672375.09"/>
    <n v="-69.489999999999995"/>
    <n v="-69.489999999999995"/>
    <n v="0"/>
    <s v="5 YEARS"/>
    <x v="1"/>
    <n v="10"/>
    <n v="17"/>
    <n v="5963"/>
  </r>
  <r>
    <s v="AERMOD 22112"/>
    <s v="ElmoreNorth_10202023_2015-2021_SO2.SUM"/>
    <x v="6"/>
    <x v="3"/>
    <x v="10"/>
    <x v="0"/>
    <n v="1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11"/>
    <x v="0"/>
    <n v="8.0000000000000007E-5"/>
    <n v="630569.4"/>
    <n v="3672375.09"/>
    <n v="-69.3"/>
    <n v="-69.3"/>
    <n v="0"/>
    <s v="5 YEARS"/>
    <x v="1"/>
    <n v="10"/>
    <n v="17"/>
    <n v="5963"/>
  </r>
  <r>
    <s v="AERMOD 22112"/>
    <s v="ElmoreNorth_10202023_2015-2021_SO2.SUM"/>
    <x v="6"/>
    <x v="3"/>
    <x v="12"/>
    <x v="0"/>
    <n v="6.9999999999999994E-5"/>
    <n v="630593.64"/>
    <n v="3672375.09"/>
    <n v="-69.260000000000005"/>
    <n v="-69.260000000000005"/>
    <n v="0"/>
    <s v="5 YEARS"/>
    <x v="1"/>
    <n v="10"/>
    <n v="17"/>
    <n v="5963"/>
  </r>
  <r>
    <s v="AERMOD 22112"/>
    <s v="ElmoreNorth_10202023_2015-2021_SO2.SUM"/>
    <x v="6"/>
    <x v="3"/>
    <x v="13"/>
    <x v="0"/>
    <n v="6.9999999999999994E-5"/>
    <n v="630423.97"/>
    <n v="3672375.09"/>
    <n v="-69.58"/>
    <n v="-69.58"/>
    <n v="0"/>
    <s v="5 YEARS"/>
    <x v="1"/>
    <n v="10"/>
    <n v="17"/>
    <n v="5963"/>
  </r>
  <r>
    <s v="AERMOD 22112"/>
    <s v="ElmoreNorth_10202023_2015-2021_SO2.SUM"/>
    <x v="6"/>
    <x v="3"/>
    <x v="14"/>
    <x v="0"/>
    <n v="9.0000000000000006E-5"/>
    <n v="630472.43999999994"/>
    <n v="3672375.09"/>
    <n v="-69.489999999999995"/>
    <n v="-69.489999999999995"/>
    <n v="0"/>
    <s v="5 YEARS"/>
    <x v="1"/>
    <n v="10"/>
    <n v="17"/>
    <n v="5963"/>
  </r>
  <r>
    <s v="AERMOD 22112"/>
    <s v="ElmoreNorth_10202023_2015-2021_SO2.SUM"/>
    <x v="6"/>
    <x v="3"/>
    <x v="15"/>
    <x v="0"/>
    <n v="9.0000000000000006E-5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3"/>
    <x v="16"/>
    <x v="0"/>
    <n v="9.0000000000000006E-5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0"/>
    <x v="0"/>
    <n v="7.2999999999999996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1"/>
    <x v="0"/>
    <n v="7.2999999999999996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2"/>
    <x v="0"/>
    <n v="7.2999999999999996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3"/>
    <x v="0"/>
    <n v="3.1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4"/>
    <x v="0"/>
    <n v="1.9000000000000001E-4"/>
    <n v="630423.97"/>
    <n v="3672375.09"/>
    <n v="-69.58"/>
    <n v="-69.58"/>
    <n v="0"/>
    <s v="5 YEARS"/>
    <x v="1"/>
    <n v="10"/>
    <n v="17"/>
    <n v="5963"/>
  </r>
  <r>
    <s v="AERMOD 22112"/>
    <s v="ElmoreNorth_10202023_2015-2021_SO2.SUM"/>
    <x v="6"/>
    <x v="9"/>
    <x v="5"/>
    <x v="0"/>
    <n v="2.5000000000000001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6"/>
    <x v="0"/>
    <n v="9.0000000000000006E-5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SO2.SUM"/>
    <x v="6"/>
    <x v="9"/>
    <x v="7"/>
    <x v="0"/>
    <n v="9.0000000000000006E-5"/>
    <n v="630714.82999999996"/>
    <n v="3672209.14"/>
    <n v="-68.89"/>
    <n v="-68.89"/>
    <n v="0"/>
    <s v="5 YEARS"/>
    <x v="1"/>
    <n v="10"/>
    <n v="17"/>
    <n v="5963"/>
  </r>
  <r>
    <s v="AERMOD 22112"/>
    <s v="ElmoreNorth_10202023_2015-2021_SO2.SUM"/>
    <x v="6"/>
    <x v="9"/>
    <x v="8"/>
    <x v="0"/>
    <n v="1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9"/>
    <x v="0"/>
    <n v="1.1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10"/>
    <x v="0"/>
    <n v="1E-4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11"/>
    <x v="0"/>
    <n v="6.9999999999999994E-5"/>
    <n v="630423.97"/>
    <n v="3672375.09"/>
    <n v="-69.58"/>
    <n v="-69.58"/>
    <n v="0"/>
    <s v="5 YEARS"/>
    <x v="1"/>
    <n v="10"/>
    <n v="17"/>
    <n v="5963"/>
  </r>
  <r>
    <s v="AERMOD 22112"/>
    <s v="ElmoreNorth_10202023_2015-2021_SO2.SUM"/>
    <x v="6"/>
    <x v="9"/>
    <x v="12"/>
    <x v="0"/>
    <n v="6.0000000000000002E-5"/>
    <n v="630423.97"/>
    <n v="3672375.09"/>
    <n v="-69.58"/>
    <n v="-69.58"/>
    <n v="0"/>
    <s v="5 YEARS"/>
    <x v="1"/>
    <n v="10"/>
    <n v="17"/>
    <n v="5963"/>
  </r>
  <r>
    <s v="AERMOD 22112"/>
    <s v="ElmoreNorth_10202023_2015-2021_SO2.SUM"/>
    <x v="6"/>
    <x v="9"/>
    <x v="13"/>
    <x v="0"/>
    <n v="6.0000000000000002E-5"/>
    <n v="630423.97"/>
    <n v="3672375.09"/>
    <n v="-69.58"/>
    <n v="-69.58"/>
    <n v="0"/>
    <s v="5 YEARS"/>
    <x v="1"/>
    <n v="10"/>
    <n v="17"/>
    <n v="5963"/>
  </r>
  <r>
    <s v="AERMOD 22112"/>
    <s v="ElmoreNorth_10202023_2015-2021_SO2.SUM"/>
    <x v="6"/>
    <x v="9"/>
    <x v="14"/>
    <x v="0"/>
    <n v="8.0000000000000007E-5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15"/>
    <x v="0"/>
    <n v="9.0000000000000006E-5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SO2.SUM"/>
    <x v="6"/>
    <x v="9"/>
    <x v="16"/>
    <x v="0"/>
    <n v="8.0000000000000007E-5"/>
    <n v="630448.19999999995"/>
    <n v="3672375.09"/>
    <n v="-69.53"/>
    <n v="-69.53"/>
    <n v="0"/>
    <s v="5 YEARS"/>
    <x v="1"/>
    <n v="10"/>
    <n v="17"/>
    <n v="5963"/>
  </r>
  <r>
    <s v="AERMOD 22112"/>
    <s v="ElmoreNorth_10202023_2015-2021_TAC.SUM"/>
    <x v="7"/>
    <x v="11"/>
    <x v="0"/>
    <x v="0"/>
    <n v="73.427379999999999"/>
    <n v="630714.82999999996"/>
    <n v="3672232.85"/>
    <n v="-68.91"/>
    <n v="-68.91"/>
    <n v="0"/>
    <s v="43824 HRS"/>
    <x v="1"/>
    <n v="41"/>
    <n v="51"/>
    <n v="5963"/>
  </r>
  <r>
    <s v="AERMOD 22112"/>
    <s v="ElmoreNorth_10202023_2015-2021_TAC.SUM"/>
    <x v="7"/>
    <x v="11"/>
    <x v="17"/>
    <x v="0"/>
    <n v="19.95965"/>
    <n v="630714.82999999996"/>
    <n v="3672138.02"/>
    <n v="-68.86"/>
    <n v="-68.86"/>
    <n v="0"/>
    <s v="43824 HRS"/>
    <x v="1"/>
    <n v="41"/>
    <n v="51"/>
    <n v="5963"/>
  </r>
  <r>
    <s v="AERMOD 22112"/>
    <s v="ElmoreNorth_10202023_2015-2021_TAC.SUM"/>
    <x v="7"/>
    <x v="11"/>
    <x v="1"/>
    <x v="0"/>
    <n v="32.325890000000001"/>
    <n v="630714.82999999996"/>
    <n v="3672232.85"/>
    <n v="-68.91"/>
    <n v="-68.91"/>
    <n v="0"/>
    <s v="43824 HRS"/>
    <x v="1"/>
    <n v="41"/>
    <n v="51"/>
    <n v="5963"/>
  </r>
  <r>
    <s v="AERMOD 22112"/>
    <s v="ElmoreNorth_10202023_2015-2021_TAC.SUM"/>
    <x v="7"/>
    <x v="11"/>
    <x v="18"/>
    <x v="0"/>
    <n v="1.5139499999999999"/>
    <n v="630750"/>
    <n v="3670250"/>
    <n v="-66.31"/>
    <n v="-66.31"/>
    <n v="0"/>
    <s v="43824 HRS"/>
    <x v="1"/>
    <n v="41"/>
    <n v="51"/>
    <n v="5963"/>
  </r>
  <r>
    <s v="AERMOD 22112"/>
    <s v="ElmoreNorth_10202023_2015-2021_TAC.SUM"/>
    <x v="7"/>
    <x v="11"/>
    <x v="19"/>
    <x v="0"/>
    <n v="0.53381000000000001"/>
    <n v="631000"/>
    <n v="3673200"/>
    <n v="-69.39"/>
    <n v="-69.39"/>
    <n v="0"/>
    <s v="43824 HRS"/>
    <x v="1"/>
    <n v="41"/>
    <n v="51"/>
    <n v="5963"/>
  </r>
  <r>
    <s v="AERMOD 22112"/>
    <s v="ElmoreNorth_10202023_2015-2021_TAC.SUM"/>
    <x v="7"/>
    <x v="11"/>
    <x v="20"/>
    <x v="0"/>
    <n v="0.41511999999999999"/>
    <n v="631250"/>
    <n v="3671000"/>
    <n v="-67.63"/>
    <n v="-67.63"/>
    <n v="0"/>
    <s v="43824 HRS"/>
    <x v="1"/>
    <n v="41"/>
    <n v="51"/>
    <n v="5963"/>
  </r>
  <r>
    <s v="AERMOD 22112"/>
    <s v="ElmoreNorth_10202023_2015-2021_TAC.SUM"/>
    <x v="7"/>
    <x v="11"/>
    <x v="21"/>
    <x v="0"/>
    <n v="0.47337000000000001"/>
    <n v="632737.47"/>
    <n v="3670847.68"/>
    <n v="-65.8"/>
    <n v="-65.8"/>
    <n v="0"/>
    <s v="43824 HRS"/>
    <x v="1"/>
    <n v="41"/>
    <n v="51"/>
    <n v="5963"/>
  </r>
  <r>
    <s v="AERMOD 22112"/>
    <s v="ElmoreNorth_10202023_2015-2021_TAC.SUM"/>
    <x v="7"/>
    <x v="11"/>
    <x v="22"/>
    <x v="0"/>
    <n v="0.48592000000000002"/>
    <n v="630300"/>
    <n v="3673300"/>
    <n v="-69.91"/>
    <n v="-69.91"/>
    <n v="0"/>
    <s v="43824 HRS"/>
    <x v="1"/>
    <n v="41"/>
    <n v="51"/>
    <n v="5963"/>
  </r>
  <r>
    <s v="AERMOD 22112"/>
    <s v="ElmoreNorth_10202023_2015-2021_TAC.SUM"/>
    <x v="7"/>
    <x v="11"/>
    <x v="23"/>
    <x v="0"/>
    <n v="0.45577000000000001"/>
    <n v="630500"/>
    <n v="3673750"/>
    <n v="-69.569999999999993"/>
    <n v="-69.569999999999993"/>
    <n v="0"/>
    <s v="43824 HRS"/>
    <x v="1"/>
    <n v="41"/>
    <n v="51"/>
    <n v="5963"/>
  </r>
  <r>
    <s v="AERMOD 22112"/>
    <s v="ElmoreNorth_10202023_2015-2021_TAC.SUM"/>
    <x v="7"/>
    <x v="11"/>
    <x v="24"/>
    <x v="0"/>
    <n v="0.54762999999999995"/>
    <n v="630825"/>
    <n v="3672475"/>
    <n v="-68.930000000000007"/>
    <n v="-68.930000000000007"/>
    <n v="0"/>
    <s v="43824 HRS"/>
    <x v="1"/>
    <n v="41"/>
    <n v="51"/>
    <n v="5963"/>
  </r>
  <r>
    <s v="AERMOD 22112"/>
    <s v="ElmoreNorth_10202023_2015-2021_TAC.SUM"/>
    <x v="7"/>
    <x v="11"/>
    <x v="25"/>
    <x v="0"/>
    <n v="0.45598"/>
    <n v="630250"/>
    <n v="3670000"/>
    <n v="-66.42"/>
    <n v="-66.42"/>
    <n v="0"/>
    <s v="43824 HRS"/>
    <x v="1"/>
    <n v="41"/>
    <n v="51"/>
    <n v="5963"/>
  </r>
  <r>
    <s v="AERMOD 22112"/>
    <s v="ElmoreNorth_10202023_2015-2021_TAC.SUM"/>
    <x v="7"/>
    <x v="11"/>
    <x v="26"/>
    <x v="0"/>
    <n v="0.55395000000000005"/>
    <n v="630125"/>
    <n v="3672500"/>
    <n v="-69.819999999999993"/>
    <n v="-69.819999999999993"/>
    <n v="0"/>
    <s v="43824 HRS"/>
    <x v="1"/>
    <n v="41"/>
    <n v="51"/>
    <n v="5963"/>
  </r>
  <r>
    <s v="AERMOD 22112"/>
    <s v="ElmoreNorth_10202023_2015-2021_TAC.SUM"/>
    <x v="7"/>
    <x v="11"/>
    <x v="27"/>
    <x v="0"/>
    <n v="0.47455000000000003"/>
    <n v="629750"/>
    <n v="3670500"/>
    <n v="-67.73"/>
    <n v="-67.73"/>
    <n v="0"/>
    <s v="43824 HRS"/>
    <x v="1"/>
    <n v="41"/>
    <n v="51"/>
    <n v="5963"/>
  </r>
  <r>
    <s v="AERMOD 22112"/>
    <s v="ElmoreNorth_10202023_2015-2021_TAC.SUM"/>
    <x v="7"/>
    <x v="11"/>
    <x v="28"/>
    <x v="0"/>
    <n v="0.48837000000000003"/>
    <n v="631000"/>
    <n v="3670500"/>
    <n v="-66.459999999999994"/>
    <n v="-66.459999999999994"/>
    <n v="0"/>
    <s v="43824 HRS"/>
    <x v="1"/>
    <n v="41"/>
    <n v="51"/>
    <n v="5963"/>
  </r>
  <r>
    <s v="AERMOD 22112"/>
    <s v="ElmoreNorth_10202023_2015-2021_TAC.SUM"/>
    <x v="7"/>
    <x v="11"/>
    <x v="29"/>
    <x v="0"/>
    <n v="0.46811000000000003"/>
    <n v="630500"/>
    <n v="3671000"/>
    <n v="-68.3"/>
    <n v="-68.3"/>
    <n v="0"/>
    <s v="43824 HRS"/>
    <x v="1"/>
    <n v="41"/>
    <n v="51"/>
    <n v="5963"/>
  </r>
  <r>
    <s v="AERMOD 22112"/>
    <s v="ElmoreNorth_10202023_2015-2021_TAC.SUM"/>
    <x v="7"/>
    <x v="11"/>
    <x v="30"/>
    <x v="0"/>
    <n v="0.52505999999999997"/>
    <n v="629500"/>
    <n v="3673250"/>
    <n v="-69.81"/>
    <n v="-69.81"/>
    <n v="0"/>
    <s v="43824 HRS"/>
    <x v="1"/>
    <n v="41"/>
    <n v="51"/>
    <n v="5963"/>
  </r>
  <r>
    <s v="AERMOD 22112"/>
    <s v="ElmoreNorth_10202023_2015-2021_TAC.SUM"/>
    <x v="7"/>
    <x v="11"/>
    <x v="31"/>
    <x v="0"/>
    <n v="0.54818999999999996"/>
    <n v="630750"/>
    <n v="3670250"/>
    <n v="-66.31"/>
    <n v="-66.31"/>
    <n v="0"/>
    <s v="43824 HRS"/>
    <x v="1"/>
    <n v="41"/>
    <n v="51"/>
    <n v="5963"/>
  </r>
  <r>
    <s v="AERMOD 22112"/>
    <s v="ElmoreNorth_10202023_2015-2021_TAC.SUM"/>
    <x v="7"/>
    <x v="11"/>
    <x v="50"/>
    <x v="0"/>
    <n v="39.241300000000003"/>
    <n v="630472.43999999994"/>
    <n v="3671995.77"/>
    <n v="-69.239999999999995"/>
    <n v="-69.239999999999995"/>
    <n v="0"/>
    <s v="43824 HRS"/>
    <x v="1"/>
    <n v="41"/>
    <n v="51"/>
    <n v="5963"/>
  </r>
  <r>
    <s v="AERMOD 22112"/>
    <s v="ElmoreNorth_10202023_2015-2021_TAC.SUM"/>
    <x v="7"/>
    <x v="11"/>
    <x v="32"/>
    <x v="0"/>
    <n v="0.27860000000000001"/>
    <n v="630714.82999999996"/>
    <n v="3672256.55"/>
    <n v="-68.92"/>
    <n v="-68.92"/>
    <n v="0"/>
    <s v="43824 HRS"/>
    <x v="1"/>
    <n v="41"/>
    <n v="51"/>
    <n v="5963"/>
  </r>
  <r>
    <s v="AERMOD 22112"/>
    <s v="ElmoreNorth_10202023_2015-2021_TAC.SUM"/>
    <x v="7"/>
    <x v="11"/>
    <x v="33"/>
    <x v="0"/>
    <n v="0.38915"/>
    <n v="630448.19999999995"/>
    <n v="3672375.09"/>
    <n v="-69.53"/>
    <n v="-69.53"/>
    <n v="0"/>
    <s v="43824 HRS"/>
    <x v="1"/>
    <n v="41"/>
    <n v="51"/>
    <n v="5963"/>
  </r>
  <r>
    <s v="AERMOD 22112"/>
    <s v="ElmoreNorth_10202023_2015-2021_TAC.SUM"/>
    <x v="7"/>
    <x v="11"/>
    <x v="34"/>
    <x v="0"/>
    <n v="0.38940999999999998"/>
    <n v="630461.84"/>
    <n v="3672380.53"/>
    <n v="-69.52"/>
    <n v="-69.52"/>
    <n v="0"/>
    <s v="43824 HRS"/>
    <x v="1"/>
    <n v="41"/>
    <n v="51"/>
    <n v="5963"/>
  </r>
  <r>
    <s v="AERMOD 22112"/>
    <s v="ElmoreNorth_10202023_2015-2021_TAC.SUM"/>
    <x v="7"/>
    <x v="11"/>
    <x v="2"/>
    <x v="0"/>
    <n v="43.026969999999999"/>
    <n v="630714.82999999996"/>
    <n v="3672232.85"/>
    <n v="-68.91"/>
    <n v="-68.91"/>
    <n v="0"/>
    <s v="43824 HRS"/>
    <x v="1"/>
    <n v="41"/>
    <n v="51"/>
    <n v="5963"/>
  </r>
  <r>
    <s v="AERMOD 22112"/>
    <s v="ElmoreNorth_10202023_2015-2021_TAC.SUM"/>
    <x v="7"/>
    <x v="11"/>
    <x v="35"/>
    <x v="0"/>
    <n v="0.77791999999999994"/>
    <n v="630461.84"/>
    <n v="3672380.53"/>
    <n v="-69.52"/>
    <n v="-69.52"/>
    <n v="0"/>
    <s v="43824 HRS"/>
    <x v="1"/>
    <n v="41"/>
    <n v="51"/>
    <n v="5963"/>
  </r>
  <r>
    <s v="AERMOD 22112"/>
    <s v="ElmoreNorth_10202023_2015-2021_TAC.SUM"/>
    <x v="7"/>
    <x v="11"/>
    <x v="3"/>
    <x v="0"/>
    <n v="5.2249999999999996"/>
    <n v="630423.97"/>
    <n v="3672375.09"/>
    <n v="-69.58"/>
    <n v="-69.58"/>
    <n v="0"/>
    <s v="43824 HRS"/>
    <x v="1"/>
    <n v="41"/>
    <n v="51"/>
    <n v="5963"/>
  </r>
  <r>
    <s v="AERMOD 22112"/>
    <s v="ElmoreNorth_10202023_2015-2021_TAC.SUM"/>
    <x v="7"/>
    <x v="11"/>
    <x v="4"/>
    <x v="0"/>
    <n v="4.4906600000000001"/>
    <n v="630714.82999999996"/>
    <n v="3672303.97"/>
    <n v="-68.959999999999994"/>
    <n v="-68.959999999999994"/>
    <n v="0"/>
    <s v="43824 HRS"/>
    <x v="1"/>
    <n v="41"/>
    <n v="51"/>
    <n v="5963"/>
  </r>
  <r>
    <s v="AERMOD 22112"/>
    <s v="ElmoreNorth_10202023_2015-2021_TAC.SUM"/>
    <x v="7"/>
    <x v="11"/>
    <x v="5"/>
    <x v="0"/>
    <n v="4.4966400000000002"/>
    <n v="630714.82999999996"/>
    <n v="3672280.26"/>
    <n v="-68.94"/>
    <n v="-68.94"/>
    <n v="0"/>
    <s v="43824 HRS"/>
    <x v="1"/>
    <n v="41"/>
    <n v="51"/>
    <n v="5963"/>
  </r>
  <r>
    <s v="AERMOD 22112"/>
    <s v="ElmoreNorth_10202023_2015-2021_TAC.SUM"/>
    <x v="7"/>
    <x v="11"/>
    <x v="6"/>
    <x v="0"/>
    <n v="23.452819999999999"/>
    <n v="630714.82999999996"/>
    <n v="3672232.85"/>
    <n v="-68.91"/>
    <n v="-68.91"/>
    <n v="0"/>
    <s v="43824 HRS"/>
    <x v="1"/>
    <n v="41"/>
    <n v="51"/>
    <n v="5963"/>
  </r>
  <r>
    <s v="AERMOD 22112"/>
    <s v="ElmoreNorth_10202023_2015-2021_TAC.SUM"/>
    <x v="7"/>
    <x v="11"/>
    <x v="36"/>
    <x v="0"/>
    <n v="1.1872799999999999"/>
    <n v="630714.82999999996"/>
    <n v="3672232.85"/>
    <n v="-68.91"/>
    <n v="-68.91"/>
    <n v="0"/>
    <s v="43824 HRS"/>
    <x v="1"/>
    <n v="41"/>
    <n v="51"/>
    <n v="5963"/>
  </r>
  <r>
    <s v="AERMOD 22112"/>
    <s v="ElmoreNorth_10202023_2015-2021_TAC.SUM"/>
    <x v="7"/>
    <x v="11"/>
    <x v="37"/>
    <x v="0"/>
    <n v="1.4704999999999999"/>
    <n v="630714.82999999996"/>
    <n v="3672209.14"/>
    <n v="-68.89"/>
    <n v="-68.89"/>
    <n v="0"/>
    <s v="43824 HRS"/>
    <x v="1"/>
    <n v="41"/>
    <n v="51"/>
    <n v="5963"/>
  </r>
  <r>
    <s v="AERMOD 22112"/>
    <s v="ElmoreNorth_10202023_2015-2021_TAC.SUM"/>
    <x v="7"/>
    <x v="11"/>
    <x v="38"/>
    <x v="0"/>
    <n v="1.7439499999999999"/>
    <n v="630714.82999999996"/>
    <n v="3672209.14"/>
    <n v="-68.89"/>
    <n v="-68.89"/>
    <n v="0"/>
    <s v="43824 HRS"/>
    <x v="1"/>
    <n v="41"/>
    <n v="51"/>
    <n v="5963"/>
  </r>
  <r>
    <s v="AERMOD 22112"/>
    <s v="ElmoreNorth_10202023_2015-2021_TAC.SUM"/>
    <x v="7"/>
    <x v="11"/>
    <x v="39"/>
    <x v="0"/>
    <n v="2.02759"/>
    <n v="630714.82999999996"/>
    <n v="3672185.43"/>
    <n v="-68.89"/>
    <n v="-68.89"/>
    <n v="0"/>
    <s v="43824 HRS"/>
    <x v="1"/>
    <n v="41"/>
    <n v="51"/>
    <n v="5963"/>
  </r>
  <r>
    <s v="AERMOD 22112"/>
    <s v="ElmoreNorth_10202023_2015-2021_TAC.SUM"/>
    <x v="7"/>
    <x v="11"/>
    <x v="40"/>
    <x v="0"/>
    <n v="2.2195499999999999"/>
    <n v="630714.82999999996"/>
    <n v="3672161.72"/>
    <n v="-68.86"/>
    <n v="-68.86"/>
    <n v="0"/>
    <s v="43824 HRS"/>
    <x v="1"/>
    <n v="41"/>
    <n v="51"/>
    <n v="5963"/>
  </r>
  <r>
    <s v="AERMOD 22112"/>
    <s v="ElmoreNorth_10202023_2015-2021_TAC.SUM"/>
    <x v="7"/>
    <x v="11"/>
    <x v="41"/>
    <x v="0"/>
    <n v="2.4145799999999999"/>
    <n v="630714.82999999996"/>
    <n v="3672161.72"/>
    <n v="-68.86"/>
    <n v="-68.86"/>
    <n v="0"/>
    <s v="43824 HRS"/>
    <x v="1"/>
    <n v="41"/>
    <n v="51"/>
    <n v="5963"/>
  </r>
  <r>
    <s v="AERMOD 22112"/>
    <s v="ElmoreNorth_10202023_2015-2021_TAC.SUM"/>
    <x v="7"/>
    <x v="11"/>
    <x v="42"/>
    <x v="0"/>
    <n v="2.50346"/>
    <n v="630714.82999999996"/>
    <n v="3672138.02"/>
    <n v="-68.86"/>
    <n v="-68.86"/>
    <n v="0"/>
    <s v="43824 HRS"/>
    <x v="1"/>
    <n v="41"/>
    <n v="51"/>
    <n v="5963"/>
  </r>
  <r>
    <s v="AERMOD 22112"/>
    <s v="ElmoreNorth_10202023_2015-2021_TAC.SUM"/>
    <x v="7"/>
    <x v="11"/>
    <x v="43"/>
    <x v="0"/>
    <n v="2.57233"/>
    <n v="630714.82999999996"/>
    <n v="3672138.02"/>
    <n v="-68.86"/>
    <n v="-68.86"/>
    <n v="0"/>
    <s v="43824 HRS"/>
    <x v="1"/>
    <n v="41"/>
    <n v="51"/>
    <n v="5963"/>
  </r>
  <r>
    <s v="AERMOD 22112"/>
    <s v="ElmoreNorth_10202023_2015-2021_TAC.SUM"/>
    <x v="7"/>
    <x v="11"/>
    <x v="44"/>
    <x v="0"/>
    <n v="2.47926"/>
    <n v="630714.82999999996"/>
    <n v="3672114.31"/>
    <n v="-68.73"/>
    <n v="-68.73"/>
    <n v="0"/>
    <s v="43824 HRS"/>
    <x v="1"/>
    <n v="41"/>
    <n v="51"/>
    <n v="5963"/>
  </r>
  <r>
    <s v="AERMOD 22112"/>
    <s v="ElmoreNorth_10202023_2015-2021_TAC.SUM"/>
    <x v="7"/>
    <x v="11"/>
    <x v="45"/>
    <x v="0"/>
    <n v="2.3160799999999999"/>
    <n v="630714.82999999996"/>
    <n v="3672114.31"/>
    <n v="-68.73"/>
    <n v="-68.73"/>
    <n v="0"/>
    <s v="43824 HRS"/>
    <x v="1"/>
    <n v="41"/>
    <n v="51"/>
    <n v="5963"/>
  </r>
  <r>
    <s v="AERMOD 22112"/>
    <s v="ElmoreNorth_10202023_2015-2021_TAC.SUM"/>
    <x v="7"/>
    <x v="11"/>
    <x v="46"/>
    <x v="0"/>
    <n v="1.9244399999999999"/>
    <n v="630714.82999999996"/>
    <n v="3672090.6"/>
    <n v="-68.86"/>
    <n v="-68.86"/>
    <n v="0"/>
    <s v="43824 HRS"/>
    <x v="1"/>
    <n v="41"/>
    <n v="51"/>
    <n v="5963"/>
  </r>
  <r>
    <s v="AERMOD 22112"/>
    <s v="ElmoreNorth_10202023_2015-2021_TAC.SUM"/>
    <x v="7"/>
    <x v="11"/>
    <x v="47"/>
    <x v="0"/>
    <n v="1.42045"/>
    <n v="630714.82999999996"/>
    <n v="3672090.6"/>
    <n v="-68.86"/>
    <n v="-68.86"/>
    <n v="0"/>
    <s v="43824 HRS"/>
    <x v="1"/>
    <n v="41"/>
    <n v="51"/>
    <n v="5963"/>
  </r>
  <r>
    <s v="AERMOD 22112"/>
    <s v="ElmoreNorth_10202023_2015-2021_TAC.SUM"/>
    <x v="7"/>
    <x v="11"/>
    <x v="48"/>
    <x v="0"/>
    <n v="0.9496"/>
    <n v="630750"/>
    <n v="3672075"/>
    <n v="-68.66"/>
    <n v="-68.66"/>
    <n v="0"/>
    <s v="43824 HRS"/>
    <x v="1"/>
    <n v="41"/>
    <n v="51"/>
    <n v="5963"/>
  </r>
  <r>
    <s v="AERMOD 22112"/>
    <s v="ElmoreNorth_10202023_2015-2021_TAC.SUM"/>
    <x v="7"/>
    <x v="11"/>
    <x v="49"/>
    <x v="0"/>
    <n v="1.07185"/>
    <n v="630423.97"/>
    <n v="3672375.09"/>
    <n v="-69.58"/>
    <n v="-69.58"/>
    <n v="0"/>
    <s v="43824 HRS"/>
    <x v="1"/>
    <n v="41"/>
    <n v="51"/>
    <n v="5963"/>
  </r>
  <r>
    <s v="AERMOD 22112"/>
    <s v="ElmoreNorth_10202023_2015-2021_TAC.SUM"/>
    <x v="7"/>
    <x v="11"/>
    <x v="7"/>
    <x v="0"/>
    <n v="23.452819999999999"/>
    <n v="630714.82999999996"/>
    <n v="3672232.85"/>
    <n v="-68.91"/>
    <n v="-68.91"/>
    <n v="0"/>
    <s v="43824 HRS"/>
    <x v="1"/>
    <n v="41"/>
    <n v="51"/>
    <n v="5963"/>
  </r>
  <r>
    <s v="AERMOD 22112"/>
    <s v="ElmoreNorth_10202023_2015-2021_TAC.SUM"/>
    <x v="7"/>
    <x v="11"/>
    <x v="8"/>
    <x v="0"/>
    <n v="1.81881"/>
    <n v="630423.97"/>
    <n v="3672375.09"/>
    <n v="-69.58"/>
    <n v="-69.58"/>
    <n v="0"/>
    <s v="43824 HRS"/>
    <x v="1"/>
    <n v="41"/>
    <n v="51"/>
    <n v="5963"/>
  </r>
  <r>
    <s v="AERMOD 22112"/>
    <s v="ElmoreNorth_10202023_2015-2021_TAC.SUM"/>
    <x v="7"/>
    <x v="11"/>
    <x v="9"/>
    <x v="0"/>
    <n v="1.76139"/>
    <n v="630423.97"/>
    <n v="3672375.09"/>
    <n v="-69.58"/>
    <n v="-69.58"/>
    <n v="0"/>
    <s v="43824 HRS"/>
    <x v="1"/>
    <n v="41"/>
    <n v="51"/>
    <n v="5963"/>
  </r>
  <r>
    <s v="AERMOD 22112"/>
    <s v="ElmoreNorth_10202023_2015-2021_TAC.SUM"/>
    <x v="7"/>
    <x v="11"/>
    <x v="10"/>
    <x v="0"/>
    <n v="1.64479"/>
    <n v="630423.97"/>
    <n v="3672375.09"/>
    <n v="-69.58"/>
    <n v="-69.58"/>
    <n v="0"/>
    <s v="43824 HRS"/>
    <x v="1"/>
    <n v="41"/>
    <n v="51"/>
    <n v="5963"/>
  </r>
  <r>
    <s v="AERMOD 22112"/>
    <s v="ElmoreNorth_10202023_2015-2021_TAC.SUM"/>
    <x v="7"/>
    <x v="11"/>
    <x v="11"/>
    <x v="0"/>
    <n v="1.5023"/>
    <n v="630714.82999999996"/>
    <n v="3672303.97"/>
    <n v="-68.959999999999994"/>
    <n v="-68.959999999999994"/>
    <n v="0"/>
    <s v="43824 HRS"/>
    <x v="1"/>
    <n v="41"/>
    <n v="51"/>
    <n v="5963"/>
  </r>
  <r>
    <s v="AERMOD 22112"/>
    <s v="ElmoreNorth_10202023_2015-2021_TAC.SUM"/>
    <x v="7"/>
    <x v="11"/>
    <x v="12"/>
    <x v="0"/>
    <n v="1.49891"/>
    <n v="630714.82999999996"/>
    <n v="3672303.97"/>
    <n v="-68.959999999999994"/>
    <n v="-68.959999999999994"/>
    <n v="0"/>
    <s v="43824 HRS"/>
    <x v="1"/>
    <n v="41"/>
    <n v="51"/>
    <n v="5963"/>
  </r>
  <r>
    <s v="AERMOD 22112"/>
    <s v="ElmoreNorth_10202023_2015-2021_TAC.SUM"/>
    <x v="7"/>
    <x v="11"/>
    <x v="13"/>
    <x v="0"/>
    <n v="1.4894499999999999"/>
    <n v="630714.82999999996"/>
    <n v="3672303.97"/>
    <n v="-68.959999999999994"/>
    <n v="-68.959999999999994"/>
    <n v="0"/>
    <s v="43824 HRS"/>
    <x v="1"/>
    <n v="41"/>
    <n v="51"/>
    <n v="5963"/>
  </r>
  <r>
    <s v="AERMOD 22112"/>
    <s v="ElmoreNorth_10202023_2015-2021_TAC.SUM"/>
    <x v="7"/>
    <x v="11"/>
    <x v="14"/>
    <x v="0"/>
    <n v="1.4949699999999999"/>
    <n v="630714.82999999996"/>
    <n v="3672280.26"/>
    <n v="-68.94"/>
    <n v="-68.94"/>
    <n v="0"/>
    <s v="43824 HRS"/>
    <x v="1"/>
    <n v="41"/>
    <n v="51"/>
    <n v="5963"/>
  </r>
  <r>
    <s v="AERMOD 22112"/>
    <s v="ElmoreNorth_10202023_2015-2021_TAC.SUM"/>
    <x v="7"/>
    <x v="11"/>
    <x v="15"/>
    <x v="0"/>
    <n v="1.5045900000000001"/>
    <n v="630399.73"/>
    <n v="3672375.09"/>
    <n v="-69.62"/>
    <n v="-69.62"/>
    <n v="0"/>
    <s v="43824 HRS"/>
    <x v="1"/>
    <n v="41"/>
    <n v="51"/>
    <n v="5963"/>
  </r>
  <r>
    <s v="AERMOD 22112"/>
    <s v="ElmoreNorth_10202023_2015-2021_TAC.SUM"/>
    <x v="7"/>
    <x v="11"/>
    <x v="16"/>
    <x v="0"/>
    <n v="40.236370000000001"/>
    <n v="630472.43999999994"/>
    <n v="3671995.77"/>
    <n v="-69.239999999999995"/>
    <n v="-69.239999999999995"/>
    <n v="0"/>
    <s v="43824 HRS"/>
    <x v="1"/>
    <n v="41"/>
    <n v="51"/>
    <n v="5963"/>
  </r>
  <r>
    <s v="AERMOD 22112"/>
    <s v="ElmoreNorth_10202023_2015-2021_TAC.SUM"/>
    <x v="7"/>
    <x v="0"/>
    <x v="0"/>
    <x v="0"/>
    <n v="11685.75239"/>
    <n v="630351.25"/>
    <n v="3671995.77"/>
    <n v="-69.44"/>
    <n v="-69.44"/>
    <n v="0"/>
    <n v="16101105"/>
    <x v="1"/>
    <n v="41"/>
    <n v="51"/>
    <n v="5963"/>
  </r>
  <r>
    <s v="AERMOD 22112"/>
    <s v="ElmoreNorth_10202023_2015-2021_TAC.SUM"/>
    <x v="7"/>
    <x v="0"/>
    <x v="0"/>
    <x v="1"/>
    <n v="11131.751770000001"/>
    <n v="630351.25"/>
    <n v="3671995.77"/>
    <n v="-69.44"/>
    <n v="-69.44"/>
    <n v="0"/>
    <n v="16022021"/>
    <x v="1"/>
    <n v="41"/>
    <n v="51"/>
    <n v="5963"/>
  </r>
  <r>
    <s v="AERMOD 22112"/>
    <s v="ElmoreNorth_10202023_2015-2021_TAC.SUM"/>
    <x v="7"/>
    <x v="0"/>
    <x v="17"/>
    <x v="0"/>
    <n v="2025.4299799999999"/>
    <n v="630254.29"/>
    <n v="3671995.77"/>
    <n v="-69.650000000000006"/>
    <n v="-69.650000000000006"/>
    <n v="0"/>
    <n v="21090318"/>
    <x v="1"/>
    <n v="41"/>
    <n v="51"/>
    <n v="5963"/>
  </r>
  <r>
    <s v="AERMOD 22112"/>
    <s v="ElmoreNorth_10202023_2015-2021_TAC.SUM"/>
    <x v="7"/>
    <x v="0"/>
    <x v="17"/>
    <x v="1"/>
    <n v="1272.8831499999999"/>
    <n v="630350"/>
    <n v="3671975"/>
    <n v="-69.400000000000006"/>
    <n v="-69.400000000000006"/>
    <n v="0"/>
    <n v="21091218"/>
    <x v="1"/>
    <n v="41"/>
    <n v="51"/>
    <n v="5963"/>
  </r>
  <r>
    <s v="AERMOD 22112"/>
    <s v="ElmoreNorth_10202023_2015-2021_TAC.SUM"/>
    <x v="7"/>
    <x v="0"/>
    <x v="1"/>
    <x v="0"/>
    <n v="497.20686999999998"/>
    <n v="630472.43999999994"/>
    <n v="3672375.09"/>
    <n v="-69.489999999999995"/>
    <n v="-69.489999999999995"/>
    <n v="0"/>
    <n v="15090820"/>
    <x v="1"/>
    <n v="41"/>
    <n v="51"/>
    <n v="5963"/>
  </r>
  <r>
    <s v="AERMOD 22112"/>
    <s v="ElmoreNorth_10202023_2015-2021_TAC.SUM"/>
    <x v="7"/>
    <x v="0"/>
    <x v="1"/>
    <x v="1"/>
    <n v="492.1234"/>
    <n v="630448.19999999995"/>
    <n v="3672375.09"/>
    <n v="-69.53"/>
    <n v="-69.53"/>
    <n v="0"/>
    <n v="15090519"/>
    <x v="1"/>
    <n v="41"/>
    <n v="51"/>
    <n v="5963"/>
  </r>
  <r>
    <s v="AERMOD 22112"/>
    <s v="ElmoreNorth_10202023_2015-2021_TAC.SUM"/>
    <x v="7"/>
    <x v="0"/>
    <x v="18"/>
    <x v="0"/>
    <n v="31.342880000000001"/>
    <n v="630675"/>
    <n v="3672450"/>
    <n v="-69.12"/>
    <n v="-69.12"/>
    <n v="0"/>
    <n v="17050621"/>
    <x v="1"/>
    <n v="41"/>
    <n v="51"/>
    <n v="5963"/>
  </r>
  <r>
    <s v="AERMOD 22112"/>
    <s v="ElmoreNorth_10202023_2015-2021_TAC.SUM"/>
    <x v="7"/>
    <x v="0"/>
    <x v="18"/>
    <x v="1"/>
    <n v="29.679369999999999"/>
    <n v="630675"/>
    <n v="3672450"/>
    <n v="-69.12"/>
    <n v="-69.12"/>
    <n v="0"/>
    <n v="17050620"/>
    <x v="1"/>
    <n v="41"/>
    <n v="51"/>
    <n v="5963"/>
  </r>
  <r>
    <s v="AERMOD 22112"/>
    <s v="ElmoreNorth_10202023_2015-2021_TAC.SUM"/>
    <x v="7"/>
    <x v="0"/>
    <x v="19"/>
    <x v="0"/>
    <n v="27.820830000000001"/>
    <n v="630900"/>
    <n v="3673200"/>
    <n v="-69.510000000000005"/>
    <n v="-69.510000000000005"/>
    <n v="0"/>
    <n v="21101117"/>
    <x v="1"/>
    <n v="41"/>
    <n v="51"/>
    <n v="5963"/>
  </r>
  <r>
    <s v="AERMOD 22112"/>
    <s v="ElmoreNorth_10202023_2015-2021_TAC.SUM"/>
    <x v="7"/>
    <x v="0"/>
    <x v="19"/>
    <x v="1"/>
    <n v="26.42661"/>
    <n v="630900"/>
    <n v="3673200"/>
    <n v="-69.510000000000005"/>
    <n v="-69.510000000000005"/>
    <n v="0"/>
    <n v="17050701"/>
    <x v="1"/>
    <n v="41"/>
    <n v="51"/>
    <n v="5963"/>
  </r>
  <r>
    <s v="AERMOD 22112"/>
    <s v="ElmoreNorth_10202023_2015-2021_TAC.SUM"/>
    <x v="7"/>
    <x v="0"/>
    <x v="20"/>
    <x v="0"/>
    <n v="22.643180000000001"/>
    <n v="631750"/>
    <n v="3670750"/>
    <n v="-66.28"/>
    <n v="-66.28"/>
    <n v="0"/>
    <n v="21051522"/>
    <x v="1"/>
    <n v="41"/>
    <n v="51"/>
    <n v="5963"/>
  </r>
  <r>
    <s v="AERMOD 22112"/>
    <s v="ElmoreNorth_10202023_2015-2021_TAC.SUM"/>
    <x v="7"/>
    <x v="0"/>
    <x v="20"/>
    <x v="1"/>
    <n v="20.397220000000001"/>
    <n v="631750"/>
    <n v="3670750"/>
    <n v="-66.28"/>
    <n v="-66.28"/>
    <n v="0"/>
    <n v="18051122"/>
    <x v="1"/>
    <n v="41"/>
    <n v="51"/>
    <n v="5963"/>
  </r>
  <r>
    <s v="AERMOD 22112"/>
    <s v="ElmoreNorth_10202023_2015-2021_TAC.SUM"/>
    <x v="7"/>
    <x v="0"/>
    <x v="21"/>
    <x v="0"/>
    <n v="17.485769999999999"/>
    <n v="632250"/>
    <n v="3671000"/>
    <n v="-66.06"/>
    <n v="-66.06"/>
    <n v="0"/>
    <n v="21071206"/>
    <x v="1"/>
    <n v="41"/>
    <n v="51"/>
    <n v="5963"/>
  </r>
  <r>
    <s v="AERMOD 22112"/>
    <s v="ElmoreNorth_10202023_2015-2021_TAC.SUM"/>
    <x v="7"/>
    <x v="0"/>
    <x v="21"/>
    <x v="1"/>
    <n v="15.810969999999999"/>
    <n v="632737.47"/>
    <n v="3670847.68"/>
    <n v="-65.8"/>
    <n v="-65.8"/>
    <n v="0"/>
    <n v="15022718"/>
    <x v="1"/>
    <n v="41"/>
    <n v="51"/>
    <n v="5963"/>
  </r>
  <r>
    <s v="AERMOD 22112"/>
    <s v="ElmoreNorth_10202023_2015-2021_TAC.SUM"/>
    <x v="7"/>
    <x v="0"/>
    <x v="22"/>
    <x v="0"/>
    <n v="23.478069999999999"/>
    <n v="630100"/>
    <n v="3673200"/>
    <n v="-70"/>
    <n v="-70"/>
    <n v="0"/>
    <n v="17091403"/>
    <x v="1"/>
    <n v="41"/>
    <n v="51"/>
    <n v="5963"/>
  </r>
  <r>
    <s v="AERMOD 22112"/>
    <s v="ElmoreNorth_10202023_2015-2021_TAC.SUM"/>
    <x v="7"/>
    <x v="0"/>
    <x v="22"/>
    <x v="1"/>
    <n v="21.220079999999999"/>
    <n v="630200"/>
    <n v="3673200"/>
    <n v="-69.97"/>
    <n v="-69.97"/>
    <n v="0"/>
    <n v="18041620"/>
    <x v="1"/>
    <n v="41"/>
    <n v="51"/>
    <n v="5963"/>
  </r>
  <r>
    <s v="AERMOD 22112"/>
    <s v="ElmoreNorth_10202023_2015-2021_TAC.SUM"/>
    <x v="7"/>
    <x v="0"/>
    <x v="23"/>
    <x v="0"/>
    <n v="20.551179999999999"/>
    <n v="631000"/>
    <n v="3673500"/>
    <n v="-69.540000000000006"/>
    <n v="-69.540000000000006"/>
    <n v="0"/>
    <n v="16052102"/>
    <x v="1"/>
    <n v="41"/>
    <n v="51"/>
    <n v="5963"/>
  </r>
  <r>
    <s v="AERMOD 22112"/>
    <s v="ElmoreNorth_10202023_2015-2021_TAC.SUM"/>
    <x v="7"/>
    <x v="0"/>
    <x v="23"/>
    <x v="1"/>
    <n v="19.656790000000001"/>
    <n v="631000"/>
    <n v="3673500"/>
    <n v="-69.540000000000006"/>
    <n v="-69.540000000000006"/>
    <n v="0"/>
    <n v="21051523"/>
    <x v="1"/>
    <n v="41"/>
    <n v="51"/>
    <n v="5963"/>
  </r>
  <r>
    <s v="AERMOD 22112"/>
    <s v="ElmoreNorth_10202023_2015-2021_TAC.SUM"/>
    <x v="7"/>
    <x v="0"/>
    <x v="24"/>
    <x v="0"/>
    <n v="30.53387"/>
    <n v="630675"/>
    <n v="3672450"/>
    <n v="-69.12"/>
    <n v="-69.12"/>
    <n v="0"/>
    <n v="17050621"/>
    <x v="1"/>
    <n v="41"/>
    <n v="51"/>
    <n v="5963"/>
  </r>
  <r>
    <s v="AERMOD 22112"/>
    <s v="ElmoreNorth_10202023_2015-2021_TAC.SUM"/>
    <x v="7"/>
    <x v="0"/>
    <x v="24"/>
    <x v="1"/>
    <n v="28.810230000000001"/>
    <n v="630675"/>
    <n v="3672450"/>
    <n v="-69.12"/>
    <n v="-69.12"/>
    <n v="0"/>
    <n v="17050620"/>
    <x v="1"/>
    <n v="41"/>
    <n v="51"/>
    <n v="5963"/>
  </r>
  <r>
    <s v="AERMOD 22112"/>
    <s v="ElmoreNorth_10202023_2015-2021_TAC.SUM"/>
    <x v="7"/>
    <x v="0"/>
    <x v="25"/>
    <x v="0"/>
    <n v="20.093139999999998"/>
    <n v="630250"/>
    <n v="3670000"/>
    <n v="-66.42"/>
    <n v="-66.42"/>
    <n v="0"/>
    <n v="17091403"/>
    <x v="1"/>
    <n v="41"/>
    <n v="51"/>
    <n v="5963"/>
  </r>
  <r>
    <s v="AERMOD 22112"/>
    <s v="ElmoreNorth_10202023_2015-2021_TAC.SUM"/>
    <x v="7"/>
    <x v="0"/>
    <x v="25"/>
    <x v="1"/>
    <n v="19.256219999999999"/>
    <n v="630250"/>
    <n v="3670000"/>
    <n v="-66.42"/>
    <n v="-66.42"/>
    <n v="0"/>
    <n v="21031518"/>
    <x v="1"/>
    <n v="41"/>
    <n v="51"/>
    <n v="5963"/>
  </r>
  <r>
    <s v="AERMOD 22112"/>
    <s v="ElmoreNorth_10202023_2015-2021_TAC.SUM"/>
    <x v="7"/>
    <x v="0"/>
    <x v="26"/>
    <x v="0"/>
    <n v="30.176210000000001"/>
    <n v="630025"/>
    <n v="3672500"/>
    <n v="-69.95"/>
    <n v="-66.84"/>
    <n v="0"/>
    <n v="17050621"/>
    <x v="1"/>
    <n v="41"/>
    <n v="51"/>
    <n v="5963"/>
  </r>
  <r>
    <s v="AERMOD 22112"/>
    <s v="ElmoreNorth_10202023_2015-2021_TAC.SUM"/>
    <x v="7"/>
    <x v="0"/>
    <x v="26"/>
    <x v="1"/>
    <n v="29.450510000000001"/>
    <n v="630025"/>
    <n v="3672500"/>
    <n v="-69.95"/>
    <n v="-66.84"/>
    <n v="0"/>
    <n v="17050620"/>
    <x v="1"/>
    <n v="41"/>
    <n v="51"/>
    <n v="5963"/>
  </r>
  <r>
    <s v="AERMOD 22112"/>
    <s v="ElmoreNorth_10202023_2015-2021_TAC.SUM"/>
    <x v="7"/>
    <x v="0"/>
    <x v="27"/>
    <x v="0"/>
    <n v="19.34141"/>
    <n v="630250"/>
    <n v="3670500"/>
    <n v="-67.239999999999995"/>
    <n v="-67.239999999999995"/>
    <n v="0"/>
    <n v="17050702"/>
    <x v="1"/>
    <n v="41"/>
    <n v="51"/>
    <n v="5963"/>
  </r>
  <r>
    <s v="AERMOD 22112"/>
    <s v="ElmoreNorth_10202023_2015-2021_TAC.SUM"/>
    <x v="7"/>
    <x v="0"/>
    <x v="27"/>
    <x v="1"/>
    <n v="18.969570000000001"/>
    <n v="630250"/>
    <n v="3670500"/>
    <n v="-67.239999999999995"/>
    <n v="-67.239999999999995"/>
    <n v="0"/>
    <n v="16013120"/>
    <x v="1"/>
    <n v="41"/>
    <n v="51"/>
    <n v="5963"/>
  </r>
  <r>
    <s v="AERMOD 22112"/>
    <s v="ElmoreNorth_10202023_2015-2021_TAC.SUM"/>
    <x v="7"/>
    <x v="0"/>
    <x v="28"/>
    <x v="0"/>
    <n v="21.895879999999998"/>
    <n v="631000"/>
    <n v="3670500"/>
    <n v="-66.459999999999994"/>
    <n v="-66.459999999999994"/>
    <n v="0"/>
    <n v="16032818"/>
    <x v="1"/>
    <n v="41"/>
    <n v="51"/>
    <n v="5963"/>
  </r>
  <r>
    <s v="AERMOD 22112"/>
    <s v="ElmoreNorth_10202023_2015-2021_TAC.SUM"/>
    <x v="7"/>
    <x v="0"/>
    <x v="28"/>
    <x v="1"/>
    <n v="21.73312"/>
    <n v="631000"/>
    <n v="3670500"/>
    <n v="-66.459999999999994"/>
    <n v="-66.459999999999994"/>
    <n v="0"/>
    <n v="16032822"/>
    <x v="1"/>
    <n v="41"/>
    <n v="51"/>
    <n v="5963"/>
  </r>
  <r>
    <s v="AERMOD 22112"/>
    <s v="ElmoreNorth_10202023_2015-2021_TAC.SUM"/>
    <x v="7"/>
    <x v="0"/>
    <x v="29"/>
    <x v="0"/>
    <n v="21.203749999999999"/>
    <n v="631000"/>
    <n v="3670750"/>
    <n v="-66.95"/>
    <n v="-66.95"/>
    <n v="0"/>
    <n v="21051522"/>
    <x v="1"/>
    <n v="41"/>
    <n v="51"/>
    <n v="5963"/>
  </r>
  <r>
    <s v="AERMOD 22112"/>
    <s v="ElmoreNorth_10202023_2015-2021_TAC.SUM"/>
    <x v="7"/>
    <x v="0"/>
    <x v="29"/>
    <x v="1"/>
    <n v="20.482780000000002"/>
    <n v="631000"/>
    <n v="3670750"/>
    <n v="-66.95"/>
    <n v="-66.95"/>
    <n v="0"/>
    <n v="18051122"/>
    <x v="1"/>
    <n v="41"/>
    <n v="51"/>
    <n v="5963"/>
  </r>
  <r>
    <s v="AERMOD 22112"/>
    <s v="ElmoreNorth_10202023_2015-2021_TAC.SUM"/>
    <x v="7"/>
    <x v="0"/>
    <x v="30"/>
    <x v="0"/>
    <n v="23.359459999999999"/>
    <n v="629500"/>
    <n v="3673250"/>
    <n v="-69.81"/>
    <n v="-69.81"/>
    <n v="0"/>
    <n v="21051919"/>
    <x v="1"/>
    <n v="41"/>
    <n v="51"/>
    <n v="5963"/>
  </r>
  <r>
    <s v="AERMOD 22112"/>
    <s v="ElmoreNorth_10202023_2015-2021_TAC.SUM"/>
    <x v="7"/>
    <x v="0"/>
    <x v="30"/>
    <x v="1"/>
    <n v="22.14574"/>
    <n v="629500"/>
    <n v="3673250"/>
    <n v="-69.81"/>
    <n v="-69.81"/>
    <n v="0"/>
    <n v="16111619"/>
    <x v="1"/>
    <n v="41"/>
    <n v="51"/>
    <n v="5963"/>
  </r>
  <r>
    <s v="AERMOD 22112"/>
    <s v="ElmoreNorth_10202023_2015-2021_TAC.SUM"/>
    <x v="7"/>
    <x v="0"/>
    <x v="31"/>
    <x v="0"/>
    <n v="20.315470000000001"/>
    <n v="630695"/>
    <n v="3670336.53"/>
    <n v="-66.52"/>
    <n v="-66.52"/>
    <n v="0"/>
    <n v="21102517"/>
    <x v="1"/>
    <n v="41"/>
    <n v="51"/>
    <n v="5963"/>
  </r>
  <r>
    <s v="AERMOD 22112"/>
    <s v="ElmoreNorth_10202023_2015-2021_TAC.SUM"/>
    <x v="7"/>
    <x v="0"/>
    <x v="31"/>
    <x v="1"/>
    <n v="20.228370000000002"/>
    <n v="630750"/>
    <n v="3670250"/>
    <n v="-66.31"/>
    <n v="-66.31"/>
    <n v="0"/>
    <n v="21051920"/>
    <x v="1"/>
    <n v="41"/>
    <n v="51"/>
    <n v="5963"/>
  </r>
  <r>
    <s v="AERMOD 22112"/>
    <s v="ElmoreNorth_10202023_2015-2021_TAC.SUM"/>
    <x v="7"/>
    <x v="0"/>
    <x v="50"/>
    <x v="0"/>
    <n v="11685.602269999999"/>
    <n v="630351.25"/>
    <n v="3671995.77"/>
    <n v="-69.44"/>
    <n v="-69.44"/>
    <n v="0"/>
    <n v="16101105"/>
    <x v="1"/>
    <n v="41"/>
    <n v="51"/>
    <n v="5963"/>
  </r>
  <r>
    <s v="AERMOD 22112"/>
    <s v="ElmoreNorth_10202023_2015-2021_TAC.SUM"/>
    <x v="7"/>
    <x v="0"/>
    <x v="50"/>
    <x v="1"/>
    <n v="11131.61722"/>
    <n v="630351.25"/>
    <n v="3671995.77"/>
    <n v="-69.44"/>
    <n v="-69.44"/>
    <n v="0"/>
    <n v="16022021"/>
    <x v="1"/>
    <n v="41"/>
    <n v="51"/>
    <n v="5963"/>
  </r>
  <r>
    <s v="AERMOD 22112"/>
    <s v="ElmoreNorth_10202023_2015-2021_TAC.SUM"/>
    <x v="7"/>
    <x v="0"/>
    <x v="32"/>
    <x v="0"/>
    <n v="20.59985"/>
    <n v="630254.29"/>
    <n v="3671995.77"/>
    <n v="-69.650000000000006"/>
    <n v="-69.650000000000006"/>
    <n v="0"/>
    <n v="17100904"/>
    <x v="1"/>
    <n v="41"/>
    <n v="51"/>
    <n v="5963"/>
  </r>
  <r>
    <s v="AERMOD 22112"/>
    <s v="ElmoreNorth_10202023_2015-2021_TAC.SUM"/>
    <x v="7"/>
    <x v="0"/>
    <x v="32"/>
    <x v="1"/>
    <n v="18.32339"/>
    <n v="630254.29"/>
    <n v="3671995.77"/>
    <n v="-69.650000000000006"/>
    <n v="-69.650000000000006"/>
    <n v="0"/>
    <n v="18101503"/>
    <x v="1"/>
    <n v="41"/>
    <n v="51"/>
    <n v="5963"/>
  </r>
  <r>
    <s v="AERMOD 22112"/>
    <s v="ElmoreNorth_10202023_2015-2021_TAC.SUM"/>
    <x v="7"/>
    <x v="0"/>
    <x v="33"/>
    <x v="0"/>
    <n v="24.557749999999999"/>
    <n v="630351.25"/>
    <n v="3672375.09"/>
    <n v="-69.72"/>
    <n v="-69.72"/>
    <n v="0"/>
    <n v="17050621"/>
    <x v="1"/>
    <n v="41"/>
    <n v="51"/>
    <n v="5963"/>
  </r>
  <r>
    <s v="AERMOD 22112"/>
    <s v="ElmoreNorth_10202023_2015-2021_TAC.SUM"/>
    <x v="7"/>
    <x v="0"/>
    <x v="33"/>
    <x v="1"/>
    <n v="23.482690000000002"/>
    <n v="630351.25"/>
    <n v="3672375.09"/>
    <n v="-69.72"/>
    <n v="-69.72"/>
    <n v="0"/>
    <n v="17050620"/>
    <x v="1"/>
    <n v="41"/>
    <n v="51"/>
    <n v="5963"/>
  </r>
  <r>
    <s v="AERMOD 22112"/>
    <s v="ElmoreNorth_10202023_2015-2021_TAC.SUM"/>
    <x v="7"/>
    <x v="0"/>
    <x v="34"/>
    <x v="0"/>
    <n v="24.147939999999998"/>
    <n v="630351.25"/>
    <n v="3672375.09"/>
    <n v="-69.72"/>
    <n v="-69.72"/>
    <n v="0"/>
    <n v="17050621"/>
    <x v="1"/>
    <n v="41"/>
    <n v="51"/>
    <n v="5963"/>
  </r>
  <r>
    <s v="AERMOD 22112"/>
    <s v="ElmoreNorth_10202023_2015-2021_TAC.SUM"/>
    <x v="7"/>
    <x v="0"/>
    <x v="34"/>
    <x v="1"/>
    <n v="23.653479999999998"/>
    <n v="630375.49"/>
    <n v="3672375.09"/>
    <n v="-69.680000000000007"/>
    <n v="-69.680000000000007"/>
    <n v="0"/>
    <n v="17050620"/>
    <x v="1"/>
    <n v="41"/>
    <n v="51"/>
    <n v="5963"/>
  </r>
  <r>
    <s v="AERMOD 22112"/>
    <s v="ElmoreNorth_10202023_2015-2021_TAC.SUM"/>
    <x v="7"/>
    <x v="0"/>
    <x v="2"/>
    <x v="0"/>
    <n v="2029.02253"/>
    <n v="630230.06000000006"/>
    <n v="3671995.77"/>
    <n v="-69.69"/>
    <n v="-69.69"/>
    <n v="0"/>
    <n v="21090318"/>
    <x v="1"/>
    <n v="41"/>
    <n v="51"/>
    <n v="5963"/>
  </r>
  <r>
    <s v="AERMOD 22112"/>
    <s v="ElmoreNorth_10202023_2015-2021_TAC.SUM"/>
    <x v="7"/>
    <x v="0"/>
    <x v="2"/>
    <x v="1"/>
    <n v="1335.14345"/>
    <n v="630302.77"/>
    <n v="3671995.77"/>
    <n v="-69.569999999999993"/>
    <n v="-69.569999999999993"/>
    <n v="0"/>
    <n v="21091218"/>
    <x v="1"/>
    <n v="41"/>
    <n v="51"/>
    <n v="5963"/>
  </r>
  <r>
    <s v="AERMOD 22112"/>
    <s v="ElmoreNorth_10202023_2015-2021_TAC.SUM"/>
    <x v="7"/>
    <x v="0"/>
    <x v="35"/>
    <x v="0"/>
    <n v="48.705689999999997"/>
    <n v="630351.25"/>
    <n v="3672375.09"/>
    <n v="-69.72"/>
    <n v="-69.72"/>
    <n v="0"/>
    <n v="17050621"/>
    <x v="1"/>
    <n v="41"/>
    <n v="51"/>
    <n v="5963"/>
  </r>
  <r>
    <s v="AERMOD 22112"/>
    <s v="ElmoreNorth_10202023_2015-2021_TAC.SUM"/>
    <x v="7"/>
    <x v="0"/>
    <x v="35"/>
    <x v="1"/>
    <n v="46.725000000000001"/>
    <n v="630375.49"/>
    <n v="3672375.09"/>
    <n v="-69.680000000000007"/>
    <n v="-69.680000000000007"/>
    <n v="0"/>
    <n v="17050620"/>
    <x v="1"/>
    <n v="41"/>
    <n v="51"/>
    <n v="5963"/>
  </r>
  <r>
    <s v="AERMOD 22112"/>
    <s v="ElmoreNorth_10202023_2015-2021_TAC.SUM"/>
    <x v="7"/>
    <x v="0"/>
    <x v="3"/>
    <x v="0"/>
    <n v="191.43261000000001"/>
    <n v="630472.43999999994"/>
    <n v="3672375.09"/>
    <n v="-69.489999999999995"/>
    <n v="-69.489999999999995"/>
    <n v="0"/>
    <n v="15090820"/>
    <x v="1"/>
    <n v="41"/>
    <n v="51"/>
    <n v="5963"/>
  </r>
  <r>
    <s v="AERMOD 22112"/>
    <s v="ElmoreNorth_10202023_2015-2021_TAC.SUM"/>
    <x v="7"/>
    <x v="0"/>
    <x v="3"/>
    <x v="1"/>
    <n v="185.66174000000001"/>
    <n v="630472.43999999994"/>
    <n v="3672375.09"/>
    <n v="-69.489999999999995"/>
    <n v="-69.489999999999995"/>
    <n v="0"/>
    <n v="16010520"/>
    <x v="1"/>
    <n v="41"/>
    <n v="51"/>
    <n v="5963"/>
  </r>
  <r>
    <s v="AERMOD 22112"/>
    <s v="ElmoreNorth_10202023_2015-2021_TAC.SUM"/>
    <x v="7"/>
    <x v="0"/>
    <x v="4"/>
    <x v="0"/>
    <n v="131.63033999999999"/>
    <n v="630569.4"/>
    <n v="3672375.09"/>
    <n v="-69.3"/>
    <n v="-69.3"/>
    <n v="0"/>
    <n v="17070804"/>
    <x v="1"/>
    <n v="41"/>
    <n v="51"/>
    <n v="5963"/>
  </r>
  <r>
    <s v="AERMOD 22112"/>
    <s v="ElmoreNorth_10202023_2015-2021_TAC.SUM"/>
    <x v="7"/>
    <x v="0"/>
    <x v="4"/>
    <x v="1"/>
    <n v="117.58922"/>
    <n v="630448.19999999995"/>
    <n v="3672375.09"/>
    <n v="-69.53"/>
    <n v="-69.53"/>
    <n v="0"/>
    <n v="17070905"/>
    <x v="1"/>
    <n v="41"/>
    <n v="51"/>
    <n v="5963"/>
  </r>
  <r>
    <s v="AERMOD 22112"/>
    <s v="ElmoreNorth_10202023_2015-2021_TAC.SUM"/>
    <x v="7"/>
    <x v="0"/>
    <x v="5"/>
    <x v="0"/>
    <n v="160.11957000000001"/>
    <n v="630496.68000000005"/>
    <n v="3672375.09"/>
    <n v="-69.430000000000007"/>
    <n v="-69.430000000000007"/>
    <n v="0"/>
    <n v="17050823"/>
    <x v="1"/>
    <n v="41"/>
    <n v="51"/>
    <n v="5963"/>
  </r>
  <r>
    <s v="AERMOD 22112"/>
    <s v="ElmoreNorth_10202023_2015-2021_TAC.SUM"/>
    <x v="7"/>
    <x v="0"/>
    <x v="5"/>
    <x v="1"/>
    <n v="152.28439"/>
    <n v="630496.68000000005"/>
    <n v="3672375.09"/>
    <n v="-69.430000000000007"/>
    <n v="-69.430000000000007"/>
    <n v="0"/>
    <n v="16072306"/>
    <x v="1"/>
    <n v="41"/>
    <n v="51"/>
    <n v="5963"/>
  </r>
  <r>
    <s v="AERMOD 22112"/>
    <s v="ElmoreNorth_10202023_2015-2021_TAC.SUM"/>
    <x v="7"/>
    <x v="0"/>
    <x v="6"/>
    <x v="0"/>
    <n v="275.41034000000002"/>
    <n v="630714.82999999996"/>
    <n v="3672209.14"/>
    <n v="-68.89"/>
    <n v="-68.89"/>
    <n v="0"/>
    <n v="18022721"/>
    <x v="1"/>
    <n v="41"/>
    <n v="51"/>
    <n v="5963"/>
  </r>
  <r>
    <s v="AERMOD 22112"/>
    <s v="ElmoreNorth_10202023_2015-2021_TAC.SUM"/>
    <x v="7"/>
    <x v="0"/>
    <x v="6"/>
    <x v="1"/>
    <n v="274.28775000000002"/>
    <n v="630714.82999999996"/>
    <n v="3672209.14"/>
    <n v="-68.89"/>
    <n v="-68.89"/>
    <n v="0"/>
    <n v="15042220"/>
    <x v="1"/>
    <n v="41"/>
    <n v="51"/>
    <n v="5963"/>
  </r>
  <r>
    <s v="AERMOD 22112"/>
    <s v="ElmoreNorth_10202023_2015-2021_TAC.SUM"/>
    <x v="7"/>
    <x v="0"/>
    <x v="36"/>
    <x v="0"/>
    <n v="308.81808999999998"/>
    <n v="630157.34"/>
    <n v="3672090.6"/>
    <n v="-69.87"/>
    <n v="-69.87"/>
    <n v="0"/>
    <n v="21090318"/>
    <x v="1"/>
    <n v="41"/>
    <n v="51"/>
    <n v="5963"/>
  </r>
  <r>
    <s v="AERMOD 22112"/>
    <s v="ElmoreNorth_10202023_2015-2021_TAC.SUM"/>
    <x v="7"/>
    <x v="0"/>
    <x v="36"/>
    <x v="1"/>
    <n v="170.16254000000001"/>
    <n v="630725"/>
    <n v="3672300"/>
    <n v="-68.930000000000007"/>
    <n v="-68.930000000000007"/>
    <n v="0"/>
    <n v="21090418"/>
    <x v="1"/>
    <n v="41"/>
    <n v="51"/>
    <n v="5963"/>
  </r>
  <r>
    <s v="AERMOD 22112"/>
    <s v="ElmoreNorth_10202023_2015-2021_TAC.SUM"/>
    <x v="7"/>
    <x v="0"/>
    <x v="37"/>
    <x v="0"/>
    <n v="307.60093999999998"/>
    <n v="630714.82999999996"/>
    <n v="3672256.55"/>
    <n v="-68.92"/>
    <n v="-68.92"/>
    <n v="0"/>
    <n v="21090518"/>
    <x v="1"/>
    <n v="41"/>
    <n v="51"/>
    <n v="5963"/>
  </r>
  <r>
    <s v="AERMOD 22112"/>
    <s v="ElmoreNorth_10202023_2015-2021_TAC.SUM"/>
    <x v="7"/>
    <x v="0"/>
    <x v="37"/>
    <x v="1"/>
    <n v="188.71384"/>
    <n v="630714.82999999996"/>
    <n v="3672280.26"/>
    <n v="-68.94"/>
    <n v="-68.94"/>
    <n v="0"/>
    <n v="21090418"/>
    <x v="1"/>
    <n v="41"/>
    <n v="51"/>
    <n v="5963"/>
  </r>
  <r>
    <s v="AERMOD 22112"/>
    <s v="ElmoreNorth_10202023_2015-2021_TAC.SUM"/>
    <x v="7"/>
    <x v="0"/>
    <x v="38"/>
    <x v="0"/>
    <n v="315.81173000000001"/>
    <n v="630714.82999999996"/>
    <n v="3672232.85"/>
    <n v="-68.91"/>
    <n v="-68.91"/>
    <n v="0"/>
    <n v="21090518"/>
    <x v="1"/>
    <n v="41"/>
    <n v="51"/>
    <n v="5963"/>
  </r>
  <r>
    <s v="AERMOD 22112"/>
    <s v="ElmoreNorth_10202023_2015-2021_TAC.SUM"/>
    <x v="7"/>
    <x v="0"/>
    <x v="38"/>
    <x v="1"/>
    <n v="183.38495"/>
    <n v="630327.01"/>
    <n v="3672375.09"/>
    <n v="-69.760000000000005"/>
    <n v="-69.760000000000005"/>
    <n v="0"/>
    <n v="17082519"/>
    <x v="1"/>
    <n v="41"/>
    <n v="51"/>
    <n v="5963"/>
  </r>
  <r>
    <s v="AERMOD 22112"/>
    <s v="ElmoreNorth_10202023_2015-2021_TAC.SUM"/>
    <x v="7"/>
    <x v="0"/>
    <x v="39"/>
    <x v="0"/>
    <n v="320.59784999999999"/>
    <n v="630725"/>
    <n v="3672225"/>
    <n v="-68.89"/>
    <n v="-68.89"/>
    <n v="0"/>
    <n v="21090518"/>
    <x v="1"/>
    <n v="41"/>
    <n v="51"/>
    <n v="5963"/>
  </r>
  <r>
    <s v="AERMOD 22112"/>
    <s v="ElmoreNorth_10202023_2015-2021_TAC.SUM"/>
    <x v="7"/>
    <x v="0"/>
    <x v="39"/>
    <x v="1"/>
    <n v="194.65617"/>
    <n v="630725"/>
    <n v="3672250"/>
    <n v="-68.89"/>
    <n v="-68.89"/>
    <n v="0"/>
    <n v="21090418"/>
    <x v="1"/>
    <n v="41"/>
    <n v="51"/>
    <n v="5963"/>
  </r>
  <r>
    <s v="AERMOD 22112"/>
    <s v="ElmoreNorth_10202023_2015-2021_TAC.SUM"/>
    <x v="7"/>
    <x v="0"/>
    <x v="40"/>
    <x v="0"/>
    <n v="334.21181000000001"/>
    <n v="630714.82999999996"/>
    <n v="3672209.14"/>
    <n v="-68.89"/>
    <n v="-68.89"/>
    <n v="0"/>
    <n v="21090518"/>
    <x v="1"/>
    <n v="41"/>
    <n v="51"/>
    <n v="5963"/>
  </r>
  <r>
    <s v="AERMOD 22112"/>
    <s v="ElmoreNorth_10202023_2015-2021_TAC.SUM"/>
    <x v="7"/>
    <x v="0"/>
    <x v="40"/>
    <x v="1"/>
    <n v="220.46921"/>
    <n v="630714.82999999996"/>
    <n v="3672232.85"/>
    <n v="-68.91"/>
    <n v="-68.91"/>
    <n v="0"/>
    <n v="21090518"/>
    <x v="1"/>
    <n v="41"/>
    <n v="51"/>
    <n v="5963"/>
  </r>
  <r>
    <s v="AERMOD 22112"/>
    <s v="ElmoreNorth_10202023_2015-2021_TAC.SUM"/>
    <x v="7"/>
    <x v="0"/>
    <x v="41"/>
    <x v="0"/>
    <n v="331.63697999999999"/>
    <n v="630725"/>
    <n v="3672200"/>
    <n v="-68.87"/>
    <n v="-68.87"/>
    <n v="0"/>
    <n v="21090518"/>
    <x v="1"/>
    <n v="41"/>
    <n v="51"/>
    <n v="5963"/>
  </r>
  <r>
    <s v="AERMOD 22112"/>
    <s v="ElmoreNorth_10202023_2015-2021_TAC.SUM"/>
    <x v="7"/>
    <x v="0"/>
    <x v="41"/>
    <x v="1"/>
    <n v="201.68642"/>
    <n v="630714.82999999996"/>
    <n v="3672209.14"/>
    <n v="-68.89"/>
    <n v="-68.89"/>
    <n v="0"/>
    <n v="21090418"/>
    <x v="1"/>
    <n v="41"/>
    <n v="51"/>
    <n v="5963"/>
  </r>
  <r>
    <s v="AERMOD 22112"/>
    <s v="ElmoreNorth_10202023_2015-2021_TAC.SUM"/>
    <x v="7"/>
    <x v="0"/>
    <x v="42"/>
    <x v="0"/>
    <n v="328.84347000000002"/>
    <n v="630725"/>
    <n v="3672175"/>
    <n v="-68.849999999999994"/>
    <n v="-68.849999999999994"/>
    <n v="0"/>
    <n v="21090518"/>
    <x v="1"/>
    <n v="41"/>
    <n v="51"/>
    <n v="5963"/>
  </r>
  <r>
    <s v="AERMOD 22112"/>
    <s v="ElmoreNorth_10202023_2015-2021_TAC.SUM"/>
    <x v="7"/>
    <x v="0"/>
    <x v="42"/>
    <x v="1"/>
    <n v="217.25140999999999"/>
    <n v="630725"/>
    <n v="3672200"/>
    <n v="-68.87"/>
    <n v="-68.87"/>
    <n v="0"/>
    <n v="21090418"/>
    <x v="1"/>
    <n v="41"/>
    <n v="51"/>
    <n v="5963"/>
  </r>
  <r>
    <s v="AERMOD 22112"/>
    <s v="ElmoreNorth_10202023_2015-2021_TAC.SUM"/>
    <x v="7"/>
    <x v="0"/>
    <x v="43"/>
    <x v="0"/>
    <n v="336.34291999999999"/>
    <n v="630714.82999999996"/>
    <n v="3672161.72"/>
    <n v="-68.86"/>
    <n v="-68.86"/>
    <n v="0"/>
    <n v="21090518"/>
    <x v="1"/>
    <n v="41"/>
    <n v="51"/>
    <n v="5963"/>
  </r>
  <r>
    <s v="AERMOD 22112"/>
    <s v="ElmoreNorth_10202023_2015-2021_TAC.SUM"/>
    <x v="7"/>
    <x v="0"/>
    <x v="43"/>
    <x v="1"/>
    <n v="223.06556"/>
    <n v="630714.82999999996"/>
    <n v="3672185.43"/>
    <n v="-68.89"/>
    <n v="-68.89"/>
    <n v="0"/>
    <n v="21090518"/>
    <x v="1"/>
    <n v="41"/>
    <n v="51"/>
    <n v="5963"/>
  </r>
  <r>
    <s v="AERMOD 22112"/>
    <s v="ElmoreNorth_10202023_2015-2021_TAC.SUM"/>
    <x v="7"/>
    <x v="0"/>
    <x v="44"/>
    <x v="0"/>
    <n v="335.66492"/>
    <n v="630725"/>
    <n v="3672150"/>
    <n v="-68.81"/>
    <n v="-68.81"/>
    <n v="0"/>
    <n v="21090518"/>
    <x v="1"/>
    <n v="41"/>
    <n v="51"/>
    <n v="5963"/>
  </r>
  <r>
    <s v="AERMOD 22112"/>
    <s v="ElmoreNorth_10202023_2015-2021_TAC.SUM"/>
    <x v="7"/>
    <x v="0"/>
    <x v="44"/>
    <x v="1"/>
    <n v="223.72472999999999"/>
    <n v="630714.82999999996"/>
    <n v="3672161.72"/>
    <n v="-68.86"/>
    <n v="-68.86"/>
    <n v="0"/>
    <n v="21090418"/>
    <x v="1"/>
    <n v="41"/>
    <n v="51"/>
    <n v="5963"/>
  </r>
  <r>
    <s v="AERMOD 22112"/>
    <s v="ElmoreNorth_10202023_2015-2021_TAC.SUM"/>
    <x v="7"/>
    <x v="0"/>
    <x v="45"/>
    <x v="0"/>
    <n v="344.49912"/>
    <n v="630302.77"/>
    <n v="3671995.77"/>
    <n v="-69.569999999999993"/>
    <n v="-69.569999999999993"/>
    <n v="0"/>
    <n v="21090318"/>
    <x v="1"/>
    <n v="41"/>
    <n v="51"/>
    <n v="5963"/>
  </r>
  <r>
    <s v="AERMOD 22112"/>
    <s v="ElmoreNorth_10202023_2015-2021_TAC.SUM"/>
    <x v="7"/>
    <x v="0"/>
    <x v="45"/>
    <x v="1"/>
    <n v="219.04975999999999"/>
    <n v="630725"/>
    <n v="3672150"/>
    <n v="-68.81"/>
    <n v="-68.81"/>
    <n v="0"/>
    <n v="21090418"/>
    <x v="1"/>
    <n v="41"/>
    <n v="51"/>
    <n v="5963"/>
  </r>
  <r>
    <s v="AERMOD 22112"/>
    <s v="ElmoreNorth_10202023_2015-2021_TAC.SUM"/>
    <x v="7"/>
    <x v="0"/>
    <x v="46"/>
    <x v="0"/>
    <n v="378.80234000000002"/>
    <n v="630351.25"/>
    <n v="3671995.77"/>
    <n v="-69.44"/>
    <n v="-69.44"/>
    <n v="0"/>
    <n v="21090318"/>
    <x v="1"/>
    <n v="41"/>
    <n v="51"/>
    <n v="5963"/>
  </r>
  <r>
    <s v="AERMOD 22112"/>
    <s v="ElmoreNorth_10202023_2015-2021_TAC.SUM"/>
    <x v="7"/>
    <x v="0"/>
    <x v="46"/>
    <x v="1"/>
    <n v="230.74481"/>
    <n v="630750"/>
    <n v="3672150"/>
    <n v="-68.78"/>
    <n v="-68.78"/>
    <n v="0"/>
    <n v="21090518"/>
    <x v="1"/>
    <n v="41"/>
    <n v="51"/>
    <n v="5963"/>
  </r>
  <r>
    <s v="AERMOD 22112"/>
    <s v="ElmoreNorth_10202023_2015-2021_TAC.SUM"/>
    <x v="7"/>
    <x v="0"/>
    <x v="47"/>
    <x v="0"/>
    <n v="403.85149000000001"/>
    <n v="630399.73"/>
    <n v="3671995.77"/>
    <n v="-69.36"/>
    <n v="-69.36"/>
    <n v="0"/>
    <n v="21090318"/>
    <x v="1"/>
    <n v="41"/>
    <n v="51"/>
    <n v="5963"/>
  </r>
  <r>
    <s v="AERMOD 22112"/>
    <s v="ElmoreNorth_10202023_2015-2021_TAC.SUM"/>
    <x v="7"/>
    <x v="0"/>
    <x v="47"/>
    <x v="1"/>
    <n v="213.76929999999999"/>
    <n v="630448.19999999995"/>
    <n v="3671995.77"/>
    <n v="-69.28"/>
    <n v="-69.28"/>
    <n v="0"/>
    <n v="21091218"/>
    <x v="1"/>
    <n v="41"/>
    <n v="51"/>
    <n v="5963"/>
  </r>
  <r>
    <s v="AERMOD 22112"/>
    <s v="ElmoreNorth_10202023_2015-2021_TAC.SUM"/>
    <x v="7"/>
    <x v="0"/>
    <x v="48"/>
    <x v="0"/>
    <n v="422.95490999999998"/>
    <n v="630423.97"/>
    <n v="3671995.77"/>
    <n v="-69.31"/>
    <n v="-69.31"/>
    <n v="0"/>
    <n v="21090318"/>
    <x v="1"/>
    <n v="41"/>
    <n v="51"/>
    <n v="5963"/>
  </r>
  <r>
    <s v="AERMOD 22112"/>
    <s v="ElmoreNorth_10202023_2015-2021_TAC.SUM"/>
    <x v="7"/>
    <x v="0"/>
    <x v="48"/>
    <x v="1"/>
    <n v="233.94828000000001"/>
    <n v="630775"/>
    <n v="3672125"/>
    <n v="-68.61"/>
    <n v="-68.61"/>
    <n v="0"/>
    <n v="21090418"/>
    <x v="1"/>
    <n v="41"/>
    <n v="51"/>
    <n v="5963"/>
  </r>
  <r>
    <s v="AERMOD 22112"/>
    <s v="ElmoreNorth_10202023_2015-2021_TAC.SUM"/>
    <x v="7"/>
    <x v="0"/>
    <x v="49"/>
    <x v="0"/>
    <n v="410.99973999999997"/>
    <n v="630472.43999999994"/>
    <n v="3671995.77"/>
    <n v="-69.239999999999995"/>
    <n v="-69.239999999999995"/>
    <n v="0"/>
    <n v="21090318"/>
    <x v="1"/>
    <n v="41"/>
    <n v="51"/>
    <n v="5963"/>
  </r>
  <r>
    <s v="AERMOD 22112"/>
    <s v="ElmoreNorth_10202023_2015-2021_TAC.SUM"/>
    <x v="7"/>
    <x v="0"/>
    <x v="49"/>
    <x v="1"/>
    <n v="218.88667000000001"/>
    <n v="630750"/>
    <n v="3672100"/>
    <n v="-68.77"/>
    <n v="-68.77"/>
    <n v="0"/>
    <n v="21090518"/>
    <x v="1"/>
    <n v="41"/>
    <n v="51"/>
    <n v="5963"/>
  </r>
  <r>
    <s v="AERMOD 22112"/>
    <s v="ElmoreNorth_10202023_2015-2021_TAC.SUM"/>
    <x v="7"/>
    <x v="0"/>
    <x v="7"/>
    <x v="0"/>
    <n v="275.41034000000002"/>
    <n v="630714.82999999996"/>
    <n v="3672209.14"/>
    <n v="-68.89"/>
    <n v="-68.89"/>
    <n v="0"/>
    <n v="18022721"/>
    <x v="1"/>
    <n v="41"/>
    <n v="51"/>
    <n v="5963"/>
  </r>
  <r>
    <s v="AERMOD 22112"/>
    <s v="ElmoreNorth_10202023_2015-2021_TAC.SUM"/>
    <x v="7"/>
    <x v="0"/>
    <x v="7"/>
    <x v="1"/>
    <n v="274.28775000000002"/>
    <n v="630714.82999999996"/>
    <n v="3672209.14"/>
    <n v="-68.89"/>
    <n v="-68.89"/>
    <n v="0"/>
    <n v="15042220"/>
    <x v="1"/>
    <n v="41"/>
    <n v="51"/>
    <n v="5963"/>
  </r>
  <r>
    <s v="AERMOD 22112"/>
    <s v="ElmoreNorth_10202023_2015-2021_TAC.SUM"/>
    <x v="7"/>
    <x v="0"/>
    <x v="8"/>
    <x v="0"/>
    <n v="68.598799999999997"/>
    <n v="630496.68000000005"/>
    <n v="3672375.09"/>
    <n v="-69.430000000000007"/>
    <n v="-69.430000000000007"/>
    <n v="0"/>
    <n v="17050823"/>
    <x v="1"/>
    <n v="41"/>
    <n v="51"/>
    <n v="5963"/>
  </r>
  <r>
    <s v="AERMOD 22112"/>
    <s v="ElmoreNorth_10202023_2015-2021_TAC.SUM"/>
    <x v="7"/>
    <x v="0"/>
    <x v="8"/>
    <x v="1"/>
    <n v="65.273679999999999"/>
    <n v="630496.68000000005"/>
    <n v="3672375.09"/>
    <n v="-69.430000000000007"/>
    <n v="-69.430000000000007"/>
    <n v="0"/>
    <n v="16072306"/>
    <x v="1"/>
    <n v="41"/>
    <n v="51"/>
    <n v="5963"/>
  </r>
  <r>
    <s v="AERMOD 22112"/>
    <s v="ElmoreNorth_10202023_2015-2021_TAC.SUM"/>
    <x v="7"/>
    <x v="0"/>
    <x v="9"/>
    <x v="0"/>
    <n v="67.314530000000005"/>
    <n v="630472.43999999994"/>
    <n v="3672375.09"/>
    <n v="-69.489999999999995"/>
    <n v="-69.489999999999995"/>
    <n v="0"/>
    <n v="15090820"/>
    <x v="1"/>
    <n v="41"/>
    <n v="51"/>
    <n v="5963"/>
  </r>
  <r>
    <s v="AERMOD 22112"/>
    <s v="ElmoreNorth_10202023_2015-2021_TAC.SUM"/>
    <x v="7"/>
    <x v="0"/>
    <x v="9"/>
    <x v="1"/>
    <n v="65.717489999999998"/>
    <n v="630472.43999999994"/>
    <n v="3672375.09"/>
    <n v="-69.489999999999995"/>
    <n v="-69.489999999999995"/>
    <n v="0"/>
    <n v="16010520"/>
    <x v="1"/>
    <n v="41"/>
    <n v="51"/>
    <n v="5963"/>
  </r>
  <r>
    <s v="AERMOD 22112"/>
    <s v="ElmoreNorth_10202023_2015-2021_TAC.SUM"/>
    <x v="7"/>
    <x v="0"/>
    <x v="10"/>
    <x v="0"/>
    <n v="61.222630000000002"/>
    <n v="630545.16"/>
    <n v="3672375.09"/>
    <n v="-69.349999999999994"/>
    <n v="-69.349999999999994"/>
    <n v="0"/>
    <n v="21071102"/>
    <x v="1"/>
    <n v="41"/>
    <n v="51"/>
    <n v="5963"/>
  </r>
  <r>
    <s v="AERMOD 22112"/>
    <s v="ElmoreNorth_10202023_2015-2021_TAC.SUM"/>
    <x v="7"/>
    <x v="0"/>
    <x v="10"/>
    <x v="1"/>
    <n v="60.25506"/>
    <n v="630545.16"/>
    <n v="3672375.09"/>
    <n v="-69.349999999999994"/>
    <n v="-69.349999999999994"/>
    <n v="0"/>
    <n v="16081919"/>
    <x v="1"/>
    <n v="41"/>
    <n v="51"/>
    <n v="5963"/>
  </r>
  <r>
    <s v="AERMOD 22112"/>
    <s v="ElmoreNorth_10202023_2015-2021_TAC.SUM"/>
    <x v="7"/>
    <x v="0"/>
    <x v="11"/>
    <x v="0"/>
    <n v="52.091389999999997"/>
    <n v="630569.4"/>
    <n v="3672375.09"/>
    <n v="-69.3"/>
    <n v="-69.3"/>
    <n v="0"/>
    <n v="17070804"/>
    <x v="1"/>
    <n v="41"/>
    <n v="51"/>
    <n v="5963"/>
  </r>
  <r>
    <s v="AERMOD 22112"/>
    <s v="ElmoreNorth_10202023_2015-2021_TAC.SUM"/>
    <x v="7"/>
    <x v="0"/>
    <x v="11"/>
    <x v="1"/>
    <n v="46.990139999999997"/>
    <n v="630569.4"/>
    <n v="3672375.09"/>
    <n v="-69.3"/>
    <n v="-69.3"/>
    <n v="0"/>
    <n v="21122606"/>
    <x v="1"/>
    <n v="41"/>
    <n v="51"/>
    <n v="5963"/>
  </r>
  <r>
    <s v="AERMOD 22112"/>
    <s v="ElmoreNorth_10202023_2015-2021_TAC.SUM"/>
    <x v="7"/>
    <x v="0"/>
    <x v="12"/>
    <x v="0"/>
    <n v="41.928879999999999"/>
    <n v="630593.64"/>
    <n v="3672375.09"/>
    <n v="-69.260000000000005"/>
    <n v="-69.260000000000005"/>
    <n v="0"/>
    <n v="15121322"/>
    <x v="1"/>
    <n v="41"/>
    <n v="51"/>
    <n v="5963"/>
  </r>
  <r>
    <s v="AERMOD 22112"/>
    <s v="ElmoreNorth_10202023_2015-2021_TAC.SUM"/>
    <x v="7"/>
    <x v="0"/>
    <x v="12"/>
    <x v="1"/>
    <n v="39.725459999999998"/>
    <n v="630593.64"/>
    <n v="3672375.09"/>
    <n v="-69.260000000000005"/>
    <n v="-69.260000000000005"/>
    <n v="0"/>
    <n v="18052103"/>
    <x v="1"/>
    <n v="41"/>
    <n v="51"/>
    <n v="5963"/>
  </r>
  <r>
    <s v="AERMOD 22112"/>
    <s v="ElmoreNorth_10202023_2015-2021_TAC.SUM"/>
    <x v="7"/>
    <x v="0"/>
    <x v="13"/>
    <x v="0"/>
    <n v="40.174810000000001"/>
    <n v="630545.16"/>
    <n v="3672375.09"/>
    <n v="-69.349999999999994"/>
    <n v="-69.349999999999994"/>
    <n v="0"/>
    <n v="16081918"/>
    <x v="1"/>
    <n v="41"/>
    <n v="51"/>
    <n v="5963"/>
  </r>
  <r>
    <s v="AERMOD 22112"/>
    <s v="ElmoreNorth_10202023_2015-2021_TAC.SUM"/>
    <x v="7"/>
    <x v="0"/>
    <x v="13"/>
    <x v="1"/>
    <n v="37.769970000000001"/>
    <n v="630423.97"/>
    <n v="3672375.09"/>
    <n v="-69.58"/>
    <n v="-69.58"/>
    <n v="0"/>
    <n v="18072821"/>
    <x v="1"/>
    <n v="41"/>
    <n v="51"/>
    <n v="5963"/>
  </r>
  <r>
    <s v="AERMOD 22112"/>
    <s v="ElmoreNorth_10202023_2015-2021_TAC.SUM"/>
    <x v="7"/>
    <x v="0"/>
    <x v="14"/>
    <x v="0"/>
    <n v="57.698219999999999"/>
    <n v="630496.68000000005"/>
    <n v="3672375.09"/>
    <n v="-69.430000000000007"/>
    <n v="-69.430000000000007"/>
    <n v="0"/>
    <n v="17050823"/>
    <x v="1"/>
    <n v="41"/>
    <n v="51"/>
    <n v="5963"/>
  </r>
  <r>
    <s v="AERMOD 22112"/>
    <s v="ElmoreNorth_10202023_2015-2021_TAC.SUM"/>
    <x v="7"/>
    <x v="0"/>
    <x v="14"/>
    <x v="1"/>
    <n v="54.720170000000003"/>
    <n v="630496.68000000005"/>
    <n v="3672375.09"/>
    <n v="-69.430000000000007"/>
    <n v="-69.430000000000007"/>
    <n v="0"/>
    <n v="16072306"/>
    <x v="1"/>
    <n v="41"/>
    <n v="51"/>
    <n v="5963"/>
  </r>
  <r>
    <s v="AERMOD 22112"/>
    <s v="ElmoreNorth_10202023_2015-2021_TAC.SUM"/>
    <x v="7"/>
    <x v="0"/>
    <x v="15"/>
    <x v="0"/>
    <n v="55.309199999999997"/>
    <n v="630496.68000000005"/>
    <n v="3672375.09"/>
    <n v="-69.430000000000007"/>
    <n v="-69.430000000000007"/>
    <n v="0"/>
    <n v="17050823"/>
    <x v="1"/>
    <n v="41"/>
    <n v="51"/>
    <n v="5963"/>
  </r>
  <r>
    <s v="AERMOD 22112"/>
    <s v="ElmoreNorth_10202023_2015-2021_TAC.SUM"/>
    <x v="7"/>
    <x v="0"/>
    <x v="15"/>
    <x v="1"/>
    <n v="52.938639999999999"/>
    <n v="630472.43999999994"/>
    <n v="3672375.09"/>
    <n v="-69.489999999999995"/>
    <n v="-69.489999999999995"/>
    <n v="0"/>
    <n v="15090820"/>
    <x v="1"/>
    <n v="41"/>
    <n v="51"/>
    <n v="5963"/>
  </r>
  <r>
    <s v="AERMOD 22112"/>
    <s v="ElmoreNorth_10202023_2015-2021_TAC.SUM"/>
    <x v="7"/>
    <x v="0"/>
    <x v="16"/>
    <x v="0"/>
    <n v="11685.721219999999"/>
    <n v="630351.25"/>
    <n v="3671995.77"/>
    <n v="-69.44"/>
    <n v="-69.44"/>
    <n v="0"/>
    <n v="16101105"/>
    <x v="1"/>
    <n v="41"/>
    <n v="51"/>
    <n v="5963"/>
  </r>
  <r>
    <s v="AERMOD 22112"/>
    <s v="ElmoreNorth_10202023_2015-2021_TAC.SUM"/>
    <x v="7"/>
    <x v="0"/>
    <x v="16"/>
    <x v="1"/>
    <n v="11131.72624"/>
    <n v="630351.25"/>
    <n v="3671995.77"/>
    <n v="-69.44"/>
    <n v="-69.44"/>
    <n v="0"/>
    <n v="16022021"/>
    <x v="1"/>
    <n v="41"/>
    <n v="51"/>
    <n v="5963"/>
  </r>
  <r>
    <s v="AERMOD 22112"/>
    <s v="ElmoreNorth_10202023_2016_CO.SUM"/>
    <x v="0"/>
    <x v="0"/>
    <x v="0"/>
    <x v="0"/>
    <n v="1379.9628299999999"/>
    <n v="630496.68000000005"/>
    <n v="3672375.09"/>
    <n v="-69.430000000000007"/>
    <n v="-69.430000000000007"/>
    <n v="0"/>
    <n v="16072306"/>
    <x v="2"/>
    <n v="10"/>
    <n v="17"/>
    <n v="5963"/>
  </r>
  <r>
    <s v="AERMOD 22112"/>
    <s v="ElmoreNorth_10202023_2016_CO.SUM"/>
    <x v="0"/>
    <x v="0"/>
    <x v="0"/>
    <x v="1"/>
    <n v="1289.0843600000001"/>
    <n v="630472.43999999994"/>
    <n v="3672375.09"/>
    <n v="-69.489999999999995"/>
    <n v="-69.489999999999995"/>
    <n v="0"/>
    <n v="16072409"/>
    <x v="2"/>
    <n v="10"/>
    <n v="17"/>
    <n v="5963"/>
  </r>
  <r>
    <s v="AERMOD 22112"/>
    <s v="ElmoreNorth_10202023_2016_CO.SUM"/>
    <x v="0"/>
    <x v="0"/>
    <x v="1"/>
    <x v="0"/>
    <n v="1379.9628299999999"/>
    <n v="630496.68000000005"/>
    <n v="3672375.09"/>
    <n v="-69.430000000000007"/>
    <n v="-69.430000000000007"/>
    <n v="0"/>
    <n v="16072306"/>
    <x v="2"/>
    <n v="10"/>
    <n v="17"/>
    <n v="5963"/>
  </r>
  <r>
    <s v="AERMOD 22112"/>
    <s v="ElmoreNorth_10202023_2016_CO.SUM"/>
    <x v="0"/>
    <x v="0"/>
    <x v="1"/>
    <x v="1"/>
    <n v="1289.0843600000001"/>
    <n v="630472.43999999994"/>
    <n v="3672375.09"/>
    <n v="-69.489999999999995"/>
    <n v="-69.489999999999995"/>
    <n v="0"/>
    <n v="16072409"/>
    <x v="2"/>
    <n v="10"/>
    <n v="17"/>
    <n v="5963"/>
  </r>
  <r>
    <s v="AERMOD 22112"/>
    <s v="ElmoreNorth_10202023_2016_CO.SUM"/>
    <x v="0"/>
    <x v="0"/>
    <x v="2"/>
    <x v="0"/>
    <n v="1379.9628299999999"/>
    <n v="630496.68000000005"/>
    <n v="3672375.09"/>
    <n v="-69.430000000000007"/>
    <n v="-69.430000000000007"/>
    <n v="0"/>
    <n v="16072306"/>
    <x v="2"/>
    <n v="10"/>
    <n v="17"/>
    <n v="5963"/>
  </r>
  <r>
    <s v="AERMOD 22112"/>
    <s v="ElmoreNorth_10202023_2016_CO.SUM"/>
    <x v="0"/>
    <x v="0"/>
    <x v="2"/>
    <x v="1"/>
    <n v="1289.0843600000001"/>
    <n v="630472.43999999994"/>
    <n v="3672375.09"/>
    <n v="-69.489999999999995"/>
    <n v="-69.489999999999995"/>
    <n v="0"/>
    <n v="16072409"/>
    <x v="2"/>
    <n v="10"/>
    <n v="17"/>
    <n v="5963"/>
  </r>
  <r>
    <s v="AERMOD 22112"/>
    <s v="ElmoreNorth_10202023_2016_CO.SUM"/>
    <x v="0"/>
    <x v="0"/>
    <x v="3"/>
    <x v="0"/>
    <n v="587.07992999999999"/>
    <n v="630472.43999999994"/>
    <n v="3672375.09"/>
    <n v="-69.489999999999995"/>
    <n v="-69.489999999999995"/>
    <n v="0"/>
    <n v="16010520"/>
    <x v="2"/>
    <n v="10"/>
    <n v="17"/>
    <n v="5963"/>
  </r>
  <r>
    <s v="AERMOD 22112"/>
    <s v="ElmoreNorth_10202023_2016_CO.SUM"/>
    <x v="0"/>
    <x v="0"/>
    <x v="3"/>
    <x v="1"/>
    <n v="573.31083000000001"/>
    <n v="630448.19999999995"/>
    <n v="3672375.09"/>
    <n v="-69.53"/>
    <n v="-69.53"/>
    <n v="0"/>
    <n v="16081020"/>
    <x v="2"/>
    <n v="10"/>
    <n v="17"/>
    <n v="5963"/>
  </r>
  <r>
    <s v="AERMOD 22112"/>
    <s v="ElmoreNorth_10202023_2016_CO.SUM"/>
    <x v="0"/>
    <x v="0"/>
    <x v="4"/>
    <x v="0"/>
    <n v="398.65947999999997"/>
    <n v="630545.16"/>
    <n v="3672375.09"/>
    <n v="-69.349999999999994"/>
    <n v="-69.349999999999994"/>
    <n v="0"/>
    <n v="16081918"/>
    <x v="2"/>
    <n v="10"/>
    <n v="17"/>
    <n v="5963"/>
  </r>
  <r>
    <s v="AERMOD 22112"/>
    <s v="ElmoreNorth_10202023_2016_CO.SUM"/>
    <x v="0"/>
    <x v="0"/>
    <x v="4"/>
    <x v="1"/>
    <n v="358.30257"/>
    <n v="630545.16"/>
    <n v="3672375.09"/>
    <n v="-69.349999999999994"/>
    <n v="-69.349999999999994"/>
    <n v="0"/>
    <n v="16091917"/>
    <x v="2"/>
    <n v="10"/>
    <n v="17"/>
    <n v="5963"/>
  </r>
  <r>
    <s v="AERMOD 22112"/>
    <s v="ElmoreNorth_10202023_2016_CO.SUM"/>
    <x v="0"/>
    <x v="0"/>
    <x v="5"/>
    <x v="0"/>
    <n v="484.54419000000001"/>
    <n v="630472.43999999994"/>
    <n v="3672375.09"/>
    <n v="-69.489999999999995"/>
    <n v="-69.489999999999995"/>
    <n v="0"/>
    <n v="16010520"/>
    <x v="2"/>
    <n v="10"/>
    <n v="17"/>
    <n v="5963"/>
  </r>
  <r>
    <s v="AERMOD 22112"/>
    <s v="ElmoreNorth_10202023_2016_CO.SUM"/>
    <x v="0"/>
    <x v="0"/>
    <x v="5"/>
    <x v="1"/>
    <n v="470.43486999999999"/>
    <n v="630472.43999999994"/>
    <n v="3672375.09"/>
    <n v="-69.489999999999995"/>
    <n v="-69.489999999999995"/>
    <n v="0"/>
    <n v="16082001"/>
    <x v="2"/>
    <n v="10"/>
    <n v="17"/>
    <n v="5963"/>
  </r>
  <r>
    <s v="AERMOD 22112"/>
    <s v="ElmoreNorth_10202023_2016_CO.SUM"/>
    <x v="0"/>
    <x v="0"/>
    <x v="6"/>
    <x v="0"/>
    <n v="14.06664"/>
    <n v="630714.82999999996"/>
    <n v="3672209.14"/>
    <n v="-68.89"/>
    <n v="-68.89"/>
    <n v="0"/>
    <n v="16052004"/>
    <x v="2"/>
    <n v="10"/>
    <n v="17"/>
    <n v="5963"/>
  </r>
  <r>
    <s v="AERMOD 22112"/>
    <s v="ElmoreNorth_10202023_2016_CO.SUM"/>
    <x v="0"/>
    <x v="0"/>
    <x v="6"/>
    <x v="1"/>
    <n v="14.00474"/>
    <n v="630714.82999999996"/>
    <n v="3672209.14"/>
    <n v="-68.89"/>
    <n v="-68.89"/>
    <n v="0"/>
    <n v="16030619"/>
    <x v="2"/>
    <n v="10"/>
    <n v="17"/>
    <n v="5963"/>
  </r>
  <r>
    <s v="AERMOD 22112"/>
    <s v="ElmoreNorth_10202023_2016_CO.SUM"/>
    <x v="0"/>
    <x v="0"/>
    <x v="7"/>
    <x v="0"/>
    <n v="14.06664"/>
    <n v="630714.82999999996"/>
    <n v="3672209.14"/>
    <n v="-68.89"/>
    <n v="-68.89"/>
    <n v="0"/>
    <n v="16052004"/>
    <x v="2"/>
    <n v="10"/>
    <n v="17"/>
    <n v="5963"/>
  </r>
  <r>
    <s v="AERMOD 22112"/>
    <s v="ElmoreNorth_10202023_2016_CO.SUM"/>
    <x v="0"/>
    <x v="0"/>
    <x v="7"/>
    <x v="1"/>
    <n v="14.00474"/>
    <n v="630714.82999999996"/>
    <n v="3672209.14"/>
    <n v="-68.89"/>
    <n v="-68.89"/>
    <n v="0"/>
    <n v="16030619"/>
    <x v="2"/>
    <n v="10"/>
    <n v="17"/>
    <n v="5963"/>
  </r>
  <r>
    <s v="AERMOD 22112"/>
    <s v="ElmoreNorth_10202023_2016_CO.SUM"/>
    <x v="0"/>
    <x v="0"/>
    <x v="8"/>
    <x v="0"/>
    <n v="206.26659000000001"/>
    <n v="630496.68000000005"/>
    <n v="3672375.09"/>
    <n v="-69.430000000000007"/>
    <n v="-69.430000000000007"/>
    <n v="0"/>
    <n v="16072306"/>
    <x v="2"/>
    <n v="10"/>
    <n v="17"/>
    <n v="5963"/>
  </r>
  <r>
    <s v="AERMOD 22112"/>
    <s v="ElmoreNorth_10202023_2016_CO.SUM"/>
    <x v="0"/>
    <x v="0"/>
    <x v="8"/>
    <x v="1"/>
    <n v="199.28119000000001"/>
    <n v="630496.68000000005"/>
    <n v="3672375.09"/>
    <n v="-69.430000000000007"/>
    <n v="-69.430000000000007"/>
    <n v="0"/>
    <n v="16063019"/>
    <x v="2"/>
    <n v="10"/>
    <n v="17"/>
    <n v="5963"/>
  </r>
  <r>
    <s v="AERMOD 22112"/>
    <s v="ElmoreNorth_10202023_2016_CO.SUM"/>
    <x v="0"/>
    <x v="0"/>
    <x v="9"/>
    <x v="0"/>
    <n v="207.87692000000001"/>
    <n v="630472.43999999994"/>
    <n v="3672375.09"/>
    <n v="-69.489999999999995"/>
    <n v="-69.489999999999995"/>
    <n v="0"/>
    <n v="16010520"/>
    <x v="2"/>
    <n v="10"/>
    <n v="17"/>
    <n v="5963"/>
  </r>
  <r>
    <s v="AERMOD 22112"/>
    <s v="ElmoreNorth_10202023_2016_CO.SUM"/>
    <x v="0"/>
    <x v="0"/>
    <x v="9"/>
    <x v="1"/>
    <n v="196.49977999999999"/>
    <n v="630448.19999999995"/>
    <n v="3672375.09"/>
    <n v="-69.53"/>
    <n v="-69.53"/>
    <n v="0"/>
    <n v="16081020"/>
    <x v="2"/>
    <n v="10"/>
    <n v="17"/>
    <n v="5963"/>
  </r>
  <r>
    <s v="AERMOD 22112"/>
    <s v="ElmoreNorth_10202023_2016_CO.SUM"/>
    <x v="0"/>
    <x v="0"/>
    <x v="10"/>
    <x v="0"/>
    <n v="190.59819999999999"/>
    <n v="630545.16"/>
    <n v="3672375.09"/>
    <n v="-69.349999999999994"/>
    <n v="-69.349999999999994"/>
    <n v="0"/>
    <n v="16081919"/>
    <x v="2"/>
    <n v="10"/>
    <n v="17"/>
    <n v="5963"/>
  </r>
  <r>
    <s v="AERMOD 22112"/>
    <s v="ElmoreNorth_10202023_2016_CO.SUM"/>
    <x v="0"/>
    <x v="0"/>
    <x v="10"/>
    <x v="1"/>
    <n v="184.37877"/>
    <n v="630448.19999999995"/>
    <n v="3672375.09"/>
    <n v="-69.53"/>
    <n v="-69.53"/>
    <n v="0"/>
    <n v="16081020"/>
    <x v="2"/>
    <n v="10"/>
    <n v="17"/>
    <n v="5963"/>
  </r>
  <r>
    <s v="AERMOD 22112"/>
    <s v="ElmoreNorth_10202023_2016_CO.SUM"/>
    <x v="0"/>
    <x v="0"/>
    <x v="11"/>
    <x v="0"/>
    <n v="142.14913000000001"/>
    <n v="630593.64"/>
    <n v="3672375.09"/>
    <n v="-69.260000000000005"/>
    <n v="-69.260000000000005"/>
    <n v="0"/>
    <n v="16013020"/>
    <x v="2"/>
    <n v="10"/>
    <n v="17"/>
    <n v="5963"/>
  </r>
  <r>
    <s v="AERMOD 22112"/>
    <s v="ElmoreNorth_10202023_2016_CO.SUM"/>
    <x v="0"/>
    <x v="0"/>
    <x v="11"/>
    <x v="1"/>
    <n v="127.43174999999999"/>
    <n v="630593.64"/>
    <n v="3672375.09"/>
    <n v="-69.260000000000005"/>
    <n v="-69.260000000000005"/>
    <n v="0"/>
    <n v="16030608"/>
    <x v="2"/>
    <n v="10"/>
    <n v="17"/>
    <n v="5963"/>
  </r>
  <r>
    <s v="AERMOD 22112"/>
    <s v="ElmoreNorth_10202023_2016_CO.SUM"/>
    <x v="0"/>
    <x v="0"/>
    <x v="12"/>
    <x v="0"/>
    <n v="129.68156999999999"/>
    <n v="630545.16"/>
    <n v="3672375.09"/>
    <n v="-69.349999999999994"/>
    <n v="-69.349999999999994"/>
    <n v="0"/>
    <n v="16081918"/>
    <x v="2"/>
    <n v="10"/>
    <n v="17"/>
    <n v="5963"/>
  </r>
  <r>
    <s v="AERMOD 22112"/>
    <s v="ElmoreNorth_10202023_2016_CO.SUM"/>
    <x v="0"/>
    <x v="0"/>
    <x v="12"/>
    <x v="1"/>
    <n v="119.14028"/>
    <n v="630545.16"/>
    <n v="3672375.09"/>
    <n v="-69.349999999999994"/>
    <n v="-69.349999999999994"/>
    <n v="0"/>
    <n v="16091917"/>
    <x v="2"/>
    <n v="10"/>
    <n v="17"/>
    <n v="5963"/>
  </r>
  <r>
    <s v="AERMOD 22112"/>
    <s v="ElmoreNorth_10202023_2016_CO.SUM"/>
    <x v="0"/>
    <x v="0"/>
    <x v="13"/>
    <x v="0"/>
    <n v="127.08056000000001"/>
    <n v="630545.16"/>
    <n v="3672375.09"/>
    <n v="-69.349999999999994"/>
    <n v="-69.349999999999994"/>
    <n v="0"/>
    <n v="16081918"/>
    <x v="2"/>
    <n v="10"/>
    <n v="17"/>
    <n v="5963"/>
  </r>
  <r>
    <s v="AERMOD 22112"/>
    <s v="ElmoreNorth_10202023_2016_CO.SUM"/>
    <x v="0"/>
    <x v="0"/>
    <x v="13"/>
    <x v="1"/>
    <n v="116.65844"/>
    <n v="630545.16"/>
    <n v="3672375.09"/>
    <n v="-69.349999999999994"/>
    <n v="-69.349999999999994"/>
    <n v="0"/>
    <n v="16091917"/>
    <x v="2"/>
    <n v="10"/>
    <n v="17"/>
    <n v="5963"/>
  </r>
  <r>
    <s v="AERMOD 22112"/>
    <s v="ElmoreNorth_10202023_2016_CO.SUM"/>
    <x v="0"/>
    <x v="0"/>
    <x v="14"/>
    <x v="0"/>
    <n v="173.09029000000001"/>
    <n v="630496.68000000005"/>
    <n v="3672375.09"/>
    <n v="-69.430000000000007"/>
    <n v="-69.430000000000007"/>
    <n v="0"/>
    <n v="16072306"/>
    <x v="2"/>
    <n v="10"/>
    <n v="17"/>
    <n v="5963"/>
  </r>
  <r>
    <s v="AERMOD 22112"/>
    <s v="ElmoreNorth_10202023_2016_CO.SUM"/>
    <x v="0"/>
    <x v="0"/>
    <x v="14"/>
    <x v="1"/>
    <n v="167.6722"/>
    <n v="630496.68000000005"/>
    <n v="3672375.09"/>
    <n v="-69.430000000000007"/>
    <n v="-69.430000000000007"/>
    <n v="0"/>
    <n v="16063019"/>
    <x v="2"/>
    <n v="10"/>
    <n v="17"/>
    <n v="5963"/>
  </r>
  <r>
    <s v="AERMOD 22112"/>
    <s v="ElmoreNorth_10202023_2016_CO.SUM"/>
    <x v="0"/>
    <x v="0"/>
    <x v="15"/>
    <x v="0"/>
    <n v="170.58920000000001"/>
    <n v="630472.43999999994"/>
    <n v="3672375.09"/>
    <n v="-69.489999999999995"/>
    <n v="-69.489999999999995"/>
    <n v="0"/>
    <n v="16010520"/>
    <x v="2"/>
    <n v="10"/>
    <n v="17"/>
    <n v="5963"/>
  </r>
  <r>
    <s v="AERMOD 22112"/>
    <s v="ElmoreNorth_10202023_2016_CO.SUM"/>
    <x v="0"/>
    <x v="0"/>
    <x v="15"/>
    <x v="1"/>
    <n v="165.39462"/>
    <n v="630472.43999999994"/>
    <n v="3672375.09"/>
    <n v="-69.489999999999995"/>
    <n v="-69.489999999999995"/>
    <n v="0"/>
    <n v="16082001"/>
    <x v="2"/>
    <n v="10"/>
    <n v="17"/>
    <n v="5963"/>
  </r>
  <r>
    <s v="AERMOD 22112"/>
    <s v="ElmoreNorth_10202023_2016_CO.SUM"/>
    <x v="0"/>
    <x v="0"/>
    <x v="16"/>
    <x v="0"/>
    <n v="155.24582000000001"/>
    <n v="630545.16"/>
    <n v="3672375.09"/>
    <n v="-69.349999999999994"/>
    <n v="-69.349999999999994"/>
    <n v="0"/>
    <n v="16081919"/>
    <x v="2"/>
    <n v="10"/>
    <n v="17"/>
    <n v="5963"/>
  </r>
  <r>
    <s v="AERMOD 22112"/>
    <s v="ElmoreNorth_10202023_2016_CO.SUM"/>
    <x v="0"/>
    <x v="0"/>
    <x v="16"/>
    <x v="1"/>
    <n v="152.14545000000001"/>
    <n v="630448.19999999995"/>
    <n v="3672375.09"/>
    <n v="-69.53"/>
    <n v="-69.53"/>
    <n v="0"/>
    <n v="16073121"/>
    <x v="2"/>
    <n v="10"/>
    <n v="17"/>
    <n v="5963"/>
  </r>
  <r>
    <s v="AERMOD 22112"/>
    <s v="ElmoreNorth_10202023_2016_CO8.SUM"/>
    <x v="0"/>
    <x v="1"/>
    <x v="0"/>
    <x v="0"/>
    <n v="107.78411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0"/>
    <x v="1"/>
    <n v="100.85500999999999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1"/>
    <x v="0"/>
    <n v="107.78411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1"/>
    <x v="1"/>
    <n v="100.85500999999999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2"/>
    <x v="0"/>
    <n v="107.78411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2"/>
    <x v="1"/>
    <n v="100.85500999999999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3"/>
    <x v="0"/>
    <n v="49.120049999999999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3"/>
    <x v="1"/>
    <n v="47.180720000000001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4"/>
    <x v="0"/>
    <n v="29.08717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4"/>
    <x v="1"/>
    <n v="26.852429999999998"/>
    <n v="630399.73"/>
    <n v="3672375.09"/>
    <n v="-69.62"/>
    <n v="-69.62"/>
    <n v="0"/>
    <n v="16062024"/>
    <x v="2"/>
    <n v="10"/>
    <n v="17"/>
    <n v="5963"/>
  </r>
  <r>
    <s v="AERMOD 22112"/>
    <s v="ElmoreNorth_10202023_2016_CO8.SUM"/>
    <x v="0"/>
    <x v="1"/>
    <x v="5"/>
    <x v="0"/>
    <n v="34.899760000000001"/>
    <n v="630399.73"/>
    <n v="3672375.09"/>
    <n v="-69.62"/>
    <n v="-69.62"/>
    <n v="0"/>
    <n v="16072324"/>
    <x v="2"/>
    <n v="10"/>
    <n v="17"/>
    <n v="5963"/>
  </r>
  <r>
    <s v="AERMOD 22112"/>
    <s v="ElmoreNorth_10202023_2016_CO8.SUM"/>
    <x v="0"/>
    <x v="1"/>
    <x v="5"/>
    <x v="1"/>
    <n v="31.692430000000002"/>
    <n v="630399.73"/>
    <n v="3672375.09"/>
    <n v="-69.62"/>
    <n v="-69.62"/>
    <n v="0"/>
    <n v="16080224"/>
    <x v="2"/>
    <n v="10"/>
    <n v="17"/>
    <n v="5963"/>
  </r>
  <r>
    <s v="AERMOD 22112"/>
    <s v="ElmoreNorth_10202023_2016_CO8.SUM"/>
    <x v="0"/>
    <x v="1"/>
    <x v="6"/>
    <x v="0"/>
    <n v="1.32175"/>
    <n v="630714.82999999996"/>
    <n v="3672232.85"/>
    <n v="-68.91"/>
    <n v="-68.91"/>
    <n v="0"/>
    <n v="16052308"/>
    <x v="2"/>
    <n v="10"/>
    <n v="17"/>
    <n v="5963"/>
  </r>
  <r>
    <s v="AERMOD 22112"/>
    <s v="ElmoreNorth_10202023_2016_CO8.SUM"/>
    <x v="0"/>
    <x v="1"/>
    <x v="6"/>
    <x v="1"/>
    <n v="1.1831100000000001"/>
    <n v="630714.82999999996"/>
    <n v="3672232.85"/>
    <n v="-68.91"/>
    <n v="-68.91"/>
    <n v="0"/>
    <n v="16050808"/>
    <x v="2"/>
    <n v="10"/>
    <n v="17"/>
    <n v="5963"/>
  </r>
  <r>
    <s v="AERMOD 22112"/>
    <s v="ElmoreNorth_10202023_2016_CO8.SUM"/>
    <x v="0"/>
    <x v="1"/>
    <x v="7"/>
    <x v="0"/>
    <n v="1.32175"/>
    <n v="630714.82999999996"/>
    <n v="3672232.85"/>
    <n v="-68.91"/>
    <n v="-68.91"/>
    <n v="0"/>
    <n v="16052308"/>
    <x v="2"/>
    <n v="10"/>
    <n v="17"/>
    <n v="5963"/>
  </r>
  <r>
    <s v="AERMOD 22112"/>
    <s v="ElmoreNorth_10202023_2016_CO8.SUM"/>
    <x v="0"/>
    <x v="1"/>
    <x v="7"/>
    <x v="1"/>
    <n v="1.1831100000000001"/>
    <n v="630714.82999999996"/>
    <n v="3672232.85"/>
    <n v="-68.91"/>
    <n v="-68.91"/>
    <n v="0"/>
    <n v="16050808"/>
    <x v="2"/>
    <n v="10"/>
    <n v="17"/>
    <n v="5963"/>
  </r>
  <r>
    <s v="AERMOD 22112"/>
    <s v="ElmoreNorth_10202023_2016_CO8.SUM"/>
    <x v="0"/>
    <x v="1"/>
    <x v="8"/>
    <x v="0"/>
    <n v="16.409759999999999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8"/>
    <x v="1"/>
    <n v="15.958690000000001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9"/>
    <x v="0"/>
    <n v="16.721720000000001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9"/>
    <x v="1"/>
    <n v="16.025379999999998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10"/>
    <x v="0"/>
    <n v="15.988569999999999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10"/>
    <x v="1"/>
    <n v="15.19666"/>
    <n v="630423.97"/>
    <n v="3672375.09"/>
    <n v="-69.58"/>
    <n v="-69.58"/>
    <n v="0"/>
    <n v="16080224"/>
    <x v="2"/>
    <n v="10"/>
    <n v="17"/>
    <n v="5963"/>
  </r>
  <r>
    <s v="AERMOD 22112"/>
    <s v="ElmoreNorth_10202023_2016_CO8.SUM"/>
    <x v="0"/>
    <x v="1"/>
    <x v="11"/>
    <x v="0"/>
    <n v="10.30315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11"/>
    <x v="1"/>
    <n v="9.4080600000000008"/>
    <n v="630399.73"/>
    <n v="3672375.09"/>
    <n v="-69.62"/>
    <n v="-69.62"/>
    <n v="0"/>
    <n v="16062024"/>
    <x v="2"/>
    <n v="10"/>
    <n v="17"/>
    <n v="5963"/>
  </r>
  <r>
    <s v="AERMOD 22112"/>
    <s v="ElmoreNorth_10202023_2016_CO8.SUM"/>
    <x v="0"/>
    <x v="1"/>
    <x v="12"/>
    <x v="0"/>
    <n v="9.6130700000000004"/>
    <n v="630423.97"/>
    <n v="3672375.09"/>
    <n v="-69.58"/>
    <n v="-69.58"/>
    <n v="0"/>
    <n v="16072324"/>
    <x v="2"/>
    <n v="10"/>
    <n v="17"/>
    <n v="5963"/>
  </r>
  <r>
    <s v="AERMOD 22112"/>
    <s v="ElmoreNorth_10202023_2016_CO8.SUM"/>
    <x v="0"/>
    <x v="1"/>
    <x v="12"/>
    <x v="1"/>
    <n v="8.9546100000000006"/>
    <n v="630399.73"/>
    <n v="3672375.09"/>
    <n v="-69.62"/>
    <n v="-69.62"/>
    <n v="0"/>
    <n v="16062024"/>
    <x v="2"/>
    <n v="10"/>
    <n v="17"/>
    <n v="5963"/>
  </r>
  <r>
    <s v="AERMOD 22112"/>
    <s v="ElmoreNorth_10202023_2016_CO8.SUM"/>
    <x v="0"/>
    <x v="1"/>
    <x v="13"/>
    <x v="0"/>
    <n v="9.1883499999999998"/>
    <n v="630399.73"/>
    <n v="3672375.09"/>
    <n v="-69.62"/>
    <n v="-69.62"/>
    <n v="0"/>
    <n v="16072324"/>
    <x v="2"/>
    <n v="10"/>
    <n v="17"/>
    <n v="5963"/>
  </r>
  <r>
    <s v="AERMOD 22112"/>
    <s v="ElmoreNorth_10202023_2016_CO8.SUM"/>
    <x v="0"/>
    <x v="1"/>
    <x v="13"/>
    <x v="1"/>
    <n v="8.4897600000000004"/>
    <n v="630399.73"/>
    <n v="3672375.09"/>
    <n v="-69.62"/>
    <n v="-69.62"/>
    <n v="0"/>
    <n v="16062024"/>
    <x v="2"/>
    <n v="10"/>
    <n v="17"/>
    <n v="5963"/>
  </r>
  <r>
    <s v="AERMOD 22112"/>
    <s v="ElmoreNorth_10202023_2016_CO8.SUM"/>
    <x v="0"/>
    <x v="1"/>
    <x v="14"/>
    <x v="0"/>
    <n v="9.2635799999999993"/>
    <n v="630375.49"/>
    <n v="3672375.09"/>
    <n v="-69.680000000000007"/>
    <n v="-69.680000000000007"/>
    <n v="0"/>
    <n v="16072924"/>
    <x v="2"/>
    <n v="10"/>
    <n v="17"/>
    <n v="5963"/>
  </r>
  <r>
    <s v="AERMOD 22112"/>
    <s v="ElmoreNorth_10202023_2016_CO8.SUM"/>
    <x v="0"/>
    <x v="1"/>
    <x v="14"/>
    <x v="1"/>
    <n v="9.2052999999999994"/>
    <n v="630375.49"/>
    <n v="3672375.09"/>
    <n v="-69.680000000000007"/>
    <n v="-69.680000000000007"/>
    <n v="0"/>
    <n v="16062024"/>
    <x v="2"/>
    <n v="10"/>
    <n v="17"/>
    <n v="5963"/>
  </r>
  <r>
    <s v="AERMOD 22112"/>
    <s v="ElmoreNorth_10202023_2016_CO8.SUM"/>
    <x v="0"/>
    <x v="1"/>
    <x v="15"/>
    <x v="0"/>
    <n v="13.00142"/>
    <n v="630399.73"/>
    <n v="3672375.09"/>
    <n v="-69.62"/>
    <n v="-69.62"/>
    <n v="0"/>
    <n v="16072324"/>
    <x v="2"/>
    <n v="10"/>
    <n v="17"/>
    <n v="5963"/>
  </r>
  <r>
    <s v="AERMOD 22112"/>
    <s v="ElmoreNorth_10202023_2016_CO8.SUM"/>
    <x v="0"/>
    <x v="1"/>
    <x v="15"/>
    <x v="1"/>
    <n v="12.285909999999999"/>
    <n v="630399.73"/>
    <n v="3672375.09"/>
    <n v="-69.62"/>
    <n v="-69.62"/>
    <n v="0"/>
    <n v="16080224"/>
    <x v="2"/>
    <n v="10"/>
    <n v="17"/>
    <n v="5963"/>
  </r>
  <r>
    <s v="AERMOD 22112"/>
    <s v="ElmoreNorth_10202023_2016_CO8.SUM"/>
    <x v="0"/>
    <x v="1"/>
    <x v="16"/>
    <x v="0"/>
    <n v="12.78776"/>
    <n v="630399.73"/>
    <n v="3672375.09"/>
    <n v="-69.62"/>
    <n v="-69.62"/>
    <n v="0"/>
    <n v="16072324"/>
    <x v="2"/>
    <n v="10"/>
    <n v="17"/>
    <n v="5963"/>
  </r>
  <r>
    <s v="AERMOD 22112"/>
    <s v="ElmoreNorth_10202023_2016_CO8.SUM"/>
    <x v="0"/>
    <x v="1"/>
    <x v="16"/>
    <x v="1"/>
    <n v="11.92202"/>
    <n v="630399.73"/>
    <n v="3672375.09"/>
    <n v="-69.62"/>
    <n v="-69.62"/>
    <n v="0"/>
    <n v="16080224"/>
    <x v="2"/>
    <n v="10"/>
    <n v="17"/>
    <n v="5963"/>
  </r>
  <r>
    <s v="AERMOD 22112"/>
    <s v="ElmoreNorth_10202023_2016_H2S.SUM"/>
    <x v="1"/>
    <x v="0"/>
    <x v="0"/>
    <x v="0"/>
    <n v="342.77528000000001"/>
    <n v="630714.82999999996"/>
    <n v="3672161.72"/>
    <n v="-68.86"/>
    <n v="-68.86"/>
    <n v="0"/>
    <n v="16052102"/>
    <x v="2"/>
    <n v="30"/>
    <n v="35"/>
    <n v="5963"/>
  </r>
  <r>
    <s v="AERMOD 22112"/>
    <s v="ElmoreNorth_10202023_2016_H2S.SUM"/>
    <x v="1"/>
    <x v="0"/>
    <x v="17"/>
    <x v="0"/>
    <n v="17.023700000000002"/>
    <n v="629200"/>
    <n v="3671900"/>
    <n v="-69.790000000000006"/>
    <n v="-69.790000000000006"/>
    <n v="0"/>
    <n v="16062720"/>
    <x v="2"/>
    <n v="30"/>
    <n v="35"/>
    <n v="5963"/>
  </r>
  <r>
    <s v="AERMOD 22112"/>
    <s v="ElmoreNorth_10202023_2016_H2S.SUM"/>
    <x v="1"/>
    <x v="0"/>
    <x v="18"/>
    <x v="0"/>
    <n v="142.90031999999999"/>
    <n v="630700"/>
    <n v="3672475"/>
    <n v="-69.069999999999993"/>
    <n v="-69.069999999999993"/>
    <n v="0"/>
    <n v="16032822"/>
    <x v="2"/>
    <n v="30"/>
    <n v="35"/>
    <n v="5963"/>
  </r>
  <r>
    <s v="AERMOD 22112"/>
    <s v="ElmoreNorth_10202023_2016_H2S.SUM"/>
    <x v="1"/>
    <x v="0"/>
    <x v="19"/>
    <x v="0"/>
    <n v="133.34191999999999"/>
    <n v="630900"/>
    <n v="3673200"/>
    <n v="-69.510000000000005"/>
    <n v="-69.510000000000005"/>
    <n v="0"/>
    <n v="16032822"/>
    <x v="2"/>
    <n v="30"/>
    <n v="35"/>
    <n v="5963"/>
  </r>
  <r>
    <s v="AERMOD 22112"/>
    <s v="ElmoreNorth_10202023_2016_H2S.SUM"/>
    <x v="1"/>
    <x v="0"/>
    <x v="20"/>
    <x v="0"/>
    <n v="97.06277"/>
    <n v="631750"/>
    <n v="3670750"/>
    <n v="-66.28"/>
    <n v="-66.28"/>
    <n v="0"/>
    <n v="16090320"/>
    <x v="2"/>
    <n v="30"/>
    <n v="35"/>
    <n v="5963"/>
  </r>
  <r>
    <s v="AERMOD 22112"/>
    <s v="ElmoreNorth_10202023_2016_H2S.SUM"/>
    <x v="1"/>
    <x v="0"/>
    <x v="21"/>
    <x v="0"/>
    <n v="79.918859999999995"/>
    <n v="632737.47"/>
    <n v="3670847.68"/>
    <n v="-65.8"/>
    <n v="-65.8"/>
    <n v="0"/>
    <n v="16121620"/>
    <x v="2"/>
    <n v="30"/>
    <n v="35"/>
    <n v="5963"/>
  </r>
  <r>
    <s v="AERMOD 22112"/>
    <s v="ElmoreNorth_10202023_2016_H2S.SUM"/>
    <x v="1"/>
    <x v="0"/>
    <x v="22"/>
    <x v="0"/>
    <n v="110.25530999999999"/>
    <n v="630100"/>
    <n v="3673300"/>
    <n v="-70.010000000000005"/>
    <n v="-70.010000000000005"/>
    <n v="0"/>
    <n v="16032819"/>
    <x v="2"/>
    <n v="30"/>
    <n v="35"/>
    <n v="5963"/>
  </r>
  <r>
    <s v="AERMOD 22112"/>
    <s v="ElmoreNorth_10202023_2016_H2S.SUM"/>
    <x v="1"/>
    <x v="0"/>
    <x v="23"/>
    <x v="0"/>
    <n v="104.61198"/>
    <n v="631000"/>
    <n v="3673500"/>
    <n v="-69.540000000000006"/>
    <n v="-69.540000000000006"/>
    <n v="0"/>
    <n v="16052102"/>
    <x v="2"/>
    <n v="30"/>
    <n v="35"/>
    <n v="5963"/>
  </r>
  <r>
    <s v="AERMOD 22112"/>
    <s v="ElmoreNorth_10202023_2016_H2S.SUM"/>
    <x v="1"/>
    <x v="0"/>
    <x v="24"/>
    <x v="0"/>
    <n v="140.90195"/>
    <n v="630700"/>
    <n v="3672475"/>
    <n v="-69.069999999999993"/>
    <n v="-69.069999999999993"/>
    <n v="0"/>
    <n v="16032822"/>
    <x v="2"/>
    <n v="30"/>
    <n v="35"/>
    <n v="5963"/>
  </r>
  <r>
    <s v="AERMOD 22112"/>
    <s v="ElmoreNorth_10202023_2016_H2S.SUM"/>
    <x v="1"/>
    <x v="0"/>
    <x v="25"/>
    <x v="0"/>
    <n v="97.825289999999995"/>
    <n v="630250"/>
    <n v="3670000"/>
    <n v="-66.42"/>
    <n v="-66.42"/>
    <n v="0"/>
    <n v="16121618"/>
    <x v="2"/>
    <n v="30"/>
    <n v="35"/>
    <n v="5963"/>
  </r>
  <r>
    <s v="AERMOD 22112"/>
    <s v="ElmoreNorth_10202023_2016_H2S.SUM"/>
    <x v="1"/>
    <x v="0"/>
    <x v="26"/>
    <x v="0"/>
    <n v="137.35551000000001"/>
    <n v="630025"/>
    <n v="3672525"/>
    <n v="-69.48"/>
    <n v="-66.55"/>
    <n v="0"/>
    <n v="16032823"/>
    <x v="2"/>
    <n v="30"/>
    <n v="35"/>
    <n v="5963"/>
  </r>
  <r>
    <s v="AERMOD 22112"/>
    <s v="ElmoreNorth_10202023_2016_H2S.SUM"/>
    <x v="1"/>
    <x v="0"/>
    <x v="27"/>
    <x v="0"/>
    <n v="96.561089999999993"/>
    <n v="630250"/>
    <n v="3670500"/>
    <n v="-67.239999999999995"/>
    <n v="-67.239999999999995"/>
    <n v="0"/>
    <n v="16013120"/>
    <x v="2"/>
    <n v="30"/>
    <n v="35"/>
    <n v="5963"/>
  </r>
  <r>
    <s v="AERMOD 22112"/>
    <s v="ElmoreNorth_10202023_2016_H2S.SUM"/>
    <x v="1"/>
    <x v="0"/>
    <x v="28"/>
    <x v="0"/>
    <n v="111.4569"/>
    <n v="631000"/>
    <n v="3670500"/>
    <n v="-66.459999999999994"/>
    <n v="-66.459999999999994"/>
    <n v="0"/>
    <n v="16032818"/>
    <x v="2"/>
    <n v="30"/>
    <n v="35"/>
    <n v="5963"/>
  </r>
  <r>
    <s v="AERMOD 22112"/>
    <s v="ElmoreNorth_10202023_2016_H2S.SUM"/>
    <x v="1"/>
    <x v="0"/>
    <x v="29"/>
    <x v="0"/>
    <n v="101.51311"/>
    <n v="631000"/>
    <n v="3670750"/>
    <n v="-66.95"/>
    <n v="-66.95"/>
    <n v="0"/>
    <n v="16090320"/>
    <x v="2"/>
    <n v="30"/>
    <n v="35"/>
    <n v="5963"/>
  </r>
  <r>
    <s v="AERMOD 22112"/>
    <s v="ElmoreNorth_10202023_2016_H2S.SUM"/>
    <x v="1"/>
    <x v="0"/>
    <x v="30"/>
    <x v="0"/>
    <n v="112.72877"/>
    <n v="629500"/>
    <n v="3673250"/>
    <n v="-69.81"/>
    <n v="-69.81"/>
    <n v="0"/>
    <n v="16111619"/>
    <x v="2"/>
    <n v="30"/>
    <n v="35"/>
    <n v="5963"/>
  </r>
  <r>
    <s v="AERMOD 22112"/>
    <s v="ElmoreNorth_10202023_2016_H2S.SUM"/>
    <x v="1"/>
    <x v="0"/>
    <x v="31"/>
    <x v="0"/>
    <n v="102.5005"/>
    <n v="630750"/>
    <n v="3670250"/>
    <n v="-66.31"/>
    <n v="-66.31"/>
    <n v="0"/>
    <n v="16121619"/>
    <x v="2"/>
    <n v="30"/>
    <n v="35"/>
    <n v="5963"/>
  </r>
  <r>
    <s v="AERMOD 22112"/>
    <s v="ElmoreNorth_10202023_2016_H2S.SUM"/>
    <x v="1"/>
    <x v="0"/>
    <x v="32"/>
    <x v="0"/>
    <n v="315.75603000000001"/>
    <n v="630725"/>
    <n v="3672150"/>
    <n v="-68.81"/>
    <n v="-68.81"/>
    <n v="0"/>
    <n v="16052102"/>
    <x v="2"/>
    <n v="30"/>
    <n v="35"/>
    <n v="5963"/>
  </r>
  <r>
    <s v="AERMOD 22112"/>
    <s v="ElmoreNorth_10202023_2016_H2S.SUM"/>
    <x v="1"/>
    <x v="0"/>
    <x v="33"/>
    <x v="0"/>
    <n v="67.649079999999998"/>
    <n v="630375"/>
    <n v="3672400"/>
    <n v="-69.7"/>
    <n v="-69.7"/>
    <n v="0"/>
    <n v="16032823"/>
    <x v="2"/>
    <n v="30"/>
    <n v="35"/>
    <n v="5963"/>
  </r>
  <r>
    <s v="AERMOD 22112"/>
    <s v="ElmoreNorth_10202023_2016_H2S.SUM"/>
    <x v="1"/>
    <x v="0"/>
    <x v="34"/>
    <x v="0"/>
    <n v="69.63185"/>
    <n v="630375"/>
    <n v="3672400"/>
    <n v="-69.7"/>
    <n v="-69.7"/>
    <n v="0"/>
    <n v="16032823"/>
    <x v="2"/>
    <n v="30"/>
    <n v="35"/>
    <n v="5963"/>
  </r>
  <r>
    <s v="AERMOD 22112"/>
    <s v="ElmoreNorth_10202023_2016_H2S.SUM"/>
    <x v="1"/>
    <x v="0"/>
    <x v="2"/>
    <x v="0"/>
    <n v="17.023700000000002"/>
    <n v="629200"/>
    <n v="3671900"/>
    <n v="-69.790000000000006"/>
    <n v="-69.790000000000006"/>
    <n v="0"/>
    <n v="16062720"/>
    <x v="2"/>
    <n v="30"/>
    <n v="35"/>
    <n v="5963"/>
  </r>
  <r>
    <s v="AERMOD 22112"/>
    <s v="ElmoreNorth_10202023_2016_H2S.SUM"/>
    <x v="1"/>
    <x v="0"/>
    <x v="35"/>
    <x v="0"/>
    <n v="137.28093999999999"/>
    <n v="630375"/>
    <n v="3672400"/>
    <n v="-69.7"/>
    <n v="-69.7"/>
    <n v="0"/>
    <n v="16032823"/>
    <x v="2"/>
    <n v="30"/>
    <n v="35"/>
    <n v="5963"/>
  </r>
  <r>
    <s v="AERMOD 22112"/>
    <s v="ElmoreNorth_10202023_2016_H2S.SUM"/>
    <x v="1"/>
    <x v="0"/>
    <x v="36"/>
    <x v="0"/>
    <n v="3.51004"/>
    <n v="630150"/>
    <n v="3672275"/>
    <n v="-69.989999999999995"/>
    <n v="-69.989999999999995"/>
    <n v="0"/>
    <n v="16062719"/>
    <x v="2"/>
    <n v="30"/>
    <n v="35"/>
    <n v="5963"/>
  </r>
  <r>
    <s v="AERMOD 22112"/>
    <s v="ElmoreNorth_10202023_2016_H2S.SUM"/>
    <x v="1"/>
    <x v="0"/>
    <x v="37"/>
    <x v="0"/>
    <n v="3.4382700000000002"/>
    <n v="630157.34"/>
    <n v="3672256.55"/>
    <n v="-69.989999999999995"/>
    <n v="-69.989999999999995"/>
    <n v="0"/>
    <n v="16062719"/>
    <x v="2"/>
    <n v="30"/>
    <n v="35"/>
    <n v="5963"/>
  </r>
  <r>
    <s v="AERMOD 22112"/>
    <s v="ElmoreNorth_10202023_2016_H2S.SUM"/>
    <x v="1"/>
    <x v="0"/>
    <x v="38"/>
    <x v="0"/>
    <n v="3.3610099999999998"/>
    <n v="630157.34"/>
    <n v="3672256.55"/>
    <n v="-69.989999999999995"/>
    <n v="-69.989999999999995"/>
    <n v="0"/>
    <n v="16062719"/>
    <x v="2"/>
    <n v="30"/>
    <n v="35"/>
    <n v="5963"/>
  </r>
  <r>
    <s v="AERMOD 22112"/>
    <s v="ElmoreNorth_10202023_2016_H2S.SUM"/>
    <x v="1"/>
    <x v="0"/>
    <x v="39"/>
    <x v="0"/>
    <n v="3.1932399999999999"/>
    <n v="630150"/>
    <n v="3672250"/>
    <n v="-69.989999999999995"/>
    <n v="-69.989999999999995"/>
    <n v="0"/>
    <n v="16062719"/>
    <x v="2"/>
    <n v="30"/>
    <n v="35"/>
    <n v="5963"/>
  </r>
  <r>
    <s v="AERMOD 22112"/>
    <s v="ElmoreNorth_10202023_2016_H2S.SUM"/>
    <x v="1"/>
    <x v="0"/>
    <x v="40"/>
    <x v="0"/>
    <n v="3.16296"/>
    <n v="630157.34"/>
    <n v="3672232.85"/>
    <n v="-69.97"/>
    <n v="-69.97"/>
    <n v="0"/>
    <n v="16062719"/>
    <x v="2"/>
    <n v="30"/>
    <n v="35"/>
    <n v="5963"/>
  </r>
  <r>
    <s v="AERMOD 22112"/>
    <s v="ElmoreNorth_10202023_2016_H2S.SUM"/>
    <x v="1"/>
    <x v="0"/>
    <x v="41"/>
    <x v="0"/>
    <n v="1.6931499999999999"/>
    <n v="630750"/>
    <n v="3672375"/>
    <n v="-68.92"/>
    <n v="-68.92"/>
    <n v="0"/>
    <n v="16090918"/>
    <x v="2"/>
    <n v="30"/>
    <n v="35"/>
    <n v="5963"/>
  </r>
  <r>
    <s v="AERMOD 22112"/>
    <s v="ElmoreNorth_10202023_2016_H2S.SUM"/>
    <x v="1"/>
    <x v="0"/>
    <x v="42"/>
    <x v="0"/>
    <n v="1.6904699999999999"/>
    <n v="630750"/>
    <n v="3672350"/>
    <n v="-68.900000000000006"/>
    <n v="-68.900000000000006"/>
    <n v="0"/>
    <n v="16090918"/>
    <x v="2"/>
    <n v="30"/>
    <n v="35"/>
    <n v="5963"/>
  </r>
  <r>
    <s v="AERMOD 22112"/>
    <s v="ElmoreNorth_10202023_2016_H2S.SUM"/>
    <x v="1"/>
    <x v="0"/>
    <x v="43"/>
    <x v="0"/>
    <n v="1.66876"/>
    <n v="630750"/>
    <n v="3672325"/>
    <n v="-68.89"/>
    <n v="-68.89"/>
    <n v="0"/>
    <n v="16090918"/>
    <x v="2"/>
    <n v="30"/>
    <n v="35"/>
    <n v="5963"/>
  </r>
  <r>
    <s v="AERMOD 22112"/>
    <s v="ElmoreNorth_10202023_2016_H2S.SUM"/>
    <x v="1"/>
    <x v="0"/>
    <x v="44"/>
    <x v="0"/>
    <n v="1.8493200000000001"/>
    <n v="630302.77"/>
    <n v="3672375.09"/>
    <n v="-69.81"/>
    <n v="-69.81"/>
    <n v="0"/>
    <n v="16071419"/>
    <x v="2"/>
    <n v="30"/>
    <n v="35"/>
    <n v="5963"/>
  </r>
  <r>
    <s v="AERMOD 22112"/>
    <s v="ElmoreNorth_10202023_2016_H2S.SUM"/>
    <x v="1"/>
    <x v="0"/>
    <x v="45"/>
    <x v="0"/>
    <n v="1.7691300000000001"/>
    <n v="630302.77"/>
    <n v="3672375.09"/>
    <n v="-69.81"/>
    <n v="-69.81"/>
    <n v="0"/>
    <n v="16071419"/>
    <x v="2"/>
    <n v="30"/>
    <n v="35"/>
    <n v="5963"/>
  </r>
  <r>
    <s v="AERMOD 22112"/>
    <s v="ElmoreNorth_10202023_2016_H2S.SUM"/>
    <x v="1"/>
    <x v="0"/>
    <x v="46"/>
    <x v="0"/>
    <n v="1.4048700000000001"/>
    <n v="629300"/>
    <n v="3671900"/>
    <n v="-69.58"/>
    <n v="-69.58"/>
    <n v="0"/>
    <n v="16062720"/>
    <x v="2"/>
    <n v="30"/>
    <n v="35"/>
    <n v="5963"/>
  </r>
  <r>
    <s v="AERMOD 22112"/>
    <s v="ElmoreNorth_10202023_2016_H2S.SUM"/>
    <x v="1"/>
    <x v="0"/>
    <x v="47"/>
    <x v="0"/>
    <n v="1.39619"/>
    <n v="629400"/>
    <n v="3671900"/>
    <n v="-69.62"/>
    <n v="-69.62"/>
    <n v="0"/>
    <n v="16062720"/>
    <x v="2"/>
    <n v="30"/>
    <n v="35"/>
    <n v="5963"/>
  </r>
  <r>
    <s v="AERMOD 22112"/>
    <s v="ElmoreNorth_10202023_2016_H2S.SUM"/>
    <x v="1"/>
    <x v="0"/>
    <x v="48"/>
    <x v="0"/>
    <n v="1.38269"/>
    <n v="629400"/>
    <n v="3671900"/>
    <n v="-69.62"/>
    <n v="-69.62"/>
    <n v="0"/>
    <n v="16062720"/>
    <x v="2"/>
    <n v="30"/>
    <n v="35"/>
    <n v="5963"/>
  </r>
  <r>
    <s v="AERMOD 22112"/>
    <s v="ElmoreNorth_10202023_2016_H2S.SUM"/>
    <x v="1"/>
    <x v="0"/>
    <x v="49"/>
    <x v="0"/>
    <n v="341.44693999999998"/>
    <n v="630714.82999999996"/>
    <n v="3672161.72"/>
    <n v="-68.86"/>
    <n v="-68.86"/>
    <n v="0"/>
    <n v="16052102"/>
    <x v="2"/>
    <n v="30"/>
    <n v="35"/>
    <n v="5963"/>
  </r>
  <r>
    <s v="AERMOD 22112"/>
    <s v="ElmoreNorth_10202023_2016_HNO3.SUM"/>
    <x v="2"/>
    <x v="2"/>
    <x v="0"/>
    <x v="0"/>
    <n v="95.571039999999996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17"/>
    <x v="0"/>
    <n v="95.447640000000007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1"/>
    <x v="0"/>
    <n v="0.28836000000000001"/>
    <n v="630714.82999999996"/>
    <n v="3672256.55"/>
    <n v="-68.92"/>
    <n v="-68.92"/>
    <n v="0"/>
    <s v="1 YEARS"/>
    <x v="2"/>
    <n v="40"/>
    <n v="50"/>
    <n v="5963"/>
  </r>
  <r>
    <s v="AERMOD 22112"/>
    <s v="ElmoreNorth_10202023_2016_HNO3.SUM"/>
    <x v="2"/>
    <x v="2"/>
    <x v="18"/>
    <x v="0"/>
    <n v="1.5270000000000001E-2"/>
    <n v="630750"/>
    <n v="3670250"/>
    <n v="-66.31"/>
    <n v="-66.31"/>
    <n v="0"/>
    <s v="1 YEARS"/>
    <x v="2"/>
    <n v="40"/>
    <n v="50"/>
    <n v="5963"/>
  </r>
  <r>
    <s v="AERMOD 22112"/>
    <s v="ElmoreNorth_10202023_2016_HNO3.SUM"/>
    <x v="2"/>
    <x v="2"/>
    <x v="19"/>
    <x v="0"/>
    <n v="5.47E-3"/>
    <n v="631000"/>
    <n v="3673200"/>
    <n v="-69.39"/>
    <n v="-69.39"/>
    <n v="0"/>
    <s v="1 YEARS"/>
    <x v="2"/>
    <n v="40"/>
    <n v="50"/>
    <n v="5963"/>
  </r>
  <r>
    <s v="AERMOD 22112"/>
    <s v="ElmoreNorth_10202023_2016_HNO3.SUM"/>
    <x v="2"/>
    <x v="2"/>
    <x v="20"/>
    <x v="0"/>
    <n v="4.4600000000000004E-3"/>
    <n v="631250"/>
    <n v="3671000"/>
    <n v="-67.63"/>
    <n v="-67.63"/>
    <n v="0"/>
    <s v="1 YEARS"/>
    <x v="2"/>
    <n v="40"/>
    <n v="50"/>
    <n v="5963"/>
  </r>
  <r>
    <s v="AERMOD 22112"/>
    <s v="ElmoreNorth_10202023_2016_HNO3.SUM"/>
    <x v="2"/>
    <x v="2"/>
    <x v="21"/>
    <x v="0"/>
    <n v="4.5100000000000001E-3"/>
    <n v="632737.47"/>
    <n v="3670847.68"/>
    <n v="-65.8"/>
    <n v="-65.8"/>
    <n v="0"/>
    <s v="1 YEARS"/>
    <x v="2"/>
    <n v="40"/>
    <n v="50"/>
    <n v="5963"/>
  </r>
  <r>
    <s v="AERMOD 22112"/>
    <s v="ElmoreNorth_10202023_2016_HNO3.SUM"/>
    <x v="2"/>
    <x v="2"/>
    <x v="22"/>
    <x v="0"/>
    <n v="5.1399999999999996E-3"/>
    <n v="630200"/>
    <n v="3673300"/>
    <n v="-69.959999999999994"/>
    <n v="-69.959999999999994"/>
    <n v="0"/>
    <s v="1 YEARS"/>
    <x v="2"/>
    <n v="40"/>
    <n v="50"/>
    <n v="5963"/>
  </r>
  <r>
    <s v="AERMOD 22112"/>
    <s v="ElmoreNorth_10202023_2016_HNO3.SUM"/>
    <x v="2"/>
    <x v="2"/>
    <x v="23"/>
    <x v="0"/>
    <n v="5.1700000000000001E-3"/>
    <n v="630500"/>
    <n v="3673750"/>
    <n v="-69.569999999999993"/>
    <n v="-69.569999999999993"/>
    <n v="0"/>
    <s v="1 YEARS"/>
    <x v="2"/>
    <n v="40"/>
    <n v="50"/>
    <n v="5963"/>
  </r>
  <r>
    <s v="AERMOD 22112"/>
    <s v="ElmoreNorth_10202023_2016_HNO3.SUM"/>
    <x v="2"/>
    <x v="2"/>
    <x v="24"/>
    <x v="0"/>
    <n v="5.4799999999999996E-3"/>
    <n v="630775"/>
    <n v="3672475"/>
    <n v="-68.400000000000006"/>
    <n v="-68.400000000000006"/>
    <n v="0"/>
    <s v="1 YEARS"/>
    <x v="2"/>
    <n v="40"/>
    <n v="50"/>
    <n v="5963"/>
  </r>
  <r>
    <s v="AERMOD 22112"/>
    <s v="ElmoreNorth_10202023_2016_HNO3.SUM"/>
    <x v="2"/>
    <x v="2"/>
    <x v="25"/>
    <x v="0"/>
    <n v="4.3299999999999996E-3"/>
    <n v="630250"/>
    <n v="3670000"/>
    <n v="-66.42"/>
    <n v="-66.42"/>
    <n v="0"/>
    <s v="1 YEARS"/>
    <x v="2"/>
    <n v="40"/>
    <n v="50"/>
    <n v="5963"/>
  </r>
  <r>
    <s v="AERMOD 22112"/>
    <s v="ElmoreNorth_10202023_2016_HNO3.SUM"/>
    <x v="2"/>
    <x v="2"/>
    <x v="26"/>
    <x v="0"/>
    <n v="5.4999999999999997E-3"/>
    <n v="630125"/>
    <n v="3672525"/>
    <n v="-69.75"/>
    <n v="-67"/>
    <n v="0"/>
    <s v="1 YEARS"/>
    <x v="2"/>
    <n v="40"/>
    <n v="50"/>
    <n v="5963"/>
  </r>
  <r>
    <s v="AERMOD 22112"/>
    <s v="ElmoreNorth_10202023_2016_HNO3.SUM"/>
    <x v="2"/>
    <x v="2"/>
    <x v="27"/>
    <x v="0"/>
    <n v="5.1000000000000004E-3"/>
    <n v="629750"/>
    <n v="3670500"/>
    <n v="-67.73"/>
    <n v="-67.73"/>
    <n v="0"/>
    <s v="1 YEARS"/>
    <x v="2"/>
    <n v="40"/>
    <n v="50"/>
    <n v="5963"/>
  </r>
  <r>
    <s v="AERMOD 22112"/>
    <s v="ElmoreNorth_10202023_2016_HNO3.SUM"/>
    <x v="2"/>
    <x v="2"/>
    <x v="28"/>
    <x v="0"/>
    <n v="5.28E-3"/>
    <n v="631000"/>
    <n v="3670500"/>
    <n v="-66.459999999999994"/>
    <n v="-66.459999999999994"/>
    <n v="0"/>
    <s v="1 YEARS"/>
    <x v="2"/>
    <n v="40"/>
    <n v="50"/>
    <n v="5963"/>
  </r>
  <r>
    <s v="AERMOD 22112"/>
    <s v="ElmoreNorth_10202023_2016_HNO3.SUM"/>
    <x v="2"/>
    <x v="2"/>
    <x v="29"/>
    <x v="0"/>
    <n v="5.1999999999999998E-3"/>
    <n v="630500"/>
    <n v="3671000"/>
    <n v="-68.3"/>
    <n v="-68.3"/>
    <n v="0"/>
    <s v="1 YEARS"/>
    <x v="2"/>
    <n v="40"/>
    <n v="50"/>
    <n v="5963"/>
  </r>
  <r>
    <s v="AERMOD 22112"/>
    <s v="ElmoreNorth_10202023_2016_HNO3.SUM"/>
    <x v="2"/>
    <x v="2"/>
    <x v="30"/>
    <x v="0"/>
    <n v="5.47E-3"/>
    <n v="629500"/>
    <n v="3673250"/>
    <n v="-69.81"/>
    <n v="-69.81"/>
    <n v="0"/>
    <s v="1 YEARS"/>
    <x v="2"/>
    <n v="40"/>
    <n v="50"/>
    <n v="5963"/>
  </r>
  <r>
    <s v="AERMOD 22112"/>
    <s v="ElmoreNorth_10202023_2016_HNO3.SUM"/>
    <x v="2"/>
    <x v="2"/>
    <x v="31"/>
    <x v="0"/>
    <n v="5.4599999999999996E-3"/>
    <n v="630750"/>
    <n v="3670250"/>
    <n v="-66.31"/>
    <n v="-66.31"/>
    <n v="0"/>
    <s v="1 YEARS"/>
    <x v="2"/>
    <n v="40"/>
    <n v="50"/>
    <n v="5963"/>
  </r>
  <r>
    <s v="AERMOD 22112"/>
    <s v="ElmoreNorth_10202023_2016_HNO3.SUM"/>
    <x v="2"/>
    <x v="2"/>
    <x v="32"/>
    <x v="0"/>
    <n v="1.421E-2"/>
    <n v="630714.82999999996"/>
    <n v="3672256.55"/>
    <n v="-68.92"/>
    <n v="-68.92"/>
    <n v="0"/>
    <s v="1 YEARS"/>
    <x v="2"/>
    <n v="40"/>
    <n v="50"/>
    <n v="5963"/>
  </r>
  <r>
    <s v="AERMOD 22112"/>
    <s v="ElmoreNorth_10202023_2016_HNO3.SUM"/>
    <x v="2"/>
    <x v="2"/>
    <x v="33"/>
    <x v="0"/>
    <n v="1.9599999999999999E-3"/>
    <n v="630438.49"/>
    <n v="3672380.53"/>
    <n v="-69.56"/>
    <n v="-69.56"/>
    <n v="0"/>
    <s v="1 YEARS"/>
    <x v="2"/>
    <n v="40"/>
    <n v="50"/>
    <n v="5963"/>
  </r>
  <r>
    <s v="AERMOD 22112"/>
    <s v="ElmoreNorth_10202023_2016_HNO3.SUM"/>
    <x v="2"/>
    <x v="2"/>
    <x v="34"/>
    <x v="0"/>
    <n v="1.9499999999999999E-3"/>
    <n v="630438.49"/>
    <n v="3672380.53"/>
    <n v="-69.56"/>
    <n v="-69.56"/>
    <n v="0"/>
    <s v="1 YEARS"/>
    <x v="2"/>
    <n v="40"/>
    <n v="50"/>
    <n v="5963"/>
  </r>
  <r>
    <s v="AERMOD 22112"/>
    <s v="ElmoreNorth_10202023_2016_HNO3.SUM"/>
    <x v="2"/>
    <x v="2"/>
    <x v="2"/>
    <x v="0"/>
    <n v="95.555719999999994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35"/>
    <x v="0"/>
    <n v="3.9100000000000003E-3"/>
    <n v="630438.49"/>
    <n v="3672380.53"/>
    <n v="-69.56"/>
    <n v="-69.56"/>
    <n v="0"/>
    <s v="1 YEARS"/>
    <x v="2"/>
    <n v="40"/>
    <n v="50"/>
    <n v="5963"/>
  </r>
  <r>
    <s v="AERMOD 22112"/>
    <s v="ElmoreNorth_10202023_2016_HNO3.SUM"/>
    <x v="2"/>
    <x v="2"/>
    <x v="3"/>
    <x v="0"/>
    <n v="9.6640000000000004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4"/>
    <x v="0"/>
    <n v="7.1620000000000003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5"/>
    <x v="0"/>
    <n v="7.7560000000000004E-2"/>
    <n v="630399.73"/>
    <n v="3672375.09"/>
    <n v="-69.62"/>
    <n v="-69.62"/>
    <n v="0"/>
    <s v="1 YEARS"/>
    <x v="2"/>
    <n v="40"/>
    <n v="50"/>
    <n v="5963"/>
  </r>
  <r>
    <s v="AERMOD 22112"/>
    <s v="ElmoreNorth_10202023_2016_HNO3.SUM"/>
    <x v="2"/>
    <x v="2"/>
    <x v="6"/>
    <x v="0"/>
    <n v="0.12967000000000001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36"/>
    <x v="0"/>
    <n v="5.6947700000000001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37"/>
    <x v="0"/>
    <n v="6.9240599999999999"/>
    <n v="630714.82999999996"/>
    <n v="3672209.14"/>
    <n v="-68.89"/>
    <n v="-68.89"/>
    <n v="0"/>
    <s v="1 YEARS"/>
    <x v="2"/>
    <n v="40"/>
    <n v="50"/>
    <n v="5963"/>
  </r>
  <r>
    <s v="AERMOD 22112"/>
    <s v="ElmoreNorth_10202023_2016_HNO3.SUM"/>
    <x v="2"/>
    <x v="2"/>
    <x v="38"/>
    <x v="0"/>
    <n v="8.22119"/>
    <n v="630714.82999999996"/>
    <n v="3672209.14"/>
    <n v="-68.89"/>
    <n v="-68.89"/>
    <n v="0"/>
    <s v="1 YEARS"/>
    <x v="2"/>
    <n v="40"/>
    <n v="50"/>
    <n v="5963"/>
  </r>
  <r>
    <s v="AERMOD 22112"/>
    <s v="ElmoreNorth_10202023_2016_HNO3.SUM"/>
    <x v="2"/>
    <x v="2"/>
    <x v="39"/>
    <x v="0"/>
    <n v="9.5095700000000001"/>
    <n v="630714.82999999996"/>
    <n v="3672185.43"/>
    <n v="-68.89"/>
    <n v="-68.89"/>
    <n v="0"/>
    <s v="1 YEARS"/>
    <x v="2"/>
    <n v="40"/>
    <n v="50"/>
    <n v="5963"/>
  </r>
  <r>
    <s v="AERMOD 22112"/>
    <s v="ElmoreNorth_10202023_2016_HNO3.SUM"/>
    <x v="2"/>
    <x v="2"/>
    <x v="40"/>
    <x v="0"/>
    <n v="10.58717"/>
    <n v="630714.82999999996"/>
    <n v="3672185.43"/>
    <n v="-68.89"/>
    <n v="-68.89"/>
    <n v="0"/>
    <s v="1 YEARS"/>
    <x v="2"/>
    <n v="40"/>
    <n v="50"/>
    <n v="5963"/>
  </r>
  <r>
    <s v="AERMOD 22112"/>
    <s v="ElmoreNorth_10202023_2016_HNO3.SUM"/>
    <x v="2"/>
    <x v="2"/>
    <x v="41"/>
    <x v="0"/>
    <n v="11.404640000000001"/>
    <n v="630714.82999999996"/>
    <n v="3672161.72"/>
    <n v="-68.86"/>
    <n v="-68.86"/>
    <n v="0"/>
    <s v="1 YEARS"/>
    <x v="2"/>
    <n v="40"/>
    <n v="50"/>
    <n v="5963"/>
  </r>
  <r>
    <s v="AERMOD 22112"/>
    <s v="ElmoreNorth_10202023_2016_HNO3.SUM"/>
    <x v="2"/>
    <x v="2"/>
    <x v="42"/>
    <x v="0"/>
    <n v="11.79758"/>
    <n v="630714.82999999996"/>
    <n v="3672161.72"/>
    <n v="-68.86"/>
    <n v="-68.86"/>
    <n v="0"/>
    <s v="1 YEARS"/>
    <x v="2"/>
    <n v="40"/>
    <n v="50"/>
    <n v="5963"/>
  </r>
  <r>
    <s v="AERMOD 22112"/>
    <s v="ElmoreNorth_10202023_2016_HNO3.SUM"/>
    <x v="2"/>
    <x v="2"/>
    <x v="43"/>
    <x v="0"/>
    <n v="12.238799999999999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44"/>
    <x v="0"/>
    <n v="11.734360000000001"/>
    <n v="630714.82999999996"/>
    <n v="3672114.31"/>
    <n v="-68.73"/>
    <n v="-68.73"/>
    <n v="0"/>
    <s v="1 YEARS"/>
    <x v="2"/>
    <n v="40"/>
    <n v="50"/>
    <n v="5963"/>
  </r>
  <r>
    <s v="AERMOD 22112"/>
    <s v="ElmoreNorth_10202023_2016_HNO3.SUM"/>
    <x v="2"/>
    <x v="2"/>
    <x v="45"/>
    <x v="0"/>
    <n v="11.04715"/>
    <n v="630714.82999999996"/>
    <n v="3672114.31"/>
    <n v="-68.73"/>
    <n v="-68.73"/>
    <n v="0"/>
    <s v="1 YEARS"/>
    <x v="2"/>
    <n v="40"/>
    <n v="50"/>
    <n v="5963"/>
  </r>
  <r>
    <s v="AERMOD 22112"/>
    <s v="ElmoreNorth_10202023_2016_HNO3.SUM"/>
    <x v="2"/>
    <x v="2"/>
    <x v="46"/>
    <x v="0"/>
    <n v="9.1254500000000007"/>
    <n v="630714.82999999996"/>
    <n v="3672090.6"/>
    <n v="-68.86"/>
    <n v="-68.86"/>
    <n v="0"/>
    <s v="1 YEARS"/>
    <x v="2"/>
    <n v="40"/>
    <n v="50"/>
    <n v="5963"/>
  </r>
  <r>
    <s v="AERMOD 22112"/>
    <s v="ElmoreNorth_10202023_2016_HNO3.SUM"/>
    <x v="2"/>
    <x v="2"/>
    <x v="47"/>
    <x v="0"/>
    <n v="6.85616"/>
    <n v="630714.82999999996"/>
    <n v="3672090.6"/>
    <n v="-68.86"/>
    <n v="-68.86"/>
    <n v="0"/>
    <s v="1 YEARS"/>
    <x v="2"/>
    <n v="40"/>
    <n v="50"/>
    <n v="5963"/>
  </r>
  <r>
    <s v="AERMOD 22112"/>
    <s v="ElmoreNorth_10202023_2016_HNO3.SUM"/>
    <x v="2"/>
    <x v="2"/>
    <x v="48"/>
    <x v="0"/>
    <n v="4.5097100000000001"/>
    <n v="630750"/>
    <n v="3672075"/>
    <n v="-68.66"/>
    <n v="-68.66"/>
    <n v="0"/>
    <s v="1 YEARS"/>
    <x v="2"/>
    <n v="40"/>
    <n v="50"/>
    <n v="5963"/>
  </r>
  <r>
    <s v="AERMOD 22112"/>
    <s v="ElmoreNorth_10202023_2016_HNO3.SUM"/>
    <x v="2"/>
    <x v="2"/>
    <x v="49"/>
    <x v="0"/>
    <n v="2.89344"/>
    <n v="630850"/>
    <n v="3672100"/>
    <n v="-69.209999999999994"/>
    <n v="-69.209999999999994"/>
    <n v="0"/>
    <s v="1 YEARS"/>
    <x v="2"/>
    <n v="40"/>
    <n v="50"/>
    <n v="5963"/>
  </r>
  <r>
    <s v="AERMOD 22112"/>
    <s v="ElmoreNorth_10202023_2016_HNO3.SUM"/>
    <x v="2"/>
    <x v="2"/>
    <x v="7"/>
    <x v="0"/>
    <n v="0.12967000000000001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8"/>
    <x v="0"/>
    <n v="3.3489999999999999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9"/>
    <x v="0"/>
    <n v="3.2579999999999998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10"/>
    <x v="0"/>
    <n v="3.057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11"/>
    <x v="0"/>
    <n v="2.3910000000000001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2"/>
    <x v="0"/>
    <n v="2.3910000000000001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3"/>
    <x v="0"/>
    <n v="2.3800000000000002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4"/>
    <x v="0"/>
    <n v="2.3539999999999998E-2"/>
    <n v="630375.49"/>
    <n v="3672375.09"/>
    <n v="-69.680000000000007"/>
    <n v="-69.680000000000007"/>
    <n v="0"/>
    <s v="1 YEARS"/>
    <x v="2"/>
    <n v="40"/>
    <n v="50"/>
    <n v="5963"/>
  </r>
  <r>
    <s v="AERMOD 22112"/>
    <s v="ElmoreNorth_10202023_2016_HNO3.SUM"/>
    <x v="2"/>
    <x v="2"/>
    <x v="15"/>
    <x v="0"/>
    <n v="2.7740000000000001E-2"/>
    <n v="630399.73"/>
    <n v="3672375.09"/>
    <n v="-69.62"/>
    <n v="-69.62"/>
    <n v="0"/>
    <s v="1 YEARS"/>
    <x v="2"/>
    <n v="40"/>
    <n v="50"/>
    <n v="5963"/>
  </r>
  <r>
    <s v="AERMOD 22112"/>
    <s v="ElmoreNorth_10202023_2016_HNO3.SUM"/>
    <x v="2"/>
    <x v="2"/>
    <x v="16"/>
    <x v="0"/>
    <n v="4.6149999999999997E-2"/>
    <n v="630714.82999999996"/>
    <n v="3672280.26"/>
    <n v="-68.94"/>
    <n v="-68.94"/>
    <n v="0"/>
    <s v="1 YEARS"/>
    <x v="2"/>
    <n v="40"/>
    <n v="50"/>
    <n v="5963"/>
  </r>
  <r>
    <s v="AERMOD 22112"/>
    <s v="ElmoreNorth_10202023_2016_HNO3.SUM"/>
    <x v="2"/>
    <x v="2"/>
    <x v="0"/>
    <x v="0"/>
    <n v="91.847179999999994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17"/>
    <x v="0"/>
    <n v="91.770020000000002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1"/>
    <x v="0"/>
    <n v="0.25894"/>
    <n v="630714.82999999996"/>
    <n v="3672280.26"/>
    <n v="-68.94"/>
    <n v="-68.94"/>
    <n v="0"/>
    <s v="1 YEARS"/>
    <x v="2"/>
    <n v="40"/>
    <n v="50"/>
    <n v="5963"/>
  </r>
  <r>
    <s v="AERMOD 22112"/>
    <s v="ElmoreNorth_10202023_2016_HNO3.SUM"/>
    <x v="2"/>
    <x v="2"/>
    <x v="18"/>
    <x v="0"/>
    <n v="1.383E-2"/>
    <n v="631000"/>
    <n v="3670500"/>
    <n v="-66.459999999999994"/>
    <n v="-66.459999999999994"/>
    <n v="0"/>
    <s v="1 YEARS"/>
    <x v="2"/>
    <n v="40"/>
    <n v="50"/>
    <n v="5963"/>
  </r>
  <r>
    <s v="AERMOD 22112"/>
    <s v="ElmoreNorth_10202023_2016_HNO3.SUM"/>
    <x v="2"/>
    <x v="2"/>
    <x v="19"/>
    <x v="0"/>
    <n v="6.1599999999999997E-3"/>
    <n v="631000"/>
    <n v="3673200"/>
    <n v="-69.39"/>
    <n v="-69.39"/>
    <n v="0"/>
    <s v="1 YEARS"/>
    <x v="2"/>
    <n v="40"/>
    <n v="50"/>
    <n v="5963"/>
  </r>
  <r>
    <s v="AERMOD 22112"/>
    <s v="ElmoreNorth_10202023_2016_HNO3.SUM"/>
    <x v="2"/>
    <x v="2"/>
    <x v="20"/>
    <x v="0"/>
    <n v="3.9399999999999999E-3"/>
    <n v="632000"/>
    <n v="3671000"/>
    <n v="-66.62"/>
    <n v="-66.62"/>
    <n v="0"/>
    <s v="1 YEARS"/>
    <x v="2"/>
    <n v="40"/>
    <n v="50"/>
    <n v="5963"/>
  </r>
  <r>
    <s v="AERMOD 22112"/>
    <s v="ElmoreNorth_10202023_2016_HNO3.SUM"/>
    <x v="2"/>
    <x v="2"/>
    <x v="21"/>
    <x v="0"/>
    <n v="4.7200000000000002E-3"/>
    <n v="632737.47"/>
    <n v="3670847.68"/>
    <n v="-65.8"/>
    <n v="-65.8"/>
    <n v="0"/>
    <s v="1 YEARS"/>
    <x v="2"/>
    <n v="40"/>
    <n v="50"/>
    <n v="5963"/>
  </r>
  <r>
    <s v="AERMOD 22112"/>
    <s v="ElmoreNorth_10202023_2016_HNO3.SUM"/>
    <x v="2"/>
    <x v="2"/>
    <x v="22"/>
    <x v="0"/>
    <n v="5.7800000000000004E-3"/>
    <n v="630200"/>
    <n v="3673300"/>
    <n v="-69.959999999999994"/>
    <n v="-69.959999999999994"/>
    <n v="0"/>
    <s v="1 YEARS"/>
    <x v="2"/>
    <n v="40"/>
    <n v="50"/>
    <n v="5963"/>
  </r>
  <r>
    <s v="AERMOD 22112"/>
    <s v="ElmoreNorth_10202023_2016_HNO3.SUM"/>
    <x v="2"/>
    <x v="2"/>
    <x v="23"/>
    <x v="0"/>
    <n v="4.2900000000000004E-3"/>
    <n v="630500"/>
    <n v="3673750"/>
    <n v="-69.569999999999993"/>
    <n v="-69.569999999999993"/>
    <n v="0"/>
    <s v="1 YEARS"/>
    <x v="2"/>
    <n v="40"/>
    <n v="50"/>
    <n v="5963"/>
  </r>
  <r>
    <s v="AERMOD 22112"/>
    <s v="ElmoreNorth_10202023_2016_HNO3.SUM"/>
    <x v="2"/>
    <x v="2"/>
    <x v="24"/>
    <x v="0"/>
    <n v="6.0800000000000003E-3"/>
    <n v="630775"/>
    <n v="3672475"/>
    <n v="-68.400000000000006"/>
    <n v="-68.400000000000006"/>
    <n v="0"/>
    <s v="1 YEARS"/>
    <x v="2"/>
    <n v="40"/>
    <n v="50"/>
    <n v="5963"/>
  </r>
  <r>
    <s v="AERMOD 22112"/>
    <s v="ElmoreNorth_10202023_2016_HNO3.SUM"/>
    <x v="2"/>
    <x v="2"/>
    <x v="25"/>
    <x v="0"/>
    <n v="4.6699999999999997E-3"/>
    <n v="630362.48"/>
    <n v="3670154.19"/>
    <n v="-66.569999999999993"/>
    <n v="-66.569999999999993"/>
    <n v="0"/>
    <s v="1 YEARS"/>
    <x v="2"/>
    <n v="40"/>
    <n v="50"/>
    <n v="5963"/>
  </r>
  <r>
    <s v="AERMOD 22112"/>
    <s v="ElmoreNorth_10202023_2016_HNO3.SUM"/>
    <x v="2"/>
    <x v="2"/>
    <x v="26"/>
    <x v="0"/>
    <n v="6.1799999999999997E-3"/>
    <n v="630125"/>
    <n v="3672525"/>
    <n v="-69.75"/>
    <n v="-67"/>
    <n v="0"/>
    <s v="1 YEARS"/>
    <x v="2"/>
    <n v="40"/>
    <n v="50"/>
    <n v="5963"/>
  </r>
  <r>
    <s v="AERMOD 22112"/>
    <s v="ElmoreNorth_10202023_2016_HNO3.SUM"/>
    <x v="2"/>
    <x v="2"/>
    <x v="27"/>
    <x v="0"/>
    <n v="4.4400000000000004E-3"/>
    <n v="630250"/>
    <n v="3670500"/>
    <n v="-67.239999999999995"/>
    <n v="-67.239999999999995"/>
    <n v="0"/>
    <s v="1 YEARS"/>
    <x v="2"/>
    <n v="40"/>
    <n v="50"/>
    <n v="5963"/>
  </r>
  <r>
    <s v="AERMOD 22112"/>
    <s v="ElmoreNorth_10202023_2016_HNO3.SUM"/>
    <x v="2"/>
    <x v="2"/>
    <x v="28"/>
    <x v="0"/>
    <n v="5.94E-3"/>
    <n v="631000"/>
    <n v="3670500"/>
    <n v="-66.459999999999994"/>
    <n v="-66.459999999999994"/>
    <n v="0"/>
    <s v="1 YEARS"/>
    <x v="2"/>
    <n v="40"/>
    <n v="50"/>
    <n v="5963"/>
  </r>
  <r>
    <s v="AERMOD 22112"/>
    <s v="ElmoreNorth_10202023_2016_HNO3.SUM"/>
    <x v="2"/>
    <x v="2"/>
    <x v="29"/>
    <x v="0"/>
    <n v="4.2399999999999998E-3"/>
    <n v="630500"/>
    <n v="3671000"/>
    <n v="-68.3"/>
    <n v="-68.3"/>
    <n v="0"/>
    <s v="1 YEARS"/>
    <x v="2"/>
    <n v="40"/>
    <n v="50"/>
    <n v="5963"/>
  </r>
  <r>
    <s v="AERMOD 22112"/>
    <s v="ElmoreNorth_10202023_2016_HNO3.SUM"/>
    <x v="2"/>
    <x v="2"/>
    <x v="30"/>
    <x v="0"/>
    <n v="6.1199999999999996E-3"/>
    <n v="629500"/>
    <n v="3673250"/>
    <n v="-69.81"/>
    <n v="-69.81"/>
    <n v="0"/>
    <s v="1 YEARS"/>
    <x v="2"/>
    <n v="40"/>
    <n v="50"/>
    <n v="5963"/>
  </r>
  <r>
    <s v="AERMOD 22112"/>
    <s v="ElmoreNorth_10202023_2016_HNO3.SUM"/>
    <x v="2"/>
    <x v="2"/>
    <x v="31"/>
    <x v="0"/>
    <n v="6.0699999999999999E-3"/>
    <n v="630750"/>
    <n v="3670250"/>
    <n v="-66.31"/>
    <n v="-66.31"/>
    <n v="0"/>
    <s v="1 YEARS"/>
    <x v="2"/>
    <n v="40"/>
    <n v="50"/>
    <n v="5963"/>
  </r>
  <r>
    <s v="AERMOD 22112"/>
    <s v="ElmoreNorth_10202023_2016_HNO3.SUM"/>
    <x v="2"/>
    <x v="2"/>
    <x v="32"/>
    <x v="0"/>
    <n v="1.4160000000000001E-2"/>
    <n v="630714.82999999996"/>
    <n v="3672280.26"/>
    <n v="-68.94"/>
    <n v="-68.94"/>
    <n v="0"/>
    <s v="1 YEARS"/>
    <x v="2"/>
    <n v="40"/>
    <n v="50"/>
    <n v="5963"/>
  </r>
  <r>
    <s v="AERMOD 22112"/>
    <s v="ElmoreNorth_10202023_2016_HNO3.SUM"/>
    <x v="2"/>
    <x v="2"/>
    <x v="33"/>
    <x v="0"/>
    <n v="2.3E-3"/>
    <n v="630438.49"/>
    <n v="3672401.91"/>
    <n v="-69.569999999999993"/>
    <n v="-69.569999999999993"/>
    <n v="0"/>
    <s v="1 YEARS"/>
    <x v="2"/>
    <n v="40"/>
    <n v="50"/>
    <n v="5963"/>
  </r>
  <r>
    <s v="AERMOD 22112"/>
    <s v="ElmoreNorth_10202023_2016_HNO3.SUM"/>
    <x v="2"/>
    <x v="2"/>
    <x v="34"/>
    <x v="0"/>
    <n v="2.2799999999999999E-3"/>
    <n v="630438.49"/>
    <n v="3672401.91"/>
    <n v="-69.569999999999993"/>
    <n v="-69.569999999999993"/>
    <n v="0"/>
    <s v="1 YEARS"/>
    <x v="2"/>
    <n v="40"/>
    <n v="50"/>
    <n v="5963"/>
  </r>
  <r>
    <s v="AERMOD 22112"/>
    <s v="ElmoreNorth_10202023_2016_HNO3.SUM"/>
    <x v="2"/>
    <x v="2"/>
    <x v="2"/>
    <x v="0"/>
    <n v="91.836209999999994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35"/>
    <x v="0"/>
    <n v="4.5799999999999999E-3"/>
    <n v="630438.49"/>
    <n v="3672401.91"/>
    <n v="-69.569999999999993"/>
    <n v="-69.569999999999993"/>
    <n v="0"/>
    <s v="1 YEARS"/>
    <x v="2"/>
    <n v="40"/>
    <n v="50"/>
    <n v="5963"/>
  </r>
  <r>
    <s v="AERMOD 22112"/>
    <s v="ElmoreNorth_10202023_2016_HNO3.SUM"/>
    <x v="2"/>
    <x v="2"/>
    <x v="3"/>
    <x v="0"/>
    <n v="8.8459999999999997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4"/>
    <x v="0"/>
    <n v="7.1340000000000001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5"/>
    <x v="0"/>
    <n v="7.0209999999999995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6"/>
    <x v="0"/>
    <n v="9.919E-2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36"/>
    <x v="0"/>
    <n v="6.3949600000000002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37"/>
    <x v="0"/>
    <n v="7.5251900000000003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38"/>
    <x v="0"/>
    <n v="8.6456099999999996"/>
    <n v="630714.82999999996"/>
    <n v="3672209.14"/>
    <n v="-68.89"/>
    <n v="-68.89"/>
    <n v="0"/>
    <s v="1 YEARS"/>
    <x v="2"/>
    <n v="40"/>
    <n v="50"/>
    <n v="5963"/>
  </r>
  <r>
    <s v="AERMOD 22112"/>
    <s v="ElmoreNorth_10202023_2016_HNO3.SUM"/>
    <x v="2"/>
    <x v="2"/>
    <x v="39"/>
    <x v="0"/>
    <n v="9.6169799999999999"/>
    <n v="630714.82999999996"/>
    <n v="3672209.14"/>
    <n v="-68.89"/>
    <n v="-68.89"/>
    <n v="0"/>
    <s v="1 YEARS"/>
    <x v="2"/>
    <n v="40"/>
    <n v="50"/>
    <n v="5963"/>
  </r>
  <r>
    <s v="AERMOD 22112"/>
    <s v="ElmoreNorth_10202023_2016_HNO3.SUM"/>
    <x v="2"/>
    <x v="2"/>
    <x v="40"/>
    <x v="0"/>
    <n v="10.64226"/>
    <n v="630714.82999999996"/>
    <n v="3672185.43"/>
    <n v="-68.89"/>
    <n v="-68.89"/>
    <n v="0"/>
    <s v="1 YEARS"/>
    <x v="2"/>
    <n v="40"/>
    <n v="50"/>
    <n v="5963"/>
  </r>
  <r>
    <s v="AERMOD 22112"/>
    <s v="ElmoreNorth_10202023_2016_HNO3.SUM"/>
    <x v="2"/>
    <x v="2"/>
    <x v="41"/>
    <x v="0"/>
    <n v="11.119630000000001"/>
    <n v="630714.82999999996"/>
    <n v="3672161.72"/>
    <n v="-68.86"/>
    <n v="-68.86"/>
    <n v="0"/>
    <s v="1 YEARS"/>
    <x v="2"/>
    <n v="40"/>
    <n v="50"/>
    <n v="5963"/>
  </r>
  <r>
    <s v="AERMOD 22112"/>
    <s v="ElmoreNorth_10202023_2016_HNO3.SUM"/>
    <x v="2"/>
    <x v="2"/>
    <x v="42"/>
    <x v="0"/>
    <n v="11.668519999999999"/>
    <n v="630714.82999999996"/>
    <n v="3672161.72"/>
    <n v="-68.86"/>
    <n v="-68.86"/>
    <n v="0"/>
    <s v="1 YEARS"/>
    <x v="2"/>
    <n v="40"/>
    <n v="50"/>
    <n v="5963"/>
  </r>
  <r>
    <s v="AERMOD 22112"/>
    <s v="ElmoreNorth_10202023_2016_HNO3.SUM"/>
    <x v="2"/>
    <x v="2"/>
    <x v="43"/>
    <x v="0"/>
    <n v="11.787979999999999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44"/>
    <x v="0"/>
    <n v="11.49461"/>
    <n v="630714.82999999996"/>
    <n v="3672138.02"/>
    <n v="-68.86"/>
    <n v="-68.86"/>
    <n v="0"/>
    <s v="1 YEARS"/>
    <x v="2"/>
    <n v="40"/>
    <n v="50"/>
    <n v="5963"/>
  </r>
  <r>
    <s v="AERMOD 22112"/>
    <s v="ElmoreNorth_10202023_2016_HNO3.SUM"/>
    <x v="2"/>
    <x v="2"/>
    <x v="45"/>
    <x v="0"/>
    <n v="10.80997"/>
    <n v="630714.82999999996"/>
    <n v="3672114.31"/>
    <n v="-68.73"/>
    <n v="-68.73"/>
    <n v="0"/>
    <s v="1 YEARS"/>
    <x v="2"/>
    <n v="40"/>
    <n v="50"/>
    <n v="5963"/>
  </r>
  <r>
    <s v="AERMOD 22112"/>
    <s v="ElmoreNorth_10202023_2016_HNO3.SUM"/>
    <x v="2"/>
    <x v="2"/>
    <x v="46"/>
    <x v="0"/>
    <n v="9.08718"/>
    <n v="630714.82999999996"/>
    <n v="3672114.31"/>
    <n v="-68.73"/>
    <n v="-68.73"/>
    <n v="0"/>
    <s v="1 YEARS"/>
    <x v="2"/>
    <n v="40"/>
    <n v="50"/>
    <n v="5963"/>
  </r>
  <r>
    <s v="AERMOD 22112"/>
    <s v="ElmoreNorth_10202023_2016_HNO3.SUM"/>
    <x v="2"/>
    <x v="2"/>
    <x v="47"/>
    <x v="0"/>
    <n v="7.0649600000000001"/>
    <n v="630714.82999999996"/>
    <n v="3672090.6"/>
    <n v="-68.86"/>
    <n v="-68.86"/>
    <n v="0"/>
    <s v="1 YEARS"/>
    <x v="2"/>
    <n v="40"/>
    <n v="50"/>
    <n v="5963"/>
  </r>
  <r>
    <s v="AERMOD 22112"/>
    <s v="ElmoreNorth_10202023_2016_HNO3.SUM"/>
    <x v="2"/>
    <x v="2"/>
    <x v="48"/>
    <x v="0"/>
    <n v="4.6846699999999997"/>
    <n v="630725"/>
    <n v="3672075"/>
    <n v="-68.73"/>
    <n v="-68.73"/>
    <n v="0"/>
    <s v="1 YEARS"/>
    <x v="2"/>
    <n v="40"/>
    <n v="50"/>
    <n v="5963"/>
  </r>
  <r>
    <s v="AERMOD 22112"/>
    <s v="ElmoreNorth_10202023_2016_HNO3.SUM"/>
    <x v="2"/>
    <x v="2"/>
    <x v="49"/>
    <x v="0"/>
    <n v="2.9280300000000001"/>
    <n v="630825"/>
    <n v="3672100"/>
    <n v="-69.260000000000005"/>
    <n v="-69.260000000000005"/>
    <n v="0"/>
    <s v="1 YEARS"/>
    <x v="2"/>
    <n v="40"/>
    <n v="50"/>
    <n v="5963"/>
  </r>
  <r>
    <s v="AERMOD 22112"/>
    <s v="ElmoreNorth_10202023_2016_HNO3.SUM"/>
    <x v="2"/>
    <x v="2"/>
    <x v="7"/>
    <x v="0"/>
    <n v="9.919E-2"/>
    <n v="630714.82999999996"/>
    <n v="3672232.85"/>
    <n v="-68.91"/>
    <n v="-68.91"/>
    <n v="0"/>
    <s v="1 YEARS"/>
    <x v="2"/>
    <n v="40"/>
    <n v="50"/>
    <n v="5963"/>
  </r>
  <r>
    <s v="AERMOD 22112"/>
    <s v="ElmoreNorth_10202023_2016_HNO3.SUM"/>
    <x v="2"/>
    <x v="2"/>
    <x v="8"/>
    <x v="0"/>
    <n v="3.0419999999999999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9"/>
    <x v="0"/>
    <n v="2.9829999999999999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10"/>
    <x v="0"/>
    <n v="2.8209999999999999E-2"/>
    <n v="630423.97"/>
    <n v="3672375.09"/>
    <n v="-69.58"/>
    <n v="-69.58"/>
    <n v="0"/>
    <s v="1 YEARS"/>
    <x v="2"/>
    <n v="40"/>
    <n v="50"/>
    <n v="5963"/>
  </r>
  <r>
    <s v="AERMOD 22112"/>
    <s v="ElmoreNorth_10202023_2016_HNO3.SUM"/>
    <x v="2"/>
    <x v="2"/>
    <x v="11"/>
    <x v="0"/>
    <n v="2.3789999999999999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2"/>
    <x v="0"/>
    <n v="2.3820000000000001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3"/>
    <x v="0"/>
    <n v="2.3730000000000001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4"/>
    <x v="0"/>
    <n v="2.3449999999999999E-2"/>
    <n v="630714.82999999996"/>
    <n v="3672303.97"/>
    <n v="-68.959999999999994"/>
    <n v="-68.959999999999994"/>
    <n v="0"/>
    <s v="1 YEARS"/>
    <x v="2"/>
    <n v="40"/>
    <n v="50"/>
    <n v="5963"/>
  </r>
  <r>
    <s v="AERMOD 22112"/>
    <s v="ElmoreNorth_10202023_2016_HNO3.SUM"/>
    <x v="2"/>
    <x v="2"/>
    <x v="15"/>
    <x v="0"/>
    <n v="2.479E-2"/>
    <n v="630399.73"/>
    <n v="3672375.09"/>
    <n v="-69.62"/>
    <n v="-69.62"/>
    <n v="0"/>
    <s v="1 YEARS"/>
    <x v="2"/>
    <n v="40"/>
    <n v="50"/>
    <n v="5963"/>
  </r>
  <r>
    <s v="AERMOD 22112"/>
    <s v="ElmoreNorth_10202023_2016_HNO3.SUM"/>
    <x v="2"/>
    <x v="2"/>
    <x v="16"/>
    <x v="0"/>
    <n v="4.283E-2"/>
    <n v="630714.82999999996"/>
    <n v="3672280.26"/>
    <n v="-68.94"/>
    <n v="-68.94"/>
    <n v="0"/>
    <s v="1 YEARS"/>
    <x v="2"/>
    <n v="40"/>
    <n v="50"/>
    <n v="5963"/>
  </r>
  <r>
    <s v="AERMOD 22112"/>
    <s v="ElmoreNorth_10202023_2016_NO2.SUM"/>
    <x v="3"/>
    <x v="3"/>
    <x v="0"/>
    <x v="0"/>
    <n v="1.37778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.SUM"/>
    <x v="3"/>
    <x v="3"/>
    <x v="1"/>
    <x v="0"/>
    <n v="1.37778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.SUM"/>
    <x v="3"/>
    <x v="3"/>
    <x v="2"/>
    <x v="0"/>
    <n v="1.37778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.SUM"/>
    <x v="3"/>
    <x v="3"/>
    <x v="3"/>
    <x v="0"/>
    <n v="0.57704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NO2.SUM"/>
    <x v="3"/>
    <x v="3"/>
    <x v="4"/>
    <x v="0"/>
    <n v="0.39184000000000002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NO2.SUM"/>
    <x v="3"/>
    <x v="3"/>
    <x v="5"/>
    <x v="0"/>
    <n v="0.47626000000000002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NO2.SUM"/>
    <x v="3"/>
    <x v="3"/>
    <x v="6"/>
    <x v="0"/>
    <n v="0.3104100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.SUM"/>
    <x v="3"/>
    <x v="3"/>
    <x v="7"/>
    <x v="0"/>
    <n v="0.3104100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.SUM"/>
    <x v="3"/>
    <x v="3"/>
    <x v="8"/>
    <x v="0"/>
    <n v="0.20274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.SUM"/>
    <x v="3"/>
    <x v="3"/>
    <x v="9"/>
    <x v="0"/>
    <n v="0.20432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NO2.SUM"/>
    <x v="3"/>
    <x v="3"/>
    <x v="10"/>
    <x v="0"/>
    <n v="0.18734000000000001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NO2.SUM"/>
    <x v="3"/>
    <x v="3"/>
    <x v="11"/>
    <x v="0"/>
    <n v="0.13972000000000001"/>
    <n v="630593.64"/>
    <n v="3672375.09"/>
    <n v="-69.260000000000005"/>
    <n v="-69.260000000000005"/>
    <n v="0"/>
    <s v="1 YEARS"/>
    <x v="2"/>
    <n v="10"/>
    <n v="17"/>
    <n v="5963"/>
  </r>
  <r>
    <s v="AERMOD 22112"/>
    <s v="ElmoreNorth_10202023_2016_NO2.SUM"/>
    <x v="3"/>
    <x v="3"/>
    <x v="12"/>
    <x v="0"/>
    <n v="0.12745999999999999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NO2.SUM"/>
    <x v="3"/>
    <x v="3"/>
    <x v="13"/>
    <x v="0"/>
    <n v="0.12490999999999999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NO2.SUM"/>
    <x v="3"/>
    <x v="3"/>
    <x v="14"/>
    <x v="0"/>
    <n v="0.17013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.SUM"/>
    <x v="3"/>
    <x v="3"/>
    <x v="15"/>
    <x v="0"/>
    <n v="0.16767000000000001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NO2.SUM"/>
    <x v="3"/>
    <x v="3"/>
    <x v="16"/>
    <x v="0"/>
    <n v="0.15259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NO2.SUM"/>
    <x v="3"/>
    <x v="4"/>
    <x v="0"/>
    <x v="0"/>
    <n v="1.27434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1"/>
    <x v="0"/>
    <n v="1.27434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2"/>
    <x v="0"/>
    <n v="1.27434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3"/>
    <x v="0"/>
    <n v="0.52649999999999997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4"/>
    <x v="0"/>
    <n v="0.33471000000000001"/>
    <n v="630423.97"/>
    <n v="3672375.09"/>
    <n v="-69.58"/>
    <n v="-69.58"/>
    <n v="0"/>
    <s v="1 YEARS"/>
    <x v="2"/>
    <n v="10"/>
    <n v="17"/>
    <n v="5963"/>
  </r>
  <r>
    <s v="AERMOD 22112"/>
    <s v="ElmoreNorth_10202023_2016_NO2.SUM"/>
    <x v="3"/>
    <x v="4"/>
    <x v="5"/>
    <x v="0"/>
    <n v="0.42425000000000002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6"/>
    <x v="0"/>
    <n v="0.3037500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.SUM"/>
    <x v="3"/>
    <x v="4"/>
    <x v="7"/>
    <x v="0"/>
    <n v="0.3037500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.SUM"/>
    <x v="3"/>
    <x v="4"/>
    <x v="8"/>
    <x v="0"/>
    <n v="0.17577999999999999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9"/>
    <x v="0"/>
    <n v="0.18225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10"/>
    <x v="0"/>
    <n v="0.16805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11"/>
    <x v="0"/>
    <n v="0.11539000000000001"/>
    <n v="630423.97"/>
    <n v="3672375.09"/>
    <n v="-69.58"/>
    <n v="-69.58"/>
    <n v="0"/>
    <s v="1 YEARS"/>
    <x v="2"/>
    <n v="10"/>
    <n v="17"/>
    <n v="5963"/>
  </r>
  <r>
    <s v="AERMOD 22112"/>
    <s v="ElmoreNorth_10202023_2016_NO2.SUM"/>
    <x v="3"/>
    <x v="4"/>
    <x v="12"/>
    <x v="0"/>
    <n v="0.11076"/>
    <n v="630423.97"/>
    <n v="3672375.09"/>
    <n v="-69.58"/>
    <n v="-69.58"/>
    <n v="0"/>
    <s v="1 YEARS"/>
    <x v="2"/>
    <n v="10"/>
    <n v="17"/>
    <n v="5963"/>
  </r>
  <r>
    <s v="AERMOD 22112"/>
    <s v="ElmoreNorth_10202023_2016_NO2.SUM"/>
    <x v="3"/>
    <x v="4"/>
    <x v="13"/>
    <x v="0"/>
    <n v="0.10549"/>
    <n v="630423.97"/>
    <n v="3672375.09"/>
    <n v="-69.58"/>
    <n v="-69.58"/>
    <n v="0"/>
    <s v="1 YEARS"/>
    <x v="2"/>
    <n v="10"/>
    <n v="17"/>
    <n v="5963"/>
  </r>
  <r>
    <s v="AERMOD 22112"/>
    <s v="ElmoreNorth_10202023_2016_NO2.SUM"/>
    <x v="3"/>
    <x v="4"/>
    <x v="14"/>
    <x v="0"/>
    <n v="0.14061000000000001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15"/>
    <x v="0"/>
    <n v="0.14707999999999999"/>
    <n v="630448.19999999995"/>
    <n v="3672375.09"/>
    <n v="-69.53"/>
    <n v="-69.53"/>
    <n v="0"/>
    <s v="1 YEARS"/>
    <x v="2"/>
    <n v="10"/>
    <n v="17"/>
    <n v="5963"/>
  </r>
  <r>
    <s v="AERMOD 22112"/>
    <s v="ElmoreNorth_10202023_2016_NO2.SUM"/>
    <x v="3"/>
    <x v="4"/>
    <x v="16"/>
    <x v="0"/>
    <n v="0.14022000000000001"/>
    <n v="630423.97"/>
    <n v="3672375.09"/>
    <n v="-69.58"/>
    <n v="-69.58"/>
    <n v="0"/>
    <s v="1 YEARS"/>
    <x v="2"/>
    <n v="10"/>
    <n v="17"/>
    <n v="5963"/>
  </r>
  <r>
    <s v="AERMOD 22112"/>
    <s v="ElmoreNorth_10202023_2016_NO2A.SUM"/>
    <x v="3"/>
    <x v="2"/>
    <x v="0"/>
    <x v="0"/>
    <n v="5.5469999999999998E-2"/>
    <n v="630714.82999999996"/>
    <n v="3672256.55"/>
    <n v="-68.92"/>
    <n v="-68.92"/>
    <n v="0"/>
    <s v="1 YEARS"/>
    <x v="2"/>
    <n v="10"/>
    <n v="17"/>
    <n v="5963"/>
  </r>
  <r>
    <s v="AERMOD 22112"/>
    <s v="ElmoreNorth_10202023_2016_NO2A.SUM"/>
    <x v="3"/>
    <x v="2"/>
    <x v="1"/>
    <x v="0"/>
    <n v="5.5469999999999998E-2"/>
    <n v="630714.82999999996"/>
    <n v="3672256.55"/>
    <n v="-68.92"/>
    <n v="-68.92"/>
    <n v="0"/>
    <s v="1 YEARS"/>
    <x v="2"/>
    <n v="10"/>
    <n v="17"/>
    <n v="5963"/>
  </r>
  <r>
    <s v="AERMOD 22112"/>
    <s v="ElmoreNorth_10202023_2016_NO2A.SUM"/>
    <x v="3"/>
    <x v="2"/>
    <x v="2"/>
    <x v="0"/>
    <n v="5.5469999999999998E-2"/>
    <n v="630714.82999999996"/>
    <n v="3672256.55"/>
    <n v="-68.92"/>
    <n v="-68.92"/>
    <n v="0"/>
    <s v="1 YEARS"/>
    <x v="2"/>
    <n v="10"/>
    <n v="17"/>
    <n v="5963"/>
  </r>
  <r>
    <s v="AERMOD 22112"/>
    <s v="ElmoreNorth_10202023_2016_NO2A.SUM"/>
    <x v="3"/>
    <x v="2"/>
    <x v="3"/>
    <x v="0"/>
    <n v="1.805E-2"/>
    <n v="630423.97"/>
    <n v="3672375.09"/>
    <n v="-69.58"/>
    <n v="-69.58"/>
    <n v="0"/>
    <s v="1 YEARS"/>
    <x v="2"/>
    <n v="10"/>
    <n v="17"/>
    <n v="5963"/>
  </r>
  <r>
    <s v="AERMOD 22112"/>
    <s v="ElmoreNorth_10202023_2016_NO2A.SUM"/>
    <x v="3"/>
    <x v="2"/>
    <x v="4"/>
    <x v="0"/>
    <n v="1.337E-2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NO2A.SUM"/>
    <x v="3"/>
    <x v="2"/>
    <x v="5"/>
    <x v="0"/>
    <n v="1.448E-2"/>
    <n v="630399.73"/>
    <n v="3672375.09"/>
    <n v="-69.62"/>
    <n v="-69.62"/>
    <n v="0"/>
    <s v="1 YEARS"/>
    <x v="2"/>
    <n v="10"/>
    <n v="17"/>
    <n v="5963"/>
  </r>
  <r>
    <s v="AERMOD 22112"/>
    <s v="ElmoreNorth_10202023_2016_NO2A.SUM"/>
    <x v="3"/>
    <x v="2"/>
    <x v="6"/>
    <x v="0"/>
    <n v="2.5989999999999999E-2"/>
    <n v="630714.82999999996"/>
    <n v="3672232.85"/>
    <n v="-68.91"/>
    <n v="-68.91"/>
    <n v="0"/>
    <s v="1 YEARS"/>
    <x v="2"/>
    <n v="10"/>
    <n v="17"/>
    <n v="5963"/>
  </r>
  <r>
    <s v="AERMOD 22112"/>
    <s v="ElmoreNorth_10202023_2016_NO2A.SUM"/>
    <x v="3"/>
    <x v="2"/>
    <x v="7"/>
    <x v="0"/>
    <n v="2.5989999999999999E-2"/>
    <n v="630714.82999999996"/>
    <n v="3672232.85"/>
    <n v="-68.91"/>
    <n v="-68.91"/>
    <n v="0"/>
    <s v="1 YEARS"/>
    <x v="2"/>
    <n v="10"/>
    <n v="17"/>
    <n v="5963"/>
  </r>
  <r>
    <s v="AERMOD 22112"/>
    <s v="ElmoreNorth_10202023_2016_NO2A.SUM"/>
    <x v="3"/>
    <x v="2"/>
    <x v="8"/>
    <x v="0"/>
    <n v="6.2500000000000003E-3"/>
    <n v="630423.97"/>
    <n v="3672375.09"/>
    <n v="-69.58"/>
    <n v="-69.58"/>
    <n v="0"/>
    <s v="1 YEARS"/>
    <x v="2"/>
    <n v="10"/>
    <n v="17"/>
    <n v="5963"/>
  </r>
  <r>
    <s v="AERMOD 22112"/>
    <s v="ElmoreNorth_10202023_2016_NO2A.SUM"/>
    <x v="3"/>
    <x v="2"/>
    <x v="9"/>
    <x v="0"/>
    <n v="6.0800000000000003E-3"/>
    <n v="630423.97"/>
    <n v="3672375.09"/>
    <n v="-69.58"/>
    <n v="-69.58"/>
    <n v="0"/>
    <s v="1 YEARS"/>
    <x v="2"/>
    <n v="10"/>
    <n v="17"/>
    <n v="5963"/>
  </r>
  <r>
    <s v="AERMOD 22112"/>
    <s v="ElmoreNorth_10202023_2016_NO2A.SUM"/>
    <x v="3"/>
    <x v="2"/>
    <x v="10"/>
    <x v="0"/>
    <n v="5.7099999999999998E-3"/>
    <n v="630423.97"/>
    <n v="3672375.09"/>
    <n v="-69.58"/>
    <n v="-69.58"/>
    <n v="0"/>
    <s v="1 YEARS"/>
    <x v="2"/>
    <n v="10"/>
    <n v="17"/>
    <n v="5963"/>
  </r>
  <r>
    <s v="AERMOD 22112"/>
    <s v="ElmoreNorth_10202023_2016_NO2A.SUM"/>
    <x v="3"/>
    <x v="2"/>
    <x v="11"/>
    <x v="0"/>
    <n v="4.4600000000000004E-3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NO2A.SUM"/>
    <x v="3"/>
    <x v="2"/>
    <x v="12"/>
    <x v="0"/>
    <n v="4.47E-3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NO2A.SUM"/>
    <x v="3"/>
    <x v="2"/>
    <x v="13"/>
    <x v="0"/>
    <n v="4.4400000000000004E-3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NO2A.SUM"/>
    <x v="3"/>
    <x v="2"/>
    <x v="14"/>
    <x v="0"/>
    <n v="4.4000000000000003E-3"/>
    <n v="630375.49"/>
    <n v="3672375.09"/>
    <n v="-69.680000000000007"/>
    <n v="-69.680000000000007"/>
    <n v="0"/>
    <s v="1 YEARS"/>
    <x v="2"/>
    <n v="10"/>
    <n v="17"/>
    <n v="5963"/>
  </r>
  <r>
    <s v="AERMOD 22112"/>
    <s v="ElmoreNorth_10202023_2016_NO2A.SUM"/>
    <x v="3"/>
    <x v="2"/>
    <x v="15"/>
    <x v="0"/>
    <n v="5.1799999999999997E-3"/>
    <n v="630399.73"/>
    <n v="3672375.09"/>
    <n v="-69.62"/>
    <n v="-69.62"/>
    <n v="0"/>
    <s v="1 YEARS"/>
    <x v="2"/>
    <n v="10"/>
    <n v="17"/>
    <n v="5963"/>
  </r>
  <r>
    <s v="AERMOD 22112"/>
    <s v="ElmoreNorth_10202023_2016_NO2A.SUM"/>
    <x v="3"/>
    <x v="2"/>
    <x v="16"/>
    <x v="0"/>
    <n v="4.96E-3"/>
    <n v="630399.73"/>
    <n v="3672375.09"/>
    <n v="-69.62"/>
    <n v="-69.62"/>
    <n v="0"/>
    <s v="1 YEARS"/>
    <x v="2"/>
    <n v="10"/>
    <n v="17"/>
    <n v="5963"/>
  </r>
  <r>
    <s v="AERMOD 22112"/>
    <s v="ElmoreNorth_10202023_2016_NO2C.SUM"/>
    <x v="3"/>
    <x v="3"/>
    <x v="0"/>
    <x v="0"/>
    <n v="141.12997999999999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C.SUM"/>
    <x v="3"/>
    <x v="3"/>
    <x v="1"/>
    <x v="0"/>
    <n v="141.12997999999999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C.SUM"/>
    <x v="3"/>
    <x v="3"/>
    <x v="2"/>
    <x v="0"/>
    <n v="141.12997999999999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C.SUM"/>
    <x v="3"/>
    <x v="3"/>
    <x v="3"/>
    <x v="0"/>
    <n v="89.656769999999995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3"/>
    <x v="4"/>
    <x v="0"/>
    <n v="46.52017"/>
    <n v="630578.62"/>
    <n v="3672380.53"/>
    <n v="-69.290000000000006"/>
    <n v="-69.290000000000006"/>
    <n v="0"/>
    <s v="1 YEARS"/>
    <x v="2"/>
    <n v="10"/>
    <n v="17"/>
    <n v="5963"/>
  </r>
  <r>
    <s v="AERMOD 22112"/>
    <s v="ElmoreNorth_10202023_2016_NO2C.SUM"/>
    <x v="3"/>
    <x v="3"/>
    <x v="5"/>
    <x v="0"/>
    <n v="55.997030000000002"/>
    <n v="630423.97"/>
    <n v="3672375.09"/>
    <n v="-69.58"/>
    <n v="-69.58"/>
    <n v="0"/>
    <s v="1 YEARS"/>
    <x v="2"/>
    <n v="10"/>
    <n v="17"/>
    <n v="5963"/>
  </r>
  <r>
    <s v="AERMOD 22112"/>
    <s v="ElmoreNorth_10202023_2016_NO2C.SUM"/>
    <x v="3"/>
    <x v="3"/>
    <x v="6"/>
    <x v="0"/>
    <n v="54.17009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C.SUM"/>
    <x v="3"/>
    <x v="3"/>
    <x v="7"/>
    <x v="0"/>
    <n v="54.17009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C.SUM"/>
    <x v="3"/>
    <x v="3"/>
    <x v="8"/>
    <x v="0"/>
    <n v="30.198889999999999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3"/>
    <x v="9"/>
    <x v="0"/>
    <n v="29.923300000000001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3"/>
    <x v="10"/>
    <x v="0"/>
    <n v="29.7559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3"/>
    <x v="11"/>
    <x v="0"/>
    <n v="18.3538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3"/>
    <x v="12"/>
    <x v="0"/>
    <n v="15.835380000000001"/>
    <n v="630593.64"/>
    <n v="3672375.09"/>
    <n v="-69.260000000000005"/>
    <n v="-69.260000000000005"/>
    <n v="0"/>
    <s v="1 YEARS"/>
    <x v="2"/>
    <n v="10"/>
    <n v="17"/>
    <n v="5963"/>
  </r>
  <r>
    <s v="AERMOD 22112"/>
    <s v="ElmoreNorth_10202023_2016_NO2C.SUM"/>
    <x v="3"/>
    <x v="3"/>
    <x v="13"/>
    <x v="0"/>
    <n v="15.339090000000001"/>
    <n v="630423.97"/>
    <n v="3671995.77"/>
    <n v="-69.31"/>
    <n v="-69.31"/>
    <n v="0"/>
    <s v="1 YEARS"/>
    <x v="2"/>
    <n v="10"/>
    <n v="17"/>
    <n v="5963"/>
  </r>
  <r>
    <s v="AERMOD 22112"/>
    <s v="ElmoreNorth_10202023_2016_NO2C.SUM"/>
    <x v="3"/>
    <x v="3"/>
    <x v="14"/>
    <x v="0"/>
    <n v="20.296320000000001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C.SUM"/>
    <x v="3"/>
    <x v="3"/>
    <x v="15"/>
    <x v="0"/>
    <n v="19.45478"/>
    <n v="630423.97"/>
    <n v="3672375.09"/>
    <n v="-69.58"/>
    <n v="-69.58"/>
    <n v="0"/>
    <s v="1 YEARS"/>
    <x v="2"/>
    <n v="10"/>
    <n v="17"/>
    <n v="5963"/>
  </r>
  <r>
    <s v="AERMOD 22112"/>
    <s v="ElmoreNorth_10202023_2016_NO2C.SUM"/>
    <x v="3"/>
    <x v="3"/>
    <x v="16"/>
    <x v="0"/>
    <n v="19.387789999999999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NO2C.SUM"/>
    <x v="3"/>
    <x v="5"/>
    <x v="0"/>
    <x v="0"/>
    <n v="140.79308"/>
    <n v="630448.19999999995"/>
    <n v="3672375.09"/>
    <n v="-69.53"/>
    <n v="-69.53"/>
    <n v="0"/>
    <s v="1 YEARS"/>
    <x v="2"/>
    <n v="10"/>
    <n v="17"/>
    <n v="5963"/>
  </r>
  <r>
    <s v="AERMOD 22112"/>
    <s v="ElmoreNorth_10202023_2016_NO2C.SUM"/>
    <x v="3"/>
    <x v="5"/>
    <x v="1"/>
    <x v="0"/>
    <n v="140.79308"/>
    <n v="630448.19999999995"/>
    <n v="3672375.09"/>
    <n v="-69.53"/>
    <n v="-69.53"/>
    <n v="0"/>
    <s v="1 YEARS"/>
    <x v="2"/>
    <n v="10"/>
    <n v="17"/>
    <n v="5963"/>
  </r>
  <r>
    <s v="AERMOD 22112"/>
    <s v="ElmoreNorth_10202023_2016_NO2C.SUM"/>
    <x v="3"/>
    <x v="5"/>
    <x v="2"/>
    <x v="0"/>
    <n v="140.79308"/>
    <n v="630448.19999999995"/>
    <n v="3672375.09"/>
    <n v="-69.53"/>
    <n v="-69.53"/>
    <n v="0"/>
    <s v="1 YEARS"/>
    <x v="2"/>
    <n v="10"/>
    <n v="17"/>
    <n v="5963"/>
  </r>
  <r>
    <s v="AERMOD 22112"/>
    <s v="ElmoreNorth_10202023_2016_NO2C.SUM"/>
    <x v="3"/>
    <x v="5"/>
    <x v="3"/>
    <x v="0"/>
    <n v="89.067859999999996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5"/>
    <x v="4"/>
    <x v="0"/>
    <n v="45.165579999999999"/>
    <n v="630399.73"/>
    <n v="3671995.77"/>
    <n v="-69.36"/>
    <n v="-69.36"/>
    <n v="0"/>
    <s v="1 YEARS"/>
    <x v="2"/>
    <n v="10"/>
    <n v="17"/>
    <n v="5963"/>
  </r>
  <r>
    <s v="AERMOD 22112"/>
    <s v="ElmoreNorth_10202023_2016_NO2C.SUM"/>
    <x v="3"/>
    <x v="5"/>
    <x v="5"/>
    <x v="0"/>
    <n v="55.628959999999999"/>
    <n v="630423.97"/>
    <n v="3672375.09"/>
    <n v="-69.58"/>
    <n v="-69.58"/>
    <n v="0"/>
    <s v="1 YEARS"/>
    <x v="2"/>
    <n v="10"/>
    <n v="17"/>
    <n v="5963"/>
  </r>
  <r>
    <s v="AERMOD 22112"/>
    <s v="ElmoreNorth_10202023_2016_NO2C.SUM"/>
    <x v="3"/>
    <x v="5"/>
    <x v="6"/>
    <x v="0"/>
    <n v="53.93171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C.SUM"/>
    <x v="3"/>
    <x v="5"/>
    <x v="7"/>
    <x v="0"/>
    <n v="53.931710000000002"/>
    <n v="630714.82999999996"/>
    <n v="3672209.14"/>
    <n v="-68.89"/>
    <n v="-68.89"/>
    <n v="0"/>
    <s v="1 YEARS"/>
    <x v="2"/>
    <n v="10"/>
    <n v="17"/>
    <n v="5963"/>
  </r>
  <r>
    <s v="AERMOD 22112"/>
    <s v="ElmoreNorth_10202023_2016_NO2C.SUM"/>
    <x v="3"/>
    <x v="5"/>
    <x v="8"/>
    <x v="0"/>
    <n v="29.865349999999999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5"/>
    <x v="9"/>
    <x v="0"/>
    <n v="29.77234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5"/>
    <x v="10"/>
    <x v="0"/>
    <n v="29.653410000000001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5"/>
    <x v="11"/>
    <x v="0"/>
    <n v="17.459150000000001"/>
    <n v="630569.4"/>
    <n v="3672375.09"/>
    <n v="-69.3"/>
    <n v="-69.3"/>
    <n v="0"/>
    <s v="1 YEARS"/>
    <x v="2"/>
    <n v="10"/>
    <n v="17"/>
    <n v="5963"/>
  </r>
  <r>
    <s v="AERMOD 22112"/>
    <s v="ElmoreNorth_10202023_2016_NO2C.SUM"/>
    <x v="3"/>
    <x v="5"/>
    <x v="12"/>
    <x v="0"/>
    <n v="15.34226"/>
    <n v="630593.64"/>
    <n v="3672375.09"/>
    <n v="-69.260000000000005"/>
    <n v="-69.260000000000005"/>
    <n v="0"/>
    <s v="1 YEARS"/>
    <x v="2"/>
    <n v="10"/>
    <n v="17"/>
    <n v="5963"/>
  </r>
  <r>
    <s v="AERMOD 22112"/>
    <s v="ElmoreNorth_10202023_2016_NO2C.SUM"/>
    <x v="3"/>
    <x v="5"/>
    <x v="13"/>
    <x v="0"/>
    <n v="15.19023"/>
    <n v="630399.73"/>
    <n v="3671995.77"/>
    <n v="-69.36"/>
    <n v="-69.36"/>
    <n v="0"/>
    <s v="1 YEARS"/>
    <x v="2"/>
    <n v="10"/>
    <n v="17"/>
    <n v="5963"/>
  </r>
  <r>
    <s v="AERMOD 22112"/>
    <s v="ElmoreNorth_10202023_2016_NO2C.SUM"/>
    <x v="3"/>
    <x v="5"/>
    <x v="14"/>
    <x v="0"/>
    <n v="20.109349999999999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NO2C.SUM"/>
    <x v="3"/>
    <x v="5"/>
    <x v="15"/>
    <x v="0"/>
    <n v="19.443680000000001"/>
    <n v="630423.97"/>
    <n v="3672375.09"/>
    <n v="-69.58"/>
    <n v="-69.58"/>
    <n v="0"/>
    <s v="1 YEARS"/>
    <x v="2"/>
    <n v="10"/>
    <n v="17"/>
    <n v="5963"/>
  </r>
  <r>
    <s v="AERMOD 22112"/>
    <s v="ElmoreNorth_10202023_2016_NO2C.SUM"/>
    <x v="3"/>
    <x v="5"/>
    <x v="16"/>
    <x v="0"/>
    <n v="18.64104"/>
    <n v="630399.73"/>
    <n v="3672375.09"/>
    <n v="-69.62"/>
    <n v="-69.62"/>
    <n v="0"/>
    <s v="1 YEARS"/>
    <x v="2"/>
    <n v="10"/>
    <n v="17"/>
    <n v="5963"/>
  </r>
  <r>
    <s v="AERMOD 22112"/>
    <s v="ElmoreNorth_10202023_2016_PM10.SUM"/>
    <x v="4"/>
    <x v="6"/>
    <x v="0"/>
    <x v="0"/>
    <n v="5.0911499999999998"/>
    <n v="630617.88"/>
    <n v="3671995.77"/>
    <n v="-68.97"/>
    <n v="-68.97"/>
    <n v="0"/>
    <n v="16120324"/>
    <x v="2"/>
    <n v="24"/>
    <n v="32"/>
    <n v="5963"/>
  </r>
  <r>
    <s v="AERMOD 22112"/>
    <s v="ElmoreNorth_10202023_2016_PM10.SUM"/>
    <x v="4"/>
    <x v="6"/>
    <x v="0"/>
    <x v="1"/>
    <n v="4.3700400000000004"/>
    <n v="630569.4"/>
    <n v="3671995.77"/>
    <n v="-69.069999999999993"/>
    <n v="-69.069999999999993"/>
    <n v="0"/>
    <n v="16041524"/>
    <x v="2"/>
    <n v="24"/>
    <n v="32"/>
    <n v="5963"/>
  </r>
  <r>
    <s v="AERMOD 22112"/>
    <s v="ElmoreNorth_10202023_2016_PM10.SUM"/>
    <x v="4"/>
    <x v="6"/>
    <x v="0"/>
    <x v="2"/>
    <n v="4.0513700000000004"/>
    <n v="630569.4"/>
    <n v="3671995.77"/>
    <n v="-69.069999999999993"/>
    <n v="-69.069999999999993"/>
    <n v="0"/>
    <n v="16120224"/>
    <x v="2"/>
    <n v="24"/>
    <n v="32"/>
    <n v="5963"/>
  </r>
  <r>
    <s v="AERMOD 22112"/>
    <s v="ElmoreNorth_10202023_2016_PM10.SUM"/>
    <x v="4"/>
    <x v="6"/>
    <x v="0"/>
    <x v="3"/>
    <n v="3.4314300000000002"/>
    <n v="630569.4"/>
    <n v="3671995.77"/>
    <n v="-69.069999999999993"/>
    <n v="-69.069999999999993"/>
    <n v="0"/>
    <n v="16041724"/>
    <x v="2"/>
    <n v="24"/>
    <n v="32"/>
    <n v="5963"/>
  </r>
  <r>
    <s v="AERMOD 22112"/>
    <s v="ElmoreNorth_10202023_2016_PM10.SUM"/>
    <x v="4"/>
    <x v="6"/>
    <x v="0"/>
    <x v="4"/>
    <n v="3.32402"/>
    <n v="630714.82999999996"/>
    <n v="3672161.72"/>
    <n v="-68.86"/>
    <n v="-68.86"/>
    <n v="0"/>
    <n v="16052424"/>
    <x v="2"/>
    <n v="24"/>
    <n v="32"/>
    <n v="5963"/>
  </r>
  <r>
    <s v="AERMOD 22112"/>
    <s v="ElmoreNorth_10202023_2016_PM10.SUM"/>
    <x v="4"/>
    <x v="6"/>
    <x v="0"/>
    <x v="5"/>
    <n v="3.2030699999999999"/>
    <n v="630714.82999999996"/>
    <n v="3672114.31"/>
    <n v="-68.73"/>
    <n v="-68.73"/>
    <n v="0"/>
    <n v="16090424"/>
    <x v="2"/>
    <n v="24"/>
    <n v="32"/>
    <n v="5963"/>
  </r>
  <r>
    <s v="AERMOD 22112"/>
    <s v="ElmoreNorth_10202023_2016_PM10.SUM"/>
    <x v="4"/>
    <x v="6"/>
    <x v="17"/>
    <x v="0"/>
    <n v="4.9554"/>
    <n v="630617.88"/>
    <n v="3671995.77"/>
    <n v="-68.97"/>
    <n v="-68.97"/>
    <n v="0"/>
    <n v="16120324"/>
    <x v="2"/>
    <n v="24"/>
    <n v="32"/>
    <n v="5963"/>
  </r>
  <r>
    <s v="AERMOD 22112"/>
    <s v="ElmoreNorth_10202023_2016_PM10.SUM"/>
    <x v="4"/>
    <x v="6"/>
    <x v="17"/>
    <x v="1"/>
    <n v="4.29108"/>
    <n v="630593.64"/>
    <n v="3671995.77"/>
    <n v="-69.02"/>
    <n v="-69.02"/>
    <n v="0"/>
    <n v="16041524"/>
    <x v="2"/>
    <n v="24"/>
    <n v="32"/>
    <n v="5963"/>
  </r>
  <r>
    <s v="AERMOD 22112"/>
    <s v="ElmoreNorth_10202023_2016_PM10.SUM"/>
    <x v="4"/>
    <x v="6"/>
    <x v="17"/>
    <x v="2"/>
    <n v="3.9556"/>
    <n v="630569.4"/>
    <n v="3671995.77"/>
    <n v="-69.069999999999993"/>
    <n v="-69.069999999999993"/>
    <n v="0"/>
    <n v="16120224"/>
    <x v="2"/>
    <n v="24"/>
    <n v="32"/>
    <n v="5963"/>
  </r>
  <r>
    <s v="AERMOD 22112"/>
    <s v="ElmoreNorth_10202023_2016_PM10.SUM"/>
    <x v="4"/>
    <x v="6"/>
    <x v="17"/>
    <x v="3"/>
    <n v="3.3687900000000002"/>
    <n v="630569.4"/>
    <n v="3671995.77"/>
    <n v="-69.069999999999993"/>
    <n v="-69.069999999999993"/>
    <n v="0"/>
    <n v="16041724"/>
    <x v="2"/>
    <n v="24"/>
    <n v="32"/>
    <n v="5963"/>
  </r>
  <r>
    <s v="AERMOD 22112"/>
    <s v="ElmoreNorth_10202023_2016_PM10.SUM"/>
    <x v="4"/>
    <x v="6"/>
    <x v="17"/>
    <x v="4"/>
    <n v="3.2963"/>
    <n v="630714.82999999996"/>
    <n v="3672161.72"/>
    <n v="-68.86"/>
    <n v="-68.86"/>
    <n v="0"/>
    <n v="16052424"/>
    <x v="2"/>
    <n v="24"/>
    <n v="32"/>
    <n v="5963"/>
  </r>
  <r>
    <s v="AERMOD 22112"/>
    <s v="ElmoreNorth_10202023_2016_PM10.SUM"/>
    <x v="4"/>
    <x v="6"/>
    <x v="17"/>
    <x v="5"/>
    <n v="3.19753"/>
    <n v="630714.82999999996"/>
    <n v="3672114.31"/>
    <n v="-68.73"/>
    <n v="-68.73"/>
    <n v="0"/>
    <n v="16090424"/>
    <x v="2"/>
    <n v="24"/>
    <n v="32"/>
    <n v="5963"/>
  </r>
  <r>
    <s v="AERMOD 22112"/>
    <s v="ElmoreNorth_10202023_2016_PM10.SUM"/>
    <x v="4"/>
    <x v="6"/>
    <x v="1"/>
    <x v="0"/>
    <n v="0.34672999999999998"/>
    <n v="630423.97"/>
    <n v="3672375.09"/>
    <n v="-69.58"/>
    <n v="-69.58"/>
    <n v="0"/>
    <n v="16073124"/>
    <x v="2"/>
    <n v="24"/>
    <n v="32"/>
    <n v="5963"/>
  </r>
  <r>
    <s v="AERMOD 22112"/>
    <s v="ElmoreNorth_10202023_2016_PM10.SUM"/>
    <x v="4"/>
    <x v="6"/>
    <x v="1"/>
    <x v="1"/>
    <n v="0.33638000000000001"/>
    <n v="630423.97"/>
    <n v="3672375.09"/>
    <n v="-69.58"/>
    <n v="-69.58"/>
    <n v="0"/>
    <n v="16080224"/>
    <x v="2"/>
    <n v="24"/>
    <n v="32"/>
    <n v="5963"/>
  </r>
  <r>
    <s v="AERMOD 22112"/>
    <s v="ElmoreNorth_10202023_2016_PM10.SUM"/>
    <x v="4"/>
    <x v="6"/>
    <x v="1"/>
    <x v="2"/>
    <n v="0.32797999999999999"/>
    <n v="630423.97"/>
    <n v="3672375.09"/>
    <n v="-69.58"/>
    <n v="-69.58"/>
    <n v="0"/>
    <n v="16072324"/>
    <x v="2"/>
    <n v="24"/>
    <n v="32"/>
    <n v="5963"/>
  </r>
  <r>
    <s v="AERMOD 22112"/>
    <s v="ElmoreNorth_10202023_2016_PM10.SUM"/>
    <x v="4"/>
    <x v="6"/>
    <x v="1"/>
    <x v="3"/>
    <n v="0.30362"/>
    <n v="630399.73"/>
    <n v="3672375.09"/>
    <n v="-69.62"/>
    <n v="-69.62"/>
    <n v="0"/>
    <n v="16072324"/>
    <x v="2"/>
    <n v="24"/>
    <n v="32"/>
    <n v="5963"/>
  </r>
  <r>
    <s v="AERMOD 22112"/>
    <s v="ElmoreNorth_10202023_2016_PM10.SUM"/>
    <x v="4"/>
    <x v="6"/>
    <x v="1"/>
    <x v="4"/>
    <n v="0.2968700000000000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1"/>
    <x v="5"/>
    <n v="0.28944999999999999"/>
    <n v="630399.73"/>
    <n v="3672375.09"/>
    <n v="-69.62"/>
    <n v="-69.62"/>
    <n v="0"/>
    <n v="16072924"/>
    <x v="2"/>
    <n v="24"/>
    <n v="32"/>
    <n v="5963"/>
  </r>
  <r>
    <s v="AERMOD 22112"/>
    <s v="ElmoreNorth_10202023_2016_PM10.SUM"/>
    <x v="4"/>
    <x v="6"/>
    <x v="2"/>
    <x v="0"/>
    <n v="5.0911499999999998"/>
    <n v="630617.88"/>
    <n v="3671995.77"/>
    <n v="-68.97"/>
    <n v="-68.97"/>
    <n v="0"/>
    <n v="16120324"/>
    <x v="2"/>
    <n v="24"/>
    <n v="32"/>
    <n v="5963"/>
  </r>
  <r>
    <s v="AERMOD 22112"/>
    <s v="ElmoreNorth_10202023_2016_PM10.SUM"/>
    <x v="4"/>
    <x v="6"/>
    <x v="2"/>
    <x v="1"/>
    <n v="4.3700400000000004"/>
    <n v="630569.4"/>
    <n v="3671995.77"/>
    <n v="-69.069999999999993"/>
    <n v="-69.069999999999993"/>
    <n v="0"/>
    <n v="16041524"/>
    <x v="2"/>
    <n v="24"/>
    <n v="32"/>
    <n v="5963"/>
  </r>
  <r>
    <s v="AERMOD 22112"/>
    <s v="ElmoreNorth_10202023_2016_PM10.SUM"/>
    <x v="4"/>
    <x v="6"/>
    <x v="2"/>
    <x v="2"/>
    <n v="4.0513700000000004"/>
    <n v="630569.4"/>
    <n v="3671995.77"/>
    <n v="-69.069999999999993"/>
    <n v="-69.069999999999993"/>
    <n v="0"/>
    <n v="16120224"/>
    <x v="2"/>
    <n v="24"/>
    <n v="32"/>
    <n v="5963"/>
  </r>
  <r>
    <s v="AERMOD 22112"/>
    <s v="ElmoreNorth_10202023_2016_PM10.SUM"/>
    <x v="4"/>
    <x v="6"/>
    <x v="2"/>
    <x v="3"/>
    <n v="3.4314300000000002"/>
    <n v="630569.4"/>
    <n v="3671995.77"/>
    <n v="-69.069999999999993"/>
    <n v="-69.069999999999993"/>
    <n v="0"/>
    <n v="16041724"/>
    <x v="2"/>
    <n v="24"/>
    <n v="32"/>
    <n v="5963"/>
  </r>
  <r>
    <s v="AERMOD 22112"/>
    <s v="ElmoreNorth_10202023_2016_PM10.SUM"/>
    <x v="4"/>
    <x v="6"/>
    <x v="2"/>
    <x v="4"/>
    <n v="3.32402"/>
    <n v="630714.82999999996"/>
    <n v="3672161.72"/>
    <n v="-68.86"/>
    <n v="-68.86"/>
    <n v="0"/>
    <n v="16052424"/>
    <x v="2"/>
    <n v="24"/>
    <n v="32"/>
    <n v="5963"/>
  </r>
  <r>
    <s v="AERMOD 22112"/>
    <s v="ElmoreNorth_10202023_2016_PM10.SUM"/>
    <x v="4"/>
    <x v="6"/>
    <x v="2"/>
    <x v="5"/>
    <n v="3.2030699999999999"/>
    <n v="630714.82999999996"/>
    <n v="3672114.31"/>
    <n v="-68.73"/>
    <n v="-68.73"/>
    <n v="0"/>
    <n v="16090424"/>
    <x v="2"/>
    <n v="24"/>
    <n v="32"/>
    <n v="5963"/>
  </r>
  <r>
    <s v="AERMOD 22112"/>
    <s v="ElmoreNorth_10202023_2016_PM10.SUM"/>
    <x v="4"/>
    <x v="6"/>
    <x v="3"/>
    <x v="0"/>
    <n v="0.14915999999999999"/>
    <n v="630423.97"/>
    <n v="3672375.09"/>
    <n v="-69.58"/>
    <n v="-69.58"/>
    <n v="0"/>
    <n v="16080224"/>
    <x v="2"/>
    <n v="24"/>
    <n v="32"/>
    <n v="5963"/>
  </r>
  <r>
    <s v="AERMOD 22112"/>
    <s v="ElmoreNorth_10202023_2016_PM10.SUM"/>
    <x v="4"/>
    <x v="6"/>
    <x v="3"/>
    <x v="1"/>
    <n v="0.1414"/>
    <n v="630423.97"/>
    <n v="3672375.09"/>
    <n v="-69.58"/>
    <n v="-69.58"/>
    <n v="0"/>
    <n v="16073124"/>
    <x v="2"/>
    <n v="24"/>
    <n v="32"/>
    <n v="5963"/>
  </r>
  <r>
    <s v="AERMOD 22112"/>
    <s v="ElmoreNorth_10202023_2016_PM10.SUM"/>
    <x v="4"/>
    <x v="6"/>
    <x v="3"/>
    <x v="2"/>
    <n v="0.14013999999999999"/>
    <n v="630423.97"/>
    <n v="3672375.09"/>
    <n v="-69.58"/>
    <n v="-69.58"/>
    <n v="0"/>
    <n v="16072324"/>
    <x v="2"/>
    <n v="24"/>
    <n v="32"/>
    <n v="5963"/>
  </r>
  <r>
    <s v="AERMOD 22112"/>
    <s v="ElmoreNorth_10202023_2016_PM10.SUM"/>
    <x v="4"/>
    <x v="6"/>
    <x v="3"/>
    <x v="3"/>
    <n v="0.11908000000000001"/>
    <n v="630423.97"/>
    <n v="3672375.09"/>
    <n v="-69.58"/>
    <n v="-69.58"/>
    <n v="0"/>
    <n v="16080924"/>
    <x v="2"/>
    <n v="24"/>
    <n v="32"/>
    <n v="5963"/>
  </r>
  <r>
    <s v="AERMOD 22112"/>
    <s v="ElmoreNorth_10202023_2016_PM10.SUM"/>
    <x v="4"/>
    <x v="6"/>
    <x v="3"/>
    <x v="4"/>
    <n v="0.11802"/>
    <n v="630423.97"/>
    <n v="3672375.09"/>
    <n v="-69.58"/>
    <n v="-69.58"/>
    <n v="0"/>
    <n v="16073024"/>
    <x v="2"/>
    <n v="24"/>
    <n v="32"/>
    <n v="5963"/>
  </r>
  <r>
    <s v="AERMOD 22112"/>
    <s v="ElmoreNorth_10202023_2016_PM10.SUM"/>
    <x v="4"/>
    <x v="6"/>
    <x v="3"/>
    <x v="5"/>
    <n v="0.11722"/>
    <n v="630423.97"/>
    <n v="3672375.09"/>
    <n v="-69.58"/>
    <n v="-69.58"/>
    <n v="0"/>
    <n v="16071724"/>
    <x v="2"/>
    <n v="24"/>
    <n v="32"/>
    <n v="5963"/>
  </r>
  <r>
    <s v="AERMOD 22112"/>
    <s v="ElmoreNorth_10202023_2016_PM10.SUM"/>
    <x v="4"/>
    <x v="6"/>
    <x v="4"/>
    <x v="0"/>
    <n v="0.10545"/>
    <n v="630714.82999999996"/>
    <n v="3672351.38"/>
    <n v="-68.98"/>
    <n v="-68.98"/>
    <n v="0"/>
    <n v="16032924"/>
    <x v="2"/>
    <n v="24"/>
    <n v="32"/>
    <n v="5963"/>
  </r>
  <r>
    <s v="AERMOD 22112"/>
    <s v="ElmoreNorth_10202023_2016_PM10.SUM"/>
    <x v="4"/>
    <x v="6"/>
    <x v="4"/>
    <x v="1"/>
    <n v="8.6449999999999999E-2"/>
    <n v="630714.82999999996"/>
    <n v="3672327.68"/>
    <n v="-68.95"/>
    <n v="-68.95"/>
    <n v="0"/>
    <n v="16042824"/>
    <x v="2"/>
    <n v="24"/>
    <n v="32"/>
    <n v="5963"/>
  </r>
  <r>
    <s v="AERMOD 22112"/>
    <s v="ElmoreNorth_10202023_2016_PM10.SUM"/>
    <x v="4"/>
    <x v="6"/>
    <x v="4"/>
    <x v="2"/>
    <n v="8.3250000000000005E-2"/>
    <n v="630714.82999999996"/>
    <n v="3672327.68"/>
    <n v="-68.95"/>
    <n v="-68.95"/>
    <n v="0"/>
    <n v="16042524"/>
    <x v="2"/>
    <n v="24"/>
    <n v="32"/>
    <n v="5963"/>
  </r>
  <r>
    <s v="AERMOD 22112"/>
    <s v="ElmoreNorth_10202023_2016_PM10.SUM"/>
    <x v="4"/>
    <x v="6"/>
    <x v="4"/>
    <x v="3"/>
    <n v="8.1119999999999998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4"/>
    <x v="4"/>
    <n v="8.0909999999999996E-2"/>
    <n v="630399.73"/>
    <n v="3672375.09"/>
    <n v="-69.62"/>
    <n v="-69.62"/>
    <n v="0"/>
    <n v="16080224"/>
    <x v="2"/>
    <n v="24"/>
    <n v="32"/>
    <n v="5963"/>
  </r>
  <r>
    <s v="AERMOD 22112"/>
    <s v="ElmoreNorth_10202023_2016_PM10.SUM"/>
    <x v="4"/>
    <x v="6"/>
    <x v="4"/>
    <x v="5"/>
    <n v="7.8490000000000004E-2"/>
    <n v="630399.73"/>
    <n v="3672375.09"/>
    <n v="-69.62"/>
    <n v="-69.62"/>
    <n v="0"/>
    <n v="16073124"/>
    <x v="2"/>
    <n v="24"/>
    <n v="32"/>
    <n v="5963"/>
  </r>
  <r>
    <s v="AERMOD 22112"/>
    <s v="ElmoreNorth_10202023_2016_PM10.SUM"/>
    <x v="4"/>
    <x v="6"/>
    <x v="5"/>
    <x v="0"/>
    <n v="0.10702"/>
    <n v="630714.82999999996"/>
    <n v="3672327.68"/>
    <n v="-68.95"/>
    <n v="-68.95"/>
    <n v="0"/>
    <n v="16032924"/>
    <x v="2"/>
    <n v="24"/>
    <n v="32"/>
    <n v="5963"/>
  </r>
  <r>
    <s v="AERMOD 22112"/>
    <s v="ElmoreNorth_10202023_2016_PM10.SUM"/>
    <x v="4"/>
    <x v="6"/>
    <x v="5"/>
    <x v="1"/>
    <n v="0.1022"/>
    <n v="630399.73"/>
    <n v="3672375.09"/>
    <n v="-69.62"/>
    <n v="-69.62"/>
    <n v="0"/>
    <n v="16073124"/>
    <x v="2"/>
    <n v="24"/>
    <n v="32"/>
    <n v="5963"/>
  </r>
  <r>
    <s v="AERMOD 22112"/>
    <s v="ElmoreNorth_10202023_2016_PM10.SUM"/>
    <x v="4"/>
    <x v="6"/>
    <x v="5"/>
    <x v="2"/>
    <n v="0.1004"/>
    <n v="630399.73"/>
    <n v="3672375.09"/>
    <n v="-69.62"/>
    <n v="-69.62"/>
    <n v="0"/>
    <n v="16072324"/>
    <x v="2"/>
    <n v="24"/>
    <n v="32"/>
    <n v="5963"/>
  </r>
  <r>
    <s v="AERMOD 22112"/>
    <s v="ElmoreNorth_10202023_2016_PM10.SUM"/>
    <x v="4"/>
    <x v="6"/>
    <x v="5"/>
    <x v="3"/>
    <n v="8.9899999999999994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5"/>
    <x v="4"/>
    <n v="8.9609999999999995E-2"/>
    <n v="630399.73"/>
    <n v="3672375.09"/>
    <n v="-69.62"/>
    <n v="-69.62"/>
    <n v="0"/>
    <n v="16063024"/>
    <x v="2"/>
    <n v="24"/>
    <n v="32"/>
    <n v="5963"/>
  </r>
  <r>
    <s v="AERMOD 22112"/>
    <s v="ElmoreNorth_10202023_2016_PM10.SUM"/>
    <x v="4"/>
    <x v="6"/>
    <x v="5"/>
    <x v="5"/>
    <n v="8.8109999999999994E-2"/>
    <n v="630399.73"/>
    <n v="3672375.09"/>
    <n v="-69.62"/>
    <n v="-69.62"/>
    <n v="0"/>
    <n v="16080924"/>
    <x v="2"/>
    <n v="24"/>
    <n v="32"/>
    <n v="5963"/>
  </r>
  <r>
    <s v="AERMOD 22112"/>
    <s v="ElmoreNorth_10202023_2016_PM10.SUM"/>
    <x v="4"/>
    <x v="6"/>
    <x v="6"/>
    <x v="0"/>
    <n v="3.6549999999999999E-2"/>
    <n v="630714.82999999996"/>
    <n v="3672232.85"/>
    <n v="-68.91"/>
    <n v="-68.91"/>
    <n v="0"/>
    <n v="16050824"/>
    <x v="2"/>
    <n v="24"/>
    <n v="32"/>
    <n v="5963"/>
  </r>
  <r>
    <s v="AERMOD 22112"/>
    <s v="ElmoreNorth_10202023_2016_PM10.SUM"/>
    <x v="4"/>
    <x v="6"/>
    <x v="6"/>
    <x v="1"/>
    <n v="3.4439999999999998E-2"/>
    <n v="630714.82999999996"/>
    <n v="3672232.85"/>
    <n v="-68.91"/>
    <n v="-68.91"/>
    <n v="0"/>
    <n v="16052324"/>
    <x v="2"/>
    <n v="24"/>
    <n v="32"/>
    <n v="5963"/>
  </r>
  <r>
    <s v="AERMOD 22112"/>
    <s v="ElmoreNorth_10202023_2016_PM10.SUM"/>
    <x v="4"/>
    <x v="6"/>
    <x v="6"/>
    <x v="2"/>
    <n v="3.4430000000000002E-2"/>
    <n v="630714.82999999996"/>
    <n v="3672232.85"/>
    <n v="-68.91"/>
    <n v="-68.91"/>
    <n v="0"/>
    <n v="16061324"/>
    <x v="2"/>
    <n v="24"/>
    <n v="32"/>
    <n v="5963"/>
  </r>
  <r>
    <s v="AERMOD 22112"/>
    <s v="ElmoreNorth_10202023_2016_PM10.SUM"/>
    <x v="4"/>
    <x v="6"/>
    <x v="6"/>
    <x v="3"/>
    <n v="3.0210000000000001E-2"/>
    <n v="630714.82999999996"/>
    <n v="3672232.85"/>
    <n v="-68.91"/>
    <n v="-68.91"/>
    <n v="0"/>
    <n v="16050724"/>
    <x v="2"/>
    <n v="24"/>
    <n v="32"/>
    <n v="5963"/>
  </r>
  <r>
    <s v="AERMOD 22112"/>
    <s v="ElmoreNorth_10202023_2016_PM10.SUM"/>
    <x v="4"/>
    <x v="6"/>
    <x v="6"/>
    <x v="4"/>
    <n v="2.9610000000000001E-2"/>
    <n v="630714.82999999996"/>
    <n v="3672232.85"/>
    <n v="-68.91"/>
    <n v="-68.91"/>
    <n v="0"/>
    <n v="16071124"/>
    <x v="2"/>
    <n v="24"/>
    <n v="32"/>
    <n v="5963"/>
  </r>
  <r>
    <s v="AERMOD 22112"/>
    <s v="ElmoreNorth_10202023_2016_PM10.SUM"/>
    <x v="4"/>
    <x v="6"/>
    <x v="6"/>
    <x v="5"/>
    <n v="2.7050000000000001E-2"/>
    <n v="630714.82999999996"/>
    <n v="3672232.85"/>
    <n v="-68.91"/>
    <n v="-68.91"/>
    <n v="0"/>
    <n v="16101724"/>
    <x v="2"/>
    <n v="24"/>
    <n v="32"/>
    <n v="5963"/>
  </r>
  <r>
    <s v="AERMOD 22112"/>
    <s v="ElmoreNorth_10202023_2016_PM10.SUM"/>
    <x v="4"/>
    <x v="6"/>
    <x v="36"/>
    <x v="0"/>
    <n v="0.39806999999999998"/>
    <n v="630545.16"/>
    <n v="3671995.77"/>
    <n v="-69.12"/>
    <n v="-69.12"/>
    <n v="0"/>
    <n v="16120324"/>
    <x v="2"/>
    <n v="24"/>
    <n v="32"/>
    <n v="5963"/>
  </r>
  <r>
    <s v="AERMOD 22112"/>
    <s v="ElmoreNorth_10202023_2016_PM10.SUM"/>
    <x v="4"/>
    <x v="6"/>
    <x v="36"/>
    <x v="1"/>
    <n v="0.35371000000000002"/>
    <n v="630714.82999999996"/>
    <n v="3672280.26"/>
    <n v="-68.94"/>
    <n v="-68.94"/>
    <n v="0"/>
    <n v="16032924"/>
    <x v="2"/>
    <n v="24"/>
    <n v="32"/>
    <n v="5963"/>
  </r>
  <r>
    <s v="AERMOD 22112"/>
    <s v="ElmoreNorth_10202023_2016_PM10.SUM"/>
    <x v="4"/>
    <x v="6"/>
    <x v="36"/>
    <x v="2"/>
    <n v="0.33531"/>
    <n v="630714.82999999996"/>
    <n v="3672280.26"/>
    <n v="-68.94"/>
    <n v="-68.94"/>
    <n v="0"/>
    <n v="16042824"/>
    <x v="2"/>
    <n v="24"/>
    <n v="32"/>
    <n v="5963"/>
  </r>
  <r>
    <s v="AERMOD 22112"/>
    <s v="ElmoreNorth_10202023_2016_PM10.SUM"/>
    <x v="4"/>
    <x v="6"/>
    <x v="36"/>
    <x v="3"/>
    <n v="0.29712"/>
    <n v="630714.82999999996"/>
    <n v="3672232.85"/>
    <n v="-68.91"/>
    <n v="-68.91"/>
    <n v="0"/>
    <n v="16052424"/>
    <x v="2"/>
    <n v="24"/>
    <n v="32"/>
    <n v="5963"/>
  </r>
  <r>
    <s v="AERMOD 22112"/>
    <s v="ElmoreNorth_10202023_2016_PM10.SUM"/>
    <x v="4"/>
    <x v="6"/>
    <x v="36"/>
    <x v="4"/>
    <n v="0.28732999999999997"/>
    <n v="630714.82999999996"/>
    <n v="3672232.85"/>
    <n v="-68.91"/>
    <n v="-68.91"/>
    <n v="0"/>
    <n v="16100224"/>
    <x v="2"/>
    <n v="24"/>
    <n v="32"/>
    <n v="5963"/>
  </r>
  <r>
    <s v="AERMOD 22112"/>
    <s v="ElmoreNorth_10202023_2016_PM10.SUM"/>
    <x v="4"/>
    <x v="6"/>
    <x v="36"/>
    <x v="5"/>
    <n v="0.27854000000000001"/>
    <n v="630714.82999999996"/>
    <n v="3672232.85"/>
    <n v="-68.91"/>
    <n v="-68.91"/>
    <n v="0"/>
    <n v="16090424"/>
    <x v="2"/>
    <n v="24"/>
    <n v="32"/>
    <n v="5963"/>
  </r>
  <r>
    <s v="AERMOD 22112"/>
    <s v="ElmoreNorth_10202023_2016_PM10.SUM"/>
    <x v="4"/>
    <x v="6"/>
    <x v="37"/>
    <x v="0"/>
    <n v="0.47095999999999999"/>
    <n v="630545.16"/>
    <n v="3671995.77"/>
    <n v="-69.12"/>
    <n v="-69.12"/>
    <n v="0"/>
    <n v="16120324"/>
    <x v="2"/>
    <n v="24"/>
    <n v="32"/>
    <n v="5963"/>
  </r>
  <r>
    <s v="AERMOD 22112"/>
    <s v="ElmoreNorth_10202023_2016_PM10.SUM"/>
    <x v="4"/>
    <x v="6"/>
    <x v="37"/>
    <x v="1"/>
    <n v="0.39195999999999998"/>
    <n v="630714.82999999996"/>
    <n v="3672256.55"/>
    <n v="-68.92"/>
    <n v="-68.92"/>
    <n v="0"/>
    <n v="16042524"/>
    <x v="2"/>
    <n v="24"/>
    <n v="32"/>
    <n v="5963"/>
  </r>
  <r>
    <s v="AERMOD 22112"/>
    <s v="ElmoreNorth_10202023_2016_PM10.SUM"/>
    <x v="4"/>
    <x v="6"/>
    <x v="37"/>
    <x v="2"/>
    <n v="0.36692999999999998"/>
    <n v="630714.82999999996"/>
    <n v="3672256.55"/>
    <n v="-68.92"/>
    <n v="-68.92"/>
    <n v="0"/>
    <n v="16032924"/>
    <x v="2"/>
    <n v="24"/>
    <n v="32"/>
    <n v="5963"/>
  </r>
  <r>
    <s v="AERMOD 22112"/>
    <s v="ElmoreNorth_10202023_2016_PM10.SUM"/>
    <x v="4"/>
    <x v="6"/>
    <x v="37"/>
    <x v="3"/>
    <n v="0.32690000000000002"/>
    <n v="630714.82999999996"/>
    <n v="3672256.55"/>
    <n v="-68.92"/>
    <n v="-68.92"/>
    <n v="0"/>
    <n v="16032224"/>
    <x v="2"/>
    <n v="24"/>
    <n v="32"/>
    <n v="5963"/>
  </r>
  <r>
    <s v="AERMOD 22112"/>
    <s v="ElmoreNorth_10202023_2016_PM10.SUM"/>
    <x v="4"/>
    <x v="6"/>
    <x v="37"/>
    <x v="4"/>
    <n v="0.30957000000000001"/>
    <n v="630714.82999999996"/>
    <n v="3672209.14"/>
    <n v="-68.89"/>
    <n v="-68.89"/>
    <n v="0"/>
    <n v="16100224"/>
    <x v="2"/>
    <n v="24"/>
    <n v="32"/>
    <n v="5963"/>
  </r>
  <r>
    <s v="AERMOD 22112"/>
    <s v="ElmoreNorth_10202023_2016_PM10.SUM"/>
    <x v="4"/>
    <x v="6"/>
    <x v="37"/>
    <x v="5"/>
    <n v="0.29855999999999999"/>
    <n v="630714.82999999996"/>
    <n v="3672232.85"/>
    <n v="-68.91"/>
    <n v="-68.91"/>
    <n v="0"/>
    <n v="16052524"/>
    <x v="2"/>
    <n v="24"/>
    <n v="32"/>
    <n v="5963"/>
  </r>
  <r>
    <s v="AERMOD 22112"/>
    <s v="ElmoreNorth_10202023_2016_PM10.SUM"/>
    <x v="4"/>
    <x v="6"/>
    <x v="38"/>
    <x v="0"/>
    <n v="0.53637999999999997"/>
    <n v="630520.92000000004"/>
    <n v="3671995.77"/>
    <n v="-69.150000000000006"/>
    <n v="-69.150000000000006"/>
    <n v="0"/>
    <n v="16041524"/>
    <x v="2"/>
    <n v="24"/>
    <n v="32"/>
    <n v="5963"/>
  </r>
  <r>
    <s v="AERMOD 22112"/>
    <s v="ElmoreNorth_10202023_2016_PM10.SUM"/>
    <x v="4"/>
    <x v="6"/>
    <x v="38"/>
    <x v="1"/>
    <n v="0.42853000000000002"/>
    <n v="630714.82999999996"/>
    <n v="3672256.55"/>
    <n v="-68.92"/>
    <n v="-68.92"/>
    <n v="0"/>
    <n v="16042524"/>
    <x v="2"/>
    <n v="24"/>
    <n v="32"/>
    <n v="5963"/>
  </r>
  <r>
    <s v="AERMOD 22112"/>
    <s v="ElmoreNorth_10202023_2016_PM10.SUM"/>
    <x v="4"/>
    <x v="6"/>
    <x v="38"/>
    <x v="2"/>
    <n v="0.40165000000000001"/>
    <n v="630714.82999999996"/>
    <n v="3672256.55"/>
    <n v="-68.92"/>
    <n v="-68.92"/>
    <n v="0"/>
    <n v="16042824"/>
    <x v="2"/>
    <n v="24"/>
    <n v="32"/>
    <n v="5963"/>
  </r>
  <r>
    <s v="AERMOD 22112"/>
    <s v="ElmoreNorth_10202023_2016_PM10.SUM"/>
    <x v="4"/>
    <x v="6"/>
    <x v="38"/>
    <x v="3"/>
    <n v="0.36568000000000001"/>
    <n v="630714.82999999996"/>
    <n v="3672232.85"/>
    <n v="-68.91"/>
    <n v="-68.91"/>
    <n v="0"/>
    <n v="16032924"/>
    <x v="2"/>
    <n v="24"/>
    <n v="32"/>
    <n v="5963"/>
  </r>
  <r>
    <s v="AERMOD 22112"/>
    <s v="ElmoreNorth_10202023_2016_PM10.SUM"/>
    <x v="4"/>
    <x v="6"/>
    <x v="38"/>
    <x v="4"/>
    <n v="0.35627999999999999"/>
    <n v="630714.82999999996"/>
    <n v="3672209.14"/>
    <n v="-68.89"/>
    <n v="-68.89"/>
    <n v="0"/>
    <n v="16100224"/>
    <x v="2"/>
    <n v="24"/>
    <n v="32"/>
    <n v="5963"/>
  </r>
  <r>
    <s v="AERMOD 22112"/>
    <s v="ElmoreNorth_10202023_2016_PM10.SUM"/>
    <x v="4"/>
    <x v="6"/>
    <x v="38"/>
    <x v="5"/>
    <n v="0.34325"/>
    <n v="630714.82999999996"/>
    <n v="3672209.14"/>
    <n v="-68.89"/>
    <n v="-68.89"/>
    <n v="0"/>
    <n v="16090424"/>
    <x v="2"/>
    <n v="24"/>
    <n v="32"/>
    <n v="5963"/>
  </r>
  <r>
    <s v="AERMOD 22112"/>
    <s v="ElmoreNorth_10202023_2016_PM10.SUM"/>
    <x v="4"/>
    <x v="6"/>
    <x v="39"/>
    <x v="0"/>
    <n v="0.60697000000000001"/>
    <n v="630520.92000000004"/>
    <n v="3671995.77"/>
    <n v="-69.150000000000006"/>
    <n v="-69.150000000000006"/>
    <n v="0"/>
    <n v="16041524"/>
    <x v="2"/>
    <n v="24"/>
    <n v="32"/>
    <n v="5963"/>
  </r>
  <r>
    <s v="AERMOD 22112"/>
    <s v="ElmoreNorth_10202023_2016_PM10.SUM"/>
    <x v="4"/>
    <x v="6"/>
    <x v="39"/>
    <x v="1"/>
    <n v="0.49442000000000003"/>
    <n v="630545.16"/>
    <n v="3671995.77"/>
    <n v="-69.12"/>
    <n v="-69.12"/>
    <n v="0"/>
    <n v="16041524"/>
    <x v="2"/>
    <n v="24"/>
    <n v="32"/>
    <n v="5963"/>
  </r>
  <r>
    <s v="AERMOD 22112"/>
    <s v="ElmoreNorth_10202023_2016_PM10.SUM"/>
    <x v="4"/>
    <x v="6"/>
    <x v="39"/>
    <x v="2"/>
    <n v="0.4456"/>
    <n v="630714.82999999996"/>
    <n v="3672232.85"/>
    <n v="-68.91"/>
    <n v="-68.91"/>
    <n v="0"/>
    <n v="16032924"/>
    <x v="2"/>
    <n v="24"/>
    <n v="32"/>
    <n v="5963"/>
  </r>
  <r>
    <s v="AERMOD 22112"/>
    <s v="ElmoreNorth_10202023_2016_PM10.SUM"/>
    <x v="4"/>
    <x v="6"/>
    <x v="39"/>
    <x v="3"/>
    <n v="0.38729999999999998"/>
    <n v="630725"/>
    <n v="3672225"/>
    <n v="-68.89"/>
    <n v="-68.89"/>
    <n v="0"/>
    <n v="16032224"/>
    <x v="2"/>
    <n v="24"/>
    <n v="32"/>
    <n v="5963"/>
  </r>
  <r>
    <s v="AERMOD 22112"/>
    <s v="ElmoreNorth_10202023_2016_PM10.SUM"/>
    <x v="4"/>
    <x v="6"/>
    <x v="39"/>
    <x v="4"/>
    <n v="0.37079000000000001"/>
    <n v="630714.82999999996"/>
    <n v="3672209.14"/>
    <n v="-68.89"/>
    <n v="-68.89"/>
    <n v="0"/>
    <n v="16100224"/>
    <x v="2"/>
    <n v="24"/>
    <n v="32"/>
    <n v="5963"/>
  </r>
  <r>
    <s v="AERMOD 22112"/>
    <s v="ElmoreNorth_10202023_2016_PM10.SUM"/>
    <x v="4"/>
    <x v="6"/>
    <x v="39"/>
    <x v="5"/>
    <n v="0.36836000000000002"/>
    <n v="630714.82999999996"/>
    <n v="3672209.14"/>
    <n v="-68.89"/>
    <n v="-68.89"/>
    <n v="0"/>
    <n v="16052524"/>
    <x v="2"/>
    <n v="24"/>
    <n v="32"/>
    <n v="5963"/>
  </r>
  <r>
    <s v="AERMOD 22112"/>
    <s v="ElmoreNorth_10202023_2016_PM10.SUM"/>
    <x v="4"/>
    <x v="6"/>
    <x v="40"/>
    <x v="0"/>
    <n v="0.62595999999999996"/>
    <n v="630520.92000000004"/>
    <n v="3671995.77"/>
    <n v="-69.150000000000006"/>
    <n v="-69.150000000000006"/>
    <n v="0"/>
    <n v="16041524"/>
    <x v="2"/>
    <n v="24"/>
    <n v="32"/>
    <n v="5963"/>
  </r>
  <r>
    <s v="AERMOD 22112"/>
    <s v="ElmoreNorth_10202023_2016_PM10.SUM"/>
    <x v="4"/>
    <x v="6"/>
    <x v="40"/>
    <x v="1"/>
    <n v="0.52851000000000004"/>
    <n v="630545.16"/>
    <n v="3671995.77"/>
    <n v="-69.12"/>
    <n v="-69.12"/>
    <n v="0"/>
    <n v="16120324"/>
    <x v="2"/>
    <n v="24"/>
    <n v="32"/>
    <n v="5963"/>
  </r>
  <r>
    <s v="AERMOD 22112"/>
    <s v="ElmoreNorth_10202023_2016_PM10.SUM"/>
    <x v="4"/>
    <x v="6"/>
    <x v="40"/>
    <x v="2"/>
    <n v="0.51566000000000001"/>
    <n v="630545.16"/>
    <n v="3671995.77"/>
    <n v="-69.12"/>
    <n v="-69.12"/>
    <n v="0"/>
    <n v="16120224"/>
    <x v="2"/>
    <n v="24"/>
    <n v="32"/>
    <n v="5963"/>
  </r>
  <r>
    <s v="AERMOD 22112"/>
    <s v="ElmoreNorth_10202023_2016_PM10.SUM"/>
    <x v="4"/>
    <x v="6"/>
    <x v="40"/>
    <x v="3"/>
    <n v="0.43568000000000001"/>
    <n v="630545.16"/>
    <n v="3671995.77"/>
    <n v="-69.12"/>
    <n v="-69.12"/>
    <n v="0"/>
    <n v="16041724"/>
    <x v="2"/>
    <n v="24"/>
    <n v="32"/>
    <n v="5963"/>
  </r>
  <r>
    <s v="AERMOD 22112"/>
    <s v="ElmoreNorth_10202023_2016_PM10.SUM"/>
    <x v="4"/>
    <x v="6"/>
    <x v="40"/>
    <x v="4"/>
    <n v="0.41271999999999998"/>
    <n v="630714.82999999996"/>
    <n v="3672185.43"/>
    <n v="-68.89"/>
    <n v="-68.89"/>
    <n v="0"/>
    <n v="16100224"/>
    <x v="2"/>
    <n v="24"/>
    <n v="32"/>
    <n v="5963"/>
  </r>
  <r>
    <s v="AERMOD 22112"/>
    <s v="ElmoreNorth_10202023_2016_PM10.SUM"/>
    <x v="4"/>
    <x v="6"/>
    <x v="40"/>
    <x v="5"/>
    <n v="0.39572000000000002"/>
    <n v="630714.82999999996"/>
    <n v="3672185.43"/>
    <n v="-68.89"/>
    <n v="-68.89"/>
    <n v="0"/>
    <n v="16052524"/>
    <x v="2"/>
    <n v="24"/>
    <n v="32"/>
    <n v="5963"/>
  </r>
  <r>
    <s v="AERMOD 22112"/>
    <s v="ElmoreNorth_10202023_2016_PM10.SUM"/>
    <x v="4"/>
    <x v="6"/>
    <x v="41"/>
    <x v="0"/>
    <n v="0.64039999999999997"/>
    <n v="630545.16"/>
    <n v="3671995.77"/>
    <n v="-69.12"/>
    <n v="-69.12"/>
    <n v="0"/>
    <n v="16041524"/>
    <x v="2"/>
    <n v="24"/>
    <n v="32"/>
    <n v="5963"/>
  </r>
  <r>
    <s v="AERMOD 22112"/>
    <s v="ElmoreNorth_10202023_2016_PM10.SUM"/>
    <x v="4"/>
    <x v="6"/>
    <x v="41"/>
    <x v="1"/>
    <n v="0.56123999999999996"/>
    <n v="630545.16"/>
    <n v="3671995.77"/>
    <n v="-69.12"/>
    <n v="-69.12"/>
    <n v="0"/>
    <n v="16120224"/>
    <x v="2"/>
    <n v="24"/>
    <n v="32"/>
    <n v="5963"/>
  </r>
  <r>
    <s v="AERMOD 22112"/>
    <s v="ElmoreNorth_10202023_2016_PM10.SUM"/>
    <x v="4"/>
    <x v="6"/>
    <x v="41"/>
    <x v="2"/>
    <n v="0.49501000000000001"/>
    <n v="630545.16"/>
    <n v="3671995.77"/>
    <n v="-69.12"/>
    <n v="-69.12"/>
    <n v="0"/>
    <n v="16120324"/>
    <x v="2"/>
    <n v="24"/>
    <n v="32"/>
    <n v="5963"/>
  </r>
  <r>
    <s v="AERMOD 22112"/>
    <s v="ElmoreNorth_10202023_2016_PM10.SUM"/>
    <x v="4"/>
    <x v="6"/>
    <x v="41"/>
    <x v="3"/>
    <n v="0.44624000000000003"/>
    <n v="630545.16"/>
    <n v="3671995.77"/>
    <n v="-69.12"/>
    <n v="-69.12"/>
    <n v="0"/>
    <n v="16041724"/>
    <x v="2"/>
    <n v="24"/>
    <n v="32"/>
    <n v="5963"/>
  </r>
  <r>
    <s v="AERMOD 22112"/>
    <s v="ElmoreNorth_10202023_2016_PM10.SUM"/>
    <x v="4"/>
    <x v="6"/>
    <x v="41"/>
    <x v="4"/>
    <n v="0.43008000000000002"/>
    <n v="630714.82999999996"/>
    <n v="3672161.72"/>
    <n v="-68.86"/>
    <n v="-68.86"/>
    <n v="0"/>
    <n v="16071124"/>
    <x v="2"/>
    <n v="24"/>
    <n v="32"/>
    <n v="5963"/>
  </r>
  <r>
    <s v="AERMOD 22112"/>
    <s v="ElmoreNorth_10202023_2016_PM10.SUM"/>
    <x v="4"/>
    <x v="6"/>
    <x v="41"/>
    <x v="5"/>
    <n v="0.41236"/>
    <n v="630714.82999999996"/>
    <n v="3672161.72"/>
    <n v="-68.86"/>
    <n v="-68.86"/>
    <n v="0"/>
    <n v="16090424"/>
    <x v="2"/>
    <n v="24"/>
    <n v="32"/>
    <n v="5963"/>
  </r>
  <r>
    <s v="AERMOD 22112"/>
    <s v="ElmoreNorth_10202023_2016_PM10.SUM"/>
    <x v="4"/>
    <x v="6"/>
    <x v="42"/>
    <x v="0"/>
    <n v="0.63858000000000004"/>
    <n v="630545.16"/>
    <n v="3671995.77"/>
    <n v="-69.12"/>
    <n v="-69.12"/>
    <n v="0"/>
    <n v="16041524"/>
    <x v="2"/>
    <n v="24"/>
    <n v="32"/>
    <n v="5963"/>
  </r>
  <r>
    <s v="AERMOD 22112"/>
    <s v="ElmoreNorth_10202023_2016_PM10.SUM"/>
    <x v="4"/>
    <x v="6"/>
    <x v="42"/>
    <x v="1"/>
    <n v="0.57494999999999996"/>
    <n v="630545.16"/>
    <n v="3671995.77"/>
    <n v="-69.12"/>
    <n v="-69.12"/>
    <n v="0"/>
    <n v="16120224"/>
    <x v="2"/>
    <n v="24"/>
    <n v="32"/>
    <n v="5963"/>
  </r>
  <r>
    <s v="AERMOD 22112"/>
    <s v="ElmoreNorth_10202023_2016_PM10.SUM"/>
    <x v="4"/>
    <x v="6"/>
    <x v="42"/>
    <x v="2"/>
    <n v="0.55247999999999997"/>
    <n v="630569.4"/>
    <n v="3671995.77"/>
    <n v="-69.069999999999993"/>
    <n v="-69.069999999999993"/>
    <n v="0"/>
    <n v="16120224"/>
    <x v="2"/>
    <n v="24"/>
    <n v="32"/>
    <n v="5963"/>
  </r>
  <r>
    <s v="AERMOD 22112"/>
    <s v="ElmoreNorth_10202023_2016_PM10.SUM"/>
    <x v="4"/>
    <x v="6"/>
    <x v="42"/>
    <x v="3"/>
    <n v="0.48487000000000002"/>
    <n v="630569.4"/>
    <n v="3671995.77"/>
    <n v="-69.069999999999993"/>
    <n v="-69.069999999999993"/>
    <n v="0"/>
    <n v="16041724"/>
    <x v="2"/>
    <n v="24"/>
    <n v="32"/>
    <n v="5963"/>
  </r>
  <r>
    <s v="AERMOD 22112"/>
    <s v="ElmoreNorth_10202023_2016_PM10.SUM"/>
    <x v="4"/>
    <x v="6"/>
    <x v="42"/>
    <x v="4"/>
    <n v="0.43532999999999999"/>
    <n v="630714.82999999996"/>
    <n v="3672161.72"/>
    <n v="-68.86"/>
    <n v="-68.86"/>
    <n v="0"/>
    <n v="16052524"/>
    <x v="2"/>
    <n v="24"/>
    <n v="32"/>
    <n v="5963"/>
  </r>
  <r>
    <s v="AERMOD 22112"/>
    <s v="ElmoreNorth_10202023_2016_PM10.SUM"/>
    <x v="4"/>
    <x v="6"/>
    <x v="42"/>
    <x v="5"/>
    <n v="0.43428"/>
    <n v="630714.82999999996"/>
    <n v="3672161.72"/>
    <n v="-68.86"/>
    <n v="-68.86"/>
    <n v="0"/>
    <n v="16071124"/>
    <x v="2"/>
    <n v="24"/>
    <n v="32"/>
    <n v="5963"/>
  </r>
  <r>
    <s v="AERMOD 22112"/>
    <s v="ElmoreNorth_10202023_2016_PM10.SUM"/>
    <x v="4"/>
    <x v="6"/>
    <x v="43"/>
    <x v="0"/>
    <n v="0.64703999999999995"/>
    <n v="630569.4"/>
    <n v="3671995.77"/>
    <n v="-69.069999999999993"/>
    <n v="-69.069999999999993"/>
    <n v="0"/>
    <n v="16041524"/>
    <x v="2"/>
    <n v="24"/>
    <n v="32"/>
    <n v="5963"/>
  </r>
  <r>
    <s v="AERMOD 22112"/>
    <s v="ElmoreNorth_10202023_2016_PM10.SUM"/>
    <x v="4"/>
    <x v="6"/>
    <x v="43"/>
    <x v="1"/>
    <n v="0.59845000000000004"/>
    <n v="630593.64"/>
    <n v="3671995.77"/>
    <n v="-69.02"/>
    <n v="-69.02"/>
    <n v="0"/>
    <n v="16041524"/>
    <x v="2"/>
    <n v="24"/>
    <n v="32"/>
    <n v="5963"/>
  </r>
  <r>
    <s v="AERMOD 22112"/>
    <s v="ElmoreNorth_10202023_2016_PM10.SUM"/>
    <x v="4"/>
    <x v="6"/>
    <x v="43"/>
    <x v="2"/>
    <n v="0.52263000000000004"/>
    <n v="630593.64"/>
    <n v="3671995.77"/>
    <n v="-69.02"/>
    <n v="-69.02"/>
    <n v="0"/>
    <n v="16120224"/>
    <x v="2"/>
    <n v="24"/>
    <n v="32"/>
    <n v="5963"/>
  </r>
  <r>
    <s v="AERMOD 22112"/>
    <s v="ElmoreNorth_10202023_2016_PM10.SUM"/>
    <x v="4"/>
    <x v="6"/>
    <x v="43"/>
    <x v="3"/>
    <n v="0.47216999999999998"/>
    <n v="630593.64"/>
    <n v="3671995.77"/>
    <n v="-69.02"/>
    <n v="-69.02"/>
    <n v="0"/>
    <n v="16041724"/>
    <x v="2"/>
    <n v="24"/>
    <n v="32"/>
    <n v="5963"/>
  </r>
  <r>
    <s v="AERMOD 22112"/>
    <s v="ElmoreNorth_10202023_2016_PM10.SUM"/>
    <x v="4"/>
    <x v="6"/>
    <x v="43"/>
    <x v="4"/>
    <n v="0.43961"/>
    <n v="630714.82999999996"/>
    <n v="3672138.02"/>
    <n v="-68.86"/>
    <n v="-68.86"/>
    <n v="0"/>
    <n v="16052524"/>
    <x v="2"/>
    <n v="24"/>
    <n v="32"/>
    <n v="5963"/>
  </r>
  <r>
    <s v="AERMOD 22112"/>
    <s v="ElmoreNorth_10202023_2016_PM10.SUM"/>
    <x v="4"/>
    <x v="6"/>
    <x v="43"/>
    <x v="5"/>
    <n v="0.43059999999999998"/>
    <n v="630714.82999999996"/>
    <n v="3672138.02"/>
    <n v="-68.86"/>
    <n v="-68.86"/>
    <n v="0"/>
    <n v="16071124"/>
    <x v="2"/>
    <n v="24"/>
    <n v="32"/>
    <n v="5963"/>
  </r>
  <r>
    <s v="AERMOD 22112"/>
    <s v="ElmoreNorth_10202023_2016_PM10.SUM"/>
    <x v="4"/>
    <x v="6"/>
    <x v="44"/>
    <x v="0"/>
    <n v="0.65246999999999999"/>
    <n v="630593.64"/>
    <n v="3671995.77"/>
    <n v="-69.02"/>
    <n v="-69.02"/>
    <n v="0"/>
    <n v="16041524"/>
    <x v="2"/>
    <n v="24"/>
    <n v="32"/>
    <n v="5963"/>
  </r>
  <r>
    <s v="AERMOD 22112"/>
    <s v="ElmoreNorth_10202023_2016_PM10.SUM"/>
    <x v="4"/>
    <x v="6"/>
    <x v="44"/>
    <x v="1"/>
    <n v="0.57072999999999996"/>
    <n v="630593.64"/>
    <n v="3671995.77"/>
    <n v="-69.02"/>
    <n v="-69.02"/>
    <n v="0"/>
    <n v="16120324"/>
    <x v="2"/>
    <n v="24"/>
    <n v="32"/>
    <n v="5963"/>
  </r>
  <r>
    <s v="AERMOD 22112"/>
    <s v="ElmoreNorth_10202023_2016_PM10.SUM"/>
    <x v="4"/>
    <x v="6"/>
    <x v="44"/>
    <x v="2"/>
    <n v="0.54935"/>
    <n v="630593.64"/>
    <n v="3671995.77"/>
    <n v="-69.02"/>
    <n v="-69.02"/>
    <n v="0"/>
    <n v="16120224"/>
    <x v="2"/>
    <n v="24"/>
    <n v="32"/>
    <n v="5963"/>
  </r>
  <r>
    <s v="AERMOD 22112"/>
    <s v="ElmoreNorth_10202023_2016_PM10.SUM"/>
    <x v="4"/>
    <x v="6"/>
    <x v="44"/>
    <x v="3"/>
    <n v="0.45104"/>
    <n v="630593.64"/>
    <n v="3671995.77"/>
    <n v="-69.02"/>
    <n v="-69.02"/>
    <n v="0"/>
    <n v="16041724"/>
    <x v="2"/>
    <n v="24"/>
    <n v="32"/>
    <n v="5963"/>
  </r>
  <r>
    <s v="AERMOD 22112"/>
    <s v="ElmoreNorth_10202023_2016_PM10.SUM"/>
    <x v="4"/>
    <x v="6"/>
    <x v="44"/>
    <x v="4"/>
    <n v="0.42462"/>
    <n v="630714.82999999996"/>
    <n v="3672138.02"/>
    <n v="-68.86"/>
    <n v="-68.86"/>
    <n v="0"/>
    <n v="16052524"/>
    <x v="2"/>
    <n v="24"/>
    <n v="32"/>
    <n v="5963"/>
  </r>
  <r>
    <s v="AERMOD 22112"/>
    <s v="ElmoreNorth_10202023_2016_PM10.SUM"/>
    <x v="4"/>
    <x v="6"/>
    <x v="44"/>
    <x v="5"/>
    <n v="0.42433999999999999"/>
    <n v="630714.82999999996"/>
    <n v="3672138.02"/>
    <n v="-68.86"/>
    <n v="-68.86"/>
    <n v="0"/>
    <n v="16052424"/>
    <x v="2"/>
    <n v="24"/>
    <n v="32"/>
    <n v="5963"/>
  </r>
  <r>
    <s v="AERMOD 22112"/>
    <s v="ElmoreNorth_10202023_2016_PM10.SUM"/>
    <x v="4"/>
    <x v="6"/>
    <x v="45"/>
    <x v="0"/>
    <n v="0.61668000000000001"/>
    <n v="630593.64"/>
    <n v="3671995.77"/>
    <n v="-69.02"/>
    <n v="-69.02"/>
    <n v="0"/>
    <n v="16041524"/>
    <x v="2"/>
    <n v="24"/>
    <n v="32"/>
    <n v="5963"/>
  </r>
  <r>
    <s v="AERMOD 22112"/>
    <s v="ElmoreNorth_10202023_2016_PM10.SUM"/>
    <x v="4"/>
    <x v="6"/>
    <x v="45"/>
    <x v="1"/>
    <n v="0.50460000000000005"/>
    <n v="630593.64"/>
    <n v="3671995.77"/>
    <n v="-69.02"/>
    <n v="-69.02"/>
    <n v="0"/>
    <n v="16120224"/>
    <x v="2"/>
    <n v="24"/>
    <n v="32"/>
    <n v="5963"/>
  </r>
  <r>
    <s v="AERMOD 22112"/>
    <s v="ElmoreNorth_10202023_2016_PM10.SUM"/>
    <x v="4"/>
    <x v="6"/>
    <x v="45"/>
    <x v="2"/>
    <n v="0.44006000000000001"/>
    <n v="630714.82999999996"/>
    <n v="3672138.02"/>
    <n v="-68.86"/>
    <n v="-68.86"/>
    <n v="0"/>
    <n v="16032224"/>
    <x v="2"/>
    <n v="24"/>
    <n v="32"/>
    <n v="5963"/>
  </r>
  <r>
    <s v="AERMOD 22112"/>
    <s v="ElmoreNorth_10202023_2016_PM10.SUM"/>
    <x v="4"/>
    <x v="6"/>
    <x v="45"/>
    <x v="3"/>
    <n v="0.41737999999999997"/>
    <n v="630714.82999999996"/>
    <n v="3672114.31"/>
    <n v="-68.73"/>
    <n v="-68.73"/>
    <n v="0"/>
    <n v="16100224"/>
    <x v="2"/>
    <n v="24"/>
    <n v="32"/>
    <n v="5963"/>
  </r>
  <r>
    <s v="AERMOD 22112"/>
    <s v="ElmoreNorth_10202023_2016_PM10.SUM"/>
    <x v="4"/>
    <x v="6"/>
    <x v="45"/>
    <x v="4"/>
    <n v="0.39044000000000001"/>
    <n v="630714.82999999996"/>
    <n v="3672114.31"/>
    <n v="-68.73"/>
    <n v="-68.73"/>
    <n v="0"/>
    <n v="16052524"/>
    <x v="2"/>
    <n v="24"/>
    <n v="32"/>
    <n v="5963"/>
  </r>
  <r>
    <s v="AERMOD 22112"/>
    <s v="ElmoreNorth_10202023_2016_PM10.SUM"/>
    <x v="4"/>
    <x v="6"/>
    <x v="45"/>
    <x v="5"/>
    <n v="0.38729999999999998"/>
    <n v="630714.82999999996"/>
    <n v="3672114.31"/>
    <n v="-68.73"/>
    <n v="-68.73"/>
    <n v="0"/>
    <n v="16071124"/>
    <x v="2"/>
    <n v="24"/>
    <n v="32"/>
    <n v="5963"/>
  </r>
  <r>
    <s v="AERMOD 22112"/>
    <s v="ElmoreNorth_10202023_2016_PM10.SUM"/>
    <x v="4"/>
    <x v="6"/>
    <x v="46"/>
    <x v="0"/>
    <n v="0.45177"/>
    <n v="630593.64"/>
    <n v="3671995.77"/>
    <n v="-69.02"/>
    <n v="-69.02"/>
    <n v="0"/>
    <n v="16041524"/>
    <x v="2"/>
    <n v="24"/>
    <n v="32"/>
    <n v="5963"/>
  </r>
  <r>
    <s v="AERMOD 22112"/>
    <s v="ElmoreNorth_10202023_2016_PM10.SUM"/>
    <x v="4"/>
    <x v="6"/>
    <x v="46"/>
    <x v="1"/>
    <n v="0.39145999999999997"/>
    <n v="630714.82999999996"/>
    <n v="3672114.31"/>
    <n v="-68.73"/>
    <n v="-68.73"/>
    <n v="0"/>
    <n v="16032224"/>
    <x v="2"/>
    <n v="24"/>
    <n v="32"/>
    <n v="5963"/>
  </r>
  <r>
    <s v="AERMOD 22112"/>
    <s v="ElmoreNorth_10202023_2016_PM10.SUM"/>
    <x v="4"/>
    <x v="6"/>
    <x v="46"/>
    <x v="2"/>
    <n v="0.37779000000000001"/>
    <n v="630714.82999999996"/>
    <n v="3672114.31"/>
    <n v="-68.73"/>
    <n v="-68.73"/>
    <n v="0"/>
    <n v="16042524"/>
    <x v="2"/>
    <n v="24"/>
    <n v="32"/>
    <n v="5963"/>
  </r>
  <r>
    <s v="AERMOD 22112"/>
    <s v="ElmoreNorth_10202023_2016_PM10.SUM"/>
    <x v="4"/>
    <x v="6"/>
    <x v="46"/>
    <x v="3"/>
    <n v="0.34771000000000002"/>
    <n v="630714.82999999996"/>
    <n v="3672114.31"/>
    <n v="-68.73"/>
    <n v="-68.73"/>
    <n v="0"/>
    <n v="16100224"/>
    <x v="2"/>
    <n v="24"/>
    <n v="32"/>
    <n v="5963"/>
  </r>
  <r>
    <s v="AERMOD 22112"/>
    <s v="ElmoreNorth_10202023_2016_PM10.SUM"/>
    <x v="4"/>
    <x v="6"/>
    <x v="46"/>
    <x v="4"/>
    <n v="0.33715000000000001"/>
    <n v="630714.82999999996"/>
    <n v="3672114.31"/>
    <n v="-68.73"/>
    <n v="-68.73"/>
    <n v="0"/>
    <n v="16032824"/>
    <x v="2"/>
    <n v="24"/>
    <n v="32"/>
    <n v="5963"/>
  </r>
  <r>
    <s v="AERMOD 22112"/>
    <s v="ElmoreNorth_10202023_2016_PM10.SUM"/>
    <x v="4"/>
    <x v="6"/>
    <x v="46"/>
    <x v="5"/>
    <n v="0.32808999999999999"/>
    <n v="630714.82999999996"/>
    <n v="3672114.31"/>
    <n v="-68.73"/>
    <n v="-68.73"/>
    <n v="0"/>
    <n v="16052424"/>
    <x v="2"/>
    <n v="24"/>
    <n v="32"/>
    <n v="5963"/>
  </r>
  <r>
    <s v="AERMOD 22112"/>
    <s v="ElmoreNorth_10202023_2016_PM10.SUM"/>
    <x v="4"/>
    <x v="6"/>
    <x v="47"/>
    <x v="0"/>
    <n v="0.34560999999999997"/>
    <n v="630725"/>
    <n v="3672100"/>
    <n v="-68.84"/>
    <n v="-68.84"/>
    <n v="0"/>
    <n v="16042824"/>
    <x v="2"/>
    <n v="24"/>
    <n v="32"/>
    <n v="5963"/>
  </r>
  <r>
    <s v="AERMOD 22112"/>
    <s v="ElmoreNorth_10202023_2016_PM10.SUM"/>
    <x v="4"/>
    <x v="6"/>
    <x v="47"/>
    <x v="1"/>
    <n v="0.31892999999999999"/>
    <n v="630714.82999999996"/>
    <n v="3672114.31"/>
    <n v="-68.73"/>
    <n v="-68.73"/>
    <n v="0"/>
    <n v="16042524"/>
    <x v="2"/>
    <n v="24"/>
    <n v="32"/>
    <n v="5963"/>
  </r>
  <r>
    <s v="AERMOD 22112"/>
    <s v="ElmoreNorth_10202023_2016_PM10.SUM"/>
    <x v="4"/>
    <x v="6"/>
    <x v="47"/>
    <x v="2"/>
    <n v="0.28003"/>
    <n v="630714.82999999996"/>
    <n v="3672114.31"/>
    <n v="-68.73"/>
    <n v="-68.73"/>
    <n v="0"/>
    <n v="16032824"/>
    <x v="2"/>
    <n v="24"/>
    <n v="32"/>
    <n v="5963"/>
  </r>
  <r>
    <s v="AERMOD 22112"/>
    <s v="ElmoreNorth_10202023_2016_PM10.SUM"/>
    <x v="4"/>
    <x v="6"/>
    <x v="47"/>
    <x v="3"/>
    <n v="0.27853"/>
    <n v="630714.82999999996"/>
    <n v="3672090.6"/>
    <n v="-68.86"/>
    <n v="-68.86"/>
    <n v="0"/>
    <n v="16052424"/>
    <x v="2"/>
    <n v="24"/>
    <n v="32"/>
    <n v="5963"/>
  </r>
  <r>
    <s v="AERMOD 22112"/>
    <s v="ElmoreNorth_10202023_2016_PM10.SUM"/>
    <x v="4"/>
    <x v="6"/>
    <x v="47"/>
    <x v="4"/>
    <n v="0.26389000000000001"/>
    <n v="630714.82999999996"/>
    <n v="3672114.31"/>
    <n v="-68.73"/>
    <n v="-68.73"/>
    <n v="0"/>
    <n v="16032924"/>
    <x v="2"/>
    <n v="24"/>
    <n v="32"/>
    <n v="5963"/>
  </r>
  <r>
    <s v="AERMOD 22112"/>
    <s v="ElmoreNorth_10202023_2016_PM10.SUM"/>
    <x v="4"/>
    <x v="6"/>
    <x v="47"/>
    <x v="5"/>
    <n v="0.25180999999999998"/>
    <n v="630725"/>
    <n v="3672100"/>
    <n v="-68.84"/>
    <n v="-68.84"/>
    <n v="0"/>
    <n v="16052424"/>
    <x v="2"/>
    <n v="24"/>
    <n v="32"/>
    <n v="5963"/>
  </r>
  <r>
    <s v="AERMOD 22112"/>
    <s v="ElmoreNorth_10202023_2016_PM10.SUM"/>
    <x v="4"/>
    <x v="6"/>
    <x v="48"/>
    <x v="0"/>
    <n v="0.25651000000000002"/>
    <n v="630714.82999999996"/>
    <n v="3672090.6"/>
    <n v="-68.86"/>
    <n v="-68.86"/>
    <n v="0"/>
    <n v="16042824"/>
    <x v="2"/>
    <n v="24"/>
    <n v="32"/>
    <n v="5963"/>
  </r>
  <r>
    <s v="AERMOD 22112"/>
    <s v="ElmoreNorth_10202023_2016_PM10.SUM"/>
    <x v="4"/>
    <x v="6"/>
    <x v="48"/>
    <x v="1"/>
    <n v="0.23622000000000001"/>
    <n v="630725"/>
    <n v="3672100"/>
    <n v="-68.84"/>
    <n v="-68.84"/>
    <n v="0"/>
    <n v="16042524"/>
    <x v="2"/>
    <n v="24"/>
    <n v="32"/>
    <n v="5963"/>
  </r>
  <r>
    <s v="AERMOD 22112"/>
    <s v="ElmoreNorth_10202023_2016_PM10.SUM"/>
    <x v="4"/>
    <x v="6"/>
    <x v="48"/>
    <x v="2"/>
    <n v="0.22800999999999999"/>
    <n v="630725"/>
    <n v="3672100"/>
    <n v="-68.84"/>
    <n v="-68.84"/>
    <n v="0"/>
    <n v="16032824"/>
    <x v="2"/>
    <n v="24"/>
    <n v="32"/>
    <n v="5963"/>
  </r>
  <r>
    <s v="AERMOD 22112"/>
    <s v="ElmoreNorth_10202023_2016_PM10.SUM"/>
    <x v="4"/>
    <x v="6"/>
    <x v="48"/>
    <x v="3"/>
    <n v="0.2094"/>
    <n v="630714.82999999996"/>
    <n v="3672090.6"/>
    <n v="-68.86"/>
    <n v="-68.86"/>
    <n v="0"/>
    <n v="16032224"/>
    <x v="2"/>
    <n v="24"/>
    <n v="32"/>
    <n v="5963"/>
  </r>
  <r>
    <s v="AERMOD 22112"/>
    <s v="ElmoreNorth_10202023_2016_PM10.SUM"/>
    <x v="4"/>
    <x v="6"/>
    <x v="48"/>
    <x v="4"/>
    <n v="0.18243000000000001"/>
    <n v="630725"/>
    <n v="3672100"/>
    <n v="-68.84"/>
    <n v="-68.84"/>
    <n v="0"/>
    <n v="16032924"/>
    <x v="2"/>
    <n v="24"/>
    <n v="32"/>
    <n v="5963"/>
  </r>
  <r>
    <s v="AERMOD 22112"/>
    <s v="ElmoreNorth_10202023_2016_PM10.SUM"/>
    <x v="4"/>
    <x v="6"/>
    <x v="48"/>
    <x v="5"/>
    <n v="0.16814999999999999"/>
    <n v="630750"/>
    <n v="3672075"/>
    <n v="-68.66"/>
    <n v="-68.66"/>
    <n v="0"/>
    <n v="16032224"/>
    <x v="2"/>
    <n v="24"/>
    <n v="32"/>
    <n v="5963"/>
  </r>
  <r>
    <s v="AERMOD 22112"/>
    <s v="ElmoreNorth_10202023_2016_PM10.SUM"/>
    <x v="4"/>
    <x v="6"/>
    <x v="49"/>
    <x v="0"/>
    <n v="0.16832"/>
    <n v="630775"/>
    <n v="3672100"/>
    <n v="-68.56"/>
    <n v="-68.56"/>
    <n v="0"/>
    <n v="16032824"/>
    <x v="2"/>
    <n v="24"/>
    <n v="32"/>
    <n v="5963"/>
  </r>
  <r>
    <s v="AERMOD 22112"/>
    <s v="ElmoreNorth_10202023_2016_PM10.SUM"/>
    <x v="4"/>
    <x v="6"/>
    <x v="49"/>
    <x v="1"/>
    <n v="0.15959999999999999"/>
    <n v="630750"/>
    <n v="3672100"/>
    <n v="-68.77"/>
    <n v="-68.77"/>
    <n v="0"/>
    <n v="16042524"/>
    <x v="2"/>
    <n v="24"/>
    <n v="32"/>
    <n v="5963"/>
  </r>
  <r>
    <s v="AERMOD 22112"/>
    <s v="ElmoreNorth_10202023_2016_PM10.SUM"/>
    <x v="4"/>
    <x v="6"/>
    <x v="49"/>
    <x v="2"/>
    <n v="0.15307999999999999"/>
    <n v="630775"/>
    <n v="3672100"/>
    <n v="-68.56"/>
    <n v="-68.56"/>
    <n v="0"/>
    <n v="16042824"/>
    <x v="2"/>
    <n v="24"/>
    <n v="32"/>
    <n v="5963"/>
  </r>
  <r>
    <s v="AERMOD 22112"/>
    <s v="ElmoreNorth_10202023_2016_PM10.SUM"/>
    <x v="4"/>
    <x v="6"/>
    <x v="49"/>
    <x v="3"/>
    <n v="0.13261000000000001"/>
    <n v="630825"/>
    <n v="3672125"/>
    <n v="-69.28"/>
    <n v="-69.28"/>
    <n v="0"/>
    <n v="16042824"/>
    <x v="2"/>
    <n v="24"/>
    <n v="32"/>
    <n v="5963"/>
  </r>
  <r>
    <s v="AERMOD 22112"/>
    <s v="ElmoreNorth_10202023_2016_PM10.SUM"/>
    <x v="4"/>
    <x v="6"/>
    <x v="49"/>
    <x v="4"/>
    <n v="0.11712"/>
    <n v="630375.49"/>
    <n v="3672375.09"/>
    <n v="-69.680000000000007"/>
    <n v="-69.680000000000007"/>
    <n v="0"/>
    <n v="16080224"/>
    <x v="2"/>
    <n v="24"/>
    <n v="32"/>
    <n v="5963"/>
  </r>
  <r>
    <s v="AERMOD 22112"/>
    <s v="ElmoreNorth_10202023_2016_PM10.SUM"/>
    <x v="4"/>
    <x v="6"/>
    <x v="49"/>
    <x v="5"/>
    <n v="0.1118"/>
    <n v="630351.25"/>
    <n v="3672375.09"/>
    <n v="-69.72"/>
    <n v="-69.72"/>
    <n v="0"/>
    <n v="16072424"/>
    <x v="2"/>
    <n v="24"/>
    <n v="32"/>
    <n v="5963"/>
  </r>
  <r>
    <s v="AERMOD 22112"/>
    <s v="ElmoreNorth_10202023_2016_PM10.SUM"/>
    <x v="4"/>
    <x v="6"/>
    <x v="7"/>
    <x v="0"/>
    <n v="3.6549999999999999E-2"/>
    <n v="630714.82999999996"/>
    <n v="3672232.85"/>
    <n v="-68.91"/>
    <n v="-68.91"/>
    <n v="0"/>
    <n v="16050824"/>
    <x v="2"/>
    <n v="24"/>
    <n v="32"/>
    <n v="5963"/>
  </r>
  <r>
    <s v="AERMOD 22112"/>
    <s v="ElmoreNorth_10202023_2016_PM10.SUM"/>
    <x v="4"/>
    <x v="6"/>
    <x v="7"/>
    <x v="1"/>
    <n v="3.4439999999999998E-2"/>
    <n v="630714.82999999996"/>
    <n v="3672232.85"/>
    <n v="-68.91"/>
    <n v="-68.91"/>
    <n v="0"/>
    <n v="16052324"/>
    <x v="2"/>
    <n v="24"/>
    <n v="32"/>
    <n v="5963"/>
  </r>
  <r>
    <s v="AERMOD 22112"/>
    <s v="ElmoreNorth_10202023_2016_PM10.SUM"/>
    <x v="4"/>
    <x v="6"/>
    <x v="7"/>
    <x v="2"/>
    <n v="3.4430000000000002E-2"/>
    <n v="630714.82999999996"/>
    <n v="3672232.85"/>
    <n v="-68.91"/>
    <n v="-68.91"/>
    <n v="0"/>
    <n v="16061324"/>
    <x v="2"/>
    <n v="24"/>
    <n v="32"/>
    <n v="5963"/>
  </r>
  <r>
    <s v="AERMOD 22112"/>
    <s v="ElmoreNorth_10202023_2016_PM10.SUM"/>
    <x v="4"/>
    <x v="6"/>
    <x v="7"/>
    <x v="3"/>
    <n v="3.0210000000000001E-2"/>
    <n v="630714.82999999996"/>
    <n v="3672232.85"/>
    <n v="-68.91"/>
    <n v="-68.91"/>
    <n v="0"/>
    <n v="16050724"/>
    <x v="2"/>
    <n v="24"/>
    <n v="32"/>
    <n v="5963"/>
  </r>
  <r>
    <s v="AERMOD 22112"/>
    <s v="ElmoreNorth_10202023_2016_PM10.SUM"/>
    <x v="4"/>
    <x v="6"/>
    <x v="7"/>
    <x v="4"/>
    <n v="2.9610000000000001E-2"/>
    <n v="630714.82999999996"/>
    <n v="3672232.85"/>
    <n v="-68.91"/>
    <n v="-68.91"/>
    <n v="0"/>
    <n v="16071124"/>
    <x v="2"/>
    <n v="24"/>
    <n v="32"/>
    <n v="5963"/>
  </r>
  <r>
    <s v="AERMOD 22112"/>
    <s v="ElmoreNorth_10202023_2016_PM10.SUM"/>
    <x v="4"/>
    <x v="6"/>
    <x v="7"/>
    <x v="5"/>
    <n v="2.7050000000000001E-2"/>
    <n v="630714.82999999996"/>
    <n v="3672232.85"/>
    <n v="-68.91"/>
    <n v="-68.91"/>
    <n v="0"/>
    <n v="16101724"/>
    <x v="2"/>
    <n v="24"/>
    <n v="32"/>
    <n v="5963"/>
  </r>
  <r>
    <s v="AERMOD 22112"/>
    <s v="ElmoreNorth_10202023_2016_PM10.SUM"/>
    <x v="4"/>
    <x v="6"/>
    <x v="8"/>
    <x v="0"/>
    <n v="5.0959999999999998E-2"/>
    <n v="630423.97"/>
    <n v="3672375.09"/>
    <n v="-69.58"/>
    <n v="-69.58"/>
    <n v="0"/>
    <n v="16080224"/>
    <x v="2"/>
    <n v="24"/>
    <n v="32"/>
    <n v="5963"/>
  </r>
  <r>
    <s v="AERMOD 22112"/>
    <s v="ElmoreNorth_10202023_2016_PM10.SUM"/>
    <x v="4"/>
    <x v="6"/>
    <x v="8"/>
    <x v="1"/>
    <n v="4.752E-2"/>
    <n v="630423.97"/>
    <n v="3672375.09"/>
    <n v="-69.58"/>
    <n v="-69.58"/>
    <n v="0"/>
    <n v="16072324"/>
    <x v="2"/>
    <n v="24"/>
    <n v="32"/>
    <n v="5963"/>
  </r>
  <r>
    <s v="AERMOD 22112"/>
    <s v="ElmoreNorth_10202023_2016_PM10.SUM"/>
    <x v="4"/>
    <x v="6"/>
    <x v="8"/>
    <x v="2"/>
    <n v="4.7199999999999999E-2"/>
    <n v="630423.97"/>
    <n v="3672375.09"/>
    <n v="-69.58"/>
    <n v="-69.58"/>
    <n v="0"/>
    <n v="16073124"/>
    <x v="2"/>
    <n v="24"/>
    <n v="32"/>
    <n v="5963"/>
  </r>
  <r>
    <s v="AERMOD 22112"/>
    <s v="ElmoreNorth_10202023_2016_PM10.SUM"/>
    <x v="4"/>
    <x v="6"/>
    <x v="8"/>
    <x v="3"/>
    <n v="4.0280000000000003E-2"/>
    <n v="630423.97"/>
    <n v="3672375.09"/>
    <n v="-69.58"/>
    <n v="-69.58"/>
    <n v="0"/>
    <n v="16071724"/>
    <x v="2"/>
    <n v="24"/>
    <n v="32"/>
    <n v="5963"/>
  </r>
  <r>
    <s v="AERMOD 22112"/>
    <s v="ElmoreNorth_10202023_2016_PM10.SUM"/>
    <x v="4"/>
    <x v="6"/>
    <x v="8"/>
    <x v="4"/>
    <n v="3.9899999999999998E-2"/>
    <n v="630423.97"/>
    <n v="3672375.09"/>
    <n v="-69.58"/>
    <n v="-69.58"/>
    <n v="0"/>
    <n v="16080924"/>
    <x v="2"/>
    <n v="24"/>
    <n v="32"/>
    <n v="5963"/>
  </r>
  <r>
    <s v="AERMOD 22112"/>
    <s v="ElmoreNorth_10202023_2016_PM10.SUM"/>
    <x v="4"/>
    <x v="6"/>
    <x v="8"/>
    <x v="5"/>
    <n v="3.9849999999999997E-2"/>
    <n v="630423.97"/>
    <n v="3672375.09"/>
    <n v="-69.58"/>
    <n v="-69.58"/>
    <n v="0"/>
    <n v="16073024"/>
    <x v="2"/>
    <n v="24"/>
    <n v="32"/>
    <n v="5963"/>
  </r>
  <r>
    <s v="AERMOD 22112"/>
    <s v="ElmoreNorth_10202023_2016_PM10.SUM"/>
    <x v="4"/>
    <x v="6"/>
    <x v="9"/>
    <x v="0"/>
    <n v="5.0720000000000001E-2"/>
    <n v="630423.97"/>
    <n v="3672375.09"/>
    <n v="-69.58"/>
    <n v="-69.58"/>
    <n v="0"/>
    <n v="16080224"/>
    <x v="2"/>
    <n v="24"/>
    <n v="32"/>
    <n v="5963"/>
  </r>
  <r>
    <s v="AERMOD 22112"/>
    <s v="ElmoreNorth_10202023_2016_PM10.SUM"/>
    <x v="4"/>
    <x v="6"/>
    <x v="9"/>
    <x v="1"/>
    <n v="4.8050000000000002E-2"/>
    <n v="630423.97"/>
    <n v="3672375.09"/>
    <n v="-69.58"/>
    <n v="-69.58"/>
    <n v="0"/>
    <n v="16073124"/>
    <x v="2"/>
    <n v="24"/>
    <n v="32"/>
    <n v="5963"/>
  </r>
  <r>
    <s v="AERMOD 22112"/>
    <s v="ElmoreNorth_10202023_2016_PM10.SUM"/>
    <x v="4"/>
    <x v="6"/>
    <x v="9"/>
    <x v="2"/>
    <n v="4.743E-2"/>
    <n v="630423.97"/>
    <n v="3672375.09"/>
    <n v="-69.58"/>
    <n v="-69.58"/>
    <n v="0"/>
    <n v="16072324"/>
    <x v="2"/>
    <n v="24"/>
    <n v="32"/>
    <n v="5963"/>
  </r>
  <r>
    <s v="AERMOD 22112"/>
    <s v="ElmoreNorth_10202023_2016_PM10.SUM"/>
    <x v="4"/>
    <x v="6"/>
    <x v="9"/>
    <x v="3"/>
    <n v="4.0149999999999998E-2"/>
    <n v="630423.97"/>
    <n v="3672375.09"/>
    <n v="-69.58"/>
    <n v="-69.58"/>
    <n v="0"/>
    <n v="16080924"/>
    <x v="2"/>
    <n v="24"/>
    <n v="32"/>
    <n v="5963"/>
  </r>
  <r>
    <s v="AERMOD 22112"/>
    <s v="ElmoreNorth_10202023_2016_PM10.SUM"/>
    <x v="4"/>
    <x v="6"/>
    <x v="9"/>
    <x v="4"/>
    <n v="3.9980000000000002E-2"/>
    <n v="630423.97"/>
    <n v="3672375.09"/>
    <n v="-69.58"/>
    <n v="-69.58"/>
    <n v="0"/>
    <n v="16073024"/>
    <x v="2"/>
    <n v="24"/>
    <n v="32"/>
    <n v="5963"/>
  </r>
  <r>
    <s v="AERMOD 22112"/>
    <s v="ElmoreNorth_10202023_2016_PM10.SUM"/>
    <x v="4"/>
    <x v="6"/>
    <x v="9"/>
    <x v="5"/>
    <n v="3.9629999999999999E-2"/>
    <n v="630423.97"/>
    <n v="3672375.09"/>
    <n v="-69.58"/>
    <n v="-69.58"/>
    <n v="0"/>
    <n v="16071724"/>
    <x v="2"/>
    <n v="24"/>
    <n v="32"/>
    <n v="5963"/>
  </r>
  <r>
    <s v="AERMOD 22112"/>
    <s v="ElmoreNorth_10202023_2016_PM10.SUM"/>
    <x v="4"/>
    <x v="6"/>
    <x v="10"/>
    <x v="0"/>
    <n v="4.7480000000000001E-2"/>
    <n v="630423.97"/>
    <n v="3672375.09"/>
    <n v="-69.58"/>
    <n v="-69.58"/>
    <n v="0"/>
    <n v="16080224"/>
    <x v="2"/>
    <n v="24"/>
    <n v="32"/>
    <n v="5963"/>
  </r>
  <r>
    <s v="AERMOD 22112"/>
    <s v="ElmoreNorth_10202023_2016_PM10.SUM"/>
    <x v="4"/>
    <x v="6"/>
    <x v="10"/>
    <x v="1"/>
    <n v="4.6149999999999997E-2"/>
    <n v="630423.97"/>
    <n v="3672375.09"/>
    <n v="-69.58"/>
    <n v="-69.58"/>
    <n v="0"/>
    <n v="16073124"/>
    <x v="2"/>
    <n v="24"/>
    <n v="32"/>
    <n v="5963"/>
  </r>
  <r>
    <s v="AERMOD 22112"/>
    <s v="ElmoreNorth_10202023_2016_PM10.SUM"/>
    <x v="4"/>
    <x v="6"/>
    <x v="10"/>
    <x v="2"/>
    <n v="4.5190000000000001E-2"/>
    <n v="630423.97"/>
    <n v="3672375.09"/>
    <n v="-69.58"/>
    <n v="-69.58"/>
    <n v="0"/>
    <n v="16072324"/>
    <x v="2"/>
    <n v="24"/>
    <n v="32"/>
    <n v="5963"/>
  </r>
  <r>
    <s v="AERMOD 22112"/>
    <s v="ElmoreNorth_10202023_2016_PM10.SUM"/>
    <x v="4"/>
    <x v="6"/>
    <x v="10"/>
    <x v="3"/>
    <n v="3.9030000000000002E-2"/>
    <n v="630423.97"/>
    <n v="3672375.09"/>
    <n v="-69.58"/>
    <n v="-69.58"/>
    <n v="0"/>
    <n v="16080924"/>
    <x v="2"/>
    <n v="24"/>
    <n v="32"/>
    <n v="5963"/>
  </r>
  <r>
    <s v="AERMOD 22112"/>
    <s v="ElmoreNorth_10202023_2016_PM10.SUM"/>
    <x v="4"/>
    <x v="6"/>
    <x v="10"/>
    <x v="4"/>
    <n v="3.8190000000000002E-2"/>
    <n v="630423.97"/>
    <n v="3672375.09"/>
    <n v="-69.58"/>
    <n v="-69.58"/>
    <n v="0"/>
    <n v="16073024"/>
    <x v="2"/>
    <n v="24"/>
    <n v="32"/>
    <n v="5963"/>
  </r>
  <r>
    <s v="AERMOD 22112"/>
    <s v="ElmoreNorth_10202023_2016_PM10.SUM"/>
    <x v="4"/>
    <x v="6"/>
    <x v="10"/>
    <x v="5"/>
    <n v="3.789E-2"/>
    <n v="630423.97"/>
    <n v="3672375.09"/>
    <n v="-69.58"/>
    <n v="-69.58"/>
    <n v="0"/>
    <n v="16072424"/>
    <x v="2"/>
    <n v="24"/>
    <n v="32"/>
    <n v="5963"/>
  </r>
  <r>
    <s v="AERMOD 22112"/>
    <s v="ElmoreNorth_10202023_2016_PM10.SUM"/>
    <x v="4"/>
    <x v="6"/>
    <x v="11"/>
    <x v="0"/>
    <n v="3.5610000000000003E-2"/>
    <n v="630714.82999999996"/>
    <n v="3672351.38"/>
    <n v="-68.98"/>
    <n v="-68.98"/>
    <n v="0"/>
    <n v="16032924"/>
    <x v="2"/>
    <n v="24"/>
    <n v="32"/>
    <n v="5963"/>
  </r>
  <r>
    <s v="AERMOD 22112"/>
    <s v="ElmoreNorth_10202023_2016_PM10.SUM"/>
    <x v="4"/>
    <x v="6"/>
    <x v="11"/>
    <x v="1"/>
    <n v="2.9319999999999999E-2"/>
    <n v="630399.73"/>
    <n v="3672375.09"/>
    <n v="-69.62"/>
    <n v="-69.62"/>
    <n v="0"/>
    <n v="16072324"/>
    <x v="2"/>
    <n v="24"/>
    <n v="32"/>
    <n v="5963"/>
  </r>
  <r>
    <s v="AERMOD 22112"/>
    <s v="ElmoreNorth_10202023_2016_PM10.SUM"/>
    <x v="4"/>
    <x v="6"/>
    <x v="11"/>
    <x v="2"/>
    <n v="2.862E-2"/>
    <n v="630423.97"/>
    <n v="3672375.09"/>
    <n v="-69.58"/>
    <n v="-69.58"/>
    <n v="0"/>
    <n v="16080224"/>
    <x v="2"/>
    <n v="24"/>
    <n v="32"/>
    <n v="5963"/>
  </r>
  <r>
    <s v="AERMOD 22112"/>
    <s v="ElmoreNorth_10202023_2016_PM10.SUM"/>
    <x v="4"/>
    <x v="6"/>
    <x v="11"/>
    <x v="3"/>
    <n v="2.7900000000000001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11"/>
    <x v="4"/>
    <n v="2.7709999999999999E-2"/>
    <n v="630399.73"/>
    <n v="3672375.09"/>
    <n v="-69.62"/>
    <n v="-69.62"/>
    <n v="0"/>
    <n v="16080224"/>
    <x v="2"/>
    <n v="24"/>
    <n v="32"/>
    <n v="5963"/>
  </r>
  <r>
    <s v="AERMOD 22112"/>
    <s v="ElmoreNorth_10202023_2016_PM10.SUM"/>
    <x v="4"/>
    <x v="6"/>
    <x v="11"/>
    <x v="5"/>
    <n v="2.7349999999999999E-2"/>
    <n v="630399.73"/>
    <n v="3672375.09"/>
    <n v="-69.62"/>
    <n v="-69.62"/>
    <n v="0"/>
    <n v="16062924"/>
    <x v="2"/>
    <n v="24"/>
    <n v="32"/>
    <n v="5963"/>
  </r>
  <r>
    <s v="AERMOD 22112"/>
    <s v="ElmoreNorth_10202023_2016_PM10.SUM"/>
    <x v="4"/>
    <x v="6"/>
    <x v="12"/>
    <x v="0"/>
    <n v="3.5779999999999999E-2"/>
    <n v="630714.82999999996"/>
    <n v="3672351.38"/>
    <n v="-68.98"/>
    <n v="-68.98"/>
    <n v="0"/>
    <n v="16032924"/>
    <x v="2"/>
    <n v="24"/>
    <n v="32"/>
    <n v="5963"/>
  </r>
  <r>
    <s v="AERMOD 22112"/>
    <s v="ElmoreNorth_10202023_2016_PM10.SUM"/>
    <x v="4"/>
    <x v="6"/>
    <x v="12"/>
    <x v="1"/>
    <n v="2.903E-2"/>
    <n v="630714.82999999996"/>
    <n v="3672327.68"/>
    <n v="-68.95"/>
    <n v="-68.95"/>
    <n v="0"/>
    <n v="16042824"/>
    <x v="2"/>
    <n v="24"/>
    <n v="32"/>
    <n v="5963"/>
  </r>
  <r>
    <s v="AERMOD 22112"/>
    <s v="ElmoreNorth_10202023_2016_PM10.SUM"/>
    <x v="4"/>
    <x v="6"/>
    <x v="12"/>
    <x v="2"/>
    <n v="2.8289999999999999E-2"/>
    <n v="630714.82999999996"/>
    <n v="3672327.68"/>
    <n v="-68.95"/>
    <n v="-68.95"/>
    <n v="0"/>
    <n v="16042524"/>
    <x v="2"/>
    <n v="24"/>
    <n v="32"/>
    <n v="5963"/>
  </r>
  <r>
    <s v="AERMOD 22112"/>
    <s v="ElmoreNorth_10202023_2016_PM10.SUM"/>
    <x v="4"/>
    <x v="6"/>
    <x v="12"/>
    <x v="3"/>
    <n v="2.7060000000000001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12"/>
    <x v="4"/>
    <n v="2.6919999999999999E-2"/>
    <n v="630399.73"/>
    <n v="3672375.09"/>
    <n v="-69.62"/>
    <n v="-69.62"/>
    <n v="0"/>
    <n v="16072924"/>
    <x v="2"/>
    <n v="24"/>
    <n v="32"/>
    <n v="5963"/>
  </r>
  <r>
    <s v="AERMOD 22112"/>
    <s v="ElmoreNorth_10202023_2016_PM10.SUM"/>
    <x v="4"/>
    <x v="6"/>
    <x v="12"/>
    <x v="5"/>
    <n v="2.6089999999999999E-2"/>
    <n v="630399.73"/>
    <n v="3672375.09"/>
    <n v="-69.62"/>
    <n v="-69.62"/>
    <n v="0"/>
    <n v="16073124"/>
    <x v="2"/>
    <n v="24"/>
    <n v="32"/>
    <n v="5963"/>
  </r>
  <r>
    <s v="AERMOD 22112"/>
    <s v="ElmoreNorth_10202023_2016_PM10.SUM"/>
    <x v="4"/>
    <x v="6"/>
    <x v="13"/>
    <x v="0"/>
    <n v="3.406E-2"/>
    <n v="630714.82999999996"/>
    <n v="3672351.38"/>
    <n v="-68.98"/>
    <n v="-68.98"/>
    <n v="0"/>
    <n v="16032924"/>
    <x v="2"/>
    <n v="24"/>
    <n v="32"/>
    <n v="5963"/>
  </r>
  <r>
    <s v="AERMOD 22112"/>
    <s v="ElmoreNorth_10202023_2016_PM10.SUM"/>
    <x v="4"/>
    <x v="6"/>
    <x v="13"/>
    <x v="1"/>
    <n v="2.8170000000000001E-2"/>
    <n v="630714.82999999996"/>
    <n v="3672327.68"/>
    <n v="-68.95"/>
    <n v="-68.95"/>
    <n v="0"/>
    <n v="16042824"/>
    <x v="2"/>
    <n v="24"/>
    <n v="32"/>
    <n v="5963"/>
  </r>
  <r>
    <s v="AERMOD 22112"/>
    <s v="ElmoreNorth_10202023_2016_PM10.SUM"/>
    <x v="4"/>
    <x v="6"/>
    <x v="13"/>
    <x v="2"/>
    <n v="2.7029999999999998E-2"/>
    <n v="630714.82999999996"/>
    <n v="3672327.68"/>
    <n v="-68.95"/>
    <n v="-68.95"/>
    <n v="0"/>
    <n v="16042524"/>
    <x v="2"/>
    <n v="24"/>
    <n v="32"/>
    <n v="5963"/>
  </r>
  <r>
    <s v="AERMOD 22112"/>
    <s v="ElmoreNorth_10202023_2016_PM10.SUM"/>
    <x v="4"/>
    <x v="6"/>
    <x v="13"/>
    <x v="3"/>
    <n v="2.6159999999999999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13"/>
    <x v="4"/>
    <n v="2.6069999999999999E-2"/>
    <n v="630399.73"/>
    <n v="3672375.09"/>
    <n v="-69.62"/>
    <n v="-69.62"/>
    <n v="0"/>
    <n v="16080224"/>
    <x v="2"/>
    <n v="24"/>
    <n v="32"/>
    <n v="5963"/>
  </r>
  <r>
    <s v="AERMOD 22112"/>
    <s v="ElmoreNorth_10202023_2016_PM10.SUM"/>
    <x v="4"/>
    <x v="6"/>
    <x v="13"/>
    <x v="5"/>
    <n v="2.5600000000000001E-2"/>
    <n v="630399.73"/>
    <n v="3672375.09"/>
    <n v="-69.62"/>
    <n v="-69.62"/>
    <n v="0"/>
    <n v="16073124"/>
    <x v="2"/>
    <n v="24"/>
    <n v="32"/>
    <n v="5963"/>
  </r>
  <r>
    <s v="AERMOD 22112"/>
    <s v="ElmoreNorth_10202023_2016_PM10.SUM"/>
    <x v="4"/>
    <x v="6"/>
    <x v="14"/>
    <x v="0"/>
    <n v="3.5279999999999999E-2"/>
    <n v="630714.82999999996"/>
    <n v="3672327.68"/>
    <n v="-68.95"/>
    <n v="-68.95"/>
    <n v="0"/>
    <n v="16032924"/>
    <x v="2"/>
    <n v="24"/>
    <n v="32"/>
    <n v="5963"/>
  </r>
  <r>
    <s v="AERMOD 22112"/>
    <s v="ElmoreNorth_10202023_2016_PM10.SUM"/>
    <x v="4"/>
    <x v="6"/>
    <x v="14"/>
    <x v="1"/>
    <n v="3.04E-2"/>
    <n v="630375.49"/>
    <n v="3672375.09"/>
    <n v="-69.680000000000007"/>
    <n v="-69.680000000000007"/>
    <n v="0"/>
    <n v="16072924"/>
    <x v="2"/>
    <n v="24"/>
    <n v="32"/>
    <n v="5963"/>
  </r>
  <r>
    <s v="AERMOD 22112"/>
    <s v="ElmoreNorth_10202023_2016_PM10.SUM"/>
    <x v="4"/>
    <x v="6"/>
    <x v="14"/>
    <x v="2"/>
    <n v="3.0020000000000002E-2"/>
    <n v="630375.49"/>
    <n v="3672375.09"/>
    <n v="-69.680000000000007"/>
    <n v="-69.680000000000007"/>
    <n v="0"/>
    <n v="16062924"/>
    <x v="2"/>
    <n v="24"/>
    <n v="32"/>
    <n v="5963"/>
  </r>
  <r>
    <s v="AERMOD 22112"/>
    <s v="ElmoreNorth_10202023_2016_PM10.SUM"/>
    <x v="4"/>
    <x v="6"/>
    <x v="14"/>
    <x v="3"/>
    <n v="2.623E-2"/>
    <n v="630399.73"/>
    <n v="3672375.09"/>
    <n v="-69.62"/>
    <n v="-69.62"/>
    <n v="0"/>
    <n v="16071724"/>
    <x v="2"/>
    <n v="24"/>
    <n v="32"/>
    <n v="5963"/>
  </r>
  <r>
    <s v="AERMOD 22112"/>
    <s v="ElmoreNorth_10202023_2016_PM10.SUM"/>
    <x v="4"/>
    <x v="6"/>
    <x v="14"/>
    <x v="4"/>
    <n v="2.546E-2"/>
    <n v="630399.73"/>
    <n v="3672375.09"/>
    <n v="-69.62"/>
    <n v="-69.62"/>
    <n v="0"/>
    <n v="16080924"/>
    <x v="2"/>
    <n v="24"/>
    <n v="32"/>
    <n v="5963"/>
  </r>
  <r>
    <s v="AERMOD 22112"/>
    <s v="ElmoreNorth_10202023_2016_PM10.SUM"/>
    <x v="4"/>
    <x v="6"/>
    <x v="14"/>
    <x v="5"/>
    <n v="2.538E-2"/>
    <n v="630399.73"/>
    <n v="3672375.09"/>
    <n v="-69.62"/>
    <n v="-69.62"/>
    <n v="0"/>
    <n v="16063024"/>
    <x v="2"/>
    <n v="24"/>
    <n v="32"/>
    <n v="5963"/>
  </r>
  <r>
    <s v="AERMOD 22112"/>
    <s v="ElmoreNorth_10202023_2016_PM10.SUM"/>
    <x v="4"/>
    <x v="6"/>
    <x v="15"/>
    <x v="0"/>
    <n v="4.0529999999999997E-2"/>
    <n v="630399.73"/>
    <n v="3672375.09"/>
    <n v="-69.62"/>
    <n v="-69.62"/>
    <n v="0"/>
    <n v="16080224"/>
    <x v="2"/>
    <n v="24"/>
    <n v="32"/>
    <n v="5963"/>
  </r>
  <r>
    <s v="AERMOD 22112"/>
    <s v="ElmoreNorth_10202023_2016_PM10.SUM"/>
    <x v="4"/>
    <x v="6"/>
    <x v="15"/>
    <x v="1"/>
    <n v="3.7530000000000001E-2"/>
    <n v="630399.73"/>
    <n v="3672375.09"/>
    <n v="-69.62"/>
    <n v="-69.62"/>
    <n v="0"/>
    <n v="16073124"/>
    <x v="2"/>
    <n v="24"/>
    <n v="32"/>
    <n v="5963"/>
  </r>
  <r>
    <s v="AERMOD 22112"/>
    <s v="ElmoreNorth_10202023_2016_PM10.SUM"/>
    <x v="4"/>
    <x v="6"/>
    <x v="15"/>
    <x v="2"/>
    <n v="3.6859999999999997E-2"/>
    <n v="630399.73"/>
    <n v="3672375.09"/>
    <n v="-69.62"/>
    <n v="-69.62"/>
    <n v="0"/>
    <n v="16072324"/>
    <x v="2"/>
    <n v="24"/>
    <n v="32"/>
    <n v="5963"/>
  </r>
  <r>
    <s v="AERMOD 22112"/>
    <s v="ElmoreNorth_10202023_2016_PM10.SUM"/>
    <x v="4"/>
    <x v="6"/>
    <x v="15"/>
    <x v="3"/>
    <n v="3.3020000000000001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15"/>
    <x v="4"/>
    <n v="3.295E-2"/>
    <n v="630399.73"/>
    <n v="3672375.09"/>
    <n v="-69.62"/>
    <n v="-69.62"/>
    <n v="0"/>
    <n v="16063024"/>
    <x v="2"/>
    <n v="24"/>
    <n v="32"/>
    <n v="5963"/>
  </r>
  <r>
    <s v="AERMOD 22112"/>
    <s v="ElmoreNorth_10202023_2016_PM10.SUM"/>
    <x v="4"/>
    <x v="6"/>
    <x v="15"/>
    <x v="5"/>
    <n v="3.159E-2"/>
    <n v="630399.73"/>
    <n v="3672375.09"/>
    <n v="-69.62"/>
    <n v="-69.62"/>
    <n v="0"/>
    <n v="16080924"/>
    <x v="2"/>
    <n v="24"/>
    <n v="32"/>
    <n v="5963"/>
  </r>
  <r>
    <s v="AERMOD 22112"/>
    <s v="ElmoreNorth_10202023_2016_PM10.SUM"/>
    <x v="4"/>
    <x v="6"/>
    <x v="16"/>
    <x v="0"/>
    <n v="3.8809999999999997E-2"/>
    <n v="630399.73"/>
    <n v="3672375.09"/>
    <n v="-69.62"/>
    <n v="-69.62"/>
    <n v="0"/>
    <n v="16080224"/>
    <x v="2"/>
    <n v="24"/>
    <n v="32"/>
    <n v="5963"/>
  </r>
  <r>
    <s v="AERMOD 22112"/>
    <s v="ElmoreNorth_10202023_2016_PM10.SUM"/>
    <x v="4"/>
    <x v="6"/>
    <x v="16"/>
    <x v="1"/>
    <n v="3.6749999999999998E-2"/>
    <n v="630399.73"/>
    <n v="3672375.09"/>
    <n v="-69.62"/>
    <n v="-69.62"/>
    <n v="0"/>
    <n v="16073124"/>
    <x v="2"/>
    <n v="24"/>
    <n v="32"/>
    <n v="5963"/>
  </r>
  <r>
    <s v="AERMOD 22112"/>
    <s v="ElmoreNorth_10202023_2016_PM10.SUM"/>
    <x v="4"/>
    <x v="6"/>
    <x v="16"/>
    <x v="2"/>
    <n v="3.6069999999999998E-2"/>
    <n v="630399.73"/>
    <n v="3672375.09"/>
    <n v="-69.62"/>
    <n v="-69.62"/>
    <n v="0"/>
    <n v="16072324"/>
    <x v="2"/>
    <n v="24"/>
    <n v="32"/>
    <n v="5963"/>
  </r>
  <r>
    <s v="AERMOD 22112"/>
    <s v="ElmoreNorth_10202023_2016_PM10.SUM"/>
    <x v="4"/>
    <x v="6"/>
    <x v="16"/>
    <x v="3"/>
    <n v="3.2099999999999997E-2"/>
    <n v="630399.73"/>
    <n v="3672375.09"/>
    <n v="-69.62"/>
    <n v="-69.62"/>
    <n v="0"/>
    <n v="16073024"/>
    <x v="2"/>
    <n v="24"/>
    <n v="32"/>
    <n v="5963"/>
  </r>
  <r>
    <s v="AERMOD 22112"/>
    <s v="ElmoreNorth_10202023_2016_PM10.SUM"/>
    <x v="4"/>
    <x v="6"/>
    <x v="16"/>
    <x v="4"/>
    <n v="3.1280000000000002E-2"/>
    <n v="630399.73"/>
    <n v="3672375.09"/>
    <n v="-69.62"/>
    <n v="-69.62"/>
    <n v="0"/>
    <n v="16063024"/>
    <x v="2"/>
    <n v="24"/>
    <n v="32"/>
    <n v="5963"/>
  </r>
  <r>
    <s v="AERMOD 22112"/>
    <s v="ElmoreNorth_10202023_2016_PM10.SUM"/>
    <x v="4"/>
    <x v="6"/>
    <x v="16"/>
    <x v="5"/>
    <n v="3.1060000000000001E-2"/>
    <n v="630399.73"/>
    <n v="3672375.09"/>
    <n v="-69.62"/>
    <n v="-69.62"/>
    <n v="0"/>
    <n v="16080924"/>
    <x v="2"/>
    <n v="24"/>
    <n v="32"/>
    <n v="5963"/>
  </r>
  <r>
    <s v="AERMOD 22112"/>
    <s v="ElmoreNorth_10202023_2016_PM10A.SUM"/>
    <x v="4"/>
    <x v="2"/>
    <x v="0"/>
    <x v="0"/>
    <n v="0.56196999999999997"/>
    <n v="630714.82999999996"/>
    <n v="3672138.02"/>
    <n v="-68.86"/>
    <n v="-68.86"/>
    <n v="0"/>
    <s v="1 YEARS"/>
    <x v="2"/>
    <n v="24"/>
    <n v="32"/>
    <n v="5963"/>
  </r>
  <r>
    <s v="AERMOD 22112"/>
    <s v="ElmoreNorth_10202023_2016_PM10A.SUM"/>
    <x v="4"/>
    <x v="2"/>
    <x v="17"/>
    <x v="0"/>
    <n v="0.56105000000000005"/>
    <n v="630714.82999999996"/>
    <n v="3672138.02"/>
    <n v="-68.86"/>
    <n v="-68.86"/>
    <n v="0"/>
    <s v="1 YEARS"/>
    <x v="2"/>
    <n v="24"/>
    <n v="32"/>
    <n v="5963"/>
  </r>
  <r>
    <s v="AERMOD 22112"/>
    <s v="ElmoreNorth_10202023_2016_PM10A.SUM"/>
    <x v="4"/>
    <x v="2"/>
    <x v="1"/>
    <x v="0"/>
    <n v="2.5300000000000001E-3"/>
    <n v="630399.73"/>
    <n v="3672375.09"/>
    <n v="-69.62"/>
    <n v="-69.62"/>
    <n v="0"/>
    <s v="1 YEARS"/>
    <x v="2"/>
    <n v="24"/>
    <n v="32"/>
    <n v="5963"/>
  </r>
  <r>
    <s v="AERMOD 22112"/>
    <s v="ElmoreNorth_10202023_2016_PM10A.SUM"/>
    <x v="4"/>
    <x v="2"/>
    <x v="2"/>
    <x v="0"/>
    <n v="0.56196999999999997"/>
    <n v="630714.82999999996"/>
    <n v="3672138.02"/>
    <n v="-68.86"/>
    <n v="-68.86"/>
    <n v="0"/>
    <s v="1 YEARS"/>
    <x v="2"/>
    <n v="24"/>
    <n v="32"/>
    <n v="5963"/>
  </r>
  <r>
    <s v="AERMOD 22112"/>
    <s v="ElmoreNorth_10202023_2016_PM10A.SUM"/>
    <x v="4"/>
    <x v="2"/>
    <x v="3"/>
    <x v="0"/>
    <n v="8.9999999999999998E-4"/>
    <n v="630423.97"/>
    <n v="3672375.09"/>
    <n v="-69.58"/>
    <n v="-69.58"/>
    <n v="0"/>
    <s v="1 YEARS"/>
    <x v="2"/>
    <n v="24"/>
    <n v="32"/>
    <n v="5963"/>
  </r>
  <r>
    <s v="AERMOD 22112"/>
    <s v="ElmoreNorth_10202023_2016_PM10A.SUM"/>
    <x v="4"/>
    <x v="2"/>
    <x v="4"/>
    <x v="0"/>
    <n v="6.7000000000000002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10A.SUM"/>
    <x v="4"/>
    <x v="2"/>
    <x v="5"/>
    <x v="0"/>
    <n v="7.2000000000000005E-4"/>
    <n v="630399.73"/>
    <n v="3672375.09"/>
    <n v="-69.62"/>
    <n v="-69.62"/>
    <n v="0"/>
    <s v="1 YEARS"/>
    <x v="2"/>
    <n v="24"/>
    <n v="32"/>
    <n v="5963"/>
  </r>
  <r>
    <s v="AERMOD 22112"/>
    <s v="ElmoreNorth_10202023_2016_PM10A.SUM"/>
    <x v="4"/>
    <x v="2"/>
    <x v="6"/>
    <x v="0"/>
    <n v="9.3000000000000005E-4"/>
    <n v="630714.82999999996"/>
    <n v="3672232.85"/>
    <n v="-68.91"/>
    <n v="-68.91"/>
    <n v="0"/>
    <s v="1 YEARS"/>
    <x v="2"/>
    <n v="24"/>
    <n v="32"/>
    <n v="5963"/>
  </r>
  <r>
    <s v="AERMOD 22112"/>
    <s v="ElmoreNorth_10202023_2016_PM10A.SUM"/>
    <x v="4"/>
    <x v="2"/>
    <x v="36"/>
    <x v="0"/>
    <n v="3.347E-2"/>
    <n v="630714.82999999996"/>
    <n v="3672232.85"/>
    <n v="-68.91"/>
    <n v="-68.91"/>
    <n v="0"/>
    <s v="1 YEARS"/>
    <x v="2"/>
    <n v="24"/>
    <n v="32"/>
    <n v="5963"/>
  </r>
  <r>
    <s v="AERMOD 22112"/>
    <s v="ElmoreNorth_10202023_2016_PM10A.SUM"/>
    <x v="4"/>
    <x v="2"/>
    <x v="37"/>
    <x v="0"/>
    <n v="4.07E-2"/>
    <n v="630714.82999999996"/>
    <n v="3672209.14"/>
    <n v="-68.89"/>
    <n v="-68.89"/>
    <n v="0"/>
    <s v="1 YEARS"/>
    <x v="2"/>
    <n v="24"/>
    <n v="32"/>
    <n v="5963"/>
  </r>
  <r>
    <s v="AERMOD 22112"/>
    <s v="ElmoreNorth_10202023_2016_PM10A.SUM"/>
    <x v="4"/>
    <x v="2"/>
    <x v="38"/>
    <x v="0"/>
    <n v="4.8320000000000002E-2"/>
    <n v="630714.82999999996"/>
    <n v="3672209.14"/>
    <n v="-68.89"/>
    <n v="-68.89"/>
    <n v="0"/>
    <s v="1 YEARS"/>
    <x v="2"/>
    <n v="24"/>
    <n v="32"/>
    <n v="5963"/>
  </r>
  <r>
    <s v="AERMOD 22112"/>
    <s v="ElmoreNorth_10202023_2016_PM10A.SUM"/>
    <x v="4"/>
    <x v="2"/>
    <x v="39"/>
    <x v="0"/>
    <n v="5.5899999999999998E-2"/>
    <n v="630714.82999999996"/>
    <n v="3672185.43"/>
    <n v="-68.89"/>
    <n v="-68.89"/>
    <n v="0"/>
    <s v="1 YEARS"/>
    <x v="2"/>
    <n v="24"/>
    <n v="32"/>
    <n v="5963"/>
  </r>
  <r>
    <s v="AERMOD 22112"/>
    <s v="ElmoreNorth_10202023_2016_PM10A.SUM"/>
    <x v="4"/>
    <x v="2"/>
    <x v="40"/>
    <x v="0"/>
    <n v="6.2230000000000001E-2"/>
    <n v="630714.82999999996"/>
    <n v="3672185.43"/>
    <n v="-68.89"/>
    <n v="-68.89"/>
    <n v="0"/>
    <s v="1 YEARS"/>
    <x v="2"/>
    <n v="24"/>
    <n v="32"/>
    <n v="5963"/>
  </r>
  <r>
    <s v="AERMOD 22112"/>
    <s v="ElmoreNorth_10202023_2016_PM10A.SUM"/>
    <x v="4"/>
    <x v="2"/>
    <x v="41"/>
    <x v="0"/>
    <n v="6.7040000000000002E-2"/>
    <n v="630714.82999999996"/>
    <n v="3672161.72"/>
    <n v="-68.86"/>
    <n v="-68.86"/>
    <n v="0"/>
    <s v="1 YEARS"/>
    <x v="2"/>
    <n v="24"/>
    <n v="32"/>
    <n v="5963"/>
  </r>
  <r>
    <s v="AERMOD 22112"/>
    <s v="ElmoreNorth_10202023_2016_PM10A.SUM"/>
    <x v="4"/>
    <x v="2"/>
    <x v="42"/>
    <x v="0"/>
    <n v="6.9349999999999995E-2"/>
    <n v="630714.82999999996"/>
    <n v="3672161.72"/>
    <n v="-68.86"/>
    <n v="-68.86"/>
    <n v="0"/>
    <s v="1 YEARS"/>
    <x v="2"/>
    <n v="24"/>
    <n v="32"/>
    <n v="5963"/>
  </r>
  <r>
    <s v="AERMOD 22112"/>
    <s v="ElmoreNorth_10202023_2016_PM10A.SUM"/>
    <x v="4"/>
    <x v="2"/>
    <x v="43"/>
    <x v="0"/>
    <n v="7.1940000000000004E-2"/>
    <n v="630714.82999999996"/>
    <n v="3672138.02"/>
    <n v="-68.86"/>
    <n v="-68.86"/>
    <n v="0"/>
    <s v="1 YEARS"/>
    <x v="2"/>
    <n v="24"/>
    <n v="32"/>
    <n v="5963"/>
  </r>
  <r>
    <s v="AERMOD 22112"/>
    <s v="ElmoreNorth_10202023_2016_PM10A.SUM"/>
    <x v="4"/>
    <x v="2"/>
    <x v="44"/>
    <x v="0"/>
    <n v="6.898E-2"/>
    <n v="630714.82999999996"/>
    <n v="3672114.31"/>
    <n v="-68.73"/>
    <n v="-68.73"/>
    <n v="0"/>
    <s v="1 YEARS"/>
    <x v="2"/>
    <n v="24"/>
    <n v="32"/>
    <n v="5963"/>
  </r>
  <r>
    <s v="AERMOD 22112"/>
    <s v="ElmoreNorth_10202023_2016_PM10A.SUM"/>
    <x v="4"/>
    <x v="2"/>
    <x v="45"/>
    <x v="0"/>
    <n v="6.4939999999999998E-2"/>
    <n v="630714.82999999996"/>
    <n v="3672114.31"/>
    <n v="-68.73"/>
    <n v="-68.73"/>
    <n v="0"/>
    <s v="1 YEARS"/>
    <x v="2"/>
    <n v="24"/>
    <n v="32"/>
    <n v="5963"/>
  </r>
  <r>
    <s v="AERMOD 22112"/>
    <s v="ElmoreNorth_10202023_2016_PM10A.SUM"/>
    <x v="4"/>
    <x v="2"/>
    <x v="46"/>
    <x v="0"/>
    <n v="5.364E-2"/>
    <n v="630714.82999999996"/>
    <n v="3672090.6"/>
    <n v="-68.86"/>
    <n v="-68.86"/>
    <n v="0"/>
    <s v="1 YEARS"/>
    <x v="2"/>
    <n v="24"/>
    <n v="32"/>
    <n v="5963"/>
  </r>
  <r>
    <s v="AERMOD 22112"/>
    <s v="ElmoreNorth_10202023_2016_PM10A.SUM"/>
    <x v="4"/>
    <x v="2"/>
    <x v="47"/>
    <x v="0"/>
    <n v="4.0300000000000002E-2"/>
    <n v="630714.82999999996"/>
    <n v="3672090.6"/>
    <n v="-68.86"/>
    <n v="-68.86"/>
    <n v="0"/>
    <s v="1 YEARS"/>
    <x v="2"/>
    <n v="24"/>
    <n v="32"/>
    <n v="5963"/>
  </r>
  <r>
    <s v="AERMOD 22112"/>
    <s v="ElmoreNorth_10202023_2016_PM10A.SUM"/>
    <x v="4"/>
    <x v="2"/>
    <x v="48"/>
    <x v="0"/>
    <n v="2.6509999999999999E-2"/>
    <n v="630750"/>
    <n v="3672075"/>
    <n v="-68.66"/>
    <n v="-68.66"/>
    <n v="0"/>
    <s v="1 YEARS"/>
    <x v="2"/>
    <n v="24"/>
    <n v="32"/>
    <n v="5963"/>
  </r>
  <r>
    <s v="AERMOD 22112"/>
    <s v="ElmoreNorth_10202023_2016_PM10A.SUM"/>
    <x v="4"/>
    <x v="2"/>
    <x v="49"/>
    <x v="0"/>
    <n v="1.7000000000000001E-2"/>
    <n v="630850"/>
    <n v="3672100"/>
    <n v="-69.209999999999994"/>
    <n v="-69.209999999999994"/>
    <n v="0"/>
    <s v="1 YEARS"/>
    <x v="2"/>
    <n v="24"/>
    <n v="32"/>
    <n v="5963"/>
  </r>
  <r>
    <s v="AERMOD 22112"/>
    <s v="ElmoreNorth_10202023_2016_PM10A.SUM"/>
    <x v="4"/>
    <x v="2"/>
    <x v="7"/>
    <x v="0"/>
    <n v="9.3000000000000005E-4"/>
    <n v="630714.82999999996"/>
    <n v="3672232.85"/>
    <n v="-68.91"/>
    <n v="-68.91"/>
    <n v="0"/>
    <s v="1 YEARS"/>
    <x v="2"/>
    <n v="24"/>
    <n v="32"/>
    <n v="5963"/>
  </r>
  <r>
    <s v="AERMOD 22112"/>
    <s v="ElmoreNorth_10202023_2016_PM10A.SUM"/>
    <x v="4"/>
    <x v="2"/>
    <x v="8"/>
    <x v="0"/>
    <n v="3.1E-4"/>
    <n v="630423.97"/>
    <n v="3672375.09"/>
    <n v="-69.58"/>
    <n v="-69.58"/>
    <n v="0"/>
    <s v="1 YEARS"/>
    <x v="2"/>
    <n v="24"/>
    <n v="32"/>
    <n v="5963"/>
  </r>
  <r>
    <s v="AERMOD 22112"/>
    <s v="ElmoreNorth_10202023_2016_PM10A.SUM"/>
    <x v="4"/>
    <x v="2"/>
    <x v="9"/>
    <x v="0"/>
    <n v="2.9999999999999997E-4"/>
    <n v="630423.97"/>
    <n v="3672375.09"/>
    <n v="-69.58"/>
    <n v="-69.58"/>
    <n v="0"/>
    <s v="1 YEARS"/>
    <x v="2"/>
    <n v="24"/>
    <n v="32"/>
    <n v="5963"/>
  </r>
  <r>
    <s v="AERMOD 22112"/>
    <s v="ElmoreNorth_10202023_2016_PM10A.SUM"/>
    <x v="4"/>
    <x v="2"/>
    <x v="10"/>
    <x v="0"/>
    <n v="2.7999999999999998E-4"/>
    <n v="630423.97"/>
    <n v="3672375.09"/>
    <n v="-69.58"/>
    <n v="-69.58"/>
    <n v="0"/>
    <s v="1 YEARS"/>
    <x v="2"/>
    <n v="24"/>
    <n v="32"/>
    <n v="5963"/>
  </r>
  <r>
    <s v="AERMOD 22112"/>
    <s v="ElmoreNorth_10202023_2016_PM10A.SUM"/>
    <x v="4"/>
    <x v="2"/>
    <x v="11"/>
    <x v="0"/>
    <n v="2.2000000000000001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10A.SUM"/>
    <x v="4"/>
    <x v="2"/>
    <x v="12"/>
    <x v="0"/>
    <n v="2.2000000000000001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10A.SUM"/>
    <x v="4"/>
    <x v="2"/>
    <x v="13"/>
    <x v="0"/>
    <n v="2.2000000000000001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10A.SUM"/>
    <x v="4"/>
    <x v="2"/>
    <x v="14"/>
    <x v="0"/>
    <n v="2.2000000000000001E-4"/>
    <n v="630375.49"/>
    <n v="3672375.09"/>
    <n v="-69.680000000000007"/>
    <n v="-69.680000000000007"/>
    <n v="0"/>
    <s v="1 YEARS"/>
    <x v="2"/>
    <n v="24"/>
    <n v="32"/>
    <n v="5963"/>
  </r>
  <r>
    <s v="AERMOD 22112"/>
    <s v="ElmoreNorth_10202023_2016_PM10A.SUM"/>
    <x v="4"/>
    <x v="2"/>
    <x v="15"/>
    <x v="0"/>
    <n v="2.5999999999999998E-4"/>
    <n v="630399.73"/>
    <n v="3672375.09"/>
    <n v="-69.62"/>
    <n v="-69.62"/>
    <n v="0"/>
    <s v="1 YEARS"/>
    <x v="2"/>
    <n v="24"/>
    <n v="32"/>
    <n v="5963"/>
  </r>
  <r>
    <s v="AERMOD 22112"/>
    <s v="ElmoreNorth_10202023_2016_PM10A.SUM"/>
    <x v="4"/>
    <x v="2"/>
    <x v="16"/>
    <x v="0"/>
    <n v="2.5000000000000001E-4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7"/>
    <x v="0"/>
    <x v="0"/>
    <n v="3.09666"/>
    <n v="630617.88"/>
    <n v="3671995.77"/>
    <n v="-68.97"/>
    <n v="-68.97"/>
    <n v="0"/>
    <s v="1 YEARS"/>
    <x v="2"/>
    <n v="24"/>
    <n v="32"/>
    <n v="5963"/>
  </r>
  <r>
    <s v="AERMOD 22112"/>
    <s v="ElmoreNorth_10202023_2016_PM25.SUM"/>
    <x v="5"/>
    <x v="7"/>
    <x v="17"/>
    <x v="0"/>
    <n v="2.9609000000000001"/>
    <n v="630617.88"/>
    <n v="3671995.77"/>
    <n v="-68.97"/>
    <n v="-68.97"/>
    <n v="0"/>
    <s v="1 YEARS"/>
    <x v="2"/>
    <n v="24"/>
    <n v="32"/>
    <n v="5963"/>
  </r>
  <r>
    <s v="AERMOD 22112"/>
    <s v="ElmoreNorth_10202023_2016_PM25.SUM"/>
    <x v="5"/>
    <x v="7"/>
    <x v="1"/>
    <x v="0"/>
    <n v="0.34672999999999998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7"/>
    <x v="2"/>
    <x v="0"/>
    <n v="3.09666"/>
    <n v="630617.88"/>
    <n v="3671995.77"/>
    <n v="-68.97"/>
    <n v="-68.97"/>
    <n v="0"/>
    <s v="1 YEARS"/>
    <x v="2"/>
    <n v="24"/>
    <n v="32"/>
    <n v="5963"/>
  </r>
  <r>
    <s v="AERMOD 22112"/>
    <s v="ElmoreNorth_10202023_2016_PM25.SUM"/>
    <x v="5"/>
    <x v="7"/>
    <x v="3"/>
    <x v="0"/>
    <n v="0.14915999999999999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7"/>
    <x v="4"/>
    <x v="0"/>
    <n v="0.10545"/>
    <n v="630714.82999999996"/>
    <n v="3672351.38"/>
    <n v="-68.98"/>
    <n v="-68.98"/>
    <n v="0"/>
    <s v="1 YEARS"/>
    <x v="2"/>
    <n v="24"/>
    <n v="32"/>
    <n v="5963"/>
  </r>
  <r>
    <s v="AERMOD 22112"/>
    <s v="ElmoreNorth_10202023_2016_PM25.SUM"/>
    <x v="5"/>
    <x v="7"/>
    <x v="5"/>
    <x v="0"/>
    <n v="0.10702"/>
    <n v="630714.82999999996"/>
    <n v="3672327.68"/>
    <n v="-68.95"/>
    <n v="-68.95"/>
    <n v="0"/>
    <s v="1 YEARS"/>
    <x v="2"/>
    <n v="24"/>
    <n v="32"/>
    <n v="5963"/>
  </r>
  <r>
    <s v="AERMOD 22112"/>
    <s v="ElmoreNorth_10202023_2016_PM25.SUM"/>
    <x v="5"/>
    <x v="7"/>
    <x v="6"/>
    <x v="0"/>
    <n v="3.6549999999999999E-2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.SUM"/>
    <x v="5"/>
    <x v="7"/>
    <x v="36"/>
    <x v="0"/>
    <n v="0.23785000000000001"/>
    <n v="630545.16"/>
    <n v="3671995.77"/>
    <n v="-69.12"/>
    <n v="-69.12"/>
    <n v="0"/>
    <s v="1 YEARS"/>
    <x v="2"/>
    <n v="24"/>
    <n v="32"/>
    <n v="5963"/>
  </r>
  <r>
    <s v="AERMOD 22112"/>
    <s v="ElmoreNorth_10202023_2016_PM25.SUM"/>
    <x v="5"/>
    <x v="7"/>
    <x v="37"/>
    <x v="0"/>
    <n v="0.28140999999999999"/>
    <n v="630545.16"/>
    <n v="3671995.77"/>
    <n v="-69.12"/>
    <n v="-69.12"/>
    <n v="0"/>
    <s v="1 YEARS"/>
    <x v="2"/>
    <n v="24"/>
    <n v="32"/>
    <n v="5963"/>
  </r>
  <r>
    <s v="AERMOD 22112"/>
    <s v="ElmoreNorth_10202023_2016_PM25.SUM"/>
    <x v="5"/>
    <x v="7"/>
    <x v="38"/>
    <x v="0"/>
    <n v="0.32049"/>
    <n v="630520.92000000004"/>
    <n v="3671995.77"/>
    <n v="-69.150000000000006"/>
    <n v="-69.150000000000006"/>
    <n v="0"/>
    <s v="1 YEARS"/>
    <x v="2"/>
    <n v="24"/>
    <n v="32"/>
    <n v="5963"/>
  </r>
  <r>
    <s v="AERMOD 22112"/>
    <s v="ElmoreNorth_10202023_2016_PM25.SUM"/>
    <x v="5"/>
    <x v="7"/>
    <x v="39"/>
    <x v="0"/>
    <n v="0.36266999999999999"/>
    <n v="630520.92000000004"/>
    <n v="3671995.77"/>
    <n v="-69.150000000000006"/>
    <n v="-69.150000000000006"/>
    <n v="0"/>
    <s v="1 YEARS"/>
    <x v="2"/>
    <n v="24"/>
    <n v="32"/>
    <n v="5963"/>
  </r>
  <r>
    <s v="AERMOD 22112"/>
    <s v="ElmoreNorth_10202023_2016_PM25.SUM"/>
    <x v="5"/>
    <x v="7"/>
    <x v="40"/>
    <x v="0"/>
    <n v="0.37402000000000002"/>
    <n v="630520.92000000004"/>
    <n v="3671995.77"/>
    <n v="-69.150000000000006"/>
    <n v="-69.150000000000006"/>
    <n v="0"/>
    <s v="1 YEARS"/>
    <x v="2"/>
    <n v="24"/>
    <n v="32"/>
    <n v="5963"/>
  </r>
  <r>
    <s v="AERMOD 22112"/>
    <s v="ElmoreNorth_10202023_2016_PM25.SUM"/>
    <x v="5"/>
    <x v="7"/>
    <x v="41"/>
    <x v="0"/>
    <n v="0.38263999999999998"/>
    <n v="630545.16"/>
    <n v="3671995.77"/>
    <n v="-69.12"/>
    <n v="-69.12"/>
    <n v="0"/>
    <s v="1 YEARS"/>
    <x v="2"/>
    <n v="24"/>
    <n v="32"/>
    <n v="5963"/>
  </r>
  <r>
    <s v="AERMOD 22112"/>
    <s v="ElmoreNorth_10202023_2016_PM25.SUM"/>
    <x v="5"/>
    <x v="7"/>
    <x v="42"/>
    <x v="0"/>
    <n v="0.38156000000000001"/>
    <n v="630545.16"/>
    <n v="3671995.77"/>
    <n v="-69.12"/>
    <n v="-69.12"/>
    <n v="0"/>
    <s v="1 YEARS"/>
    <x v="2"/>
    <n v="24"/>
    <n v="32"/>
    <n v="5963"/>
  </r>
  <r>
    <s v="AERMOD 22112"/>
    <s v="ElmoreNorth_10202023_2016_PM25.SUM"/>
    <x v="5"/>
    <x v="7"/>
    <x v="43"/>
    <x v="0"/>
    <n v="0.38661000000000001"/>
    <n v="630569.4"/>
    <n v="3671995.77"/>
    <n v="-69.069999999999993"/>
    <n v="-69.069999999999993"/>
    <n v="0"/>
    <s v="1 YEARS"/>
    <x v="2"/>
    <n v="24"/>
    <n v="32"/>
    <n v="5963"/>
  </r>
  <r>
    <s v="AERMOD 22112"/>
    <s v="ElmoreNorth_10202023_2016_PM25.SUM"/>
    <x v="5"/>
    <x v="7"/>
    <x v="44"/>
    <x v="0"/>
    <n v="0.38985999999999998"/>
    <n v="630593.64"/>
    <n v="3671995.77"/>
    <n v="-69.02"/>
    <n v="-69.02"/>
    <n v="0"/>
    <s v="1 YEARS"/>
    <x v="2"/>
    <n v="24"/>
    <n v="32"/>
    <n v="5963"/>
  </r>
  <r>
    <s v="AERMOD 22112"/>
    <s v="ElmoreNorth_10202023_2016_PM25.SUM"/>
    <x v="5"/>
    <x v="7"/>
    <x v="45"/>
    <x v="0"/>
    <n v="0.36847999999999997"/>
    <n v="630593.64"/>
    <n v="3671995.77"/>
    <n v="-69.02"/>
    <n v="-69.02"/>
    <n v="0"/>
    <s v="1 YEARS"/>
    <x v="2"/>
    <n v="24"/>
    <n v="32"/>
    <n v="5963"/>
  </r>
  <r>
    <s v="AERMOD 22112"/>
    <s v="ElmoreNorth_10202023_2016_PM25.SUM"/>
    <x v="5"/>
    <x v="7"/>
    <x v="46"/>
    <x v="0"/>
    <n v="0.26994000000000001"/>
    <n v="630593.64"/>
    <n v="3671995.77"/>
    <n v="-69.02"/>
    <n v="-69.02"/>
    <n v="0"/>
    <s v="1 YEARS"/>
    <x v="2"/>
    <n v="24"/>
    <n v="32"/>
    <n v="5963"/>
  </r>
  <r>
    <s v="AERMOD 22112"/>
    <s v="ElmoreNorth_10202023_2016_PM25.SUM"/>
    <x v="5"/>
    <x v="7"/>
    <x v="47"/>
    <x v="0"/>
    <n v="0.20651"/>
    <n v="630725"/>
    <n v="3672100"/>
    <n v="-68.84"/>
    <n v="-68.84"/>
    <n v="0"/>
    <s v="1 YEARS"/>
    <x v="2"/>
    <n v="24"/>
    <n v="32"/>
    <n v="5963"/>
  </r>
  <r>
    <s v="AERMOD 22112"/>
    <s v="ElmoreNorth_10202023_2016_PM25.SUM"/>
    <x v="5"/>
    <x v="7"/>
    <x v="48"/>
    <x v="0"/>
    <n v="0.15326999999999999"/>
    <n v="630714.82999999996"/>
    <n v="3672090.6"/>
    <n v="-68.86"/>
    <n v="-68.86"/>
    <n v="0"/>
    <s v="1 YEARS"/>
    <x v="2"/>
    <n v="24"/>
    <n v="32"/>
    <n v="5963"/>
  </r>
  <r>
    <s v="AERMOD 22112"/>
    <s v="ElmoreNorth_10202023_2016_PM25.SUM"/>
    <x v="5"/>
    <x v="7"/>
    <x v="49"/>
    <x v="0"/>
    <n v="0.10057000000000001"/>
    <n v="630775"/>
    <n v="3672100"/>
    <n v="-68.56"/>
    <n v="-68.56"/>
    <n v="0"/>
    <s v="1 YEARS"/>
    <x v="2"/>
    <n v="24"/>
    <n v="32"/>
    <n v="5963"/>
  </r>
  <r>
    <s v="AERMOD 22112"/>
    <s v="ElmoreNorth_10202023_2016_PM25.SUM"/>
    <x v="5"/>
    <x v="7"/>
    <x v="7"/>
    <x v="0"/>
    <n v="3.6549999999999999E-2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.SUM"/>
    <x v="5"/>
    <x v="7"/>
    <x v="8"/>
    <x v="0"/>
    <n v="5.0959999999999998E-2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7"/>
    <x v="9"/>
    <x v="0"/>
    <n v="5.0720000000000001E-2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7"/>
    <x v="10"/>
    <x v="0"/>
    <n v="4.7480000000000001E-2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7"/>
    <x v="11"/>
    <x v="0"/>
    <n v="3.5610000000000003E-2"/>
    <n v="630714.82999999996"/>
    <n v="3672351.38"/>
    <n v="-68.98"/>
    <n v="-68.98"/>
    <n v="0"/>
    <s v="1 YEARS"/>
    <x v="2"/>
    <n v="24"/>
    <n v="32"/>
    <n v="5963"/>
  </r>
  <r>
    <s v="AERMOD 22112"/>
    <s v="ElmoreNorth_10202023_2016_PM25.SUM"/>
    <x v="5"/>
    <x v="7"/>
    <x v="12"/>
    <x v="0"/>
    <n v="3.5779999999999999E-2"/>
    <n v="630714.82999999996"/>
    <n v="3672351.38"/>
    <n v="-68.98"/>
    <n v="-68.98"/>
    <n v="0"/>
    <s v="1 YEARS"/>
    <x v="2"/>
    <n v="24"/>
    <n v="32"/>
    <n v="5963"/>
  </r>
  <r>
    <s v="AERMOD 22112"/>
    <s v="ElmoreNorth_10202023_2016_PM25.SUM"/>
    <x v="5"/>
    <x v="7"/>
    <x v="13"/>
    <x v="0"/>
    <n v="3.406E-2"/>
    <n v="630714.82999999996"/>
    <n v="3672351.38"/>
    <n v="-68.98"/>
    <n v="-68.98"/>
    <n v="0"/>
    <s v="1 YEARS"/>
    <x v="2"/>
    <n v="24"/>
    <n v="32"/>
    <n v="5963"/>
  </r>
  <r>
    <s v="AERMOD 22112"/>
    <s v="ElmoreNorth_10202023_2016_PM25.SUM"/>
    <x v="5"/>
    <x v="7"/>
    <x v="14"/>
    <x v="0"/>
    <n v="3.5279999999999999E-2"/>
    <n v="630714.82999999996"/>
    <n v="3672327.68"/>
    <n v="-68.95"/>
    <n v="-68.95"/>
    <n v="0"/>
    <s v="1 YEARS"/>
    <x v="2"/>
    <n v="24"/>
    <n v="32"/>
    <n v="5963"/>
  </r>
  <r>
    <s v="AERMOD 22112"/>
    <s v="ElmoreNorth_10202023_2016_PM25.SUM"/>
    <x v="5"/>
    <x v="7"/>
    <x v="15"/>
    <x v="0"/>
    <n v="4.0529999999999997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7"/>
    <x v="16"/>
    <x v="0"/>
    <n v="3.8809999999999997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0"/>
    <x v="0"/>
    <n v="1.90019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.SUM"/>
    <x v="5"/>
    <x v="8"/>
    <x v="17"/>
    <x v="0"/>
    <n v="1.89924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.SUM"/>
    <x v="5"/>
    <x v="8"/>
    <x v="1"/>
    <x v="0"/>
    <n v="0.26418000000000003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2"/>
    <x v="0"/>
    <n v="1.90019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.SUM"/>
    <x v="5"/>
    <x v="8"/>
    <x v="3"/>
    <x v="0"/>
    <n v="0.1094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8"/>
    <x v="4"/>
    <x v="0"/>
    <n v="7.5870000000000007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5"/>
    <x v="0"/>
    <n v="8.3269999999999997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6"/>
    <x v="0"/>
    <n v="2.613E-2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.SUM"/>
    <x v="5"/>
    <x v="8"/>
    <x v="36"/>
    <x v="0"/>
    <n v="0.14964"/>
    <n v="630725"/>
    <n v="3672250"/>
    <n v="-68.89"/>
    <n v="-68.89"/>
    <n v="0"/>
    <s v="1 YEARS"/>
    <x v="2"/>
    <n v="24"/>
    <n v="32"/>
    <n v="5963"/>
  </r>
  <r>
    <s v="AERMOD 22112"/>
    <s v="ElmoreNorth_10202023_2016_PM25.SUM"/>
    <x v="5"/>
    <x v="8"/>
    <x v="37"/>
    <x v="0"/>
    <n v="0.17771999999999999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.SUM"/>
    <x v="5"/>
    <x v="8"/>
    <x v="38"/>
    <x v="0"/>
    <n v="0.18915999999999999"/>
    <n v="630714.82999999996"/>
    <n v="3672209.14"/>
    <n v="-68.89"/>
    <n v="-68.89"/>
    <n v="0"/>
    <s v="1 YEARS"/>
    <x v="2"/>
    <n v="24"/>
    <n v="32"/>
    <n v="5963"/>
  </r>
  <r>
    <s v="AERMOD 22112"/>
    <s v="ElmoreNorth_10202023_2016_PM25.SUM"/>
    <x v="5"/>
    <x v="8"/>
    <x v="39"/>
    <x v="0"/>
    <n v="0.21617"/>
    <n v="630714.82999999996"/>
    <n v="3672209.14"/>
    <n v="-68.89"/>
    <n v="-68.89"/>
    <n v="0"/>
    <s v="1 YEARS"/>
    <x v="2"/>
    <n v="24"/>
    <n v="32"/>
    <n v="5963"/>
  </r>
  <r>
    <s v="AERMOD 22112"/>
    <s v="ElmoreNorth_10202023_2016_PM25.SUM"/>
    <x v="5"/>
    <x v="8"/>
    <x v="40"/>
    <x v="0"/>
    <n v="0.22669"/>
    <n v="630714.82999999996"/>
    <n v="3672185.43"/>
    <n v="-68.89"/>
    <n v="-68.89"/>
    <n v="0"/>
    <s v="1 YEARS"/>
    <x v="2"/>
    <n v="24"/>
    <n v="32"/>
    <n v="5963"/>
  </r>
  <r>
    <s v="AERMOD 22112"/>
    <s v="ElmoreNorth_10202023_2016_PM25.SUM"/>
    <x v="5"/>
    <x v="8"/>
    <x v="41"/>
    <x v="0"/>
    <n v="0.23533000000000001"/>
    <n v="630714.82999999996"/>
    <n v="3672185.43"/>
    <n v="-68.89"/>
    <n v="-68.89"/>
    <n v="0"/>
    <s v="1 YEARS"/>
    <x v="2"/>
    <n v="24"/>
    <n v="32"/>
    <n v="5963"/>
  </r>
  <r>
    <s v="AERMOD 22112"/>
    <s v="ElmoreNorth_10202023_2016_PM25.SUM"/>
    <x v="5"/>
    <x v="8"/>
    <x v="42"/>
    <x v="0"/>
    <n v="0.25083"/>
    <n v="630714.82999999996"/>
    <n v="3672161.72"/>
    <n v="-68.86"/>
    <n v="-68.86"/>
    <n v="0"/>
    <s v="1 YEARS"/>
    <x v="2"/>
    <n v="24"/>
    <n v="32"/>
    <n v="5963"/>
  </r>
  <r>
    <s v="AERMOD 22112"/>
    <s v="ElmoreNorth_10202023_2016_PM25.SUM"/>
    <x v="5"/>
    <x v="8"/>
    <x v="43"/>
    <x v="0"/>
    <n v="0.24518000000000001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.SUM"/>
    <x v="5"/>
    <x v="8"/>
    <x v="44"/>
    <x v="0"/>
    <n v="0.24240999999999999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.SUM"/>
    <x v="5"/>
    <x v="8"/>
    <x v="45"/>
    <x v="0"/>
    <n v="0.22090000000000001"/>
    <n v="630714.82999999996"/>
    <n v="3672114.31"/>
    <n v="-68.73"/>
    <n v="-68.73"/>
    <n v="0"/>
    <s v="1 YEARS"/>
    <x v="2"/>
    <n v="24"/>
    <n v="32"/>
    <n v="5963"/>
  </r>
  <r>
    <s v="AERMOD 22112"/>
    <s v="ElmoreNorth_10202023_2016_PM25.SUM"/>
    <x v="5"/>
    <x v="8"/>
    <x v="46"/>
    <x v="0"/>
    <n v="0.18786"/>
    <n v="630714.82999999996"/>
    <n v="3672114.31"/>
    <n v="-68.73"/>
    <n v="-68.73"/>
    <n v="0"/>
    <s v="1 YEARS"/>
    <x v="2"/>
    <n v="24"/>
    <n v="32"/>
    <n v="5963"/>
  </r>
  <r>
    <s v="AERMOD 22112"/>
    <s v="ElmoreNorth_10202023_2016_PM25.SUM"/>
    <x v="5"/>
    <x v="8"/>
    <x v="47"/>
    <x v="0"/>
    <n v="0.14445"/>
    <n v="630714.82999999996"/>
    <n v="3672090.6"/>
    <n v="-68.86"/>
    <n v="-68.86"/>
    <n v="0"/>
    <s v="1 YEARS"/>
    <x v="2"/>
    <n v="24"/>
    <n v="32"/>
    <n v="5963"/>
  </r>
  <r>
    <s v="AERMOD 22112"/>
    <s v="ElmoreNorth_10202023_2016_PM25.SUM"/>
    <x v="5"/>
    <x v="8"/>
    <x v="48"/>
    <x v="0"/>
    <n v="9.7439999999999999E-2"/>
    <n v="630725"/>
    <n v="3672075"/>
    <n v="-68.73"/>
    <n v="-68.73"/>
    <n v="0"/>
    <s v="1 YEARS"/>
    <x v="2"/>
    <n v="24"/>
    <n v="32"/>
    <n v="5963"/>
  </r>
  <r>
    <s v="AERMOD 22112"/>
    <s v="ElmoreNorth_10202023_2016_PM25.SUM"/>
    <x v="5"/>
    <x v="8"/>
    <x v="49"/>
    <x v="0"/>
    <n v="6.0740000000000002E-2"/>
    <n v="630375.49"/>
    <n v="3672375.09"/>
    <n v="-69.680000000000007"/>
    <n v="-69.680000000000007"/>
    <n v="0"/>
    <s v="1 YEARS"/>
    <x v="2"/>
    <n v="24"/>
    <n v="32"/>
    <n v="5963"/>
  </r>
  <r>
    <s v="AERMOD 22112"/>
    <s v="ElmoreNorth_10202023_2016_PM25.SUM"/>
    <x v="5"/>
    <x v="8"/>
    <x v="7"/>
    <x v="0"/>
    <n v="2.613E-2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.SUM"/>
    <x v="5"/>
    <x v="8"/>
    <x v="8"/>
    <x v="0"/>
    <n v="3.8420000000000003E-2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8"/>
    <x v="9"/>
    <x v="0"/>
    <n v="3.6630000000000003E-2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8"/>
    <x v="10"/>
    <x v="0"/>
    <n v="3.4349999999999999E-2"/>
    <n v="630423.97"/>
    <n v="3672375.09"/>
    <n v="-69.58"/>
    <n v="-69.58"/>
    <n v="0"/>
    <s v="1 YEARS"/>
    <x v="2"/>
    <n v="24"/>
    <n v="32"/>
    <n v="5963"/>
  </r>
  <r>
    <s v="AERMOD 22112"/>
    <s v="ElmoreNorth_10202023_2016_PM25.SUM"/>
    <x v="5"/>
    <x v="8"/>
    <x v="11"/>
    <x v="0"/>
    <n v="2.5760000000000002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12"/>
    <x v="0"/>
    <n v="2.5180000000000001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13"/>
    <x v="0"/>
    <n v="2.4719999999999999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14"/>
    <x v="0"/>
    <n v="2.4479999999999998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15"/>
    <x v="0"/>
    <n v="2.9850000000000002E-2"/>
    <n v="630399.73"/>
    <n v="3672375.09"/>
    <n v="-69.62"/>
    <n v="-69.62"/>
    <n v="0"/>
    <s v="1 YEARS"/>
    <x v="2"/>
    <n v="24"/>
    <n v="32"/>
    <n v="5963"/>
  </r>
  <r>
    <s v="AERMOD 22112"/>
    <s v="ElmoreNorth_10202023_2016_PM25.SUM"/>
    <x v="5"/>
    <x v="8"/>
    <x v="16"/>
    <x v="0"/>
    <n v="2.896E-2"/>
    <n v="630399.73"/>
    <n v="3672375.09"/>
    <n v="-69.62"/>
    <n v="-69.62"/>
    <n v="0"/>
    <s v="1 YEARS"/>
    <x v="2"/>
    <n v="24"/>
    <n v="32"/>
    <n v="5963"/>
  </r>
  <r>
    <s v="AERMOD 22112"/>
    <s v="ElmoreNorth_10202023_2016_PM25A.SUM"/>
    <x v="5"/>
    <x v="2"/>
    <x v="0"/>
    <x v="0"/>
    <n v="0.33615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A.SUM"/>
    <x v="5"/>
    <x v="2"/>
    <x v="17"/>
    <x v="0"/>
    <n v="0.33522999999999997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A.SUM"/>
    <x v="5"/>
    <x v="2"/>
    <x v="1"/>
    <x v="0"/>
    <n v="2.5300000000000001E-3"/>
    <n v="630399.73"/>
    <n v="3672375.09"/>
    <n v="-69.62"/>
    <n v="-69.62"/>
    <n v="0"/>
    <s v="1 YEARS"/>
    <x v="2"/>
    <n v="24"/>
    <n v="32"/>
    <n v="5963"/>
  </r>
  <r>
    <s v="AERMOD 22112"/>
    <s v="ElmoreNorth_10202023_2016_PM25A.SUM"/>
    <x v="5"/>
    <x v="2"/>
    <x v="2"/>
    <x v="0"/>
    <n v="0.33615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A.SUM"/>
    <x v="5"/>
    <x v="2"/>
    <x v="3"/>
    <x v="0"/>
    <n v="8.9999999999999998E-4"/>
    <n v="630423.97"/>
    <n v="3672375.09"/>
    <n v="-69.58"/>
    <n v="-69.58"/>
    <n v="0"/>
    <s v="1 YEARS"/>
    <x v="2"/>
    <n v="24"/>
    <n v="32"/>
    <n v="5963"/>
  </r>
  <r>
    <s v="AERMOD 22112"/>
    <s v="ElmoreNorth_10202023_2016_PM25A.SUM"/>
    <x v="5"/>
    <x v="2"/>
    <x v="4"/>
    <x v="0"/>
    <n v="6.7000000000000002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25A.SUM"/>
    <x v="5"/>
    <x v="2"/>
    <x v="5"/>
    <x v="0"/>
    <n v="7.2000000000000005E-4"/>
    <n v="630399.73"/>
    <n v="3672375.09"/>
    <n v="-69.62"/>
    <n v="-69.62"/>
    <n v="0"/>
    <s v="1 YEARS"/>
    <x v="2"/>
    <n v="24"/>
    <n v="32"/>
    <n v="5963"/>
  </r>
  <r>
    <s v="AERMOD 22112"/>
    <s v="ElmoreNorth_10202023_2016_PM25A.SUM"/>
    <x v="5"/>
    <x v="2"/>
    <x v="6"/>
    <x v="0"/>
    <n v="9.3000000000000005E-4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A.SUM"/>
    <x v="5"/>
    <x v="2"/>
    <x v="36"/>
    <x v="0"/>
    <n v="0.02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A.SUM"/>
    <x v="5"/>
    <x v="2"/>
    <x v="37"/>
    <x v="0"/>
    <n v="2.4320000000000001E-2"/>
    <n v="630714.82999999996"/>
    <n v="3672209.14"/>
    <n v="-68.89"/>
    <n v="-68.89"/>
    <n v="0"/>
    <s v="1 YEARS"/>
    <x v="2"/>
    <n v="24"/>
    <n v="32"/>
    <n v="5963"/>
  </r>
  <r>
    <s v="AERMOD 22112"/>
    <s v="ElmoreNorth_10202023_2016_PM25A.SUM"/>
    <x v="5"/>
    <x v="2"/>
    <x v="38"/>
    <x v="0"/>
    <n v="2.887E-2"/>
    <n v="630714.82999999996"/>
    <n v="3672209.14"/>
    <n v="-68.89"/>
    <n v="-68.89"/>
    <n v="0"/>
    <s v="1 YEARS"/>
    <x v="2"/>
    <n v="24"/>
    <n v="32"/>
    <n v="5963"/>
  </r>
  <r>
    <s v="AERMOD 22112"/>
    <s v="ElmoreNorth_10202023_2016_PM25A.SUM"/>
    <x v="5"/>
    <x v="2"/>
    <x v="39"/>
    <x v="0"/>
    <n v="3.3399999999999999E-2"/>
    <n v="630714.82999999996"/>
    <n v="3672185.43"/>
    <n v="-68.89"/>
    <n v="-68.89"/>
    <n v="0"/>
    <s v="1 YEARS"/>
    <x v="2"/>
    <n v="24"/>
    <n v="32"/>
    <n v="5963"/>
  </r>
  <r>
    <s v="AERMOD 22112"/>
    <s v="ElmoreNorth_10202023_2016_PM25A.SUM"/>
    <x v="5"/>
    <x v="2"/>
    <x v="40"/>
    <x v="0"/>
    <n v="3.7179999999999998E-2"/>
    <n v="630714.82999999996"/>
    <n v="3672185.43"/>
    <n v="-68.89"/>
    <n v="-68.89"/>
    <n v="0"/>
    <s v="1 YEARS"/>
    <x v="2"/>
    <n v="24"/>
    <n v="32"/>
    <n v="5963"/>
  </r>
  <r>
    <s v="AERMOD 22112"/>
    <s v="ElmoreNorth_10202023_2016_PM25A.SUM"/>
    <x v="5"/>
    <x v="2"/>
    <x v="41"/>
    <x v="0"/>
    <n v="4.0059999999999998E-2"/>
    <n v="630714.82999999996"/>
    <n v="3672161.72"/>
    <n v="-68.86"/>
    <n v="-68.86"/>
    <n v="0"/>
    <s v="1 YEARS"/>
    <x v="2"/>
    <n v="24"/>
    <n v="32"/>
    <n v="5963"/>
  </r>
  <r>
    <s v="AERMOD 22112"/>
    <s v="ElmoreNorth_10202023_2016_PM25A.SUM"/>
    <x v="5"/>
    <x v="2"/>
    <x v="42"/>
    <x v="0"/>
    <n v="4.1439999999999998E-2"/>
    <n v="630714.82999999996"/>
    <n v="3672161.72"/>
    <n v="-68.86"/>
    <n v="-68.86"/>
    <n v="0"/>
    <s v="1 YEARS"/>
    <x v="2"/>
    <n v="24"/>
    <n v="32"/>
    <n v="5963"/>
  </r>
  <r>
    <s v="AERMOD 22112"/>
    <s v="ElmoreNorth_10202023_2016_PM25A.SUM"/>
    <x v="5"/>
    <x v="2"/>
    <x v="43"/>
    <x v="0"/>
    <n v="4.299E-2"/>
    <n v="630714.82999999996"/>
    <n v="3672138.02"/>
    <n v="-68.86"/>
    <n v="-68.86"/>
    <n v="0"/>
    <s v="1 YEARS"/>
    <x v="2"/>
    <n v="24"/>
    <n v="32"/>
    <n v="5963"/>
  </r>
  <r>
    <s v="AERMOD 22112"/>
    <s v="ElmoreNorth_10202023_2016_PM25A.SUM"/>
    <x v="5"/>
    <x v="2"/>
    <x v="44"/>
    <x v="0"/>
    <n v="4.1209999999999997E-2"/>
    <n v="630714.82999999996"/>
    <n v="3672114.31"/>
    <n v="-68.73"/>
    <n v="-68.73"/>
    <n v="0"/>
    <s v="1 YEARS"/>
    <x v="2"/>
    <n v="24"/>
    <n v="32"/>
    <n v="5963"/>
  </r>
  <r>
    <s v="AERMOD 22112"/>
    <s v="ElmoreNorth_10202023_2016_PM25A.SUM"/>
    <x v="5"/>
    <x v="2"/>
    <x v="45"/>
    <x v="0"/>
    <n v="3.8800000000000001E-2"/>
    <n v="630714.82999999996"/>
    <n v="3672114.31"/>
    <n v="-68.73"/>
    <n v="-68.73"/>
    <n v="0"/>
    <s v="1 YEARS"/>
    <x v="2"/>
    <n v="24"/>
    <n v="32"/>
    <n v="5963"/>
  </r>
  <r>
    <s v="AERMOD 22112"/>
    <s v="ElmoreNorth_10202023_2016_PM25A.SUM"/>
    <x v="5"/>
    <x v="2"/>
    <x v="46"/>
    <x v="0"/>
    <n v="3.2050000000000002E-2"/>
    <n v="630714.82999999996"/>
    <n v="3672090.6"/>
    <n v="-68.86"/>
    <n v="-68.86"/>
    <n v="0"/>
    <s v="1 YEARS"/>
    <x v="2"/>
    <n v="24"/>
    <n v="32"/>
    <n v="5963"/>
  </r>
  <r>
    <s v="AERMOD 22112"/>
    <s v="ElmoreNorth_10202023_2016_PM25A.SUM"/>
    <x v="5"/>
    <x v="2"/>
    <x v="47"/>
    <x v="0"/>
    <n v="2.4080000000000001E-2"/>
    <n v="630714.82999999996"/>
    <n v="3672090.6"/>
    <n v="-68.86"/>
    <n v="-68.86"/>
    <n v="0"/>
    <s v="1 YEARS"/>
    <x v="2"/>
    <n v="24"/>
    <n v="32"/>
    <n v="5963"/>
  </r>
  <r>
    <s v="AERMOD 22112"/>
    <s v="ElmoreNorth_10202023_2016_PM25A.SUM"/>
    <x v="5"/>
    <x v="2"/>
    <x v="48"/>
    <x v="0"/>
    <n v="1.584E-2"/>
    <n v="630750"/>
    <n v="3672075"/>
    <n v="-68.66"/>
    <n v="-68.66"/>
    <n v="0"/>
    <s v="1 YEARS"/>
    <x v="2"/>
    <n v="24"/>
    <n v="32"/>
    <n v="5963"/>
  </r>
  <r>
    <s v="AERMOD 22112"/>
    <s v="ElmoreNorth_10202023_2016_PM25A.SUM"/>
    <x v="5"/>
    <x v="2"/>
    <x v="49"/>
    <x v="0"/>
    <n v="1.0160000000000001E-2"/>
    <n v="630850"/>
    <n v="3672100"/>
    <n v="-69.209999999999994"/>
    <n v="-69.209999999999994"/>
    <n v="0"/>
    <s v="1 YEARS"/>
    <x v="2"/>
    <n v="24"/>
    <n v="32"/>
    <n v="5963"/>
  </r>
  <r>
    <s v="AERMOD 22112"/>
    <s v="ElmoreNorth_10202023_2016_PM25A.SUM"/>
    <x v="5"/>
    <x v="2"/>
    <x v="7"/>
    <x v="0"/>
    <n v="9.3000000000000005E-4"/>
    <n v="630714.82999999996"/>
    <n v="3672232.85"/>
    <n v="-68.91"/>
    <n v="-68.91"/>
    <n v="0"/>
    <s v="1 YEARS"/>
    <x v="2"/>
    <n v="24"/>
    <n v="32"/>
    <n v="5963"/>
  </r>
  <r>
    <s v="AERMOD 22112"/>
    <s v="ElmoreNorth_10202023_2016_PM25A.SUM"/>
    <x v="5"/>
    <x v="2"/>
    <x v="8"/>
    <x v="0"/>
    <n v="3.1E-4"/>
    <n v="630423.97"/>
    <n v="3672375.09"/>
    <n v="-69.58"/>
    <n v="-69.58"/>
    <n v="0"/>
    <s v="1 YEARS"/>
    <x v="2"/>
    <n v="24"/>
    <n v="32"/>
    <n v="5963"/>
  </r>
  <r>
    <s v="AERMOD 22112"/>
    <s v="ElmoreNorth_10202023_2016_PM25A.SUM"/>
    <x v="5"/>
    <x v="2"/>
    <x v="9"/>
    <x v="0"/>
    <n v="2.9999999999999997E-4"/>
    <n v="630423.97"/>
    <n v="3672375.09"/>
    <n v="-69.58"/>
    <n v="-69.58"/>
    <n v="0"/>
    <s v="1 YEARS"/>
    <x v="2"/>
    <n v="24"/>
    <n v="32"/>
    <n v="5963"/>
  </r>
  <r>
    <s v="AERMOD 22112"/>
    <s v="ElmoreNorth_10202023_2016_PM25A.SUM"/>
    <x v="5"/>
    <x v="2"/>
    <x v="10"/>
    <x v="0"/>
    <n v="2.7999999999999998E-4"/>
    <n v="630423.97"/>
    <n v="3672375.09"/>
    <n v="-69.58"/>
    <n v="-69.58"/>
    <n v="0"/>
    <s v="1 YEARS"/>
    <x v="2"/>
    <n v="24"/>
    <n v="32"/>
    <n v="5963"/>
  </r>
  <r>
    <s v="AERMOD 22112"/>
    <s v="ElmoreNorth_10202023_2016_PM25A.SUM"/>
    <x v="5"/>
    <x v="2"/>
    <x v="11"/>
    <x v="0"/>
    <n v="2.2000000000000001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25A.SUM"/>
    <x v="5"/>
    <x v="2"/>
    <x v="12"/>
    <x v="0"/>
    <n v="2.2000000000000001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25A.SUM"/>
    <x v="5"/>
    <x v="2"/>
    <x v="13"/>
    <x v="0"/>
    <n v="2.2000000000000001E-4"/>
    <n v="630714.82999999996"/>
    <n v="3672303.97"/>
    <n v="-68.959999999999994"/>
    <n v="-68.959999999999994"/>
    <n v="0"/>
    <s v="1 YEARS"/>
    <x v="2"/>
    <n v="24"/>
    <n v="32"/>
    <n v="5963"/>
  </r>
  <r>
    <s v="AERMOD 22112"/>
    <s v="ElmoreNorth_10202023_2016_PM25A.SUM"/>
    <x v="5"/>
    <x v="2"/>
    <x v="14"/>
    <x v="0"/>
    <n v="2.2000000000000001E-4"/>
    <n v="630375.49"/>
    <n v="3672375.09"/>
    <n v="-69.680000000000007"/>
    <n v="-69.680000000000007"/>
    <n v="0"/>
    <s v="1 YEARS"/>
    <x v="2"/>
    <n v="24"/>
    <n v="32"/>
    <n v="5963"/>
  </r>
  <r>
    <s v="AERMOD 22112"/>
    <s v="ElmoreNorth_10202023_2016_PM25A.SUM"/>
    <x v="5"/>
    <x v="2"/>
    <x v="15"/>
    <x v="0"/>
    <n v="2.5999999999999998E-4"/>
    <n v="630399.73"/>
    <n v="3672375.09"/>
    <n v="-69.62"/>
    <n v="-69.62"/>
    <n v="0"/>
    <s v="1 YEARS"/>
    <x v="2"/>
    <n v="24"/>
    <n v="32"/>
    <n v="5963"/>
  </r>
  <r>
    <s v="AERMOD 22112"/>
    <s v="ElmoreNorth_10202023_2016_PM25A.SUM"/>
    <x v="5"/>
    <x v="2"/>
    <x v="16"/>
    <x v="0"/>
    <n v="2.5000000000000001E-4"/>
    <n v="630399.73"/>
    <n v="3672375.09"/>
    <n v="-69.62"/>
    <n v="-69.62"/>
    <n v="0"/>
    <s v="1 YEARS"/>
    <x v="2"/>
    <n v="24"/>
    <n v="32"/>
    <n v="5963"/>
  </r>
  <r>
    <s v="AERMOD 22112"/>
    <s v="ElmoreNorth_10202023_2016_SO2.SUM"/>
    <x v="6"/>
    <x v="3"/>
    <x v="0"/>
    <x v="0"/>
    <n v="7.7999999999999999E-4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SO2.SUM"/>
    <x v="6"/>
    <x v="3"/>
    <x v="1"/>
    <x v="0"/>
    <n v="7.7999999999999999E-4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SO2.SUM"/>
    <x v="6"/>
    <x v="3"/>
    <x v="2"/>
    <x v="0"/>
    <n v="7.7999999999999999E-4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SO2.SUM"/>
    <x v="6"/>
    <x v="3"/>
    <x v="3"/>
    <x v="0"/>
    <n v="3.3E-4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SO2.SUM"/>
    <x v="6"/>
    <x v="3"/>
    <x v="4"/>
    <x v="0"/>
    <n v="2.2000000000000001E-4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SO2.SUM"/>
    <x v="6"/>
    <x v="3"/>
    <x v="5"/>
    <x v="0"/>
    <n v="2.7E-4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SO2.SUM"/>
    <x v="6"/>
    <x v="3"/>
    <x v="6"/>
    <x v="0"/>
    <n v="9.0000000000000006E-5"/>
    <n v="630714.82999999996"/>
    <n v="3672209.14"/>
    <n v="-68.89"/>
    <n v="-68.89"/>
    <n v="0"/>
    <s v="1 YEARS"/>
    <x v="2"/>
    <n v="10"/>
    <n v="17"/>
    <n v="5963"/>
  </r>
  <r>
    <s v="AERMOD 22112"/>
    <s v="ElmoreNorth_10202023_2016_SO2.SUM"/>
    <x v="6"/>
    <x v="3"/>
    <x v="7"/>
    <x v="0"/>
    <n v="9.0000000000000006E-5"/>
    <n v="630714.82999999996"/>
    <n v="3672209.14"/>
    <n v="-68.89"/>
    <n v="-68.89"/>
    <n v="0"/>
    <s v="1 YEARS"/>
    <x v="2"/>
    <n v="10"/>
    <n v="17"/>
    <n v="5963"/>
  </r>
  <r>
    <s v="AERMOD 22112"/>
    <s v="ElmoreNorth_10202023_2016_SO2.SUM"/>
    <x v="6"/>
    <x v="3"/>
    <x v="8"/>
    <x v="0"/>
    <n v="1.2E-4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SO2.SUM"/>
    <x v="6"/>
    <x v="3"/>
    <x v="9"/>
    <x v="0"/>
    <n v="1.2E-4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SO2.SUM"/>
    <x v="6"/>
    <x v="3"/>
    <x v="10"/>
    <x v="0"/>
    <n v="1.1E-4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SO2.SUM"/>
    <x v="6"/>
    <x v="3"/>
    <x v="11"/>
    <x v="0"/>
    <n v="8.0000000000000007E-5"/>
    <n v="630593.64"/>
    <n v="3672375.09"/>
    <n v="-69.260000000000005"/>
    <n v="-69.260000000000005"/>
    <n v="0"/>
    <s v="1 YEARS"/>
    <x v="2"/>
    <n v="10"/>
    <n v="17"/>
    <n v="5963"/>
  </r>
  <r>
    <s v="AERMOD 22112"/>
    <s v="ElmoreNorth_10202023_2016_SO2.SUM"/>
    <x v="6"/>
    <x v="3"/>
    <x v="12"/>
    <x v="0"/>
    <n v="6.9999999999999994E-5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SO2.SUM"/>
    <x v="6"/>
    <x v="3"/>
    <x v="13"/>
    <x v="0"/>
    <n v="6.9999999999999994E-5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SO2.SUM"/>
    <x v="6"/>
    <x v="3"/>
    <x v="14"/>
    <x v="0"/>
    <n v="1E-4"/>
    <n v="630496.68000000005"/>
    <n v="3672375.09"/>
    <n v="-69.430000000000007"/>
    <n v="-69.430000000000007"/>
    <n v="0"/>
    <s v="1 YEARS"/>
    <x v="2"/>
    <n v="10"/>
    <n v="17"/>
    <n v="5963"/>
  </r>
  <r>
    <s v="AERMOD 22112"/>
    <s v="ElmoreNorth_10202023_2016_SO2.SUM"/>
    <x v="6"/>
    <x v="3"/>
    <x v="15"/>
    <x v="0"/>
    <n v="1E-4"/>
    <n v="630472.43999999994"/>
    <n v="3672375.09"/>
    <n v="-69.489999999999995"/>
    <n v="-69.489999999999995"/>
    <n v="0"/>
    <s v="1 YEARS"/>
    <x v="2"/>
    <n v="10"/>
    <n v="17"/>
    <n v="5963"/>
  </r>
  <r>
    <s v="AERMOD 22112"/>
    <s v="ElmoreNorth_10202023_2016_SO2.SUM"/>
    <x v="6"/>
    <x v="3"/>
    <x v="16"/>
    <x v="0"/>
    <n v="9.0000000000000006E-5"/>
    <n v="630545.16"/>
    <n v="3672375.09"/>
    <n v="-69.349999999999994"/>
    <n v="-69.349999999999994"/>
    <n v="0"/>
    <s v="1 YEARS"/>
    <x v="2"/>
    <n v="10"/>
    <n v="17"/>
    <n v="5963"/>
  </r>
  <r>
    <s v="AERMOD 22112"/>
    <s v="ElmoreNorth_10202023_2016_SO2.SUM"/>
    <x v="6"/>
    <x v="9"/>
    <x v="0"/>
    <x v="0"/>
    <n v="7.3999999999999999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1"/>
    <x v="0"/>
    <n v="7.3999999999999999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2"/>
    <x v="0"/>
    <n v="7.3999999999999999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3"/>
    <x v="0"/>
    <n v="3.1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4"/>
    <x v="0"/>
    <n v="1.9000000000000001E-4"/>
    <n v="630423.97"/>
    <n v="3672375.09"/>
    <n v="-69.58"/>
    <n v="-69.58"/>
    <n v="0"/>
    <s v="1 YEARS"/>
    <x v="2"/>
    <n v="10"/>
    <n v="17"/>
    <n v="5963"/>
  </r>
  <r>
    <s v="AERMOD 22112"/>
    <s v="ElmoreNorth_10202023_2016_SO2.SUM"/>
    <x v="6"/>
    <x v="9"/>
    <x v="5"/>
    <x v="0"/>
    <n v="2.5000000000000001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6"/>
    <x v="0"/>
    <n v="9.0000000000000006E-5"/>
    <n v="630714.82999999996"/>
    <n v="3672209.14"/>
    <n v="-68.89"/>
    <n v="-68.89"/>
    <n v="0"/>
    <s v="1 YEARS"/>
    <x v="2"/>
    <n v="10"/>
    <n v="17"/>
    <n v="5963"/>
  </r>
  <r>
    <s v="AERMOD 22112"/>
    <s v="ElmoreNorth_10202023_2016_SO2.SUM"/>
    <x v="6"/>
    <x v="9"/>
    <x v="7"/>
    <x v="0"/>
    <n v="9.0000000000000006E-5"/>
    <n v="630714.82999999996"/>
    <n v="3672209.14"/>
    <n v="-68.89"/>
    <n v="-68.89"/>
    <n v="0"/>
    <s v="1 YEARS"/>
    <x v="2"/>
    <n v="10"/>
    <n v="17"/>
    <n v="5963"/>
  </r>
  <r>
    <s v="AERMOD 22112"/>
    <s v="ElmoreNorth_10202023_2016_SO2.SUM"/>
    <x v="6"/>
    <x v="9"/>
    <x v="8"/>
    <x v="0"/>
    <n v="1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9"/>
    <x v="0"/>
    <n v="1.1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10"/>
    <x v="0"/>
    <n v="1E-4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11"/>
    <x v="0"/>
    <n v="6.9999999999999994E-5"/>
    <n v="630423.97"/>
    <n v="3672375.09"/>
    <n v="-69.58"/>
    <n v="-69.58"/>
    <n v="0"/>
    <s v="1 YEARS"/>
    <x v="2"/>
    <n v="10"/>
    <n v="17"/>
    <n v="5963"/>
  </r>
  <r>
    <s v="AERMOD 22112"/>
    <s v="ElmoreNorth_10202023_2016_SO2.SUM"/>
    <x v="6"/>
    <x v="9"/>
    <x v="12"/>
    <x v="0"/>
    <n v="6.0000000000000002E-5"/>
    <n v="630423.97"/>
    <n v="3672375.09"/>
    <n v="-69.58"/>
    <n v="-69.58"/>
    <n v="0"/>
    <s v="1 YEARS"/>
    <x v="2"/>
    <n v="10"/>
    <n v="17"/>
    <n v="5963"/>
  </r>
  <r>
    <s v="AERMOD 22112"/>
    <s v="ElmoreNorth_10202023_2016_SO2.SUM"/>
    <x v="6"/>
    <x v="9"/>
    <x v="13"/>
    <x v="0"/>
    <n v="6.0000000000000002E-5"/>
    <n v="630423.97"/>
    <n v="3672375.09"/>
    <n v="-69.58"/>
    <n v="-69.58"/>
    <n v="0"/>
    <s v="1 YEARS"/>
    <x v="2"/>
    <n v="10"/>
    <n v="17"/>
    <n v="5963"/>
  </r>
  <r>
    <s v="AERMOD 22112"/>
    <s v="ElmoreNorth_10202023_2016_SO2.SUM"/>
    <x v="6"/>
    <x v="9"/>
    <x v="14"/>
    <x v="0"/>
    <n v="8.0000000000000007E-5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15"/>
    <x v="0"/>
    <n v="9.0000000000000006E-5"/>
    <n v="630448.19999999995"/>
    <n v="3672375.09"/>
    <n v="-69.53"/>
    <n v="-69.53"/>
    <n v="0"/>
    <s v="1 YEARS"/>
    <x v="2"/>
    <n v="10"/>
    <n v="17"/>
    <n v="5963"/>
  </r>
  <r>
    <s v="AERMOD 22112"/>
    <s v="ElmoreNorth_10202023_2016_SO2.SUM"/>
    <x v="6"/>
    <x v="9"/>
    <x v="16"/>
    <x v="0"/>
    <n v="8.0000000000000007E-5"/>
    <n v="630423.97"/>
    <n v="3672375.09"/>
    <n v="-69.58"/>
    <n v="-69.58"/>
    <n v="0"/>
    <s v="1 YEARS"/>
    <x v="2"/>
    <n v="10"/>
    <n v="17"/>
    <n v="5963"/>
  </r>
  <r>
    <s v="AERMOD 22112"/>
    <s v="ElmoreNorth_10202023_2016_SO23.SUM"/>
    <x v="6"/>
    <x v="10"/>
    <x v="0"/>
    <x v="0"/>
    <n v="2.2000000000000001E-4"/>
    <n v="630438.49"/>
    <n v="3672380.53"/>
    <n v="-69.56"/>
    <n v="-69.56"/>
    <n v="0"/>
    <n v="16081021"/>
    <x v="2"/>
    <n v="10"/>
    <n v="17"/>
    <n v="5963"/>
  </r>
  <r>
    <s v="AERMOD 22112"/>
    <s v="ElmoreNorth_10202023_2016_SO23.SUM"/>
    <x v="6"/>
    <x v="10"/>
    <x v="0"/>
    <x v="1"/>
    <n v="2.2000000000000001E-4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1"/>
    <x v="0"/>
    <n v="2.2000000000000001E-4"/>
    <n v="630438.49"/>
    <n v="3672380.53"/>
    <n v="-69.56"/>
    <n v="-69.56"/>
    <n v="0"/>
    <n v="16081021"/>
    <x v="2"/>
    <n v="10"/>
    <n v="17"/>
    <n v="5963"/>
  </r>
  <r>
    <s v="AERMOD 22112"/>
    <s v="ElmoreNorth_10202023_2016_SO23.SUM"/>
    <x v="6"/>
    <x v="10"/>
    <x v="1"/>
    <x v="1"/>
    <n v="2.2000000000000001E-4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2"/>
    <x v="0"/>
    <n v="2.2000000000000001E-4"/>
    <n v="630438.49"/>
    <n v="3672380.53"/>
    <n v="-69.56"/>
    <n v="-69.56"/>
    <n v="0"/>
    <n v="16081021"/>
    <x v="2"/>
    <n v="10"/>
    <n v="17"/>
    <n v="5963"/>
  </r>
  <r>
    <s v="AERMOD 22112"/>
    <s v="ElmoreNorth_10202023_2016_SO23.SUM"/>
    <x v="6"/>
    <x v="10"/>
    <x v="2"/>
    <x v="1"/>
    <n v="2.2000000000000001E-4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3"/>
    <x v="0"/>
    <n v="9.0000000000000006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3"/>
    <x v="1"/>
    <n v="9.0000000000000006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4"/>
    <x v="0"/>
    <n v="6.0000000000000002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4"/>
    <x v="1"/>
    <n v="6.0000000000000002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5"/>
    <x v="0"/>
    <n v="6.9999999999999994E-5"/>
    <n v="630423.97"/>
    <n v="3672375.09"/>
    <n v="-69.58"/>
    <n v="-69.58"/>
    <n v="0"/>
    <n v="16081021"/>
    <x v="2"/>
    <n v="10"/>
    <n v="17"/>
    <n v="5963"/>
  </r>
  <r>
    <s v="AERMOD 22112"/>
    <s v="ElmoreNorth_10202023_2016_SO23.SUM"/>
    <x v="6"/>
    <x v="10"/>
    <x v="5"/>
    <x v="1"/>
    <n v="6.9999999999999994E-5"/>
    <n v="630438.49"/>
    <n v="3672380.53"/>
    <n v="-69.56"/>
    <n v="-69.56"/>
    <n v="0"/>
    <n v="16081121"/>
    <x v="2"/>
    <n v="10"/>
    <n v="17"/>
    <n v="5963"/>
  </r>
  <r>
    <s v="AERMOD 22112"/>
    <s v="ElmoreNorth_10202023_2016_SO23.SUM"/>
    <x v="6"/>
    <x v="10"/>
    <x v="6"/>
    <x v="0"/>
    <n v="3.0000000000000001E-5"/>
    <n v="630714.82999999996"/>
    <n v="3672232.85"/>
    <n v="-68.91"/>
    <n v="-68.91"/>
    <n v="0"/>
    <n v="16052303"/>
    <x v="2"/>
    <n v="10"/>
    <n v="17"/>
    <n v="5963"/>
  </r>
  <r>
    <s v="AERMOD 22112"/>
    <s v="ElmoreNorth_10202023_2016_SO23.SUM"/>
    <x v="6"/>
    <x v="10"/>
    <x v="6"/>
    <x v="1"/>
    <n v="3.0000000000000001E-5"/>
    <n v="630714.82999999996"/>
    <n v="3672232.85"/>
    <n v="-68.91"/>
    <n v="-68.91"/>
    <n v="0"/>
    <n v="16050803"/>
    <x v="2"/>
    <n v="10"/>
    <n v="17"/>
    <n v="5963"/>
  </r>
  <r>
    <s v="AERMOD 22112"/>
    <s v="ElmoreNorth_10202023_2016_SO23.SUM"/>
    <x v="6"/>
    <x v="10"/>
    <x v="7"/>
    <x v="0"/>
    <n v="3.0000000000000001E-5"/>
    <n v="630714.82999999996"/>
    <n v="3672232.85"/>
    <n v="-68.91"/>
    <n v="-68.91"/>
    <n v="0"/>
    <n v="16052303"/>
    <x v="2"/>
    <n v="10"/>
    <n v="17"/>
    <n v="5963"/>
  </r>
  <r>
    <s v="AERMOD 22112"/>
    <s v="ElmoreNorth_10202023_2016_SO23.SUM"/>
    <x v="6"/>
    <x v="10"/>
    <x v="7"/>
    <x v="1"/>
    <n v="3.0000000000000001E-5"/>
    <n v="630714.82999999996"/>
    <n v="3672232.85"/>
    <n v="-68.91"/>
    <n v="-68.91"/>
    <n v="0"/>
    <n v="16050803"/>
    <x v="2"/>
    <n v="10"/>
    <n v="17"/>
    <n v="5963"/>
  </r>
  <r>
    <s v="AERMOD 22112"/>
    <s v="ElmoreNorth_10202023_2016_SO23.SUM"/>
    <x v="6"/>
    <x v="10"/>
    <x v="8"/>
    <x v="0"/>
    <n v="3.0000000000000001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8"/>
    <x v="1"/>
    <n v="3.0000000000000001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9"/>
    <x v="0"/>
    <n v="3.0000000000000001E-5"/>
    <n v="630448.19999999995"/>
    <n v="3672375.09"/>
    <n v="-69.53"/>
    <n v="-69.53"/>
    <n v="0"/>
    <n v="16081021"/>
    <x v="2"/>
    <n v="10"/>
    <n v="17"/>
    <n v="5963"/>
  </r>
  <r>
    <s v="AERMOD 22112"/>
    <s v="ElmoreNorth_10202023_2016_SO23.SUM"/>
    <x v="6"/>
    <x v="10"/>
    <x v="9"/>
    <x v="1"/>
    <n v="3.0000000000000001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10"/>
    <x v="0"/>
    <n v="3.0000000000000001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10"/>
    <x v="1"/>
    <n v="3.0000000000000001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11"/>
    <x v="0"/>
    <n v="2.0000000000000002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11"/>
    <x v="1"/>
    <n v="2.0000000000000002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12"/>
    <x v="0"/>
    <n v="2.0000000000000002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12"/>
    <x v="1"/>
    <n v="2.0000000000000002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13"/>
    <x v="0"/>
    <n v="2.0000000000000002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13"/>
    <x v="1"/>
    <n v="2.0000000000000002E-5"/>
    <n v="630423.97"/>
    <n v="3672375.09"/>
    <n v="-69.58"/>
    <n v="-69.58"/>
    <n v="0"/>
    <n v="16080221"/>
    <x v="2"/>
    <n v="10"/>
    <n v="17"/>
    <n v="5963"/>
  </r>
  <r>
    <s v="AERMOD 22112"/>
    <s v="ElmoreNorth_10202023_2016_SO23.SUM"/>
    <x v="6"/>
    <x v="10"/>
    <x v="14"/>
    <x v="0"/>
    <n v="2.0000000000000002E-5"/>
    <n v="630438.49"/>
    <n v="3672380.53"/>
    <n v="-69.56"/>
    <n v="-69.56"/>
    <n v="0"/>
    <n v="16081121"/>
    <x v="2"/>
    <n v="10"/>
    <n v="17"/>
    <n v="5963"/>
  </r>
  <r>
    <s v="AERMOD 22112"/>
    <s v="ElmoreNorth_10202023_2016_SO23.SUM"/>
    <x v="6"/>
    <x v="10"/>
    <x v="14"/>
    <x v="1"/>
    <n v="2.0000000000000002E-5"/>
    <n v="630438.49"/>
    <n v="3672380.53"/>
    <n v="-69.56"/>
    <n v="-69.56"/>
    <n v="0"/>
    <n v="16081021"/>
    <x v="2"/>
    <n v="10"/>
    <n v="17"/>
    <n v="5963"/>
  </r>
  <r>
    <s v="AERMOD 22112"/>
    <s v="ElmoreNorth_10202023_2016_SO23.SUM"/>
    <x v="6"/>
    <x v="10"/>
    <x v="15"/>
    <x v="0"/>
    <n v="3.0000000000000001E-5"/>
    <n v="630423.97"/>
    <n v="3672375.09"/>
    <n v="-69.58"/>
    <n v="-69.58"/>
    <n v="0"/>
    <n v="16081021"/>
    <x v="2"/>
    <n v="10"/>
    <n v="17"/>
    <n v="5963"/>
  </r>
  <r>
    <s v="AERMOD 22112"/>
    <s v="ElmoreNorth_10202023_2016_SO23.SUM"/>
    <x v="6"/>
    <x v="10"/>
    <x v="15"/>
    <x v="1"/>
    <n v="2.0000000000000002E-5"/>
    <n v="630423.97"/>
    <n v="3672375.09"/>
    <n v="-69.58"/>
    <n v="-69.58"/>
    <n v="0"/>
    <n v="16080921"/>
    <x v="2"/>
    <n v="10"/>
    <n v="17"/>
    <n v="5963"/>
  </r>
  <r>
    <s v="AERMOD 22112"/>
    <s v="ElmoreNorth_10202023_2016_SO23.SUM"/>
    <x v="6"/>
    <x v="10"/>
    <x v="16"/>
    <x v="0"/>
    <n v="2.0000000000000002E-5"/>
    <n v="630423.97"/>
    <n v="3672375.09"/>
    <n v="-69.58"/>
    <n v="-69.58"/>
    <n v="0"/>
    <n v="16081021"/>
    <x v="2"/>
    <n v="10"/>
    <n v="17"/>
    <n v="5963"/>
  </r>
  <r>
    <s v="AERMOD 22112"/>
    <s v="ElmoreNorth_10202023_2016_SO23.SUM"/>
    <x v="6"/>
    <x v="10"/>
    <x v="16"/>
    <x v="1"/>
    <n v="2.0000000000000002E-5"/>
    <n v="630399.73"/>
    <n v="3672375.09"/>
    <n v="-69.62"/>
    <n v="-69.62"/>
    <n v="0"/>
    <n v="16080221"/>
    <x v="2"/>
    <n v="10"/>
    <n v="17"/>
    <n v="5963"/>
  </r>
  <r>
    <s v="AERMOD 22112"/>
    <s v="ElmoreNorth_10202023_2016_SO24.SUM"/>
    <x v="6"/>
    <x v="6"/>
    <x v="0"/>
    <x v="0"/>
    <n v="2.0000000000000002E-5"/>
    <n v="630423.97"/>
    <n v="3672375.09"/>
    <n v="-69.58"/>
    <n v="-69.58"/>
    <n v="0"/>
    <n v="16073124"/>
    <x v="2"/>
    <n v="10"/>
    <n v="17"/>
    <n v="5963"/>
  </r>
  <r>
    <s v="AERMOD 22112"/>
    <s v="ElmoreNorth_10202023_2016_SO24.SUM"/>
    <x v="6"/>
    <x v="6"/>
    <x v="0"/>
    <x v="1"/>
    <n v="2.0000000000000002E-5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1"/>
    <x v="0"/>
    <n v="2.0000000000000002E-5"/>
    <n v="630423.97"/>
    <n v="3672375.09"/>
    <n v="-69.58"/>
    <n v="-69.58"/>
    <n v="0"/>
    <n v="16073124"/>
    <x v="2"/>
    <n v="10"/>
    <n v="17"/>
    <n v="5963"/>
  </r>
  <r>
    <s v="AERMOD 22112"/>
    <s v="ElmoreNorth_10202023_2016_SO24.SUM"/>
    <x v="6"/>
    <x v="6"/>
    <x v="1"/>
    <x v="1"/>
    <n v="2.0000000000000002E-5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2"/>
    <x v="0"/>
    <n v="2.0000000000000002E-5"/>
    <n v="630423.97"/>
    <n v="3672375.09"/>
    <n v="-69.58"/>
    <n v="-69.58"/>
    <n v="0"/>
    <n v="16073124"/>
    <x v="2"/>
    <n v="10"/>
    <n v="17"/>
    <n v="5963"/>
  </r>
  <r>
    <s v="AERMOD 22112"/>
    <s v="ElmoreNorth_10202023_2016_SO24.SUM"/>
    <x v="6"/>
    <x v="6"/>
    <x v="2"/>
    <x v="1"/>
    <n v="2.0000000000000002E-5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3"/>
    <x v="0"/>
    <n v="1.0000000000000001E-5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3"/>
    <x v="1"/>
    <n v="1.0000000000000001E-5"/>
    <n v="630423.97"/>
    <n v="3672375.09"/>
    <n v="-69.58"/>
    <n v="-69.58"/>
    <n v="0"/>
    <n v="16073124"/>
    <x v="2"/>
    <n v="10"/>
    <n v="17"/>
    <n v="5963"/>
  </r>
  <r>
    <s v="AERMOD 22112"/>
    <s v="ElmoreNorth_10202023_2016_SO24.SUM"/>
    <x v="6"/>
    <x v="6"/>
    <x v="4"/>
    <x v="0"/>
    <n v="1.0000000000000001E-5"/>
    <n v="630714.82999999996"/>
    <n v="3672351.38"/>
    <n v="-68.98"/>
    <n v="-68.98"/>
    <n v="0"/>
    <n v="16032924"/>
    <x v="2"/>
    <n v="10"/>
    <n v="17"/>
    <n v="5963"/>
  </r>
  <r>
    <s v="AERMOD 22112"/>
    <s v="ElmoreNorth_10202023_2016_SO24.SUM"/>
    <x v="6"/>
    <x v="6"/>
    <x v="4"/>
    <x v="1"/>
    <n v="1.0000000000000001E-5"/>
    <n v="630714.82999999996"/>
    <n v="3672327.68"/>
    <n v="-68.95"/>
    <n v="-68.95"/>
    <n v="0"/>
    <n v="16042824"/>
    <x v="2"/>
    <n v="10"/>
    <n v="17"/>
    <n v="5963"/>
  </r>
  <r>
    <s v="AERMOD 22112"/>
    <s v="ElmoreNorth_10202023_2016_SO24.SUM"/>
    <x v="6"/>
    <x v="6"/>
    <x v="5"/>
    <x v="0"/>
    <n v="1.0000000000000001E-5"/>
    <n v="630714.82999999996"/>
    <n v="3672327.68"/>
    <n v="-68.95"/>
    <n v="-68.95"/>
    <n v="0"/>
    <n v="16032924"/>
    <x v="2"/>
    <n v="10"/>
    <n v="17"/>
    <n v="5963"/>
  </r>
  <r>
    <s v="AERMOD 22112"/>
    <s v="ElmoreNorth_10202023_2016_SO24.SUM"/>
    <x v="6"/>
    <x v="6"/>
    <x v="5"/>
    <x v="1"/>
    <n v="1.0000000000000001E-5"/>
    <n v="630399.73"/>
    <n v="3672375.09"/>
    <n v="-69.62"/>
    <n v="-69.62"/>
    <n v="0"/>
    <n v="16073124"/>
    <x v="2"/>
    <n v="10"/>
    <n v="17"/>
    <n v="5963"/>
  </r>
  <r>
    <s v="AERMOD 22112"/>
    <s v="ElmoreNorth_10202023_2016_SO24.SUM"/>
    <x v="6"/>
    <x v="6"/>
    <x v="6"/>
    <x v="0"/>
    <n v="0"/>
    <n v="630714.82999999996"/>
    <n v="3672232.85"/>
    <n v="-68.91"/>
    <n v="-68.91"/>
    <n v="0"/>
    <n v="16050824"/>
    <x v="2"/>
    <n v="10"/>
    <n v="17"/>
    <n v="5963"/>
  </r>
  <r>
    <s v="AERMOD 22112"/>
    <s v="ElmoreNorth_10202023_2016_SO24.SUM"/>
    <x v="6"/>
    <x v="6"/>
    <x v="6"/>
    <x v="1"/>
    <n v="0"/>
    <n v="630714.82999999996"/>
    <n v="3672232.85"/>
    <n v="-68.91"/>
    <n v="-68.91"/>
    <n v="0"/>
    <n v="16052324"/>
    <x v="2"/>
    <n v="10"/>
    <n v="17"/>
    <n v="5963"/>
  </r>
  <r>
    <s v="AERMOD 22112"/>
    <s v="ElmoreNorth_10202023_2016_SO24.SUM"/>
    <x v="6"/>
    <x v="6"/>
    <x v="7"/>
    <x v="0"/>
    <n v="0"/>
    <n v="630714.82999999996"/>
    <n v="3672232.85"/>
    <n v="-68.91"/>
    <n v="-68.91"/>
    <n v="0"/>
    <n v="16050824"/>
    <x v="2"/>
    <n v="10"/>
    <n v="17"/>
    <n v="5963"/>
  </r>
  <r>
    <s v="AERMOD 22112"/>
    <s v="ElmoreNorth_10202023_2016_SO24.SUM"/>
    <x v="6"/>
    <x v="6"/>
    <x v="7"/>
    <x v="1"/>
    <n v="0"/>
    <n v="630714.82999999996"/>
    <n v="3672232.85"/>
    <n v="-68.91"/>
    <n v="-68.91"/>
    <n v="0"/>
    <n v="16052324"/>
    <x v="2"/>
    <n v="10"/>
    <n v="17"/>
    <n v="5963"/>
  </r>
  <r>
    <s v="AERMOD 22112"/>
    <s v="ElmoreNorth_10202023_2016_SO24.SUM"/>
    <x v="6"/>
    <x v="6"/>
    <x v="8"/>
    <x v="0"/>
    <n v="0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8"/>
    <x v="1"/>
    <n v="0"/>
    <n v="630423.97"/>
    <n v="3672375.09"/>
    <n v="-69.58"/>
    <n v="-69.58"/>
    <n v="0"/>
    <n v="16072324"/>
    <x v="2"/>
    <n v="10"/>
    <n v="17"/>
    <n v="5963"/>
  </r>
  <r>
    <s v="AERMOD 22112"/>
    <s v="ElmoreNorth_10202023_2016_SO24.SUM"/>
    <x v="6"/>
    <x v="6"/>
    <x v="9"/>
    <x v="0"/>
    <n v="0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9"/>
    <x v="1"/>
    <n v="0"/>
    <n v="630423.97"/>
    <n v="3672375.09"/>
    <n v="-69.58"/>
    <n v="-69.58"/>
    <n v="0"/>
    <n v="16073124"/>
    <x v="2"/>
    <n v="10"/>
    <n v="17"/>
    <n v="5963"/>
  </r>
  <r>
    <s v="AERMOD 22112"/>
    <s v="ElmoreNorth_10202023_2016_SO24.SUM"/>
    <x v="6"/>
    <x v="6"/>
    <x v="10"/>
    <x v="0"/>
    <n v="0"/>
    <n v="630423.97"/>
    <n v="3672375.09"/>
    <n v="-69.58"/>
    <n v="-69.58"/>
    <n v="0"/>
    <n v="16080224"/>
    <x v="2"/>
    <n v="10"/>
    <n v="17"/>
    <n v="5963"/>
  </r>
  <r>
    <s v="AERMOD 22112"/>
    <s v="ElmoreNorth_10202023_2016_SO24.SUM"/>
    <x v="6"/>
    <x v="6"/>
    <x v="10"/>
    <x v="1"/>
    <n v="0"/>
    <n v="630423.97"/>
    <n v="3672375.09"/>
    <n v="-69.58"/>
    <n v="-69.58"/>
    <n v="0"/>
    <n v="16073124"/>
    <x v="2"/>
    <n v="10"/>
    <n v="17"/>
    <n v="5963"/>
  </r>
  <r>
    <s v="AERMOD 22112"/>
    <s v="ElmoreNorth_10202023_2016_SO24.SUM"/>
    <x v="6"/>
    <x v="6"/>
    <x v="11"/>
    <x v="0"/>
    <n v="0"/>
    <n v="630714.82999999996"/>
    <n v="3672351.38"/>
    <n v="-68.98"/>
    <n v="-68.98"/>
    <n v="0"/>
    <n v="16032924"/>
    <x v="2"/>
    <n v="10"/>
    <n v="17"/>
    <n v="5963"/>
  </r>
  <r>
    <s v="AERMOD 22112"/>
    <s v="ElmoreNorth_10202023_2016_SO24.SUM"/>
    <x v="6"/>
    <x v="6"/>
    <x v="11"/>
    <x v="1"/>
    <n v="0"/>
    <n v="630399.73"/>
    <n v="3672375.09"/>
    <n v="-69.62"/>
    <n v="-69.62"/>
    <n v="0"/>
    <n v="16072324"/>
    <x v="2"/>
    <n v="10"/>
    <n v="17"/>
    <n v="5963"/>
  </r>
  <r>
    <s v="AERMOD 22112"/>
    <s v="ElmoreNorth_10202023_2016_SO24.SUM"/>
    <x v="6"/>
    <x v="6"/>
    <x v="12"/>
    <x v="0"/>
    <n v="0"/>
    <n v="630714.82999999996"/>
    <n v="3672351.38"/>
    <n v="-68.98"/>
    <n v="-68.98"/>
    <n v="0"/>
    <n v="16032924"/>
    <x v="2"/>
    <n v="10"/>
    <n v="17"/>
    <n v="5963"/>
  </r>
  <r>
    <s v="AERMOD 22112"/>
    <s v="ElmoreNorth_10202023_2016_SO24.SUM"/>
    <x v="6"/>
    <x v="6"/>
    <x v="12"/>
    <x v="1"/>
    <n v="0"/>
    <n v="630714.82999999996"/>
    <n v="3672327.68"/>
    <n v="-68.95"/>
    <n v="-68.95"/>
    <n v="0"/>
    <n v="16042824"/>
    <x v="2"/>
    <n v="10"/>
    <n v="17"/>
    <n v="5963"/>
  </r>
  <r>
    <s v="AERMOD 22112"/>
    <s v="ElmoreNorth_10202023_2016_SO24.SUM"/>
    <x v="6"/>
    <x v="6"/>
    <x v="13"/>
    <x v="0"/>
    <n v="0"/>
    <n v="630714.82999999996"/>
    <n v="3672351.38"/>
    <n v="-68.98"/>
    <n v="-68.98"/>
    <n v="0"/>
    <n v="16032924"/>
    <x v="2"/>
    <n v="10"/>
    <n v="17"/>
    <n v="5963"/>
  </r>
  <r>
    <s v="AERMOD 22112"/>
    <s v="ElmoreNorth_10202023_2016_SO24.SUM"/>
    <x v="6"/>
    <x v="6"/>
    <x v="13"/>
    <x v="1"/>
    <n v="0"/>
    <n v="630714.82999999996"/>
    <n v="3672327.68"/>
    <n v="-68.95"/>
    <n v="-68.95"/>
    <n v="0"/>
    <n v="16042824"/>
    <x v="2"/>
    <n v="10"/>
    <n v="17"/>
    <n v="5963"/>
  </r>
  <r>
    <s v="AERMOD 22112"/>
    <s v="ElmoreNorth_10202023_2016_SO24.SUM"/>
    <x v="6"/>
    <x v="6"/>
    <x v="14"/>
    <x v="0"/>
    <n v="0"/>
    <n v="630714.82999999996"/>
    <n v="3672327.68"/>
    <n v="-68.95"/>
    <n v="-68.95"/>
    <n v="0"/>
    <n v="16032924"/>
    <x v="2"/>
    <n v="10"/>
    <n v="17"/>
    <n v="5963"/>
  </r>
  <r>
    <s v="AERMOD 22112"/>
    <s v="ElmoreNorth_10202023_2016_SO24.SUM"/>
    <x v="6"/>
    <x v="6"/>
    <x v="14"/>
    <x v="1"/>
    <n v="0"/>
    <n v="630375.49"/>
    <n v="3672375.09"/>
    <n v="-69.680000000000007"/>
    <n v="-69.680000000000007"/>
    <n v="0"/>
    <n v="16072924"/>
    <x v="2"/>
    <n v="10"/>
    <n v="17"/>
    <n v="5963"/>
  </r>
  <r>
    <s v="AERMOD 22112"/>
    <s v="ElmoreNorth_10202023_2016_SO24.SUM"/>
    <x v="6"/>
    <x v="6"/>
    <x v="15"/>
    <x v="0"/>
    <n v="0"/>
    <n v="630399.73"/>
    <n v="3672375.09"/>
    <n v="-69.62"/>
    <n v="-69.62"/>
    <n v="0"/>
    <n v="16080224"/>
    <x v="2"/>
    <n v="10"/>
    <n v="17"/>
    <n v="5963"/>
  </r>
  <r>
    <s v="AERMOD 22112"/>
    <s v="ElmoreNorth_10202023_2016_SO24.SUM"/>
    <x v="6"/>
    <x v="6"/>
    <x v="15"/>
    <x v="1"/>
    <n v="0"/>
    <n v="630399.73"/>
    <n v="3672375.09"/>
    <n v="-69.62"/>
    <n v="-69.62"/>
    <n v="0"/>
    <n v="16073124"/>
    <x v="2"/>
    <n v="10"/>
    <n v="17"/>
    <n v="5963"/>
  </r>
  <r>
    <s v="AERMOD 22112"/>
    <s v="ElmoreNorth_10202023_2016_SO24.SUM"/>
    <x v="6"/>
    <x v="6"/>
    <x v="16"/>
    <x v="0"/>
    <n v="0"/>
    <n v="630399.73"/>
    <n v="3672375.09"/>
    <n v="-69.62"/>
    <n v="-69.62"/>
    <n v="0"/>
    <n v="16080224"/>
    <x v="2"/>
    <n v="10"/>
    <n v="17"/>
    <n v="5963"/>
  </r>
  <r>
    <s v="AERMOD 22112"/>
    <s v="ElmoreNorth_10202023_2016_SO24.SUM"/>
    <x v="6"/>
    <x v="6"/>
    <x v="16"/>
    <x v="1"/>
    <n v="0"/>
    <n v="630399.73"/>
    <n v="3672375.09"/>
    <n v="-69.62"/>
    <n v="-69.62"/>
    <n v="0"/>
    <n v="16073124"/>
    <x v="2"/>
    <n v="10"/>
    <n v="17"/>
    <n v="5963"/>
  </r>
  <r>
    <s v="AERMOD 22112"/>
    <s v="ElmoreNorth_10202023_2016_SO2A.SUM"/>
    <x v="6"/>
    <x v="2"/>
    <x v="0"/>
    <x v="0"/>
    <n v="0"/>
    <n v="630399.73"/>
    <n v="3672375.09"/>
    <n v="-69.62"/>
    <n v="-69.62"/>
    <n v="0"/>
    <s v="1 YEARS"/>
    <x v="2"/>
    <n v="10"/>
    <n v="17"/>
    <n v="5963"/>
  </r>
  <r>
    <s v="AERMOD 22112"/>
    <s v="ElmoreNorth_10202023_2016_SO2A.SUM"/>
    <x v="6"/>
    <x v="2"/>
    <x v="1"/>
    <x v="0"/>
    <n v="0"/>
    <n v="630399.73"/>
    <n v="3672375.09"/>
    <n v="-69.62"/>
    <n v="-69.62"/>
    <n v="0"/>
    <s v="1 YEARS"/>
    <x v="2"/>
    <n v="10"/>
    <n v="17"/>
    <n v="5963"/>
  </r>
  <r>
    <s v="AERMOD 22112"/>
    <s v="ElmoreNorth_10202023_2016_SO2A.SUM"/>
    <x v="6"/>
    <x v="2"/>
    <x v="2"/>
    <x v="0"/>
    <n v="0"/>
    <n v="630399.73"/>
    <n v="3672375.09"/>
    <n v="-69.62"/>
    <n v="-69.62"/>
    <n v="0"/>
    <s v="1 YEARS"/>
    <x v="2"/>
    <n v="10"/>
    <n v="17"/>
    <n v="5963"/>
  </r>
  <r>
    <s v="AERMOD 22112"/>
    <s v="ElmoreNorth_10202023_2016_SO2A.SUM"/>
    <x v="6"/>
    <x v="2"/>
    <x v="3"/>
    <x v="0"/>
    <n v="0"/>
    <n v="630423.97"/>
    <n v="3672375.09"/>
    <n v="-69.58"/>
    <n v="-69.58"/>
    <n v="0"/>
    <s v="1 YEARS"/>
    <x v="2"/>
    <n v="10"/>
    <n v="17"/>
    <n v="5963"/>
  </r>
  <r>
    <s v="AERMOD 22112"/>
    <s v="ElmoreNorth_10202023_2016_SO2A.SUM"/>
    <x v="6"/>
    <x v="2"/>
    <x v="4"/>
    <x v="0"/>
    <n v="0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SO2A.SUM"/>
    <x v="6"/>
    <x v="2"/>
    <x v="5"/>
    <x v="0"/>
    <n v="0"/>
    <n v="630399.73"/>
    <n v="3672375.09"/>
    <n v="-69.62"/>
    <n v="-69.62"/>
    <n v="0"/>
    <s v="1 YEARS"/>
    <x v="2"/>
    <n v="10"/>
    <n v="17"/>
    <n v="5963"/>
  </r>
  <r>
    <s v="AERMOD 22112"/>
    <s v="ElmoreNorth_10202023_2016_SO2A.SUM"/>
    <x v="6"/>
    <x v="2"/>
    <x v="6"/>
    <x v="0"/>
    <n v="0"/>
    <n v="630714.82999999996"/>
    <n v="3672232.85"/>
    <n v="-68.91"/>
    <n v="-68.91"/>
    <n v="0"/>
    <s v="1 YEARS"/>
    <x v="2"/>
    <n v="10"/>
    <n v="17"/>
    <n v="5963"/>
  </r>
  <r>
    <s v="AERMOD 22112"/>
    <s v="ElmoreNorth_10202023_2016_SO2A.SUM"/>
    <x v="6"/>
    <x v="2"/>
    <x v="7"/>
    <x v="0"/>
    <n v="0"/>
    <n v="630714.82999999996"/>
    <n v="3672232.85"/>
    <n v="-68.91"/>
    <n v="-68.91"/>
    <n v="0"/>
    <s v="1 YEARS"/>
    <x v="2"/>
    <n v="10"/>
    <n v="17"/>
    <n v="5963"/>
  </r>
  <r>
    <s v="AERMOD 22112"/>
    <s v="ElmoreNorth_10202023_2016_SO2A.SUM"/>
    <x v="6"/>
    <x v="2"/>
    <x v="8"/>
    <x v="0"/>
    <n v="0"/>
    <n v="630423.97"/>
    <n v="3672375.09"/>
    <n v="-69.58"/>
    <n v="-69.58"/>
    <n v="0"/>
    <s v="1 YEARS"/>
    <x v="2"/>
    <n v="10"/>
    <n v="17"/>
    <n v="5963"/>
  </r>
  <r>
    <s v="AERMOD 22112"/>
    <s v="ElmoreNorth_10202023_2016_SO2A.SUM"/>
    <x v="6"/>
    <x v="2"/>
    <x v="9"/>
    <x v="0"/>
    <n v="0"/>
    <n v="630423.97"/>
    <n v="3672375.09"/>
    <n v="-69.58"/>
    <n v="-69.58"/>
    <n v="0"/>
    <s v="1 YEARS"/>
    <x v="2"/>
    <n v="10"/>
    <n v="17"/>
    <n v="5963"/>
  </r>
  <r>
    <s v="AERMOD 22112"/>
    <s v="ElmoreNorth_10202023_2016_SO2A.SUM"/>
    <x v="6"/>
    <x v="2"/>
    <x v="10"/>
    <x v="0"/>
    <n v="0"/>
    <n v="630423.97"/>
    <n v="3672375.09"/>
    <n v="-69.58"/>
    <n v="-69.58"/>
    <n v="0"/>
    <s v="1 YEARS"/>
    <x v="2"/>
    <n v="10"/>
    <n v="17"/>
    <n v="5963"/>
  </r>
  <r>
    <s v="AERMOD 22112"/>
    <s v="ElmoreNorth_10202023_2016_SO2A.SUM"/>
    <x v="6"/>
    <x v="2"/>
    <x v="11"/>
    <x v="0"/>
    <n v="0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SO2A.SUM"/>
    <x v="6"/>
    <x v="2"/>
    <x v="12"/>
    <x v="0"/>
    <n v="0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SO2A.SUM"/>
    <x v="6"/>
    <x v="2"/>
    <x v="13"/>
    <x v="0"/>
    <n v="0"/>
    <n v="630714.82999999996"/>
    <n v="3672303.97"/>
    <n v="-68.959999999999994"/>
    <n v="-68.959999999999994"/>
    <n v="0"/>
    <s v="1 YEARS"/>
    <x v="2"/>
    <n v="10"/>
    <n v="17"/>
    <n v="5963"/>
  </r>
  <r>
    <s v="AERMOD 22112"/>
    <s v="ElmoreNorth_10202023_2016_SO2A.SUM"/>
    <x v="6"/>
    <x v="2"/>
    <x v="14"/>
    <x v="0"/>
    <n v="0"/>
    <n v="630375.49"/>
    <n v="3672375.09"/>
    <n v="-69.680000000000007"/>
    <n v="-69.680000000000007"/>
    <n v="0"/>
    <s v="1 YEARS"/>
    <x v="2"/>
    <n v="10"/>
    <n v="17"/>
    <n v="5963"/>
  </r>
  <r>
    <s v="AERMOD 22112"/>
    <s v="ElmoreNorth_10202023_2016_SO2A.SUM"/>
    <x v="6"/>
    <x v="2"/>
    <x v="15"/>
    <x v="0"/>
    <n v="0"/>
    <n v="630399.73"/>
    <n v="3672375.09"/>
    <n v="-69.62"/>
    <n v="-69.62"/>
    <n v="0"/>
    <s v="1 YEARS"/>
    <x v="2"/>
    <n v="10"/>
    <n v="17"/>
    <n v="5963"/>
  </r>
  <r>
    <s v="AERMOD 22112"/>
    <s v="ElmoreNorth_10202023_2016_SO2A.SUM"/>
    <x v="6"/>
    <x v="2"/>
    <x v="16"/>
    <x v="0"/>
    <n v="0"/>
    <n v="630399.73"/>
    <n v="3672375.09"/>
    <n v="-69.62"/>
    <n v="-69.62"/>
    <n v="0"/>
    <s v="1 YEARS"/>
    <x v="2"/>
    <n v="10"/>
    <n v="17"/>
    <n v="5963"/>
  </r>
  <r>
    <s v="AERMOD 22112"/>
    <s v="ElmoreNorth_10202023_2017_CO.SUM"/>
    <x v="0"/>
    <x v="0"/>
    <x v="0"/>
    <x v="0"/>
    <n v="1421.13447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0"/>
    <x v="1"/>
    <n v="1291.44802"/>
    <n v="630448.19999999995"/>
    <n v="3672375.09"/>
    <n v="-69.53"/>
    <n v="-69.53"/>
    <n v="0"/>
    <n v="17021723"/>
    <x v="3"/>
    <n v="10"/>
    <n v="17"/>
    <n v="5963"/>
  </r>
  <r>
    <s v="AERMOD 22112"/>
    <s v="ElmoreNorth_10202023_2017_CO.SUM"/>
    <x v="0"/>
    <x v="0"/>
    <x v="1"/>
    <x v="0"/>
    <n v="1421.13447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1"/>
    <x v="1"/>
    <n v="1291.44802"/>
    <n v="630448.19999999995"/>
    <n v="3672375.09"/>
    <n v="-69.53"/>
    <n v="-69.53"/>
    <n v="0"/>
    <n v="17021723"/>
    <x v="3"/>
    <n v="10"/>
    <n v="17"/>
    <n v="5963"/>
  </r>
  <r>
    <s v="AERMOD 22112"/>
    <s v="ElmoreNorth_10202023_2017_CO.SUM"/>
    <x v="0"/>
    <x v="0"/>
    <x v="2"/>
    <x v="0"/>
    <n v="1421.13447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2"/>
    <x v="1"/>
    <n v="1291.44802"/>
    <n v="630448.19999999995"/>
    <n v="3672375.09"/>
    <n v="-69.53"/>
    <n v="-69.53"/>
    <n v="0"/>
    <n v="17021723"/>
    <x v="3"/>
    <n v="10"/>
    <n v="17"/>
    <n v="5963"/>
  </r>
  <r>
    <s v="AERMOD 22112"/>
    <s v="ElmoreNorth_10202023_2017_CO.SUM"/>
    <x v="0"/>
    <x v="0"/>
    <x v="3"/>
    <x v="0"/>
    <n v="594.84505999999999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3"/>
    <x v="1"/>
    <n v="555.36231999999995"/>
    <n v="630448.19999999995"/>
    <n v="3672375.09"/>
    <n v="-69.53"/>
    <n v="-69.53"/>
    <n v="0"/>
    <n v="17072805"/>
    <x v="3"/>
    <n v="10"/>
    <n v="17"/>
    <n v="5963"/>
  </r>
  <r>
    <s v="AERMOD 22112"/>
    <s v="ElmoreNorth_10202023_2017_CO.SUM"/>
    <x v="0"/>
    <x v="0"/>
    <x v="4"/>
    <x v="0"/>
    <n v="416.37178999999998"/>
    <n v="630569.4"/>
    <n v="3672375.09"/>
    <n v="-69.3"/>
    <n v="-69.3"/>
    <n v="0"/>
    <n v="17070804"/>
    <x v="3"/>
    <n v="10"/>
    <n v="17"/>
    <n v="5963"/>
  </r>
  <r>
    <s v="AERMOD 22112"/>
    <s v="ElmoreNorth_10202023_2017_CO.SUM"/>
    <x v="0"/>
    <x v="0"/>
    <x v="4"/>
    <x v="1"/>
    <n v="367.36356999999998"/>
    <n v="630423.97"/>
    <n v="3672375.09"/>
    <n v="-69.58"/>
    <n v="-69.58"/>
    <n v="0"/>
    <n v="17090202"/>
    <x v="3"/>
    <n v="10"/>
    <n v="17"/>
    <n v="5963"/>
  </r>
  <r>
    <s v="AERMOD 22112"/>
    <s v="ElmoreNorth_10202023_2017_CO.SUM"/>
    <x v="0"/>
    <x v="0"/>
    <x v="5"/>
    <x v="0"/>
    <n v="506.48863999999998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5"/>
    <x v="1"/>
    <n v="467.00508000000002"/>
    <n v="630448.19999999995"/>
    <n v="3672375.09"/>
    <n v="-69.53"/>
    <n v="-69.53"/>
    <n v="0"/>
    <n v="17071601"/>
    <x v="3"/>
    <n v="10"/>
    <n v="17"/>
    <n v="5963"/>
  </r>
  <r>
    <s v="AERMOD 22112"/>
    <s v="ElmoreNorth_10202023_2017_CO.SUM"/>
    <x v="0"/>
    <x v="0"/>
    <x v="6"/>
    <x v="0"/>
    <n v="14.25193"/>
    <n v="630714.82999999996"/>
    <n v="3672209.14"/>
    <n v="-68.89"/>
    <n v="-68.89"/>
    <n v="0"/>
    <n v="17051402"/>
    <x v="3"/>
    <n v="10"/>
    <n v="17"/>
    <n v="5963"/>
  </r>
  <r>
    <s v="AERMOD 22112"/>
    <s v="ElmoreNorth_10202023_2017_CO.SUM"/>
    <x v="0"/>
    <x v="0"/>
    <x v="6"/>
    <x v="1"/>
    <n v="14.084"/>
    <n v="630714.82999999996"/>
    <n v="3672209.14"/>
    <n v="-68.89"/>
    <n v="-68.89"/>
    <n v="0"/>
    <n v="17051624"/>
    <x v="3"/>
    <n v="10"/>
    <n v="17"/>
    <n v="5963"/>
  </r>
  <r>
    <s v="AERMOD 22112"/>
    <s v="ElmoreNorth_10202023_2017_CO.SUM"/>
    <x v="0"/>
    <x v="0"/>
    <x v="7"/>
    <x v="0"/>
    <n v="14.25193"/>
    <n v="630714.82999999996"/>
    <n v="3672209.14"/>
    <n v="-68.89"/>
    <n v="-68.89"/>
    <n v="0"/>
    <n v="17051402"/>
    <x v="3"/>
    <n v="10"/>
    <n v="17"/>
    <n v="5963"/>
  </r>
  <r>
    <s v="AERMOD 22112"/>
    <s v="ElmoreNorth_10202023_2017_CO.SUM"/>
    <x v="0"/>
    <x v="0"/>
    <x v="7"/>
    <x v="1"/>
    <n v="14.084"/>
    <n v="630714.82999999996"/>
    <n v="3672209.14"/>
    <n v="-68.89"/>
    <n v="-68.89"/>
    <n v="0"/>
    <n v="17051624"/>
    <x v="3"/>
    <n v="10"/>
    <n v="17"/>
    <n v="5963"/>
  </r>
  <r>
    <s v="AERMOD 22112"/>
    <s v="ElmoreNorth_10202023_2017_CO.SUM"/>
    <x v="0"/>
    <x v="0"/>
    <x v="8"/>
    <x v="0"/>
    <n v="216.77405999999999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8"/>
    <x v="1"/>
    <n v="186.83169000000001"/>
    <n v="630448.19999999995"/>
    <n v="3672375.09"/>
    <n v="-69.53"/>
    <n v="-69.53"/>
    <n v="0"/>
    <n v="17072805"/>
    <x v="3"/>
    <n v="10"/>
    <n v="17"/>
    <n v="5963"/>
  </r>
  <r>
    <s v="AERMOD 22112"/>
    <s v="ElmoreNorth_10202023_2017_CO.SUM"/>
    <x v="0"/>
    <x v="0"/>
    <x v="9"/>
    <x v="0"/>
    <n v="206.18853999999999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9"/>
    <x v="1"/>
    <n v="189.88994"/>
    <n v="630448.19999999995"/>
    <n v="3672375.09"/>
    <n v="-69.53"/>
    <n v="-69.53"/>
    <n v="0"/>
    <n v="17072321"/>
    <x v="3"/>
    <n v="10"/>
    <n v="17"/>
    <n v="5963"/>
  </r>
  <r>
    <s v="AERMOD 22112"/>
    <s v="ElmoreNorth_10202023_2017_CO.SUM"/>
    <x v="0"/>
    <x v="0"/>
    <x v="10"/>
    <x v="0"/>
    <n v="185.22117"/>
    <n v="630520.92000000004"/>
    <n v="3672375.09"/>
    <n v="-69.39"/>
    <n v="-69.39"/>
    <n v="0"/>
    <n v="17012016"/>
    <x v="3"/>
    <n v="10"/>
    <n v="17"/>
    <n v="5963"/>
  </r>
  <r>
    <s v="AERMOD 22112"/>
    <s v="ElmoreNorth_10202023_2017_CO.SUM"/>
    <x v="0"/>
    <x v="0"/>
    <x v="10"/>
    <x v="1"/>
    <n v="178.48258999999999"/>
    <n v="630448.19999999995"/>
    <n v="3672375.09"/>
    <n v="-69.53"/>
    <n v="-69.53"/>
    <n v="0"/>
    <n v="17072321"/>
    <x v="3"/>
    <n v="10"/>
    <n v="17"/>
    <n v="5963"/>
  </r>
  <r>
    <s v="AERMOD 22112"/>
    <s v="ElmoreNorth_10202023_2017_CO.SUM"/>
    <x v="0"/>
    <x v="0"/>
    <x v="11"/>
    <x v="0"/>
    <n v="164.77497"/>
    <n v="630569.4"/>
    <n v="3672375.09"/>
    <n v="-69.3"/>
    <n v="-69.3"/>
    <n v="0"/>
    <n v="17070804"/>
    <x v="3"/>
    <n v="10"/>
    <n v="17"/>
    <n v="5963"/>
  </r>
  <r>
    <s v="AERMOD 22112"/>
    <s v="ElmoreNorth_10202023_2017_CO.SUM"/>
    <x v="0"/>
    <x v="0"/>
    <x v="11"/>
    <x v="1"/>
    <n v="128.36973"/>
    <n v="630448.19999999995"/>
    <n v="3672375.09"/>
    <n v="-69.53"/>
    <n v="-69.53"/>
    <n v="0"/>
    <n v="17072806"/>
    <x v="3"/>
    <n v="10"/>
    <n v="17"/>
    <n v="5963"/>
  </r>
  <r>
    <s v="AERMOD 22112"/>
    <s v="ElmoreNorth_10202023_2017_CO.SUM"/>
    <x v="0"/>
    <x v="0"/>
    <x v="12"/>
    <x v="0"/>
    <n v="131.61330000000001"/>
    <n v="630569.4"/>
    <n v="3672375.09"/>
    <n v="-69.3"/>
    <n v="-69.3"/>
    <n v="0"/>
    <n v="17070804"/>
    <x v="3"/>
    <n v="10"/>
    <n v="17"/>
    <n v="5963"/>
  </r>
  <r>
    <s v="AERMOD 22112"/>
    <s v="ElmoreNorth_10202023_2017_CO.SUM"/>
    <x v="0"/>
    <x v="0"/>
    <x v="12"/>
    <x v="1"/>
    <n v="121.45917"/>
    <n v="630423.97"/>
    <n v="3672375.09"/>
    <n v="-69.58"/>
    <n v="-69.58"/>
    <n v="0"/>
    <n v="17090202"/>
    <x v="3"/>
    <n v="10"/>
    <n v="17"/>
    <n v="5963"/>
  </r>
  <r>
    <s v="AERMOD 22112"/>
    <s v="ElmoreNorth_10202023_2017_CO.SUM"/>
    <x v="0"/>
    <x v="0"/>
    <x v="13"/>
    <x v="0"/>
    <n v="120.6339"/>
    <n v="630423.97"/>
    <n v="3672375.09"/>
    <n v="-69.58"/>
    <n v="-69.58"/>
    <n v="0"/>
    <n v="17050824"/>
    <x v="3"/>
    <n v="10"/>
    <n v="17"/>
    <n v="5963"/>
  </r>
  <r>
    <s v="AERMOD 22112"/>
    <s v="ElmoreNorth_10202023_2017_CO.SUM"/>
    <x v="0"/>
    <x v="0"/>
    <x v="13"/>
    <x v="1"/>
    <n v="118.46392"/>
    <n v="630423.97"/>
    <n v="3672375.09"/>
    <n v="-69.58"/>
    <n v="-69.58"/>
    <n v="0"/>
    <n v="17090202"/>
    <x v="3"/>
    <n v="10"/>
    <n v="17"/>
    <n v="5963"/>
  </r>
  <r>
    <s v="AERMOD 22112"/>
    <s v="ElmoreNorth_10202023_2017_CO.SUM"/>
    <x v="0"/>
    <x v="0"/>
    <x v="14"/>
    <x v="0"/>
    <n v="182.51042000000001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14"/>
    <x v="1"/>
    <n v="155.09018"/>
    <n v="630448.19999999995"/>
    <n v="3672375.09"/>
    <n v="-69.53"/>
    <n v="-69.53"/>
    <n v="0"/>
    <n v="17071601"/>
    <x v="3"/>
    <n v="10"/>
    <n v="17"/>
    <n v="5963"/>
  </r>
  <r>
    <s v="AERMOD 22112"/>
    <s v="ElmoreNorth_10202023_2017_CO.SUM"/>
    <x v="0"/>
    <x v="0"/>
    <x v="15"/>
    <x v="0"/>
    <n v="174.95352"/>
    <n v="630496.68000000005"/>
    <n v="3672375.09"/>
    <n v="-69.430000000000007"/>
    <n v="-69.430000000000007"/>
    <n v="0"/>
    <n v="17050823"/>
    <x v="3"/>
    <n v="10"/>
    <n v="17"/>
    <n v="5963"/>
  </r>
  <r>
    <s v="AERMOD 22112"/>
    <s v="ElmoreNorth_10202023_2017_CO.SUM"/>
    <x v="0"/>
    <x v="0"/>
    <x v="15"/>
    <x v="1"/>
    <n v="159.86408"/>
    <n v="630448.19999999995"/>
    <n v="3672375.09"/>
    <n v="-69.53"/>
    <n v="-69.53"/>
    <n v="0"/>
    <n v="17071504"/>
    <x v="3"/>
    <n v="10"/>
    <n v="17"/>
    <n v="5963"/>
  </r>
  <r>
    <s v="AERMOD 22112"/>
    <s v="ElmoreNorth_10202023_2017_CO.SUM"/>
    <x v="0"/>
    <x v="0"/>
    <x v="16"/>
    <x v="0"/>
    <n v="160.36698999999999"/>
    <n v="630448.19999999995"/>
    <n v="3672375.09"/>
    <n v="-69.53"/>
    <n v="-69.53"/>
    <n v="0"/>
    <n v="17021723"/>
    <x v="3"/>
    <n v="10"/>
    <n v="17"/>
    <n v="5963"/>
  </r>
  <r>
    <s v="AERMOD 22112"/>
    <s v="ElmoreNorth_10202023_2017_CO.SUM"/>
    <x v="0"/>
    <x v="0"/>
    <x v="16"/>
    <x v="1"/>
    <n v="152.13715999999999"/>
    <n v="630448.19999999995"/>
    <n v="3672375.09"/>
    <n v="-69.53"/>
    <n v="-69.53"/>
    <n v="0"/>
    <n v="17071601"/>
    <x v="3"/>
    <n v="10"/>
    <n v="17"/>
    <n v="5963"/>
  </r>
  <r>
    <s v="AERMOD 22112"/>
    <s v="ElmoreNorth_10202023_2017_CO8.SUM"/>
    <x v="0"/>
    <x v="1"/>
    <x v="0"/>
    <x v="0"/>
    <n v="114.45986000000001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0"/>
    <x v="1"/>
    <n v="93.923990000000003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1"/>
    <x v="0"/>
    <n v="114.45986000000001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"/>
    <x v="1"/>
    <n v="93.923990000000003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2"/>
    <x v="0"/>
    <n v="114.45986000000001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2"/>
    <x v="1"/>
    <n v="93.923990000000003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3"/>
    <x v="0"/>
    <n v="46.507750000000001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3"/>
    <x v="1"/>
    <n v="43.590809999999998"/>
    <n v="630423.97"/>
    <n v="3672375.09"/>
    <n v="-69.58"/>
    <n v="-69.58"/>
    <n v="0"/>
    <n v="17072924"/>
    <x v="3"/>
    <n v="10"/>
    <n v="17"/>
    <n v="5963"/>
  </r>
  <r>
    <s v="AERMOD 22112"/>
    <s v="ElmoreNorth_10202023_2017_CO8.SUM"/>
    <x v="0"/>
    <x v="1"/>
    <x v="4"/>
    <x v="0"/>
    <n v="32.875439999999998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4"/>
    <x v="1"/>
    <n v="25.605270000000001"/>
    <n v="630423.97"/>
    <n v="3672375.09"/>
    <n v="-69.58"/>
    <n v="-69.58"/>
    <n v="0"/>
    <n v="17090208"/>
    <x v="3"/>
    <n v="10"/>
    <n v="17"/>
    <n v="5963"/>
  </r>
  <r>
    <s v="AERMOD 22112"/>
    <s v="ElmoreNorth_10202023_2017_CO8.SUM"/>
    <x v="0"/>
    <x v="1"/>
    <x v="5"/>
    <x v="0"/>
    <n v="36.511920000000003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5"/>
    <x v="1"/>
    <n v="32.139049999999997"/>
    <n v="630399.73"/>
    <n v="3672375.09"/>
    <n v="-69.62"/>
    <n v="-69.62"/>
    <n v="0"/>
    <n v="17090208"/>
    <x v="3"/>
    <n v="10"/>
    <n v="17"/>
    <n v="5963"/>
  </r>
  <r>
    <s v="AERMOD 22112"/>
    <s v="ElmoreNorth_10202023_2017_CO8.SUM"/>
    <x v="0"/>
    <x v="1"/>
    <x v="6"/>
    <x v="0"/>
    <n v="1.3249899999999999"/>
    <n v="630714.82999999996"/>
    <n v="3672256.55"/>
    <n v="-68.92"/>
    <n v="-68.92"/>
    <n v="0"/>
    <n v="17011924"/>
    <x v="3"/>
    <n v="10"/>
    <n v="17"/>
    <n v="5963"/>
  </r>
  <r>
    <s v="AERMOD 22112"/>
    <s v="ElmoreNorth_10202023_2017_CO8.SUM"/>
    <x v="0"/>
    <x v="1"/>
    <x v="6"/>
    <x v="1"/>
    <n v="1.15757"/>
    <n v="630714.82999999996"/>
    <n v="3672209.14"/>
    <n v="-68.89"/>
    <n v="-68.89"/>
    <n v="0"/>
    <n v="17092024"/>
    <x v="3"/>
    <n v="10"/>
    <n v="17"/>
    <n v="5963"/>
  </r>
  <r>
    <s v="AERMOD 22112"/>
    <s v="ElmoreNorth_10202023_2017_CO8.SUM"/>
    <x v="0"/>
    <x v="1"/>
    <x v="7"/>
    <x v="0"/>
    <n v="1.3249899999999999"/>
    <n v="630714.82999999996"/>
    <n v="3672256.55"/>
    <n v="-68.92"/>
    <n v="-68.92"/>
    <n v="0"/>
    <n v="17011924"/>
    <x v="3"/>
    <n v="10"/>
    <n v="17"/>
    <n v="5963"/>
  </r>
  <r>
    <s v="AERMOD 22112"/>
    <s v="ElmoreNorth_10202023_2017_CO8.SUM"/>
    <x v="0"/>
    <x v="1"/>
    <x v="7"/>
    <x v="1"/>
    <n v="1.15757"/>
    <n v="630714.82999999996"/>
    <n v="3672209.14"/>
    <n v="-68.89"/>
    <n v="-68.89"/>
    <n v="0"/>
    <n v="17092024"/>
    <x v="3"/>
    <n v="10"/>
    <n v="17"/>
    <n v="5963"/>
  </r>
  <r>
    <s v="AERMOD 22112"/>
    <s v="ElmoreNorth_10202023_2017_CO8.SUM"/>
    <x v="0"/>
    <x v="1"/>
    <x v="8"/>
    <x v="0"/>
    <n v="15.725490000000001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8"/>
    <x v="1"/>
    <n v="14.591200000000001"/>
    <n v="630423.97"/>
    <n v="3672375.09"/>
    <n v="-69.58"/>
    <n v="-69.58"/>
    <n v="0"/>
    <n v="17072924"/>
    <x v="3"/>
    <n v="10"/>
    <n v="17"/>
    <n v="5963"/>
  </r>
  <r>
    <s v="AERMOD 22112"/>
    <s v="ElmoreNorth_10202023_2017_CO8.SUM"/>
    <x v="0"/>
    <x v="1"/>
    <x v="9"/>
    <x v="0"/>
    <n v="15.758459999999999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9"/>
    <x v="1"/>
    <n v="14.81616"/>
    <n v="630423.97"/>
    <n v="3672375.09"/>
    <n v="-69.58"/>
    <n v="-69.58"/>
    <n v="0"/>
    <n v="17072924"/>
    <x v="3"/>
    <n v="10"/>
    <n v="17"/>
    <n v="5963"/>
  </r>
  <r>
    <s v="AERMOD 22112"/>
    <s v="ElmoreNorth_10202023_2017_CO8.SUM"/>
    <x v="0"/>
    <x v="1"/>
    <x v="10"/>
    <x v="0"/>
    <n v="15.023809999999999"/>
    <n v="630423.97"/>
    <n v="3672375.09"/>
    <n v="-69.58"/>
    <n v="-69.58"/>
    <n v="0"/>
    <n v="17072824"/>
    <x v="3"/>
    <n v="10"/>
    <n v="17"/>
    <n v="5963"/>
  </r>
  <r>
    <s v="AERMOD 22112"/>
    <s v="ElmoreNorth_10202023_2017_CO8.SUM"/>
    <x v="0"/>
    <x v="1"/>
    <x v="10"/>
    <x v="1"/>
    <n v="14.183450000000001"/>
    <n v="630423.97"/>
    <n v="3672375.09"/>
    <n v="-69.58"/>
    <n v="-69.58"/>
    <n v="0"/>
    <n v="17072924"/>
    <x v="3"/>
    <n v="10"/>
    <n v="17"/>
    <n v="5963"/>
  </r>
  <r>
    <s v="AERMOD 22112"/>
    <s v="ElmoreNorth_10202023_2017_CO8.SUM"/>
    <x v="0"/>
    <x v="1"/>
    <x v="11"/>
    <x v="0"/>
    <n v="11.35209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1"/>
    <x v="1"/>
    <n v="9.07803"/>
    <n v="630423.97"/>
    <n v="3672375.09"/>
    <n v="-69.58"/>
    <n v="-69.58"/>
    <n v="0"/>
    <n v="17090208"/>
    <x v="3"/>
    <n v="10"/>
    <n v="17"/>
    <n v="5963"/>
  </r>
  <r>
    <s v="AERMOD 22112"/>
    <s v="ElmoreNorth_10202023_2017_CO8.SUM"/>
    <x v="0"/>
    <x v="1"/>
    <x v="12"/>
    <x v="0"/>
    <n v="10.81711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2"/>
    <x v="1"/>
    <n v="8.4786400000000004"/>
    <n v="630423.97"/>
    <n v="3672375.09"/>
    <n v="-69.58"/>
    <n v="-69.58"/>
    <n v="0"/>
    <n v="17090208"/>
    <x v="3"/>
    <n v="10"/>
    <n v="17"/>
    <n v="5963"/>
  </r>
  <r>
    <s v="AERMOD 22112"/>
    <s v="ElmoreNorth_10202023_2017_CO8.SUM"/>
    <x v="0"/>
    <x v="1"/>
    <x v="13"/>
    <x v="0"/>
    <n v="10.70623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3"/>
    <x v="1"/>
    <n v="8.3593899999999994"/>
    <n v="630399.73"/>
    <n v="3672375.09"/>
    <n v="-69.62"/>
    <n v="-69.62"/>
    <n v="0"/>
    <n v="17090208"/>
    <x v="3"/>
    <n v="10"/>
    <n v="17"/>
    <n v="5963"/>
  </r>
  <r>
    <s v="AERMOD 22112"/>
    <s v="ElmoreNorth_10202023_2017_CO8.SUM"/>
    <x v="0"/>
    <x v="1"/>
    <x v="14"/>
    <x v="0"/>
    <n v="9.8437000000000001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4"/>
    <x v="1"/>
    <n v="8.9701299999999993"/>
    <n v="630399.73"/>
    <n v="3672375.09"/>
    <n v="-69.62"/>
    <n v="-69.62"/>
    <n v="0"/>
    <n v="17090208"/>
    <x v="3"/>
    <n v="10"/>
    <n v="17"/>
    <n v="5963"/>
  </r>
  <r>
    <s v="AERMOD 22112"/>
    <s v="ElmoreNorth_10202023_2017_CO8.SUM"/>
    <x v="0"/>
    <x v="1"/>
    <x v="15"/>
    <x v="0"/>
    <n v="13.51938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5"/>
    <x v="1"/>
    <n v="11.70561"/>
    <n v="630399.73"/>
    <n v="3672375.09"/>
    <n v="-69.62"/>
    <n v="-69.62"/>
    <n v="0"/>
    <n v="17090208"/>
    <x v="3"/>
    <n v="10"/>
    <n v="17"/>
    <n v="5963"/>
  </r>
  <r>
    <s v="AERMOD 22112"/>
    <s v="ElmoreNorth_10202023_2017_CO8.SUM"/>
    <x v="0"/>
    <x v="1"/>
    <x v="16"/>
    <x v="0"/>
    <n v="13.14884"/>
    <n v="630399.73"/>
    <n v="3672375.09"/>
    <n v="-69.62"/>
    <n v="-69.62"/>
    <n v="0"/>
    <n v="17072824"/>
    <x v="3"/>
    <n v="10"/>
    <n v="17"/>
    <n v="5963"/>
  </r>
  <r>
    <s v="AERMOD 22112"/>
    <s v="ElmoreNorth_10202023_2017_CO8.SUM"/>
    <x v="0"/>
    <x v="1"/>
    <x v="16"/>
    <x v="1"/>
    <n v="11.46332"/>
    <n v="630399.73"/>
    <n v="3672375.09"/>
    <n v="-69.62"/>
    <n v="-69.62"/>
    <n v="0"/>
    <n v="17090208"/>
    <x v="3"/>
    <n v="10"/>
    <n v="17"/>
    <n v="5963"/>
  </r>
  <r>
    <s v="AERMOD 22112"/>
    <s v="ElmoreNorth_10202023_2017_H2S.SUM"/>
    <x v="1"/>
    <x v="0"/>
    <x v="0"/>
    <x v="0"/>
    <n v="438.6191"/>
    <n v="630254.29"/>
    <n v="3671995.77"/>
    <n v="-69.650000000000006"/>
    <n v="-69.650000000000006"/>
    <n v="0"/>
    <n v="17100904"/>
    <x v="3"/>
    <n v="30"/>
    <n v="35"/>
    <n v="5963"/>
  </r>
  <r>
    <s v="AERMOD 22112"/>
    <s v="ElmoreNorth_10202023_2017_H2S.SUM"/>
    <x v="1"/>
    <x v="0"/>
    <x v="17"/>
    <x v="0"/>
    <n v="18.223240000000001"/>
    <n v="630800"/>
    <n v="3673300"/>
    <n v="-68.900000000000006"/>
    <n v="-68.900000000000006"/>
    <n v="0"/>
    <n v="17073121"/>
    <x v="3"/>
    <n v="30"/>
    <n v="35"/>
    <n v="5963"/>
  </r>
  <r>
    <s v="AERMOD 22112"/>
    <s v="ElmoreNorth_10202023_2017_H2S.SUM"/>
    <x v="1"/>
    <x v="0"/>
    <x v="18"/>
    <x v="0"/>
    <n v="159.54510999999999"/>
    <n v="630675"/>
    <n v="3672450"/>
    <n v="-69.12"/>
    <n v="-69.12"/>
    <n v="0"/>
    <n v="17050621"/>
    <x v="3"/>
    <n v="30"/>
    <n v="35"/>
    <n v="5963"/>
  </r>
  <r>
    <s v="AERMOD 22112"/>
    <s v="ElmoreNorth_10202023_2017_H2S.SUM"/>
    <x v="1"/>
    <x v="0"/>
    <x v="19"/>
    <x v="0"/>
    <n v="134.51975999999999"/>
    <n v="630900"/>
    <n v="3673200"/>
    <n v="-69.510000000000005"/>
    <n v="-69.510000000000005"/>
    <n v="0"/>
    <n v="17050701"/>
    <x v="3"/>
    <n v="30"/>
    <n v="35"/>
    <n v="5963"/>
  </r>
  <r>
    <s v="AERMOD 22112"/>
    <s v="ElmoreNorth_10202023_2017_H2S.SUM"/>
    <x v="1"/>
    <x v="0"/>
    <x v="20"/>
    <x v="0"/>
    <n v="99.030360000000002"/>
    <n v="631750"/>
    <n v="3670750"/>
    <n v="-66.28"/>
    <n v="-66.28"/>
    <n v="0"/>
    <n v="17061122"/>
    <x v="3"/>
    <n v="30"/>
    <n v="35"/>
    <n v="5963"/>
  </r>
  <r>
    <s v="AERMOD 22112"/>
    <s v="ElmoreNorth_10202023_2017_H2S.SUM"/>
    <x v="1"/>
    <x v="0"/>
    <x v="21"/>
    <x v="0"/>
    <n v="80.148129999999995"/>
    <n v="632737.47"/>
    <n v="3670847.68"/>
    <n v="-65.8"/>
    <n v="-65.8"/>
    <n v="0"/>
    <n v="17052424"/>
    <x v="3"/>
    <n v="30"/>
    <n v="35"/>
    <n v="5963"/>
  </r>
  <r>
    <s v="AERMOD 22112"/>
    <s v="ElmoreNorth_10202023_2017_H2S.SUM"/>
    <x v="1"/>
    <x v="0"/>
    <x v="22"/>
    <x v="0"/>
    <n v="119.51076999999999"/>
    <n v="630100"/>
    <n v="3673200"/>
    <n v="-70"/>
    <n v="-70"/>
    <n v="0"/>
    <n v="17091403"/>
    <x v="3"/>
    <n v="30"/>
    <n v="35"/>
    <n v="5963"/>
  </r>
  <r>
    <s v="AERMOD 22112"/>
    <s v="ElmoreNorth_10202023_2017_H2S.SUM"/>
    <x v="1"/>
    <x v="0"/>
    <x v="23"/>
    <x v="0"/>
    <n v="98.993430000000004"/>
    <n v="631000"/>
    <n v="3673500"/>
    <n v="-69.540000000000006"/>
    <n v="-69.540000000000006"/>
    <n v="0"/>
    <n v="17091404"/>
    <x v="3"/>
    <n v="30"/>
    <n v="35"/>
    <n v="5963"/>
  </r>
  <r>
    <s v="AERMOD 22112"/>
    <s v="ElmoreNorth_10202023_2017_H2S.SUM"/>
    <x v="1"/>
    <x v="0"/>
    <x v="24"/>
    <x v="0"/>
    <n v="155.42701"/>
    <n v="630675"/>
    <n v="3672450"/>
    <n v="-69.12"/>
    <n v="-69.12"/>
    <n v="0"/>
    <n v="17050621"/>
    <x v="3"/>
    <n v="30"/>
    <n v="35"/>
    <n v="5963"/>
  </r>
  <r>
    <s v="AERMOD 22112"/>
    <s v="ElmoreNorth_10202023_2017_H2S.SUM"/>
    <x v="1"/>
    <x v="0"/>
    <x v="25"/>
    <x v="0"/>
    <n v="102.28037999999999"/>
    <n v="630250"/>
    <n v="3670000"/>
    <n v="-66.42"/>
    <n v="-66.42"/>
    <n v="0"/>
    <n v="17091403"/>
    <x v="3"/>
    <n v="30"/>
    <n v="35"/>
    <n v="5963"/>
  </r>
  <r>
    <s v="AERMOD 22112"/>
    <s v="ElmoreNorth_10202023_2017_H2S.SUM"/>
    <x v="1"/>
    <x v="0"/>
    <x v="26"/>
    <x v="0"/>
    <n v="153.60641000000001"/>
    <n v="630025"/>
    <n v="3672500"/>
    <n v="-69.95"/>
    <n v="-66.84"/>
    <n v="0"/>
    <n v="17050621"/>
    <x v="3"/>
    <n v="30"/>
    <n v="35"/>
    <n v="5963"/>
  </r>
  <r>
    <s v="AERMOD 22112"/>
    <s v="ElmoreNorth_10202023_2017_H2S.SUM"/>
    <x v="1"/>
    <x v="0"/>
    <x v="27"/>
    <x v="0"/>
    <n v="98.453850000000003"/>
    <n v="630250"/>
    <n v="3670500"/>
    <n v="-67.239999999999995"/>
    <n v="-67.239999999999995"/>
    <n v="0"/>
    <n v="17050702"/>
    <x v="3"/>
    <n v="30"/>
    <n v="35"/>
    <n v="5963"/>
  </r>
  <r>
    <s v="AERMOD 22112"/>
    <s v="ElmoreNorth_10202023_2017_H2S.SUM"/>
    <x v="1"/>
    <x v="0"/>
    <x v="28"/>
    <x v="0"/>
    <n v="103.63203"/>
    <n v="631000"/>
    <n v="3670500"/>
    <n v="-66.459999999999994"/>
    <n v="-66.459999999999994"/>
    <n v="0"/>
    <n v="17102007"/>
    <x v="3"/>
    <n v="30"/>
    <n v="35"/>
    <n v="5963"/>
  </r>
  <r>
    <s v="AERMOD 22112"/>
    <s v="ElmoreNorth_10202023_2017_H2S.SUM"/>
    <x v="1"/>
    <x v="0"/>
    <x v="29"/>
    <x v="0"/>
    <n v="98.43629"/>
    <n v="631000"/>
    <n v="3670750"/>
    <n v="-66.95"/>
    <n v="-66.95"/>
    <n v="0"/>
    <n v="17061122"/>
    <x v="3"/>
    <n v="30"/>
    <n v="35"/>
    <n v="5963"/>
  </r>
  <r>
    <s v="AERMOD 22112"/>
    <s v="ElmoreNorth_10202023_2017_H2S.SUM"/>
    <x v="1"/>
    <x v="0"/>
    <x v="30"/>
    <x v="0"/>
    <n v="109.44235"/>
    <n v="629500"/>
    <n v="3673250"/>
    <n v="-69.81"/>
    <n v="-69.81"/>
    <n v="0"/>
    <n v="17050620"/>
    <x v="3"/>
    <n v="30"/>
    <n v="35"/>
    <n v="5963"/>
  </r>
  <r>
    <s v="AERMOD 22112"/>
    <s v="ElmoreNorth_10202023_2017_H2S.SUM"/>
    <x v="1"/>
    <x v="0"/>
    <x v="31"/>
    <x v="0"/>
    <n v="100.73123"/>
    <n v="630750"/>
    <n v="3670250"/>
    <n v="-66.31"/>
    <n v="-66.31"/>
    <n v="0"/>
    <n v="17050619"/>
    <x v="3"/>
    <n v="30"/>
    <n v="35"/>
    <n v="5963"/>
  </r>
  <r>
    <s v="AERMOD 22112"/>
    <s v="ElmoreNorth_10202023_2017_H2S.SUM"/>
    <x v="1"/>
    <x v="0"/>
    <x v="32"/>
    <x v="0"/>
    <n v="394.52170000000001"/>
    <n v="630254.29"/>
    <n v="3671995.77"/>
    <n v="-69.650000000000006"/>
    <n v="-69.650000000000006"/>
    <n v="0"/>
    <n v="17100904"/>
    <x v="3"/>
    <n v="30"/>
    <n v="35"/>
    <n v="5963"/>
  </r>
  <r>
    <s v="AERMOD 22112"/>
    <s v="ElmoreNorth_10202023_2017_H2S.SUM"/>
    <x v="1"/>
    <x v="0"/>
    <x v="33"/>
    <x v="0"/>
    <n v="76.736770000000007"/>
    <n v="630351.25"/>
    <n v="3672375.09"/>
    <n v="-69.72"/>
    <n v="-69.72"/>
    <n v="0"/>
    <n v="17050621"/>
    <x v="3"/>
    <n v="30"/>
    <n v="35"/>
    <n v="5963"/>
  </r>
  <r>
    <s v="AERMOD 22112"/>
    <s v="ElmoreNorth_10202023_2017_H2S.SUM"/>
    <x v="1"/>
    <x v="0"/>
    <x v="34"/>
    <x v="0"/>
    <n v="75.456220000000002"/>
    <n v="630351.25"/>
    <n v="3672375.09"/>
    <n v="-69.72"/>
    <n v="-69.72"/>
    <n v="0"/>
    <n v="17050621"/>
    <x v="3"/>
    <n v="30"/>
    <n v="35"/>
    <n v="5963"/>
  </r>
  <r>
    <s v="AERMOD 22112"/>
    <s v="ElmoreNorth_10202023_2017_H2S.SUM"/>
    <x v="1"/>
    <x v="0"/>
    <x v="2"/>
    <x v="0"/>
    <n v="18.223240000000001"/>
    <n v="630800"/>
    <n v="3673300"/>
    <n v="-68.900000000000006"/>
    <n v="-68.900000000000006"/>
    <n v="0"/>
    <n v="17073121"/>
    <x v="3"/>
    <n v="30"/>
    <n v="35"/>
    <n v="5963"/>
  </r>
  <r>
    <s v="AERMOD 22112"/>
    <s v="ElmoreNorth_10202023_2017_H2S.SUM"/>
    <x v="1"/>
    <x v="0"/>
    <x v="35"/>
    <x v="0"/>
    <n v="152.19298000000001"/>
    <n v="630351.25"/>
    <n v="3672375.09"/>
    <n v="-69.72"/>
    <n v="-69.72"/>
    <n v="0"/>
    <n v="17050621"/>
    <x v="3"/>
    <n v="30"/>
    <n v="35"/>
    <n v="5963"/>
  </r>
  <r>
    <s v="AERMOD 22112"/>
    <s v="ElmoreNorth_10202023_2017_H2S.SUM"/>
    <x v="1"/>
    <x v="0"/>
    <x v="36"/>
    <x v="0"/>
    <n v="2.7083499999999998"/>
    <n v="630714.82999999996"/>
    <n v="3672161.72"/>
    <n v="-68.86"/>
    <n v="-68.86"/>
    <n v="0"/>
    <n v="17070719"/>
    <x v="3"/>
    <n v="30"/>
    <n v="35"/>
    <n v="5963"/>
  </r>
  <r>
    <s v="AERMOD 22112"/>
    <s v="ElmoreNorth_10202023_2017_H2S.SUM"/>
    <x v="1"/>
    <x v="0"/>
    <x v="37"/>
    <x v="0"/>
    <n v="3.3459400000000001"/>
    <n v="630327.01"/>
    <n v="3672375.09"/>
    <n v="-69.760000000000005"/>
    <n v="-69.760000000000005"/>
    <n v="0"/>
    <n v="17082519"/>
    <x v="3"/>
    <n v="30"/>
    <n v="35"/>
    <n v="5963"/>
  </r>
  <r>
    <s v="AERMOD 22112"/>
    <s v="ElmoreNorth_10202023_2017_H2S.SUM"/>
    <x v="1"/>
    <x v="0"/>
    <x v="38"/>
    <x v="0"/>
    <n v="3.32728"/>
    <n v="630327.01"/>
    <n v="3672375.09"/>
    <n v="-69.760000000000005"/>
    <n v="-69.760000000000005"/>
    <n v="0"/>
    <n v="17082519"/>
    <x v="3"/>
    <n v="30"/>
    <n v="35"/>
    <n v="5963"/>
  </r>
  <r>
    <s v="AERMOD 22112"/>
    <s v="ElmoreNorth_10202023_2017_H2S.SUM"/>
    <x v="1"/>
    <x v="0"/>
    <x v="39"/>
    <x v="0"/>
    <n v="3.2178599999999999"/>
    <n v="630714.82999999996"/>
    <n v="3672138.02"/>
    <n v="-68.86"/>
    <n v="-68.86"/>
    <n v="0"/>
    <n v="17070719"/>
    <x v="3"/>
    <n v="30"/>
    <n v="35"/>
    <n v="5963"/>
  </r>
  <r>
    <s v="AERMOD 22112"/>
    <s v="ElmoreNorth_10202023_2017_H2S.SUM"/>
    <x v="1"/>
    <x v="0"/>
    <x v="40"/>
    <x v="0"/>
    <n v="1.5566899999999999"/>
    <n v="631000"/>
    <n v="3672800"/>
    <n v="-69.03"/>
    <n v="-69.03"/>
    <n v="0"/>
    <n v="17073120"/>
    <x v="3"/>
    <n v="30"/>
    <n v="35"/>
    <n v="5963"/>
  </r>
  <r>
    <s v="AERMOD 22112"/>
    <s v="ElmoreNorth_10202023_2017_H2S.SUM"/>
    <x v="1"/>
    <x v="0"/>
    <x v="41"/>
    <x v="0"/>
    <n v="1.55002"/>
    <n v="631000"/>
    <n v="3672800"/>
    <n v="-69.03"/>
    <n v="-69.03"/>
    <n v="0"/>
    <n v="17073120"/>
    <x v="3"/>
    <n v="30"/>
    <n v="35"/>
    <n v="5963"/>
  </r>
  <r>
    <s v="AERMOD 22112"/>
    <s v="ElmoreNorth_10202023_2017_H2S.SUM"/>
    <x v="1"/>
    <x v="0"/>
    <x v="42"/>
    <x v="0"/>
    <n v="1.53955"/>
    <n v="631100"/>
    <n v="3672900"/>
    <n v="-68.66"/>
    <n v="-68.66"/>
    <n v="0"/>
    <n v="17073120"/>
    <x v="3"/>
    <n v="30"/>
    <n v="35"/>
    <n v="5963"/>
  </r>
  <r>
    <s v="AERMOD 22112"/>
    <s v="ElmoreNorth_10202023_2017_H2S.SUM"/>
    <x v="1"/>
    <x v="0"/>
    <x v="43"/>
    <x v="0"/>
    <n v="1.53484"/>
    <n v="631025"/>
    <n v="3672750"/>
    <n v="-68.97"/>
    <n v="-68.97"/>
    <n v="0"/>
    <n v="17073120"/>
    <x v="3"/>
    <n v="30"/>
    <n v="35"/>
    <n v="5963"/>
  </r>
  <r>
    <s v="AERMOD 22112"/>
    <s v="ElmoreNorth_10202023_2017_H2S.SUM"/>
    <x v="1"/>
    <x v="0"/>
    <x v="44"/>
    <x v="0"/>
    <n v="1.5309200000000001"/>
    <n v="631025"/>
    <n v="3672750"/>
    <n v="-68.97"/>
    <n v="-68.97"/>
    <n v="0"/>
    <n v="17073120"/>
    <x v="3"/>
    <n v="30"/>
    <n v="35"/>
    <n v="5963"/>
  </r>
  <r>
    <s v="AERMOD 22112"/>
    <s v="ElmoreNorth_10202023_2017_H2S.SUM"/>
    <x v="1"/>
    <x v="0"/>
    <x v="45"/>
    <x v="0"/>
    <n v="1.56454"/>
    <n v="631100"/>
    <n v="3672800"/>
    <n v="-68.61"/>
    <n v="-68.61"/>
    <n v="0"/>
    <n v="17073120"/>
    <x v="3"/>
    <n v="30"/>
    <n v="35"/>
    <n v="5963"/>
  </r>
  <r>
    <s v="AERMOD 22112"/>
    <s v="ElmoreNorth_10202023_2017_H2S.SUM"/>
    <x v="1"/>
    <x v="0"/>
    <x v="46"/>
    <x v="0"/>
    <n v="1.55681"/>
    <n v="631100"/>
    <n v="3672800"/>
    <n v="-68.61"/>
    <n v="-68.61"/>
    <n v="0"/>
    <n v="17073120"/>
    <x v="3"/>
    <n v="30"/>
    <n v="35"/>
    <n v="5963"/>
  </r>
  <r>
    <s v="AERMOD 22112"/>
    <s v="ElmoreNorth_10202023_2017_H2S.SUM"/>
    <x v="1"/>
    <x v="0"/>
    <x v="47"/>
    <x v="0"/>
    <n v="1.5159499999999999"/>
    <n v="631075"/>
    <n v="3672700"/>
    <n v="-68.44"/>
    <n v="-68.44"/>
    <n v="0"/>
    <n v="17073120"/>
    <x v="3"/>
    <n v="30"/>
    <n v="35"/>
    <n v="5963"/>
  </r>
  <r>
    <s v="AERMOD 22112"/>
    <s v="ElmoreNorth_10202023_2017_H2S.SUM"/>
    <x v="1"/>
    <x v="0"/>
    <x v="48"/>
    <x v="0"/>
    <n v="1.53437"/>
    <n v="631075"/>
    <n v="3672700"/>
    <n v="-68.44"/>
    <n v="-68.44"/>
    <n v="0"/>
    <n v="17073120"/>
    <x v="3"/>
    <n v="30"/>
    <n v="35"/>
    <n v="5963"/>
  </r>
  <r>
    <s v="AERMOD 22112"/>
    <s v="ElmoreNorth_10202023_2017_H2S.SUM"/>
    <x v="1"/>
    <x v="0"/>
    <x v="49"/>
    <x v="0"/>
    <n v="438.40379000000001"/>
    <n v="630254.29"/>
    <n v="3671995.77"/>
    <n v="-69.650000000000006"/>
    <n v="-69.650000000000006"/>
    <n v="0"/>
    <n v="17100904"/>
    <x v="3"/>
    <n v="30"/>
    <n v="35"/>
    <n v="5963"/>
  </r>
  <r>
    <s v="AERMOD 22112"/>
    <s v="ElmoreNorth_10202023_2017_HNO3.SUM"/>
    <x v="2"/>
    <x v="2"/>
    <x v="0"/>
    <x v="0"/>
    <n v="106.02365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17"/>
    <x v="0"/>
    <n v="105.89599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1"/>
    <x v="0"/>
    <n v="0.31357000000000002"/>
    <n v="630714.82999999996"/>
    <n v="3672256.55"/>
    <n v="-68.92"/>
    <n v="-68.92"/>
    <n v="0"/>
    <s v="1 YEARS"/>
    <x v="3"/>
    <n v="40"/>
    <n v="50"/>
    <n v="5963"/>
  </r>
  <r>
    <s v="AERMOD 22112"/>
    <s v="ElmoreNorth_10202023_2017_HNO3.SUM"/>
    <x v="2"/>
    <x v="2"/>
    <x v="18"/>
    <x v="0"/>
    <n v="1.6740000000000001E-2"/>
    <n v="630750"/>
    <n v="3670250"/>
    <n v="-66.31"/>
    <n v="-66.31"/>
    <n v="0"/>
    <s v="1 YEARS"/>
    <x v="3"/>
    <n v="40"/>
    <n v="50"/>
    <n v="5963"/>
  </r>
  <r>
    <s v="AERMOD 22112"/>
    <s v="ElmoreNorth_10202023_2017_HNO3.SUM"/>
    <x v="2"/>
    <x v="2"/>
    <x v="19"/>
    <x v="0"/>
    <n v="5.8100000000000001E-3"/>
    <n v="631000"/>
    <n v="3673200"/>
    <n v="-69.39"/>
    <n v="-69.39"/>
    <n v="0"/>
    <s v="1 YEARS"/>
    <x v="3"/>
    <n v="40"/>
    <n v="50"/>
    <n v="5963"/>
  </r>
  <r>
    <s v="AERMOD 22112"/>
    <s v="ElmoreNorth_10202023_2017_HNO3.SUM"/>
    <x v="2"/>
    <x v="2"/>
    <x v="20"/>
    <x v="0"/>
    <n v="3.9100000000000003E-3"/>
    <n v="631250"/>
    <n v="3671000"/>
    <n v="-67.63"/>
    <n v="-67.63"/>
    <n v="0"/>
    <s v="1 YEARS"/>
    <x v="3"/>
    <n v="40"/>
    <n v="50"/>
    <n v="5963"/>
  </r>
  <r>
    <s v="AERMOD 22112"/>
    <s v="ElmoreNorth_10202023_2017_HNO3.SUM"/>
    <x v="2"/>
    <x v="2"/>
    <x v="21"/>
    <x v="0"/>
    <n v="5.2100000000000002E-3"/>
    <n v="632737.47"/>
    <n v="3670847.68"/>
    <n v="-65.8"/>
    <n v="-65.8"/>
    <n v="0"/>
    <s v="1 YEARS"/>
    <x v="3"/>
    <n v="40"/>
    <n v="50"/>
    <n v="5963"/>
  </r>
  <r>
    <s v="AERMOD 22112"/>
    <s v="ElmoreNorth_10202023_2017_HNO3.SUM"/>
    <x v="2"/>
    <x v="2"/>
    <x v="22"/>
    <x v="0"/>
    <n v="5.2399999999999999E-3"/>
    <n v="630200"/>
    <n v="3673200"/>
    <n v="-69.97"/>
    <n v="-69.97"/>
    <n v="0"/>
    <s v="1 YEARS"/>
    <x v="3"/>
    <n v="40"/>
    <n v="50"/>
    <n v="5963"/>
  </r>
  <r>
    <s v="AERMOD 22112"/>
    <s v="ElmoreNorth_10202023_2017_HNO3.SUM"/>
    <x v="2"/>
    <x v="2"/>
    <x v="23"/>
    <x v="0"/>
    <n v="4.2599999999999999E-3"/>
    <n v="630500"/>
    <n v="3673750"/>
    <n v="-69.569999999999993"/>
    <n v="-69.569999999999993"/>
    <n v="0"/>
    <s v="1 YEARS"/>
    <x v="3"/>
    <n v="40"/>
    <n v="50"/>
    <n v="5963"/>
  </r>
  <r>
    <s v="AERMOD 22112"/>
    <s v="ElmoreNorth_10202023_2017_HNO3.SUM"/>
    <x v="2"/>
    <x v="2"/>
    <x v="24"/>
    <x v="0"/>
    <n v="6.0899999999999999E-3"/>
    <n v="630775"/>
    <n v="3672450"/>
    <n v="-68.459999999999994"/>
    <n v="-68.459999999999994"/>
    <n v="0"/>
    <s v="1 YEARS"/>
    <x v="3"/>
    <n v="40"/>
    <n v="50"/>
    <n v="5963"/>
  </r>
  <r>
    <s v="AERMOD 22112"/>
    <s v="ElmoreNorth_10202023_2017_HNO3.SUM"/>
    <x v="2"/>
    <x v="2"/>
    <x v="25"/>
    <x v="0"/>
    <n v="5.13E-3"/>
    <n v="630250"/>
    <n v="3670000"/>
    <n v="-66.42"/>
    <n v="-66.42"/>
    <n v="0"/>
    <s v="1 YEARS"/>
    <x v="3"/>
    <n v="40"/>
    <n v="50"/>
    <n v="5963"/>
  </r>
  <r>
    <s v="AERMOD 22112"/>
    <s v="ElmoreNorth_10202023_2017_HNO3.SUM"/>
    <x v="2"/>
    <x v="2"/>
    <x v="26"/>
    <x v="0"/>
    <n v="6.1500000000000001E-3"/>
    <n v="630125"/>
    <n v="3672500"/>
    <n v="-69.819999999999993"/>
    <n v="-69.819999999999993"/>
    <n v="0"/>
    <s v="1 YEARS"/>
    <x v="3"/>
    <n v="40"/>
    <n v="50"/>
    <n v="5963"/>
  </r>
  <r>
    <s v="AERMOD 22112"/>
    <s v="ElmoreNorth_10202023_2017_HNO3.SUM"/>
    <x v="2"/>
    <x v="2"/>
    <x v="27"/>
    <x v="0"/>
    <n v="4.45E-3"/>
    <n v="629750"/>
    <n v="3670500"/>
    <n v="-67.73"/>
    <n v="-67.73"/>
    <n v="0"/>
    <s v="1 YEARS"/>
    <x v="3"/>
    <n v="40"/>
    <n v="50"/>
    <n v="5963"/>
  </r>
  <r>
    <s v="AERMOD 22112"/>
    <s v="ElmoreNorth_10202023_2017_HNO3.SUM"/>
    <x v="2"/>
    <x v="2"/>
    <x v="28"/>
    <x v="0"/>
    <n v="5.2199999999999998E-3"/>
    <n v="631000"/>
    <n v="3670500"/>
    <n v="-66.459999999999994"/>
    <n v="-66.459999999999994"/>
    <n v="0"/>
    <s v="1 YEARS"/>
    <x v="3"/>
    <n v="40"/>
    <n v="50"/>
    <n v="5963"/>
  </r>
  <r>
    <s v="AERMOD 22112"/>
    <s v="ElmoreNorth_10202023_2017_HNO3.SUM"/>
    <x v="2"/>
    <x v="2"/>
    <x v="29"/>
    <x v="0"/>
    <n v="4.3499999999999997E-3"/>
    <n v="630500"/>
    <n v="3671000"/>
    <n v="-68.3"/>
    <n v="-68.3"/>
    <n v="0"/>
    <s v="1 YEARS"/>
    <x v="3"/>
    <n v="40"/>
    <n v="50"/>
    <n v="5963"/>
  </r>
  <r>
    <s v="AERMOD 22112"/>
    <s v="ElmoreNorth_10202023_2017_HNO3.SUM"/>
    <x v="2"/>
    <x v="2"/>
    <x v="30"/>
    <x v="0"/>
    <n v="5.7099999999999998E-3"/>
    <n v="629500"/>
    <n v="3673250"/>
    <n v="-69.81"/>
    <n v="-69.81"/>
    <n v="0"/>
    <s v="1 YEARS"/>
    <x v="3"/>
    <n v="40"/>
    <n v="50"/>
    <n v="5963"/>
  </r>
  <r>
    <s v="AERMOD 22112"/>
    <s v="ElmoreNorth_10202023_2017_HNO3.SUM"/>
    <x v="2"/>
    <x v="2"/>
    <x v="31"/>
    <x v="0"/>
    <n v="6.0200000000000002E-3"/>
    <n v="630750"/>
    <n v="3670250"/>
    <n v="-66.31"/>
    <n v="-66.31"/>
    <n v="0"/>
    <s v="1 YEARS"/>
    <x v="3"/>
    <n v="40"/>
    <n v="50"/>
    <n v="5963"/>
  </r>
  <r>
    <s v="AERMOD 22112"/>
    <s v="ElmoreNorth_10202023_2017_HNO3.SUM"/>
    <x v="2"/>
    <x v="2"/>
    <x v="32"/>
    <x v="0"/>
    <n v="1.5800000000000002E-2"/>
    <n v="630714.82999999996"/>
    <n v="3672256.55"/>
    <n v="-68.92"/>
    <n v="-68.92"/>
    <n v="0"/>
    <s v="1 YEARS"/>
    <x v="3"/>
    <n v="40"/>
    <n v="50"/>
    <n v="5963"/>
  </r>
  <r>
    <s v="AERMOD 22112"/>
    <s v="ElmoreNorth_10202023_2017_HNO3.SUM"/>
    <x v="2"/>
    <x v="2"/>
    <x v="33"/>
    <x v="0"/>
    <n v="2.16E-3"/>
    <n v="630448.19999999995"/>
    <n v="3672375.09"/>
    <n v="-69.53"/>
    <n v="-69.53"/>
    <n v="0"/>
    <s v="1 YEARS"/>
    <x v="3"/>
    <n v="40"/>
    <n v="50"/>
    <n v="5963"/>
  </r>
  <r>
    <s v="AERMOD 22112"/>
    <s v="ElmoreNorth_10202023_2017_HNO3.SUM"/>
    <x v="2"/>
    <x v="2"/>
    <x v="34"/>
    <x v="0"/>
    <n v="2.16E-3"/>
    <n v="630448.19999999995"/>
    <n v="3672375.09"/>
    <n v="-69.53"/>
    <n v="-69.53"/>
    <n v="0"/>
    <s v="1 YEARS"/>
    <x v="3"/>
    <n v="40"/>
    <n v="50"/>
    <n v="5963"/>
  </r>
  <r>
    <s v="AERMOD 22112"/>
    <s v="ElmoreNorth_10202023_2017_HNO3.SUM"/>
    <x v="2"/>
    <x v="2"/>
    <x v="2"/>
    <x v="0"/>
    <n v="106.00793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35"/>
    <x v="0"/>
    <n v="4.3200000000000001E-3"/>
    <n v="630448.19999999995"/>
    <n v="3672375.09"/>
    <n v="-69.53"/>
    <n v="-69.53"/>
    <n v="0"/>
    <s v="1 YEARS"/>
    <x v="3"/>
    <n v="40"/>
    <n v="50"/>
    <n v="5963"/>
  </r>
  <r>
    <s v="AERMOD 22112"/>
    <s v="ElmoreNorth_10202023_2017_HNO3.SUM"/>
    <x v="2"/>
    <x v="2"/>
    <x v="3"/>
    <x v="0"/>
    <n v="8.0879999999999994E-2"/>
    <n v="630423.97"/>
    <n v="3672375.09"/>
    <n v="-69.58"/>
    <n v="-69.58"/>
    <n v="0"/>
    <s v="1 YEARS"/>
    <x v="3"/>
    <n v="40"/>
    <n v="50"/>
    <n v="5963"/>
  </r>
  <r>
    <s v="AERMOD 22112"/>
    <s v="ElmoreNorth_10202023_2017_HNO3.SUM"/>
    <x v="2"/>
    <x v="2"/>
    <x v="4"/>
    <x v="0"/>
    <n v="7.6910000000000006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5"/>
    <x v="0"/>
    <n v="7.7420000000000003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6"/>
    <x v="0"/>
    <n v="0.14157"/>
    <n v="630714.82999999996"/>
    <n v="3672232.85"/>
    <n v="-68.91"/>
    <n v="-68.91"/>
    <n v="0"/>
    <s v="1 YEARS"/>
    <x v="3"/>
    <n v="40"/>
    <n v="50"/>
    <n v="5963"/>
  </r>
  <r>
    <s v="AERMOD 22112"/>
    <s v="ElmoreNorth_10202023_2017_HNO3.SUM"/>
    <x v="2"/>
    <x v="2"/>
    <x v="36"/>
    <x v="0"/>
    <n v="6.3136400000000004"/>
    <n v="630714.82999999996"/>
    <n v="3672232.85"/>
    <n v="-68.91"/>
    <n v="-68.91"/>
    <n v="0"/>
    <s v="1 YEARS"/>
    <x v="3"/>
    <n v="40"/>
    <n v="50"/>
    <n v="5963"/>
  </r>
  <r>
    <s v="AERMOD 22112"/>
    <s v="ElmoreNorth_10202023_2017_HNO3.SUM"/>
    <x v="2"/>
    <x v="2"/>
    <x v="37"/>
    <x v="0"/>
    <n v="7.8353700000000002"/>
    <n v="630714.82999999996"/>
    <n v="3672209.14"/>
    <n v="-68.89"/>
    <n v="-68.89"/>
    <n v="0"/>
    <s v="1 YEARS"/>
    <x v="3"/>
    <n v="40"/>
    <n v="50"/>
    <n v="5963"/>
  </r>
  <r>
    <s v="AERMOD 22112"/>
    <s v="ElmoreNorth_10202023_2017_HNO3.SUM"/>
    <x v="2"/>
    <x v="2"/>
    <x v="38"/>
    <x v="0"/>
    <n v="9.3268699999999995"/>
    <n v="630714.82999999996"/>
    <n v="3672209.14"/>
    <n v="-68.89"/>
    <n v="-68.89"/>
    <n v="0"/>
    <s v="1 YEARS"/>
    <x v="3"/>
    <n v="40"/>
    <n v="50"/>
    <n v="5963"/>
  </r>
  <r>
    <s v="AERMOD 22112"/>
    <s v="ElmoreNorth_10202023_2017_HNO3.SUM"/>
    <x v="2"/>
    <x v="2"/>
    <x v="39"/>
    <x v="0"/>
    <n v="10.88007"/>
    <n v="630714.82999999996"/>
    <n v="3672185.43"/>
    <n v="-68.89"/>
    <n v="-68.89"/>
    <n v="0"/>
    <s v="1 YEARS"/>
    <x v="3"/>
    <n v="40"/>
    <n v="50"/>
    <n v="5963"/>
  </r>
  <r>
    <s v="AERMOD 22112"/>
    <s v="ElmoreNorth_10202023_2017_HNO3.SUM"/>
    <x v="2"/>
    <x v="2"/>
    <x v="40"/>
    <x v="0"/>
    <n v="11.91015"/>
    <n v="630714.82999999996"/>
    <n v="3672161.72"/>
    <n v="-68.86"/>
    <n v="-68.86"/>
    <n v="0"/>
    <s v="1 YEARS"/>
    <x v="3"/>
    <n v="40"/>
    <n v="50"/>
    <n v="5963"/>
  </r>
  <r>
    <s v="AERMOD 22112"/>
    <s v="ElmoreNorth_10202023_2017_HNO3.SUM"/>
    <x v="2"/>
    <x v="2"/>
    <x v="41"/>
    <x v="0"/>
    <n v="12.919090000000001"/>
    <n v="630714.82999999996"/>
    <n v="3672161.72"/>
    <n v="-68.86"/>
    <n v="-68.86"/>
    <n v="0"/>
    <s v="1 YEARS"/>
    <x v="3"/>
    <n v="40"/>
    <n v="50"/>
    <n v="5963"/>
  </r>
  <r>
    <s v="AERMOD 22112"/>
    <s v="ElmoreNorth_10202023_2017_HNO3.SUM"/>
    <x v="2"/>
    <x v="2"/>
    <x v="42"/>
    <x v="0"/>
    <n v="13.426600000000001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43"/>
    <x v="0"/>
    <n v="13.70767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44"/>
    <x v="0"/>
    <n v="13.315770000000001"/>
    <n v="630714.82999999996"/>
    <n v="3672114.31"/>
    <n v="-68.73"/>
    <n v="-68.73"/>
    <n v="0"/>
    <s v="1 YEARS"/>
    <x v="3"/>
    <n v="40"/>
    <n v="50"/>
    <n v="5963"/>
  </r>
  <r>
    <s v="AERMOD 22112"/>
    <s v="ElmoreNorth_10202023_2017_HNO3.SUM"/>
    <x v="2"/>
    <x v="2"/>
    <x v="45"/>
    <x v="0"/>
    <n v="12.36326"/>
    <n v="630714.82999999996"/>
    <n v="3672114.31"/>
    <n v="-68.73"/>
    <n v="-68.73"/>
    <n v="0"/>
    <s v="1 YEARS"/>
    <x v="3"/>
    <n v="40"/>
    <n v="50"/>
    <n v="5963"/>
  </r>
  <r>
    <s v="AERMOD 22112"/>
    <s v="ElmoreNorth_10202023_2017_HNO3.SUM"/>
    <x v="2"/>
    <x v="2"/>
    <x v="46"/>
    <x v="0"/>
    <n v="10.36192"/>
    <n v="630714.82999999996"/>
    <n v="3672090.6"/>
    <n v="-68.86"/>
    <n v="-68.86"/>
    <n v="0"/>
    <s v="1 YEARS"/>
    <x v="3"/>
    <n v="40"/>
    <n v="50"/>
    <n v="5963"/>
  </r>
  <r>
    <s v="AERMOD 22112"/>
    <s v="ElmoreNorth_10202023_2017_HNO3.SUM"/>
    <x v="2"/>
    <x v="2"/>
    <x v="47"/>
    <x v="0"/>
    <n v="7.5947300000000002"/>
    <n v="630714.82999999996"/>
    <n v="3672090.6"/>
    <n v="-68.86"/>
    <n v="-68.86"/>
    <n v="0"/>
    <s v="1 YEARS"/>
    <x v="3"/>
    <n v="40"/>
    <n v="50"/>
    <n v="5963"/>
  </r>
  <r>
    <s v="AERMOD 22112"/>
    <s v="ElmoreNorth_10202023_2017_HNO3.SUM"/>
    <x v="2"/>
    <x v="2"/>
    <x v="48"/>
    <x v="0"/>
    <n v="5.1344599999999998"/>
    <n v="630775"/>
    <n v="3672075"/>
    <n v="-68.59"/>
    <n v="-68.59"/>
    <n v="0"/>
    <s v="1 YEARS"/>
    <x v="3"/>
    <n v="40"/>
    <n v="50"/>
    <n v="5963"/>
  </r>
  <r>
    <s v="AERMOD 22112"/>
    <s v="ElmoreNorth_10202023_2017_HNO3.SUM"/>
    <x v="2"/>
    <x v="2"/>
    <x v="49"/>
    <x v="0"/>
    <n v="3.3874"/>
    <n v="630850"/>
    <n v="3672075"/>
    <n v="-69.19"/>
    <n v="-69.19"/>
    <n v="0"/>
    <s v="1 YEARS"/>
    <x v="3"/>
    <n v="40"/>
    <n v="50"/>
    <n v="5963"/>
  </r>
  <r>
    <s v="AERMOD 22112"/>
    <s v="ElmoreNorth_10202023_2017_HNO3.SUM"/>
    <x v="2"/>
    <x v="2"/>
    <x v="7"/>
    <x v="0"/>
    <n v="0.14157"/>
    <n v="630714.82999999996"/>
    <n v="3672232.85"/>
    <n v="-68.91"/>
    <n v="-68.91"/>
    <n v="0"/>
    <s v="1 YEARS"/>
    <x v="3"/>
    <n v="40"/>
    <n v="50"/>
    <n v="5963"/>
  </r>
  <r>
    <s v="AERMOD 22112"/>
    <s v="ElmoreNorth_10202023_2017_HNO3.SUM"/>
    <x v="2"/>
    <x v="2"/>
    <x v="8"/>
    <x v="0"/>
    <n v="2.809E-2"/>
    <n v="630423.97"/>
    <n v="3672375.09"/>
    <n v="-69.58"/>
    <n v="-69.58"/>
    <n v="0"/>
    <s v="1 YEARS"/>
    <x v="3"/>
    <n v="40"/>
    <n v="50"/>
    <n v="5963"/>
  </r>
  <r>
    <s v="AERMOD 22112"/>
    <s v="ElmoreNorth_10202023_2017_HNO3.SUM"/>
    <x v="2"/>
    <x v="2"/>
    <x v="9"/>
    <x v="0"/>
    <n v="2.7289999999999998E-2"/>
    <n v="630423.97"/>
    <n v="3672375.09"/>
    <n v="-69.58"/>
    <n v="-69.58"/>
    <n v="0"/>
    <s v="1 YEARS"/>
    <x v="3"/>
    <n v="40"/>
    <n v="50"/>
    <n v="5963"/>
  </r>
  <r>
    <s v="AERMOD 22112"/>
    <s v="ElmoreNorth_10202023_2017_HNO3.SUM"/>
    <x v="2"/>
    <x v="2"/>
    <x v="10"/>
    <x v="0"/>
    <n v="2.5930000000000002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1"/>
    <x v="0"/>
    <n v="2.5729999999999999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2"/>
    <x v="0"/>
    <n v="2.5649999999999999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3"/>
    <x v="0"/>
    <n v="2.5530000000000001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4"/>
    <x v="0"/>
    <n v="2.5739999999999999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15"/>
    <x v="0"/>
    <n v="2.5819999999999999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16"/>
    <x v="0"/>
    <n v="4.9250000000000002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0"/>
    <x v="0"/>
    <n v="99.748019999999997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17"/>
    <x v="0"/>
    <n v="99.670019999999994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1"/>
    <x v="0"/>
    <n v="0.2790500000000000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18"/>
    <x v="0"/>
    <n v="1.4630000000000001E-2"/>
    <n v="630750"/>
    <n v="3670250"/>
    <n v="-66.31"/>
    <n v="-66.31"/>
    <n v="0"/>
    <s v="1 YEARS"/>
    <x v="3"/>
    <n v="40"/>
    <n v="50"/>
    <n v="5963"/>
  </r>
  <r>
    <s v="AERMOD 22112"/>
    <s v="ElmoreNorth_10202023_2017_HNO3.SUM"/>
    <x v="2"/>
    <x v="2"/>
    <x v="19"/>
    <x v="0"/>
    <n v="6.4000000000000003E-3"/>
    <n v="631000"/>
    <n v="3673200"/>
    <n v="-69.39"/>
    <n v="-69.39"/>
    <n v="0"/>
    <s v="1 YEARS"/>
    <x v="3"/>
    <n v="40"/>
    <n v="50"/>
    <n v="5963"/>
  </r>
  <r>
    <s v="AERMOD 22112"/>
    <s v="ElmoreNorth_10202023_2017_HNO3.SUM"/>
    <x v="2"/>
    <x v="2"/>
    <x v="20"/>
    <x v="0"/>
    <n v="3.3600000000000001E-3"/>
    <n v="632000"/>
    <n v="3671000"/>
    <n v="-66.62"/>
    <n v="-66.62"/>
    <n v="0"/>
    <s v="1 YEARS"/>
    <x v="3"/>
    <n v="40"/>
    <n v="50"/>
    <n v="5963"/>
  </r>
  <r>
    <s v="AERMOD 22112"/>
    <s v="ElmoreNorth_10202023_2017_HNO3.SUM"/>
    <x v="2"/>
    <x v="2"/>
    <x v="21"/>
    <x v="0"/>
    <n v="5.5399999999999998E-3"/>
    <n v="632737.47"/>
    <n v="3670847.68"/>
    <n v="-65.8"/>
    <n v="-65.8"/>
    <n v="0"/>
    <s v="1 YEARS"/>
    <x v="3"/>
    <n v="40"/>
    <n v="50"/>
    <n v="5963"/>
  </r>
  <r>
    <s v="AERMOD 22112"/>
    <s v="ElmoreNorth_10202023_2017_HNO3.SUM"/>
    <x v="2"/>
    <x v="2"/>
    <x v="22"/>
    <x v="0"/>
    <n v="5.7299999999999999E-3"/>
    <n v="630300"/>
    <n v="3673300"/>
    <n v="-69.91"/>
    <n v="-69.91"/>
    <n v="0"/>
    <s v="1 YEARS"/>
    <x v="3"/>
    <n v="40"/>
    <n v="50"/>
    <n v="5963"/>
  </r>
  <r>
    <s v="AERMOD 22112"/>
    <s v="ElmoreNorth_10202023_2017_HNO3.SUM"/>
    <x v="2"/>
    <x v="2"/>
    <x v="23"/>
    <x v="0"/>
    <n v="3.46E-3"/>
    <n v="630500"/>
    <n v="3673750"/>
    <n v="-69.569999999999993"/>
    <n v="-69.569999999999993"/>
    <n v="0"/>
    <s v="1 YEARS"/>
    <x v="3"/>
    <n v="40"/>
    <n v="50"/>
    <n v="5963"/>
  </r>
  <r>
    <s v="AERMOD 22112"/>
    <s v="ElmoreNorth_10202023_2017_HNO3.SUM"/>
    <x v="2"/>
    <x v="2"/>
    <x v="24"/>
    <x v="0"/>
    <n v="6.6499999999999997E-3"/>
    <n v="630825"/>
    <n v="3672475"/>
    <n v="-68.930000000000007"/>
    <n v="-68.930000000000007"/>
    <n v="0"/>
    <s v="1 YEARS"/>
    <x v="3"/>
    <n v="40"/>
    <n v="50"/>
    <n v="5963"/>
  </r>
  <r>
    <s v="AERMOD 22112"/>
    <s v="ElmoreNorth_10202023_2017_HNO3.SUM"/>
    <x v="2"/>
    <x v="2"/>
    <x v="25"/>
    <x v="0"/>
    <n v="5.0600000000000003E-3"/>
    <n v="630250"/>
    <n v="3670000"/>
    <n v="-66.42"/>
    <n v="-66.42"/>
    <n v="0"/>
    <s v="1 YEARS"/>
    <x v="3"/>
    <n v="40"/>
    <n v="50"/>
    <n v="5963"/>
  </r>
  <r>
    <s v="AERMOD 22112"/>
    <s v="ElmoreNorth_10202023_2017_HNO3.SUM"/>
    <x v="2"/>
    <x v="2"/>
    <x v="26"/>
    <x v="0"/>
    <n v="6.7600000000000004E-3"/>
    <n v="630125"/>
    <n v="3672500"/>
    <n v="-69.819999999999993"/>
    <n v="-69.819999999999993"/>
    <n v="0"/>
    <s v="1 YEARS"/>
    <x v="3"/>
    <n v="40"/>
    <n v="50"/>
    <n v="5963"/>
  </r>
  <r>
    <s v="AERMOD 22112"/>
    <s v="ElmoreNorth_10202023_2017_HNO3.SUM"/>
    <x v="2"/>
    <x v="2"/>
    <x v="27"/>
    <x v="0"/>
    <n v="4.3499999999999997E-3"/>
    <n v="630500"/>
    <n v="3670500"/>
    <n v="-67.05"/>
    <n v="-67.05"/>
    <n v="0"/>
    <s v="1 YEARS"/>
    <x v="3"/>
    <n v="40"/>
    <n v="50"/>
    <n v="5963"/>
  </r>
  <r>
    <s v="AERMOD 22112"/>
    <s v="ElmoreNorth_10202023_2017_HNO3.SUM"/>
    <x v="2"/>
    <x v="2"/>
    <x v="28"/>
    <x v="0"/>
    <n v="5.5399999999999998E-3"/>
    <n v="631000"/>
    <n v="3670500"/>
    <n v="-66.459999999999994"/>
    <n v="-66.459999999999994"/>
    <n v="0"/>
    <s v="1 YEARS"/>
    <x v="3"/>
    <n v="40"/>
    <n v="50"/>
    <n v="5963"/>
  </r>
  <r>
    <s v="AERMOD 22112"/>
    <s v="ElmoreNorth_10202023_2017_HNO3.SUM"/>
    <x v="2"/>
    <x v="2"/>
    <x v="29"/>
    <x v="0"/>
    <n v="3.7000000000000002E-3"/>
    <n v="631250"/>
    <n v="3671000"/>
    <n v="-67.63"/>
    <n v="-67.63"/>
    <n v="0"/>
    <s v="1 YEARS"/>
    <x v="3"/>
    <n v="40"/>
    <n v="50"/>
    <n v="5963"/>
  </r>
  <r>
    <s v="AERMOD 22112"/>
    <s v="ElmoreNorth_10202023_2017_HNO3.SUM"/>
    <x v="2"/>
    <x v="2"/>
    <x v="30"/>
    <x v="0"/>
    <n v="6.1999999999999998E-3"/>
    <n v="629500"/>
    <n v="3673250"/>
    <n v="-69.81"/>
    <n v="-69.81"/>
    <n v="0"/>
    <s v="1 YEARS"/>
    <x v="3"/>
    <n v="40"/>
    <n v="50"/>
    <n v="5963"/>
  </r>
  <r>
    <s v="AERMOD 22112"/>
    <s v="ElmoreNorth_10202023_2017_HNO3.SUM"/>
    <x v="2"/>
    <x v="2"/>
    <x v="31"/>
    <x v="0"/>
    <n v="6.6499999999999997E-3"/>
    <n v="630750"/>
    <n v="3670250"/>
    <n v="-66.31"/>
    <n v="-66.31"/>
    <n v="0"/>
    <s v="1 YEARS"/>
    <x v="3"/>
    <n v="40"/>
    <n v="50"/>
    <n v="5963"/>
  </r>
  <r>
    <s v="AERMOD 22112"/>
    <s v="ElmoreNorth_10202023_2017_HNO3.SUM"/>
    <x v="2"/>
    <x v="2"/>
    <x v="32"/>
    <x v="0"/>
    <n v="1.6420000000000001E-2"/>
    <n v="630714.82999999996"/>
    <n v="3672256.55"/>
    <n v="-68.92"/>
    <n v="-68.92"/>
    <n v="0"/>
    <s v="1 YEARS"/>
    <x v="3"/>
    <n v="40"/>
    <n v="50"/>
    <n v="5963"/>
  </r>
  <r>
    <s v="AERMOD 22112"/>
    <s v="ElmoreNorth_10202023_2017_HNO3.SUM"/>
    <x v="2"/>
    <x v="2"/>
    <x v="33"/>
    <x v="0"/>
    <n v="2.5100000000000001E-3"/>
    <n v="630448.19999999995"/>
    <n v="3672375.09"/>
    <n v="-69.53"/>
    <n v="-69.53"/>
    <n v="0"/>
    <s v="1 YEARS"/>
    <x v="3"/>
    <n v="40"/>
    <n v="50"/>
    <n v="5963"/>
  </r>
  <r>
    <s v="AERMOD 22112"/>
    <s v="ElmoreNorth_10202023_2017_HNO3.SUM"/>
    <x v="2"/>
    <x v="2"/>
    <x v="34"/>
    <x v="0"/>
    <n v="2.5100000000000001E-3"/>
    <n v="630448.19999999995"/>
    <n v="3672375.09"/>
    <n v="-69.53"/>
    <n v="-69.53"/>
    <n v="0"/>
    <s v="1 YEARS"/>
    <x v="3"/>
    <n v="40"/>
    <n v="50"/>
    <n v="5963"/>
  </r>
  <r>
    <s v="AERMOD 22112"/>
    <s v="ElmoreNorth_10202023_2017_HNO3.SUM"/>
    <x v="2"/>
    <x v="2"/>
    <x v="2"/>
    <x v="0"/>
    <n v="99.736909999999995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35"/>
    <x v="0"/>
    <n v="5.0200000000000002E-3"/>
    <n v="630448.19999999995"/>
    <n v="3672375.09"/>
    <n v="-69.53"/>
    <n v="-69.53"/>
    <n v="0"/>
    <s v="1 YEARS"/>
    <x v="3"/>
    <n v="40"/>
    <n v="50"/>
    <n v="5963"/>
  </r>
  <r>
    <s v="AERMOD 22112"/>
    <s v="ElmoreNorth_10202023_2017_HNO3.SUM"/>
    <x v="2"/>
    <x v="2"/>
    <x v="3"/>
    <x v="0"/>
    <n v="7.6480000000000006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4"/>
    <x v="0"/>
    <n v="7.5939999999999994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5"/>
    <x v="0"/>
    <n v="7.5829999999999995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6"/>
    <x v="0"/>
    <n v="0.10978"/>
    <n v="630714.82999999996"/>
    <n v="3672232.85"/>
    <n v="-68.91"/>
    <n v="-68.91"/>
    <n v="0"/>
    <s v="1 YEARS"/>
    <x v="3"/>
    <n v="40"/>
    <n v="50"/>
    <n v="5963"/>
  </r>
  <r>
    <s v="AERMOD 22112"/>
    <s v="ElmoreNorth_10202023_2017_HNO3.SUM"/>
    <x v="2"/>
    <x v="2"/>
    <x v="36"/>
    <x v="0"/>
    <n v="7.1002299999999998"/>
    <n v="630714.82999999996"/>
    <n v="3672232.85"/>
    <n v="-68.91"/>
    <n v="-68.91"/>
    <n v="0"/>
    <s v="1 YEARS"/>
    <x v="3"/>
    <n v="40"/>
    <n v="50"/>
    <n v="5963"/>
  </r>
  <r>
    <s v="AERMOD 22112"/>
    <s v="ElmoreNorth_10202023_2017_HNO3.SUM"/>
    <x v="2"/>
    <x v="2"/>
    <x v="37"/>
    <x v="0"/>
    <n v="8.3290500000000005"/>
    <n v="630714.82999999996"/>
    <n v="3672209.14"/>
    <n v="-68.89"/>
    <n v="-68.89"/>
    <n v="0"/>
    <s v="1 YEARS"/>
    <x v="3"/>
    <n v="40"/>
    <n v="50"/>
    <n v="5963"/>
  </r>
  <r>
    <s v="AERMOD 22112"/>
    <s v="ElmoreNorth_10202023_2017_HNO3.SUM"/>
    <x v="2"/>
    <x v="2"/>
    <x v="38"/>
    <x v="0"/>
    <n v="9.6531300000000009"/>
    <n v="630714.82999999996"/>
    <n v="3672209.14"/>
    <n v="-68.89"/>
    <n v="-68.89"/>
    <n v="0"/>
    <s v="1 YEARS"/>
    <x v="3"/>
    <n v="40"/>
    <n v="50"/>
    <n v="5963"/>
  </r>
  <r>
    <s v="AERMOD 22112"/>
    <s v="ElmoreNorth_10202023_2017_HNO3.SUM"/>
    <x v="2"/>
    <x v="2"/>
    <x v="39"/>
    <x v="0"/>
    <n v="10.805859999999999"/>
    <n v="630714.82999999996"/>
    <n v="3672185.43"/>
    <n v="-68.89"/>
    <n v="-68.89"/>
    <n v="0"/>
    <s v="1 YEARS"/>
    <x v="3"/>
    <n v="40"/>
    <n v="50"/>
    <n v="5963"/>
  </r>
  <r>
    <s v="AERMOD 22112"/>
    <s v="ElmoreNorth_10202023_2017_HNO3.SUM"/>
    <x v="2"/>
    <x v="2"/>
    <x v="40"/>
    <x v="0"/>
    <n v="11.65766"/>
    <n v="630714.82999999996"/>
    <n v="3672185.43"/>
    <n v="-68.89"/>
    <n v="-68.89"/>
    <n v="0"/>
    <s v="1 YEARS"/>
    <x v="3"/>
    <n v="40"/>
    <n v="50"/>
    <n v="5963"/>
  </r>
  <r>
    <s v="AERMOD 22112"/>
    <s v="ElmoreNorth_10202023_2017_HNO3.SUM"/>
    <x v="2"/>
    <x v="2"/>
    <x v="41"/>
    <x v="0"/>
    <n v="12.451980000000001"/>
    <n v="630714.82999999996"/>
    <n v="3672161.72"/>
    <n v="-68.86"/>
    <n v="-68.86"/>
    <n v="0"/>
    <s v="1 YEARS"/>
    <x v="3"/>
    <n v="40"/>
    <n v="50"/>
    <n v="5963"/>
  </r>
  <r>
    <s v="AERMOD 22112"/>
    <s v="ElmoreNorth_10202023_2017_HNO3.SUM"/>
    <x v="2"/>
    <x v="2"/>
    <x v="42"/>
    <x v="0"/>
    <n v="12.66638"/>
    <n v="630714.82999999996"/>
    <n v="3672161.72"/>
    <n v="-68.86"/>
    <n v="-68.86"/>
    <n v="0"/>
    <s v="1 YEARS"/>
    <x v="3"/>
    <n v="40"/>
    <n v="50"/>
    <n v="5963"/>
  </r>
  <r>
    <s v="AERMOD 22112"/>
    <s v="ElmoreNorth_10202023_2017_HNO3.SUM"/>
    <x v="2"/>
    <x v="2"/>
    <x v="43"/>
    <x v="0"/>
    <n v="13.05369"/>
    <n v="630714.82999999996"/>
    <n v="3672138.02"/>
    <n v="-68.86"/>
    <n v="-68.86"/>
    <n v="0"/>
    <s v="1 YEARS"/>
    <x v="3"/>
    <n v="40"/>
    <n v="50"/>
    <n v="5963"/>
  </r>
  <r>
    <s v="AERMOD 22112"/>
    <s v="ElmoreNorth_10202023_2017_HNO3.SUM"/>
    <x v="2"/>
    <x v="2"/>
    <x v="44"/>
    <x v="0"/>
    <n v="12.43221"/>
    <n v="630714.82999999996"/>
    <n v="3672114.31"/>
    <n v="-68.73"/>
    <n v="-68.73"/>
    <n v="0"/>
    <s v="1 YEARS"/>
    <x v="3"/>
    <n v="40"/>
    <n v="50"/>
    <n v="5963"/>
  </r>
  <r>
    <s v="AERMOD 22112"/>
    <s v="ElmoreNorth_10202023_2017_HNO3.SUM"/>
    <x v="2"/>
    <x v="2"/>
    <x v="45"/>
    <x v="0"/>
    <n v="11.926349999999999"/>
    <n v="630714.82999999996"/>
    <n v="3672114.31"/>
    <n v="-68.73"/>
    <n v="-68.73"/>
    <n v="0"/>
    <s v="1 YEARS"/>
    <x v="3"/>
    <n v="40"/>
    <n v="50"/>
    <n v="5963"/>
  </r>
  <r>
    <s v="AERMOD 22112"/>
    <s v="ElmoreNorth_10202023_2017_HNO3.SUM"/>
    <x v="2"/>
    <x v="2"/>
    <x v="46"/>
    <x v="0"/>
    <n v="9.93764"/>
    <n v="630714.82999999996"/>
    <n v="3672090.6"/>
    <n v="-68.86"/>
    <n v="-68.86"/>
    <n v="0"/>
    <s v="1 YEARS"/>
    <x v="3"/>
    <n v="40"/>
    <n v="50"/>
    <n v="5963"/>
  </r>
  <r>
    <s v="AERMOD 22112"/>
    <s v="ElmoreNorth_10202023_2017_HNO3.SUM"/>
    <x v="2"/>
    <x v="2"/>
    <x v="47"/>
    <x v="0"/>
    <n v="7.7298999999999998"/>
    <n v="630714.82999999996"/>
    <n v="3672090.6"/>
    <n v="-68.86"/>
    <n v="-68.86"/>
    <n v="0"/>
    <s v="1 YEARS"/>
    <x v="3"/>
    <n v="40"/>
    <n v="50"/>
    <n v="5963"/>
  </r>
  <r>
    <s v="AERMOD 22112"/>
    <s v="ElmoreNorth_10202023_2017_HNO3.SUM"/>
    <x v="2"/>
    <x v="2"/>
    <x v="48"/>
    <x v="0"/>
    <n v="5.2283900000000001"/>
    <n v="630725"/>
    <n v="3672075"/>
    <n v="-68.73"/>
    <n v="-68.73"/>
    <n v="0"/>
    <s v="1 YEARS"/>
    <x v="3"/>
    <n v="40"/>
    <n v="50"/>
    <n v="5963"/>
  </r>
  <r>
    <s v="AERMOD 22112"/>
    <s v="ElmoreNorth_10202023_2017_HNO3.SUM"/>
    <x v="2"/>
    <x v="2"/>
    <x v="49"/>
    <x v="0"/>
    <n v="3.2493599999999998"/>
    <n v="630825"/>
    <n v="3672075"/>
    <n v="-69.260000000000005"/>
    <n v="-69.260000000000005"/>
    <n v="0"/>
    <s v="1 YEARS"/>
    <x v="3"/>
    <n v="40"/>
    <n v="50"/>
    <n v="5963"/>
  </r>
  <r>
    <s v="AERMOD 22112"/>
    <s v="ElmoreNorth_10202023_2017_HNO3.SUM"/>
    <x v="2"/>
    <x v="2"/>
    <x v="7"/>
    <x v="0"/>
    <n v="0.10978"/>
    <n v="630714.82999999996"/>
    <n v="3672232.85"/>
    <n v="-68.91"/>
    <n v="-68.91"/>
    <n v="0"/>
    <s v="1 YEARS"/>
    <x v="3"/>
    <n v="40"/>
    <n v="50"/>
    <n v="5963"/>
  </r>
  <r>
    <s v="AERMOD 22112"/>
    <s v="ElmoreNorth_10202023_2017_HNO3.SUM"/>
    <x v="2"/>
    <x v="2"/>
    <x v="8"/>
    <x v="0"/>
    <n v="2.545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9"/>
    <x v="0"/>
    <n v="2.5499999999999998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0"/>
    <x v="0"/>
    <n v="2.5520000000000001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1"/>
    <x v="0"/>
    <n v="2.5399999999999999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2"/>
    <x v="0"/>
    <n v="2.5329999999999998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3"/>
    <x v="0"/>
    <n v="2.521E-2"/>
    <n v="630714.82999999996"/>
    <n v="3672303.97"/>
    <n v="-68.959999999999994"/>
    <n v="-68.959999999999994"/>
    <n v="0"/>
    <s v="1 YEARS"/>
    <x v="3"/>
    <n v="40"/>
    <n v="50"/>
    <n v="5963"/>
  </r>
  <r>
    <s v="AERMOD 22112"/>
    <s v="ElmoreNorth_10202023_2017_HNO3.SUM"/>
    <x v="2"/>
    <x v="2"/>
    <x v="14"/>
    <x v="0"/>
    <n v="2.5180000000000001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15"/>
    <x v="0"/>
    <n v="2.528E-2"/>
    <n v="630714.82999999996"/>
    <n v="3672280.26"/>
    <n v="-68.94"/>
    <n v="-68.94"/>
    <n v="0"/>
    <s v="1 YEARS"/>
    <x v="3"/>
    <n v="40"/>
    <n v="50"/>
    <n v="5963"/>
  </r>
  <r>
    <s v="AERMOD 22112"/>
    <s v="ElmoreNorth_10202023_2017_HNO3.SUM"/>
    <x v="2"/>
    <x v="2"/>
    <x v="16"/>
    <x v="0"/>
    <n v="4.6019999999999998E-2"/>
    <n v="630714.82999999996"/>
    <n v="3672280.26"/>
    <n v="-68.94"/>
    <n v="-68.94"/>
    <n v="0"/>
    <s v="1 YEARS"/>
    <x v="3"/>
    <n v="40"/>
    <n v="50"/>
    <n v="5963"/>
  </r>
  <r>
    <s v="AERMOD 22112"/>
    <s v="ElmoreNorth_10202023_2017_NO2.SUM"/>
    <x v="3"/>
    <x v="3"/>
    <x v="0"/>
    <x v="0"/>
    <n v="1.41822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1"/>
    <x v="0"/>
    <n v="1.41822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2"/>
    <x v="0"/>
    <n v="1.41822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3"/>
    <x v="0"/>
    <n v="0.58467000000000002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4"/>
    <x v="0"/>
    <n v="0.40925"/>
    <n v="630569.4"/>
    <n v="3672375.09"/>
    <n v="-69.3"/>
    <n v="-69.3"/>
    <n v="0"/>
    <s v="1 YEARS"/>
    <x v="3"/>
    <n v="10"/>
    <n v="17"/>
    <n v="5963"/>
  </r>
  <r>
    <s v="AERMOD 22112"/>
    <s v="ElmoreNorth_10202023_2017_NO2.SUM"/>
    <x v="3"/>
    <x v="3"/>
    <x v="5"/>
    <x v="0"/>
    <n v="0.49782999999999999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6"/>
    <x v="0"/>
    <n v="0.3145"/>
    <n v="630714.82999999996"/>
    <n v="3672209.14"/>
    <n v="-68.89"/>
    <n v="-68.89"/>
    <n v="0"/>
    <s v="1 YEARS"/>
    <x v="3"/>
    <n v="10"/>
    <n v="17"/>
    <n v="5963"/>
  </r>
  <r>
    <s v="AERMOD 22112"/>
    <s v="ElmoreNorth_10202023_2017_NO2.SUM"/>
    <x v="3"/>
    <x v="3"/>
    <x v="7"/>
    <x v="0"/>
    <n v="0.3145"/>
    <n v="630714.82999999996"/>
    <n v="3672209.14"/>
    <n v="-68.89"/>
    <n v="-68.89"/>
    <n v="0"/>
    <s v="1 YEARS"/>
    <x v="3"/>
    <n v="10"/>
    <n v="17"/>
    <n v="5963"/>
  </r>
  <r>
    <s v="AERMOD 22112"/>
    <s v="ElmoreNorth_10202023_2017_NO2.SUM"/>
    <x v="3"/>
    <x v="3"/>
    <x v="8"/>
    <x v="0"/>
    <n v="0.21307000000000001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9"/>
    <x v="0"/>
    <n v="0.20266000000000001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10"/>
    <x v="0"/>
    <n v="0.18204999999999999"/>
    <n v="630520.92000000004"/>
    <n v="3672375.09"/>
    <n v="-69.39"/>
    <n v="-69.39"/>
    <n v="0"/>
    <s v="1 YEARS"/>
    <x v="3"/>
    <n v="10"/>
    <n v="17"/>
    <n v="5963"/>
  </r>
  <r>
    <s v="AERMOD 22112"/>
    <s v="ElmoreNorth_10202023_2017_NO2.SUM"/>
    <x v="3"/>
    <x v="3"/>
    <x v="11"/>
    <x v="0"/>
    <n v="0.16195999999999999"/>
    <n v="630569.4"/>
    <n v="3672375.09"/>
    <n v="-69.3"/>
    <n v="-69.3"/>
    <n v="0"/>
    <s v="1 YEARS"/>
    <x v="3"/>
    <n v="10"/>
    <n v="17"/>
    <n v="5963"/>
  </r>
  <r>
    <s v="AERMOD 22112"/>
    <s v="ElmoreNorth_10202023_2017_NO2.SUM"/>
    <x v="3"/>
    <x v="3"/>
    <x v="12"/>
    <x v="0"/>
    <n v="0.12936"/>
    <n v="630569.4"/>
    <n v="3672375.09"/>
    <n v="-69.3"/>
    <n v="-69.3"/>
    <n v="0"/>
    <s v="1 YEARS"/>
    <x v="3"/>
    <n v="10"/>
    <n v="17"/>
    <n v="5963"/>
  </r>
  <r>
    <s v="AERMOD 22112"/>
    <s v="ElmoreNorth_10202023_2017_NO2.SUM"/>
    <x v="3"/>
    <x v="3"/>
    <x v="13"/>
    <x v="0"/>
    <n v="0.11856999999999999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3"/>
    <x v="14"/>
    <x v="0"/>
    <n v="0.17938999999999999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15"/>
    <x v="0"/>
    <n v="0.17196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.SUM"/>
    <x v="3"/>
    <x v="3"/>
    <x v="16"/>
    <x v="0"/>
    <n v="0.15762000000000001"/>
    <n v="630448.19999999995"/>
    <n v="3672375.09"/>
    <n v="-69.53"/>
    <n v="-69.53"/>
    <n v="0"/>
    <s v="1 YEARS"/>
    <x v="3"/>
    <n v="10"/>
    <n v="17"/>
    <n v="5963"/>
  </r>
  <r>
    <s v="AERMOD 22112"/>
    <s v="ElmoreNorth_10202023_2017_NO2.SUM"/>
    <x v="3"/>
    <x v="4"/>
    <x v="0"/>
    <x v="0"/>
    <n v="1.2278500000000001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1"/>
    <x v="0"/>
    <n v="1.2278500000000001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2"/>
    <x v="0"/>
    <n v="1.2278500000000001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3"/>
    <x v="0"/>
    <n v="0.50261999999999996"/>
    <n v="630569.4"/>
    <n v="3672375.09"/>
    <n v="-69.3"/>
    <n v="-69.3"/>
    <n v="0"/>
    <s v="1 YEARS"/>
    <x v="3"/>
    <n v="10"/>
    <n v="17"/>
    <n v="5963"/>
  </r>
  <r>
    <s v="AERMOD 22112"/>
    <s v="ElmoreNorth_10202023_2017_NO2.SUM"/>
    <x v="3"/>
    <x v="4"/>
    <x v="4"/>
    <x v="0"/>
    <n v="0.33429999999999999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5"/>
    <x v="0"/>
    <n v="0.39384999999999998"/>
    <n v="630438.49"/>
    <n v="3672380.53"/>
    <n v="-69.56"/>
    <n v="-69.56"/>
    <n v="0"/>
    <s v="1 YEARS"/>
    <x v="3"/>
    <n v="10"/>
    <n v="17"/>
    <n v="5963"/>
  </r>
  <r>
    <s v="AERMOD 22112"/>
    <s v="ElmoreNorth_10202023_2017_NO2.SUM"/>
    <x v="3"/>
    <x v="4"/>
    <x v="6"/>
    <x v="0"/>
    <n v="0.30524000000000001"/>
    <n v="630714.82999999996"/>
    <n v="3672209.14"/>
    <n v="-68.89"/>
    <n v="-68.89"/>
    <n v="0"/>
    <s v="1 YEARS"/>
    <x v="3"/>
    <n v="10"/>
    <n v="17"/>
    <n v="5963"/>
  </r>
  <r>
    <s v="AERMOD 22112"/>
    <s v="ElmoreNorth_10202023_2017_NO2.SUM"/>
    <x v="3"/>
    <x v="4"/>
    <x v="7"/>
    <x v="0"/>
    <n v="0.30524000000000001"/>
    <n v="630714.82999999996"/>
    <n v="3672209.14"/>
    <n v="-68.89"/>
    <n v="-68.89"/>
    <n v="0"/>
    <s v="1 YEARS"/>
    <x v="3"/>
    <n v="10"/>
    <n v="17"/>
    <n v="5963"/>
  </r>
  <r>
    <s v="AERMOD 22112"/>
    <s v="ElmoreNorth_10202023_2017_NO2.SUM"/>
    <x v="3"/>
    <x v="4"/>
    <x v="8"/>
    <x v="0"/>
    <n v="0.16844000000000001"/>
    <n v="630569.4"/>
    <n v="3672375.09"/>
    <n v="-69.3"/>
    <n v="-69.3"/>
    <n v="0"/>
    <s v="1 YEARS"/>
    <x v="3"/>
    <n v="10"/>
    <n v="17"/>
    <n v="5963"/>
  </r>
  <r>
    <s v="AERMOD 22112"/>
    <s v="ElmoreNorth_10202023_2017_NO2.SUM"/>
    <x v="3"/>
    <x v="4"/>
    <x v="9"/>
    <x v="0"/>
    <n v="0.17327999999999999"/>
    <n v="630448.19999999995"/>
    <n v="3672375.09"/>
    <n v="-69.53"/>
    <n v="-69.53"/>
    <n v="0"/>
    <s v="1 YEARS"/>
    <x v="3"/>
    <n v="10"/>
    <n v="17"/>
    <n v="5963"/>
  </r>
  <r>
    <s v="AERMOD 22112"/>
    <s v="ElmoreNorth_10202023_2017_NO2.SUM"/>
    <x v="3"/>
    <x v="4"/>
    <x v="10"/>
    <x v="0"/>
    <n v="0.16636999999999999"/>
    <n v="630569.4"/>
    <n v="3672375.09"/>
    <n v="-69.3"/>
    <n v="-69.3"/>
    <n v="0"/>
    <s v="1 YEARS"/>
    <x v="3"/>
    <n v="10"/>
    <n v="17"/>
    <n v="5963"/>
  </r>
  <r>
    <s v="AERMOD 22112"/>
    <s v="ElmoreNorth_10202023_2017_NO2.SUM"/>
    <x v="3"/>
    <x v="4"/>
    <x v="11"/>
    <x v="0"/>
    <n v="0.11661000000000001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12"/>
    <x v="0"/>
    <n v="0.11196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13"/>
    <x v="0"/>
    <n v="0.10564999999999999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14"/>
    <x v="0"/>
    <n v="0.13286999999999999"/>
    <n v="630448.19999999995"/>
    <n v="3672375.09"/>
    <n v="-69.53"/>
    <n v="-69.53"/>
    <n v="0"/>
    <s v="1 YEARS"/>
    <x v="3"/>
    <n v="10"/>
    <n v="17"/>
    <n v="5963"/>
  </r>
  <r>
    <s v="AERMOD 22112"/>
    <s v="ElmoreNorth_10202023_2017_NO2.SUM"/>
    <x v="3"/>
    <x v="4"/>
    <x v="15"/>
    <x v="0"/>
    <n v="0.14077999999999999"/>
    <n v="630423.97"/>
    <n v="3672375.09"/>
    <n v="-69.58"/>
    <n v="-69.58"/>
    <n v="0"/>
    <s v="1 YEARS"/>
    <x v="3"/>
    <n v="10"/>
    <n v="17"/>
    <n v="5963"/>
  </r>
  <r>
    <s v="AERMOD 22112"/>
    <s v="ElmoreNorth_10202023_2017_NO2.SUM"/>
    <x v="3"/>
    <x v="4"/>
    <x v="16"/>
    <x v="0"/>
    <n v="0.13464000000000001"/>
    <n v="630423.97"/>
    <n v="3672375.09"/>
    <n v="-69.58"/>
    <n v="-69.58"/>
    <n v="0"/>
    <s v="1 YEARS"/>
    <x v="3"/>
    <n v="10"/>
    <n v="17"/>
    <n v="5963"/>
  </r>
  <r>
    <s v="AERMOD 22112"/>
    <s v="ElmoreNorth_10202023_2017_NO2A.SUM"/>
    <x v="3"/>
    <x v="2"/>
    <x v="0"/>
    <x v="0"/>
    <n v="6.0260000000000001E-2"/>
    <n v="630714.82999999996"/>
    <n v="3672256.55"/>
    <n v="-68.92"/>
    <n v="-68.92"/>
    <n v="0"/>
    <s v="1 YEARS"/>
    <x v="3"/>
    <n v="10"/>
    <n v="17"/>
    <n v="5963"/>
  </r>
  <r>
    <s v="AERMOD 22112"/>
    <s v="ElmoreNorth_10202023_2017_NO2A.SUM"/>
    <x v="3"/>
    <x v="2"/>
    <x v="1"/>
    <x v="0"/>
    <n v="6.0260000000000001E-2"/>
    <n v="630714.82999999996"/>
    <n v="3672256.55"/>
    <n v="-68.92"/>
    <n v="-68.92"/>
    <n v="0"/>
    <s v="1 YEARS"/>
    <x v="3"/>
    <n v="10"/>
    <n v="17"/>
    <n v="5963"/>
  </r>
  <r>
    <s v="AERMOD 22112"/>
    <s v="ElmoreNorth_10202023_2017_NO2A.SUM"/>
    <x v="3"/>
    <x v="2"/>
    <x v="2"/>
    <x v="0"/>
    <n v="6.0260000000000001E-2"/>
    <n v="630714.82999999996"/>
    <n v="3672256.55"/>
    <n v="-68.92"/>
    <n v="-68.92"/>
    <n v="0"/>
    <s v="1 YEARS"/>
    <x v="3"/>
    <n v="10"/>
    <n v="17"/>
    <n v="5963"/>
  </r>
  <r>
    <s v="AERMOD 22112"/>
    <s v="ElmoreNorth_10202023_2017_NO2A.SUM"/>
    <x v="3"/>
    <x v="2"/>
    <x v="3"/>
    <x v="0"/>
    <n v="1.5100000000000001E-2"/>
    <n v="630423.97"/>
    <n v="3672375.09"/>
    <n v="-69.58"/>
    <n v="-69.58"/>
    <n v="0"/>
    <s v="1 YEARS"/>
    <x v="3"/>
    <n v="10"/>
    <n v="17"/>
    <n v="5963"/>
  </r>
  <r>
    <s v="AERMOD 22112"/>
    <s v="ElmoreNorth_10202023_2017_NO2A.SUM"/>
    <x v="3"/>
    <x v="2"/>
    <x v="4"/>
    <x v="0"/>
    <n v="1.436E-2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NO2A.SUM"/>
    <x v="3"/>
    <x v="2"/>
    <x v="5"/>
    <x v="0"/>
    <n v="1.4460000000000001E-2"/>
    <n v="630714.82999999996"/>
    <n v="3672280.26"/>
    <n v="-68.94"/>
    <n v="-68.94"/>
    <n v="0"/>
    <s v="1 YEARS"/>
    <x v="3"/>
    <n v="10"/>
    <n v="17"/>
    <n v="5963"/>
  </r>
  <r>
    <s v="AERMOD 22112"/>
    <s v="ElmoreNorth_10202023_2017_NO2A.SUM"/>
    <x v="3"/>
    <x v="2"/>
    <x v="6"/>
    <x v="0"/>
    <n v="2.8379999999999999E-2"/>
    <n v="630714.82999999996"/>
    <n v="3672232.85"/>
    <n v="-68.91"/>
    <n v="-68.91"/>
    <n v="0"/>
    <s v="1 YEARS"/>
    <x v="3"/>
    <n v="10"/>
    <n v="17"/>
    <n v="5963"/>
  </r>
  <r>
    <s v="AERMOD 22112"/>
    <s v="ElmoreNorth_10202023_2017_NO2A.SUM"/>
    <x v="3"/>
    <x v="2"/>
    <x v="7"/>
    <x v="0"/>
    <n v="2.8379999999999999E-2"/>
    <n v="630714.82999999996"/>
    <n v="3672232.85"/>
    <n v="-68.91"/>
    <n v="-68.91"/>
    <n v="0"/>
    <s v="1 YEARS"/>
    <x v="3"/>
    <n v="10"/>
    <n v="17"/>
    <n v="5963"/>
  </r>
  <r>
    <s v="AERMOD 22112"/>
    <s v="ElmoreNorth_10202023_2017_NO2A.SUM"/>
    <x v="3"/>
    <x v="2"/>
    <x v="8"/>
    <x v="0"/>
    <n v="5.2500000000000003E-3"/>
    <n v="630423.97"/>
    <n v="3672375.09"/>
    <n v="-69.58"/>
    <n v="-69.58"/>
    <n v="0"/>
    <s v="1 YEARS"/>
    <x v="3"/>
    <n v="10"/>
    <n v="17"/>
    <n v="5963"/>
  </r>
  <r>
    <s v="AERMOD 22112"/>
    <s v="ElmoreNorth_10202023_2017_NO2A.SUM"/>
    <x v="3"/>
    <x v="2"/>
    <x v="9"/>
    <x v="0"/>
    <n v="5.1000000000000004E-3"/>
    <n v="630423.97"/>
    <n v="3672375.09"/>
    <n v="-69.58"/>
    <n v="-69.58"/>
    <n v="0"/>
    <s v="1 YEARS"/>
    <x v="3"/>
    <n v="10"/>
    <n v="17"/>
    <n v="5963"/>
  </r>
  <r>
    <s v="AERMOD 22112"/>
    <s v="ElmoreNorth_10202023_2017_NO2A.SUM"/>
    <x v="3"/>
    <x v="2"/>
    <x v="10"/>
    <x v="0"/>
    <n v="4.8399999999999997E-3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NO2A.SUM"/>
    <x v="3"/>
    <x v="2"/>
    <x v="11"/>
    <x v="0"/>
    <n v="4.81E-3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NO2A.SUM"/>
    <x v="3"/>
    <x v="2"/>
    <x v="12"/>
    <x v="0"/>
    <n v="4.79E-3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NO2A.SUM"/>
    <x v="3"/>
    <x v="2"/>
    <x v="13"/>
    <x v="0"/>
    <n v="4.7699999999999999E-3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NO2A.SUM"/>
    <x v="3"/>
    <x v="2"/>
    <x v="14"/>
    <x v="0"/>
    <n v="4.81E-3"/>
    <n v="630714.82999999996"/>
    <n v="3672280.26"/>
    <n v="-68.94"/>
    <n v="-68.94"/>
    <n v="0"/>
    <s v="1 YEARS"/>
    <x v="3"/>
    <n v="10"/>
    <n v="17"/>
    <n v="5963"/>
  </r>
  <r>
    <s v="AERMOD 22112"/>
    <s v="ElmoreNorth_10202023_2017_NO2A.SUM"/>
    <x v="3"/>
    <x v="2"/>
    <x v="15"/>
    <x v="0"/>
    <n v="4.8199999999999996E-3"/>
    <n v="630714.82999999996"/>
    <n v="3672280.26"/>
    <n v="-68.94"/>
    <n v="-68.94"/>
    <n v="0"/>
    <s v="1 YEARS"/>
    <x v="3"/>
    <n v="10"/>
    <n v="17"/>
    <n v="5963"/>
  </r>
  <r>
    <s v="AERMOD 22112"/>
    <s v="ElmoreNorth_10202023_2017_NO2A.SUM"/>
    <x v="3"/>
    <x v="2"/>
    <x v="16"/>
    <x v="0"/>
    <n v="4.8300000000000001E-3"/>
    <n v="630714.82999999996"/>
    <n v="3672280.26"/>
    <n v="-68.94"/>
    <n v="-68.94"/>
    <n v="0"/>
    <s v="1 YEARS"/>
    <x v="3"/>
    <n v="10"/>
    <n v="17"/>
    <n v="5963"/>
  </r>
  <r>
    <s v="AERMOD 22112"/>
    <s v="ElmoreNorth_10202023_2017_NO2C.SUM"/>
    <x v="3"/>
    <x v="3"/>
    <x v="0"/>
    <x v="0"/>
    <n v="141.47448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C.SUM"/>
    <x v="3"/>
    <x v="3"/>
    <x v="1"/>
    <x v="0"/>
    <n v="141.47448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C.SUM"/>
    <x v="3"/>
    <x v="3"/>
    <x v="2"/>
    <x v="0"/>
    <n v="141.47448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NO2C.SUM"/>
    <x v="3"/>
    <x v="3"/>
    <x v="3"/>
    <x v="0"/>
    <n v="89.748990000000006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3"/>
    <x v="4"/>
    <x v="0"/>
    <n v="50.075960000000002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3"/>
    <x v="5"/>
    <x v="0"/>
    <n v="54.277720000000002"/>
    <n v="630423.97"/>
    <n v="3672375.09"/>
    <n v="-69.58"/>
    <n v="-69.58"/>
    <n v="0"/>
    <s v="1 YEARS"/>
    <x v="3"/>
    <n v="10"/>
    <n v="17"/>
    <n v="5963"/>
  </r>
  <r>
    <s v="AERMOD 22112"/>
    <s v="ElmoreNorth_10202023_2017_NO2C.SUM"/>
    <x v="3"/>
    <x v="3"/>
    <x v="6"/>
    <x v="0"/>
    <n v="54.88364"/>
    <n v="630714.82999999996"/>
    <n v="3672209.14"/>
    <n v="-68.89"/>
    <n v="-68.89"/>
    <n v="0"/>
    <s v="1 YEARS"/>
    <x v="3"/>
    <n v="10"/>
    <n v="17"/>
    <n v="5963"/>
  </r>
  <r>
    <s v="AERMOD 22112"/>
    <s v="ElmoreNorth_10202023_2017_NO2C.SUM"/>
    <x v="3"/>
    <x v="3"/>
    <x v="7"/>
    <x v="0"/>
    <n v="54.88364"/>
    <n v="630714.82999999996"/>
    <n v="3672209.14"/>
    <n v="-68.89"/>
    <n v="-68.89"/>
    <n v="0"/>
    <s v="1 YEARS"/>
    <x v="3"/>
    <n v="10"/>
    <n v="17"/>
    <n v="5963"/>
  </r>
  <r>
    <s v="AERMOD 22112"/>
    <s v="ElmoreNorth_10202023_2017_NO2C.SUM"/>
    <x v="3"/>
    <x v="3"/>
    <x v="8"/>
    <x v="0"/>
    <n v="29.973980000000001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3"/>
    <x v="9"/>
    <x v="0"/>
    <n v="29.872129999999999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3"/>
    <x v="10"/>
    <x v="0"/>
    <n v="29.97683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3"/>
    <x v="11"/>
    <x v="0"/>
    <n v="19.817060000000001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3"/>
    <x v="12"/>
    <x v="0"/>
    <n v="16.20073"/>
    <n v="630601.97"/>
    <n v="3672380.53"/>
    <n v="-69.25"/>
    <n v="-69.25"/>
    <n v="0"/>
    <s v="1 YEARS"/>
    <x v="3"/>
    <n v="10"/>
    <n v="17"/>
    <n v="5963"/>
  </r>
  <r>
    <s v="AERMOD 22112"/>
    <s v="ElmoreNorth_10202023_2017_NO2C.SUM"/>
    <x v="3"/>
    <x v="3"/>
    <x v="13"/>
    <x v="0"/>
    <n v="15.58431"/>
    <n v="630399.73"/>
    <n v="3671995.77"/>
    <n v="-69.36"/>
    <n v="-69.36"/>
    <n v="0"/>
    <s v="1 YEARS"/>
    <x v="3"/>
    <n v="10"/>
    <n v="17"/>
    <n v="5963"/>
  </r>
  <r>
    <s v="AERMOD 22112"/>
    <s v="ElmoreNorth_10202023_2017_NO2C.SUM"/>
    <x v="3"/>
    <x v="3"/>
    <x v="14"/>
    <x v="0"/>
    <n v="19.549469999999999"/>
    <n v="630472.43999999994"/>
    <n v="3672375.09"/>
    <n v="-69.489999999999995"/>
    <n v="-69.489999999999995"/>
    <n v="0"/>
    <s v="1 YEARS"/>
    <x v="3"/>
    <n v="10"/>
    <n v="17"/>
    <n v="5963"/>
  </r>
  <r>
    <s v="AERMOD 22112"/>
    <s v="ElmoreNorth_10202023_2017_NO2C.SUM"/>
    <x v="3"/>
    <x v="3"/>
    <x v="15"/>
    <x v="0"/>
    <n v="19.697320000000001"/>
    <n v="630399.73"/>
    <n v="3672375.09"/>
    <n v="-69.62"/>
    <n v="-69.62"/>
    <n v="0"/>
    <s v="1 YEARS"/>
    <x v="3"/>
    <n v="10"/>
    <n v="17"/>
    <n v="5963"/>
  </r>
  <r>
    <s v="AERMOD 22112"/>
    <s v="ElmoreNorth_10202023_2017_NO2C.SUM"/>
    <x v="3"/>
    <x v="3"/>
    <x v="16"/>
    <x v="0"/>
    <n v="18.6906"/>
    <n v="630399.73"/>
    <n v="3672375.09"/>
    <n v="-69.62"/>
    <n v="-69.62"/>
    <n v="0"/>
    <s v="1 YEARS"/>
    <x v="3"/>
    <n v="10"/>
    <n v="17"/>
    <n v="5963"/>
  </r>
  <r>
    <s v="AERMOD 22112"/>
    <s v="ElmoreNorth_10202023_2017_NO2C.SUM"/>
    <x v="3"/>
    <x v="5"/>
    <x v="0"/>
    <x v="0"/>
    <n v="140.53332"/>
    <n v="630448.19999999995"/>
    <n v="3672375.09"/>
    <n v="-69.53"/>
    <n v="-69.53"/>
    <n v="0"/>
    <s v="1 YEARS"/>
    <x v="3"/>
    <n v="10"/>
    <n v="17"/>
    <n v="5963"/>
  </r>
  <r>
    <s v="AERMOD 22112"/>
    <s v="ElmoreNorth_10202023_2017_NO2C.SUM"/>
    <x v="3"/>
    <x v="5"/>
    <x v="1"/>
    <x v="0"/>
    <n v="140.53332"/>
    <n v="630448.19999999995"/>
    <n v="3672375.09"/>
    <n v="-69.53"/>
    <n v="-69.53"/>
    <n v="0"/>
    <s v="1 YEARS"/>
    <x v="3"/>
    <n v="10"/>
    <n v="17"/>
    <n v="5963"/>
  </r>
  <r>
    <s v="AERMOD 22112"/>
    <s v="ElmoreNorth_10202023_2017_NO2C.SUM"/>
    <x v="3"/>
    <x v="5"/>
    <x v="2"/>
    <x v="0"/>
    <n v="140.53332"/>
    <n v="630448.19999999995"/>
    <n v="3672375.09"/>
    <n v="-69.53"/>
    <n v="-69.53"/>
    <n v="0"/>
    <s v="1 YEARS"/>
    <x v="3"/>
    <n v="10"/>
    <n v="17"/>
    <n v="5963"/>
  </r>
  <r>
    <s v="AERMOD 22112"/>
    <s v="ElmoreNorth_10202023_2017_NO2C.SUM"/>
    <x v="3"/>
    <x v="5"/>
    <x v="3"/>
    <x v="0"/>
    <n v="89.401960000000003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5"/>
    <x v="4"/>
    <x v="0"/>
    <n v="45.527769999999997"/>
    <n v="630399.73"/>
    <n v="3671995.77"/>
    <n v="-69.36"/>
    <n v="-69.36"/>
    <n v="0"/>
    <s v="1 YEARS"/>
    <x v="3"/>
    <n v="10"/>
    <n v="17"/>
    <n v="5963"/>
  </r>
  <r>
    <s v="AERMOD 22112"/>
    <s v="ElmoreNorth_10202023_2017_NO2C.SUM"/>
    <x v="3"/>
    <x v="5"/>
    <x v="5"/>
    <x v="0"/>
    <n v="54.18676"/>
    <n v="630423.97"/>
    <n v="3672375.09"/>
    <n v="-69.58"/>
    <n v="-69.58"/>
    <n v="0"/>
    <s v="1 YEARS"/>
    <x v="3"/>
    <n v="10"/>
    <n v="17"/>
    <n v="5963"/>
  </r>
  <r>
    <s v="AERMOD 22112"/>
    <s v="ElmoreNorth_10202023_2017_NO2C.SUM"/>
    <x v="3"/>
    <x v="5"/>
    <x v="6"/>
    <x v="0"/>
    <n v="54.236930000000001"/>
    <n v="630714.82999999996"/>
    <n v="3672209.14"/>
    <n v="-68.89"/>
    <n v="-68.89"/>
    <n v="0"/>
    <s v="1 YEARS"/>
    <x v="3"/>
    <n v="10"/>
    <n v="17"/>
    <n v="5963"/>
  </r>
  <r>
    <s v="AERMOD 22112"/>
    <s v="ElmoreNorth_10202023_2017_NO2C.SUM"/>
    <x v="3"/>
    <x v="5"/>
    <x v="7"/>
    <x v="0"/>
    <n v="54.236930000000001"/>
    <n v="630714.82999999996"/>
    <n v="3672209.14"/>
    <n v="-68.89"/>
    <n v="-68.89"/>
    <n v="0"/>
    <s v="1 YEARS"/>
    <x v="3"/>
    <n v="10"/>
    <n v="17"/>
    <n v="5963"/>
  </r>
  <r>
    <s v="AERMOD 22112"/>
    <s v="ElmoreNorth_10202023_2017_NO2C.SUM"/>
    <x v="3"/>
    <x v="5"/>
    <x v="8"/>
    <x v="0"/>
    <n v="29.900030000000001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5"/>
    <x v="9"/>
    <x v="0"/>
    <n v="29.866240000000001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5"/>
    <x v="10"/>
    <x v="0"/>
    <n v="29.858280000000001"/>
    <n v="630569.4"/>
    <n v="3672375.09"/>
    <n v="-69.3"/>
    <n v="-69.3"/>
    <n v="0"/>
    <s v="1 YEARS"/>
    <x v="3"/>
    <n v="10"/>
    <n v="17"/>
    <n v="5963"/>
  </r>
  <r>
    <s v="AERMOD 22112"/>
    <s v="ElmoreNorth_10202023_2017_NO2C.SUM"/>
    <x v="3"/>
    <x v="5"/>
    <x v="11"/>
    <x v="0"/>
    <n v="18.579999999999998"/>
    <n v="630593.64"/>
    <n v="3672375.09"/>
    <n v="-69.260000000000005"/>
    <n v="-69.260000000000005"/>
    <n v="0"/>
    <s v="1 YEARS"/>
    <x v="3"/>
    <n v="10"/>
    <n v="17"/>
    <n v="5963"/>
  </r>
  <r>
    <s v="AERMOD 22112"/>
    <s v="ElmoreNorth_10202023_2017_NO2C.SUM"/>
    <x v="3"/>
    <x v="5"/>
    <x v="12"/>
    <x v="0"/>
    <n v="15.943770000000001"/>
    <n v="630593.64"/>
    <n v="3672375.09"/>
    <n v="-69.260000000000005"/>
    <n v="-69.260000000000005"/>
    <n v="0"/>
    <s v="1 YEARS"/>
    <x v="3"/>
    <n v="10"/>
    <n v="17"/>
    <n v="5963"/>
  </r>
  <r>
    <s v="AERMOD 22112"/>
    <s v="ElmoreNorth_10202023_2017_NO2C.SUM"/>
    <x v="3"/>
    <x v="5"/>
    <x v="13"/>
    <x v="0"/>
    <n v="15.275309999999999"/>
    <n v="630399.73"/>
    <n v="3671995.77"/>
    <n v="-69.36"/>
    <n v="-69.36"/>
    <n v="0"/>
    <s v="1 YEARS"/>
    <x v="3"/>
    <n v="10"/>
    <n v="17"/>
    <n v="5963"/>
  </r>
  <r>
    <s v="AERMOD 22112"/>
    <s v="ElmoreNorth_10202023_2017_NO2C.SUM"/>
    <x v="3"/>
    <x v="5"/>
    <x v="14"/>
    <x v="0"/>
    <n v="18.301179999999999"/>
    <n v="630448.19999999995"/>
    <n v="3672375.09"/>
    <n v="-69.53"/>
    <n v="-69.53"/>
    <n v="0"/>
    <s v="1 YEARS"/>
    <x v="3"/>
    <n v="10"/>
    <n v="17"/>
    <n v="5963"/>
  </r>
  <r>
    <s v="AERMOD 22112"/>
    <s v="ElmoreNorth_10202023_2017_NO2C.SUM"/>
    <x v="3"/>
    <x v="5"/>
    <x v="15"/>
    <x v="0"/>
    <n v="19.10615"/>
    <n v="630399.73"/>
    <n v="3672375.09"/>
    <n v="-69.62"/>
    <n v="-69.62"/>
    <n v="0"/>
    <s v="1 YEARS"/>
    <x v="3"/>
    <n v="10"/>
    <n v="17"/>
    <n v="5963"/>
  </r>
  <r>
    <s v="AERMOD 22112"/>
    <s v="ElmoreNorth_10202023_2017_NO2C.SUM"/>
    <x v="3"/>
    <x v="5"/>
    <x v="16"/>
    <x v="0"/>
    <n v="18.676130000000001"/>
    <n v="630399.73"/>
    <n v="3672375.09"/>
    <n v="-69.62"/>
    <n v="-69.62"/>
    <n v="0"/>
    <s v="1 YEARS"/>
    <x v="3"/>
    <n v="10"/>
    <n v="17"/>
    <n v="5963"/>
  </r>
  <r>
    <s v="AERMOD 22112"/>
    <s v="ElmoreNorth_10202023_2017_PM10.SUM"/>
    <x v="4"/>
    <x v="6"/>
    <x v="0"/>
    <x v="0"/>
    <n v="4.7349600000000001"/>
    <n v="630617.88"/>
    <n v="3671995.77"/>
    <n v="-68.97"/>
    <n v="-68.97"/>
    <n v="0"/>
    <n v="17032824"/>
    <x v="3"/>
    <n v="24"/>
    <n v="32"/>
    <n v="5963"/>
  </r>
  <r>
    <s v="AERMOD 22112"/>
    <s v="ElmoreNorth_10202023_2017_PM10.SUM"/>
    <x v="4"/>
    <x v="6"/>
    <x v="0"/>
    <x v="1"/>
    <n v="4.3116599999999998"/>
    <n v="630593.64"/>
    <n v="3671995.77"/>
    <n v="-69.02"/>
    <n v="-69.02"/>
    <n v="0"/>
    <n v="17021224"/>
    <x v="3"/>
    <n v="24"/>
    <n v="32"/>
    <n v="5963"/>
  </r>
  <r>
    <s v="AERMOD 22112"/>
    <s v="ElmoreNorth_10202023_2017_PM10.SUM"/>
    <x v="4"/>
    <x v="6"/>
    <x v="0"/>
    <x v="2"/>
    <n v="3.9007299999999998"/>
    <n v="630593.64"/>
    <n v="3671995.77"/>
    <n v="-69.02"/>
    <n v="-69.02"/>
    <n v="0"/>
    <n v="17032824"/>
    <x v="3"/>
    <n v="24"/>
    <n v="32"/>
    <n v="5963"/>
  </r>
  <r>
    <s v="AERMOD 22112"/>
    <s v="ElmoreNorth_10202023_2017_PM10.SUM"/>
    <x v="4"/>
    <x v="6"/>
    <x v="0"/>
    <x v="3"/>
    <n v="3.7375699999999998"/>
    <n v="630593.64"/>
    <n v="3671995.77"/>
    <n v="-69.02"/>
    <n v="-69.02"/>
    <n v="0"/>
    <n v="17042924"/>
    <x v="3"/>
    <n v="24"/>
    <n v="32"/>
    <n v="5963"/>
  </r>
  <r>
    <s v="AERMOD 22112"/>
    <s v="ElmoreNorth_10202023_2017_PM10.SUM"/>
    <x v="4"/>
    <x v="6"/>
    <x v="0"/>
    <x v="4"/>
    <n v="3.5817800000000002"/>
    <n v="630714.82999999996"/>
    <n v="3672114.31"/>
    <n v="-68.73"/>
    <n v="-68.73"/>
    <n v="0"/>
    <n v="17042424"/>
    <x v="3"/>
    <n v="24"/>
    <n v="32"/>
    <n v="5963"/>
  </r>
  <r>
    <s v="AERMOD 22112"/>
    <s v="ElmoreNorth_10202023_2017_PM10.SUM"/>
    <x v="4"/>
    <x v="6"/>
    <x v="0"/>
    <x v="5"/>
    <n v="3.46577"/>
    <n v="630714.82999999996"/>
    <n v="3672161.72"/>
    <n v="-68.86"/>
    <n v="-68.86"/>
    <n v="0"/>
    <n v="17061124"/>
    <x v="3"/>
    <n v="24"/>
    <n v="32"/>
    <n v="5963"/>
  </r>
  <r>
    <s v="AERMOD 22112"/>
    <s v="ElmoreNorth_10202023_2017_PM10.SUM"/>
    <x v="4"/>
    <x v="6"/>
    <x v="17"/>
    <x v="0"/>
    <n v="4.6542300000000001"/>
    <n v="630617.88"/>
    <n v="3671995.77"/>
    <n v="-68.97"/>
    <n v="-68.97"/>
    <n v="0"/>
    <n v="17032824"/>
    <x v="3"/>
    <n v="24"/>
    <n v="32"/>
    <n v="5963"/>
  </r>
  <r>
    <s v="AERMOD 22112"/>
    <s v="ElmoreNorth_10202023_2017_PM10.SUM"/>
    <x v="4"/>
    <x v="6"/>
    <x v="17"/>
    <x v="1"/>
    <n v="4.2399800000000001"/>
    <n v="630593.64"/>
    <n v="3671995.77"/>
    <n v="-69.02"/>
    <n v="-69.02"/>
    <n v="0"/>
    <n v="17021224"/>
    <x v="3"/>
    <n v="24"/>
    <n v="32"/>
    <n v="5963"/>
  </r>
  <r>
    <s v="AERMOD 22112"/>
    <s v="ElmoreNorth_10202023_2017_PM10.SUM"/>
    <x v="4"/>
    <x v="6"/>
    <x v="17"/>
    <x v="2"/>
    <n v="3.8454199999999998"/>
    <n v="630593.64"/>
    <n v="3671995.77"/>
    <n v="-69.02"/>
    <n v="-69.02"/>
    <n v="0"/>
    <n v="17032824"/>
    <x v="3"/>
    <n v="24"/>
    <n v="32"/>
    <n v="5963"/>
  </r>
  <r>
    <s v="AERMOD 22112"/>
    <s v="ElmoreNorth_10202023_2017_PM10.SUM"/>
    <x v="4"/>
    <x v="6"/>
    <x v="17"/>
    <x v="3"/>
    <n v="3.6792799999999999"/>
    <n v="630714.82999999996"/>
    <n v="3672138.02"/>
    <n v="-68.86"/>
    <n v="-68.86"/>
    <n v="0"/>
    <n v="17051524"/>
    <x v="3"/>
    <n v="24"/>
    <n v="32"/>
    <n v="5963"/>
  </r>
  <r>
    <s v="AERMOD 22112"/>
    <s v="ElmoreNorth_10202023_2017_PM10.SUM"/>
    <x v="4"/>
    <x v="6"/>
    <x v="17"/>
    <x v="4"/>
    <n v="3.5710099999999998"/>
    <n v="630714.82999999996"/>
    <n v="3672114.31"/>
    <n v="-68.73"/>
    <n v="-68.73"/>
    <n v="0"/>
    <n v="17042424"/>
    <x v="3"/>
    <n v="24"/>
    <n v="32"/>
    <n v="5963"/>
  </r>
  <r>
    <s v="AERMOD 22112"/>
    <s v="ElmoreNorth_10202023_2017_PM10.SUM"/>
    <x v="4"/>
    <x v="6"/>
    <x v="17"/>
    <x v="5"/>
    <n v="3.4527299999999999"/>
    <n v="630714.82999999996"/>
    <n v="3672138.02"/>
    <n v="-68.86"/>
    <n v="-68.86"/>
    <n v="0"/>
    <n v="17050624"/>
    <x v="3"/>
    <n v="24"/>
    <n v="32"/>
    <n v="5963"/>
  </r>
  <r>
    <s v="AERMOD 22112"/>
    <s v="ElmoreNorth_10202023_2017_PM10.SUM"/>
    <x v="4"/>
    <x v="6"/>
    <x v="1"/>
    <x v="0"/>
    <n v="0.42268"/>
    <n v="630423.97"/>
    <n v="3672375.09"/>
    <n v="-69.58"/>
    <n v="-69.58"/>
    <n v="0"/>
    <n v="17090224"/>
    <x v="3"/>
    <n v="24"/>
    <n v="32"/>
    <n v="5963"/>
  </r>
  <r>
    <s v="AERMOD 22112"/>
    <s v="ElmoreNorth_10202023_2017_PM10.SUM"/>
    <x v="4"/>
    <x v="6"/>
    <x v="1"/>
    <x v="1"/>
    <n v="0.39280999999999999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1"/>
    <x v="2"/>
    <n v="0.29848999999999998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"/>
    <x v="3"/>
    <n v="0.29660999999999998"/>
    <n v="630399.73"/>
    <n v="3672375.09"/>
    <n v="-69.62"/>
    <n v="-69.62"/>
    <n v="0"/>
    <n v="17062224"/>
    <x v="3"/>
    <n v="24"/>
    <n v="32"/>
    <n v="5963"/>
  </r>
  <r>
    <s v="AERMOD 22112"/>
    <s v="ElmoreNorth_10202023_2017_PM10.SUM"/>
    <x v="4"/>
    <x v="6"/>
    <x v="1"/>
    <x v="4"/>
    <n v="0.28211999999999998"/>
    <n v="630399.73"/>
    <n v="3672375.09"/>
    <n v="-69.62"/>
    <n v="-69.62"/>
    <n v="0"/>
    <n v="17070824"/>
    <x v="3"/>
    <n v="24"/>
    <n v="32"/>
    <n v="5963"/>
  </r>
  <r>
    <s v="AERMOD 22112"/>
    <s v="ElmoreNorth_10202023_2017_PM10.SUM"/>
    <x v="4"/>
    <x v="6"/>
    <x v="1"/>
    <x v="5"/>
    <n v="0.28073999999999999"/>
    <n v="630399.73"/>
    <n v="3672375.09"/>
    <n v="-69.62"/>
    <n v="-69.62"/>
    <n v="0"/>
    <n v="17071824"/>
    <x v="3"/>
    <n v="24"/>
    <n v="32"/>
    <n v="5963"/>
  </r>
  <r>
    <s v="AERMOD 22112"/>
    <s v="ElmoreNorth_10202023_2017_PM10.SUM"/>
    <x v="4"/>
    <x v="6"/>
    <x v="2"/>
    <x v="0"/>
    <n v="4.7349600000000001"/>
    <n v="630617.88"/>
    <n v="3671995.77"/>
    <n v="-68.97"/>
    <n v="-68.97"/>
    <n v="0"/>
    <n v="17032824"/>
    <x v="3"/>
    <n v="24"/>
    <n v="32"/>
    <n v="5963"/>
  </r>
  <r>
    <s v="AERMOD 22112"/>
    <s v="ElmoreNorth_10202023_2017_PM10.SUM"/>
    <x v="4"/>
    <x v="6"/>
    <x v="2"/>
    <x v="1"/>
    <n v="4.3116599999999998"/>
    <n v="630593.64"/>
    <n v="3671995.77"/>
    <n v="-69.02"/>
    <n v="-69.02"/>
    <n v="0"/>
    <n v="17021224"/>
    <x v="3"/>
    <n v="24"/>
    <n v="32"/>
    <n v="5963"/>
  </r>
  <r>
    <s v="AERMOD 22112"/>
    <s v="ElmoreNorth_10202023_2017_PM10.SUM"/>
    <x v="4"/>
    <x v="6"/>
    <x v="2"/>
    <x v="2"/>
    <n v="3.9007299999999998"/>
    <n v="630593.64"/>
    <n v="3671995.77"/>
    <n v="-69.02"/>
    <n v="-69.02"/>
    <n v="0"/>
    <n v="17032824"/>
    <x v="3"/>
    <n v="24"/>
    <n v="32"/>
    <n v="5963"/>
  </r>
  <r>
    <s v="AERMOD 22112"/>
    <s v="ElmoreNorth_10202023_2017_PM10.SUM"/>
    <x v="4"/>
    <x v="6"/>
    <x v="2"/>
    <x v="3"/>
    <n v="3.7375699999999998"/>
    <n v="630593.64"/>
    <n v="3671995.77"/>
    <n v="-69.02"/>
    <n v="-69.02"/>
    <n v="0"/>
    <n v="17042924"/>
    <x v="3"/>
    <n v="24"/>
    <n v="32"/>
    <n v="5963"/>
  </r>
  <r>
    <s v="AERMOD 22112"/>
    <s v="ElmoreNorth_10202023_2017_PM10.SUM"/>
    <x v="4"/>
    <x v="6"/>
    <x v="2"/>
    <x v="4"/>
    <n v="3.5817800000000002"/>
    <n v="630714.82999999996"/>
    <n v="3672114.31"/>
    <n v="-68.73"/>
    <n v="-68.73"/>
    <n v="0"/>
    <n v="17042424"/>
    <x v="3"/>
    <n v="24"/>
    <n v="32"/>
    <n v="5963"/>
  </r>
  <r>
    <s v="AERMOD 22112"/>
    <s v="ElmoreNorth_10202023_2017_PM10.SUM"/>
    <x v="4"/>
    <x v="6"/>
    <x v="2"/>
    <x v="5"/>
    <n v="3.46577"/>
    <n v="630714.82999999996"/>
    <n v="3672161.72"/>
    <n v="-68.86"/>
    <n v="-68.86"/>
    <n v="0"/>
    <n v="17061124"/>
    <x v="3"/>
    <n v="24"/>
    <n v="32"/>
    <n v="5963"/>
  </r>
  <r>
    <s v="AERMOD 22112"/>
    <s v="ElmoreNorth_10202023_2017_PM10.SUM"/>
    <x v="4"/>
    <x v="6"/>
    <x v="3"/>
    <x v="0"/>
    <n v="0.17326"/>
    <n v="630423.97"/>
    <n v="3672375.09"/>
    <n v="-69.58"/>
    <n v="-69.58"/>
    <n v="0"/>
    <n v="17090224"/>
    <x v="3"/>
    <n v="24"/>
    <n v="32"/>
    <n v="5963"/>
  </r>
  <r>
    <s v="AERMOD 22112"/>
    <s v="ElmoreNorth_10202023_2017_PM10.SUM"/>
    <x v="4"/>
    <x v="6"/>
    <x v="3"/>
    <x v="1"/>
    <n v="0.16916999999999999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3"/>
    <x v="2"/>
    <n v="0.1139"/>
    <n v="630399.73"/>
    <n v="3672375.09"/>
    <n v="-69.62"/>
    <n v="-69.62"/>
    <n v="0"/>
    <n v="17090224"/>
    <x v="3"/>
    <n v="24"/>
    <n v="32"/>
    <n v="5963"/>
  </r>
  <r>
    <s v="AERMOD 22112"/>
    <s v="ElmoreNorth_10202023_2017_PM10.SUM"/>
    <x v="4"/>
    <x v="6"/>
    <x v="3"/>
    <x v="3"/>
    <n v="0.11379"/>
    <n v="630423.97"/>
    <n v="3672375.09"/>
    <n v="-69.58"/>
    <n v="-69.58"/>
    <n v="0"/>
    <n v="17081224"/>
    <x v="3"/>
    <n v="24"/>
    <n v="32"/>
    <n v="5963"/>
  </r>
  <r>
    <s v="AERMOD 22112"/>
    <s v="ElmoreNorth_10202023_2017_PM10.SUM"/>
    <x v="4"/>
    <x v="6"/>
    <x v="3"/>
    <x v="4"/>
    <n v="0.11315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3"/>
    <x v="5"/>
    <n v="0.11164"/>
    <n v="630423.97"/>
    <n v="3672375.09"/>
    <n v="-69.58"/>
    <n v="-69.58"/>
    <n v="0"/>
    <n v="17071624"/>
    <x v="3"/>
    <n v="24"/>
    <n v="32"/>
    <n v="5963"/>
  </r>
  <r>
    <s v="AERMOD 22112"/>
    <s v="ElmoreNorth_10202023_2017_PM10.SUM"/>
    <x v="4"/>
    <x v="6"/>
    <x v="4"/>
    <x v="0"/>
    <n v="0.11761000000000001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4"/>
    <x v="1"/>
    <n v="0.11065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4"/>
    <x v="2"/>
    <n v="8.5040000000000004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4"/>
    <x v="3"/>
    <n v="8.0930000000000002E-2"/>
    <n v="630399.73"/>
    <n v="3672375.09"/>
    <n v="-69.62"/>
    <n v="-69.62"/>
    <n v="0"/>
    <n v="17070824"/>
    <x v="3"/>
    <n v="24"/>
    <n v="32"/>
    <n v="5963"/>
  </r>
  <r>
    <s v="AERMOD 22112"/>
    <s v="ElmoreNorth_10202023_2017_PM10.SUM"/>
    <x v="4"/>
    <x v="6"/>
    <x v="4"/>
    <x v="4"/>
    <n v="7.6240000000000002E-2"/>
    <n v="630399.73"/>
    <n v="3672375.09"/>
    <n v="-69.62"/>
    <n v="-69.62"/>
    <n v="0"/>
    <n v="17081224"/>
    <x v="3"/>
    <n v="24"/>
    <n v="32"/>
    <n v="5963"/>
  </r>
  <r>
    <s v="AERMOD 22112"/>
    <s v="ElmoreNorth_10202023_2017_PM10.SUM"/>
    <x v="4"/>
    <x v="6"/>
    <x v="4"/>
    <x v="5"/>
    <n v="7.5590000000000004E-2"/>
    <n v="630399.73"/>
    <n v="3672375.09"/>
    <n v="-69.62"/>
    <n v="-69.62"/>
    <n v="0"/>
    <n v="17071624"/>
    <x v="3"/>
    <n v="24"/>
    <n v="32"/>
    <n v="5963"/>
  </r>
  <r>
    <s v="AERMOD 22112"/>
    <s v="ElmoreNorth_10202023_2017_PM10.SUM"/>
    <x v="4"/>
    <x v="6"/>
    <x v="5"/>
    <x v="0"/>
    <n v="0.12745000000000001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5"/>
    <x v="1"/>
    <n v="0.12189999999999999"/>
    <n v="630399.73"/>
    <n v="3672375.09"/>
    <n v="-69.62"/>
    <n v="-69.62"/>
    <n v="0"/>
    <n v="17090224"/>
    <x v="3"/>
    <n v="24"/>
    <n v="32"/>
    <n v="5963"/>
  </r>
  <r>
    <s v="AERMOD 22112"/>
    <s v="ElmoreNorth_10202023_2017_PM10.SUM"/>
    <x v="4"/>
    <x v="6"/>
    <x v="5"/>
    <x v="2"/>
    <n v="9.06E-2"/>
    <n v="630399.73"/>
    <n v="3672375.09"/>
    <n v="-69.62"/>
    <n v="-69.62"/>
    <n v="0"/>
    <n v="17062224"/>
    <x v="3"/>
    <n v="24"/>
    <n v="32"/>
    <n v="5963"/>
  </r>
  <r>
    <s v="AERMOD 22112"/>
    <s v="ElmoreNorth_10202023_2017_PM10.SUM"/>
    <x v="4"/>
    <x v="6"/>
    <x v="5"/>
    <x v="3"/>
    <n v="8.7470000000000006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5"/>
    <x v="4"/>
    <n v="8.4370000000000001E-2"/>
    <n v="630375.49"/>
    <n v="3672375.09"/>
    <n v="-69.680000000000007"/>
    <n v="-69.680000000000007"/>
    <n v="0"/>
    <n v="17021724"/>
    <x v="3"/>
    <n v="24"/>
    <n v="32"/>
    <n v="5963"/>
  </r>
  <r>
    <s v="AERMOD 22112"/>
    <s v="ElmoreNorth_10202023_2017_PM10.SUM"/>
    <x v="4"/>
    <x v="6"/>
    <x v="5"/>
    <x v="5"/>
    <n v="8.3379999999999996E-2"/>
    <n v="630399.73"/>
    <n v="3672375.09"/>
    <n v="-69.62"/>
    <n v="-69.62"/>
    <n v="0"/>
    <n v="17071824"/>
    <x v="3"/>
    <n v="24"/>
    <n v="32"/>
    <n v="5963"/>
  </r>
  <r>
    <s v="AERMOD 22112"/>
    <s v="ElmoreNorth_10202023_2017_PM10.SUM"/>
    <x v="4"/>
    <x v="6"/>
    <x v="6"/>
    <x v="0"/>
    <n v="3.6839999999999998E-2"/>
    <n v="630714.82999999996"/>
    <n v="3672256.55"/>
    <n v="-68.92"/>
    <n v="-68.92"/>
    <n v="0"/>
    <n v="17051624"/>
    <x v="3"/>
    <n v="24"/>
    <n v="32"/>
    <n v="5963"/>
  </r>
  <r>
    <s v="AERMOD 22112"/>
    <s v="ElmoreNorth_10202023_2017_PM10.SUM"/>
    <x v="4"/>
    <x v="6"/>
    <x v="6"/>
    <x v="1"/>
    <n v="3.082E-2"/>
    <n v="630714.82999999996"/>
    <n v="3672232.85"/>
    <n v="-68.91"/>
    <n v="-68.91"/>
    <n v="0"/>
    <n v="17051624"/>
    <x v="3"/>
    <n v="24"/>
    <n v="32"/>
    <n v="5963"/>
  </r>
  <r>
    <s v="AERMOD 22112"/>
    <s v="ElmoreNorth_10202023_2017_PM10.SUM"/>
    <x v="4"/>
    <x v="6"/>
    <x v="6"/>
    <x v="2"/>
    <n v="2.9440000000000001E-2"/>
    <n v="630714.82999999996"/>
    <n v="3672232.85"/>
    <n v="-68.91"/>
    <n v="-68.91"/>
    <n v="0"/>
    <n v="17081524"/>
    <x v="3"/>
    <n v="24"/>
    <n v="32"/>
    <n v="5963"/>
  </r>
  <r>
    <s v="AERMOD 22112"/>
    <s v="ElmoreNorth_10202023_2017_PM10.SUM"/>
    <x v="4"/>
    <x v="6"/>
    <x v="6"/>
    <x v="3"/>
    <n v="2.8879999999999999E-2"/>
    <n v="630714.82999999996"/>
    <n v="3672232.85"/>
    <n v="-68.91"/>
    <n v="-68.91"/>
    <n v="0"/>
    <n v="17042424"/>
    <x v="3"/>
    <n v="24"/>
    <n v="32"/>
    <n v="5963"/>
  </r>
  <r>
    <s v="AERMOD 22112"/>
    <s v="ElmoreNorth_10202023_2017_PM10.SUM"/>
    <x v="4"/>
    <x v="6"/>
    <x v="6"/>
    <x v="4"/>
    <n v="2.8549999999999999E-2"/>
    <n v="630714.82999999996"/>
    <n v="3672232.85"/>
    <n v="-68.91"/>
    <n v="-68.91"/>
    <n v="0"/>
    <n v="17052524"/>
    <x v="3"/>
    <n v="24"/>
    <n v="32"/>
    <n v="5963"/>
  </r>
  <r>
    <s v="AERMOD 22112"/>
    <s v="ElmoreNorth_10202023_2017_PM10.SUM"/>
    <x v="4"/>
    <x v="6"/>
    <x v="6"/>
    <x v="5"/>
    <n v="2.8289999999999999E-2"/>
    <n v="630714.82999999996"/>
    <n v="3672232.85"/>
    <n v="-68.91"/>
    <n v="-68.91"/>
    <n v="0"/>
    <n v="17022624"/>
    <x v="3"/>
    <n v="24"/>
    <n v="32"/>
    <n v="5963"/>
  </r>
  <r>
    <s v="AERMOD 22112"/>
    <s v="ElmoreNorth_10202023_2017_PM10.SUM"/>
    <x v="4"/>
    <x v="6"/>
    <x v="36"/>
    <x v="0"/>
    <n v="0.44285999999999998"/>
    <n v="630714.82999999996"/>
    <n v="3672209.14"/>
    <n v="-68.89"/>
    <n v="-68.89"/>
    <n v="0"/>
    <n v="17081524"/>
    <x v="3"/>
    <n v="24"/>
    <n v="32"/>
    <n v="5963"/>
  </r>
  <r>
    <s v="AERMOD 22112"/>
    <s v="ElmoreNorth_10202023_2017_PM10.SUM"/>
    <x v="4"/>
    <x v="6"/>
    <x v="36"/>
    <x v="1"/>
    <n v="0.39967000000000003"/>
    <n v="630714.82999999996"/>
    <n v="3672232.85"/>
    <n v="-68.91"/>
    <n v="-68.91"/>
    <n v="0"/>
    <n v="17050624"/>
    <x v="3"/>
    <n v="24"/>
    <n v="32"/>
    <n v="5963"/>
  </r>
  <r>
    <s v="AERMOD 22112"/>
    <s v="ElmoreNorth_10202023_2017_PM10.SUM"/>
    <x v="4"/>
    <x v="6"/>
    <x v="36"/>
    <x v="2"/>
    <n v="0.35335"/>
    <n v="630714.82999999996"/>
    <n v="3672209.14"/>
    <n v="-68.89"/>
    <n v="-68.89"/>
    <n v="0"/>
    <n v="17061124"/>
    <x v="3"/>
    <n v="24"/>
    <n v="32"/>
    <n v="5963"/>
  </r>
  <r>
    <s v="AERMOD 22112"/>
    <s v="ElmoreNorth_10202023_2017_PM10.SUM"/>
    <x v="4"/>
    <x v="6"/>
    <x v="36"/>
    <x v="3"/>
    <n v="0.32100000000000001"/>
    <n v="630714.82999999996"/>
    <n v="3672209.14"/>
    <n v="-68.89"/>
    <n v="-68.89"/>
    <n v="0"/>
    <n v="17051524"/>
    <x v="3"/>
    <n v="24"/>
    <n v="32"/>
    <n v="5963"/>
  </r>
  <r>
    <s v="AERMOD 22112"/>
    <s v="ElmoreNorth_10202023_2017_PM10.SUM"/>
    <x v="4"/>
    <x v="6"/>
    <x v="36"/>
    <x v="4"/>
    <n v="0.31286000000000003"/>
    <n v="630714.82999999996"/>
    <n v="3672232.85"/>
    <n v="-68.91"/>
    <n v="-68.91"/>
    <n v="0"/>
    <n v="17061024"/>
    <x v="3"/>
    <n v="24"/>
    <n v="32"/>
    <n v="5963"/>
  </r>
  <r>
    <s v="AERMOD 22112"/>
    <s v="ElmoreNorth_10202023_2017_PM10.SUM"/>
    <x v="4"/>
    <x v="6"/>
    <x v="36"/>
    <x v="5"/>
    <n v="0.30814000000000002"/>
    <n v="630714.82999999996"/>
    <n v="3672209.14"/>
    <n v="-68.89"/>
    <n v="-68.89"/>
    <n v="0"/>
    <n v="17052524"/>
    <x v="3"/>
    <n v="24"/>
    <n v="32"/>
    <n v="5963"/>
  </r>
  <r>
    <s v="AERMOD 22112"/>
    <s v="ElmoreNorth_10202023_2017_PM10.SUM"/>
    <x v="4"/>
    <x v="6"/>
    <x v="37"/>
    <x v="0"/>
    <n v="0.47538999999999998"/>
    <n v="630714.82999999996"/>
    <n v="3672209.14"/>
    <n v="-68.89"/>
    <n v="-68.89"/>
    <n v="0"/>
    <n v="17081524"/>
    <x v="3"/>
    <n v="24"/>
    <n v="32"/>
    <n v="5963"/>
  </r>
  <r>
    <s v="AERMOD 22112"/>
    <s v="ElmoreNorth_10202023_2017_PM10.SUM"/>
    <x v="4"/>
    <x v="6"/>
    <x v="37"/>
    <x v="1"/>
    <n v="0.42453000000000002"/>
    <n v="630714.82999999996"/>
    <n v="3672209.14"/>
    <n v="-68.89"/>
    <n v="-68.89"/>
    <n v="0"/>
    <n v="17050624"/>
    <x v="3"/>
    <n v="24"/>
    <n v="32"/>
    <n v="5963"/>
  </r>
  <r>
    <s v="AERMOD 22112"/>
    <s v="ElmoreNorth_10202023_2017_PM10.SUM"/>
    <x v="4"/>
    <x v="6"/>
    <x v="37"/>
    <x v="2"/>
    <n v="0.38725999999999999"/>
    <n v="630714.82999999996"/>
    <n v="3672232.85"/>
    <n v="-68.91"/>
    <n v="-68.91"/>
    <n v="0"/>
    <n v="17081524"/>
    <x v="3"/>
    <n v="24"/>
    <n v="32"/>
    <n v="5963"/>
  </r>
  <r>
    <s v="AERMOD 22112"/>
    <s v="ElmoreNorth_10202023_2017_PM10.SUM"/>
    <x v="4"/>
    <x v="6"/>
    <x v="37"/>
    <x v="3"/>
    <n v="0.34789999999999999"/>
    <n v="630714.82999999996"/>
    <n v="3672209.14"/>
    <n v="-68.89"/>
    <n v="-68.89"/>
    <n v="0"/>
    <n v="17052524"/>
    <x v="3"/>
    <n v="24"/>
    <n v="32"/>
    <n v="5963"/>
  </r>
  <r>
    <s v="AERMOD 22112"/>
    <s v="ElmoreNorth_10202023_2017_PM10.SUM"/>
    <x v="4"/>
    <x v="6"/>
    <x v="37"/>
    <x v="4"/>
    <n v="0.34072000000000002"/>
    <n v="630714.82999999996"/>
    <n v="3672232.85"/>
    <n v="-68.91"/>
    <n v="-68.91"/>
    <n v="0"/>
    <n v="17061024"/>
    <x v="3"/>
    <n v="24"/>
    <n v="32"/>
    <n v="5963"/>
  </r>
  <r>
    <s v="AERMOD 22112"/>
    <s v="ElmoreNorth_10202023_2017_PM10.SUM"/>
    <x v="4"/>
    <x v="6"/>
    <x v="37"/>
    <x v="5"/>
    <n v="0.33966000000000002"/>
    <n v="630714.82999999996"/>
    <n v="3672209.14"/>
    <n v="-68.89"/>
    <n v="-68.89"/>
    <n v="0"/>
    <n v="17102024"/>
    <x v="3"/>
    <n v="24"/>
    <n v="32"/>
    <n v="5963"/>
  </r>
  <r>
    <s v="AERMOD 22112"/>
    <s v="ElmoreNorth_10202023_2017_PM10.SUM"/>
    <x v="4"/>
    <x v="6"/>
    <x v="38"/>
    <x v="0"/>
    <n v="0.49739"/>
    <n v="630714.82999999996"/>
    <n v="3672185.43"/>
    <n v="-68.89"/>
    <n v="-68.89"/>
    <n v="0"/>
    <n v="17081524"/>
    <x v="3"/>
    <n v="24"/>
    <n v="32"/>
    <n v="5963"/>
  </r>
  <r>
    <s v="AERMOD 22112"/>
    <s v="ElmoreNorth_10202023_2017_PM10.SUM"/>
    <x v="4"/>
    <x v="6"/>
    <x v="38"/>
    <x v="1"/>
    <n v="0.44993"/>
    <n v="630714.82999999996"/>
    <n v="3672209.14"/>
    <n v="-68.89"/>
    <n v="-68.89"/>
    <n v="0"/>
    <n v="17050624"/>
    <x v="3"/>
    <n v="24"/>
    <n v="32"/>
    <n v="5963"/>
  </r>
  <r>
    <s v="AERMOD 22112"/>
    <s v="ElmoreNorth_10202023_2017_PM10.SUM"/>
    <x v="4"/>
    <x v="6"/>
    <x v="38"/>
    <x v="2"/>
    <n v="0.44214999999999999"/>
    <n v="630714.82999999996"/>
    <n v="3672209.14"/>
    <n v="-68.89"/>
    <n v="-68.89"/>
    <n v="0"/>
    <n v="17102024"/>
    <x v="3"/>
    <n v="24"/>
    <n v="32"/>
    <n v="5963"/>
  </r>
  <r>
    <s v="AERMOD 22112"/>
    <s v="ElmoreNorth_10202023_2017_PM10.SUM"/>
    <x v="4"/>
    <x v="6"/>
    <x v="38"/>
    <x v="3"/>
    <n v="0.39389999999999997"/>
    <n v="630714.82999999996"/>
    <n v="3672209.14"/>
    <n v="-68.89"/>
    <n v="-68.89"/>
    <n v="0"/>
    <n v="17061024"/>
    <x v="3"/>
    <n v="24"/>
    <n v="32"/>
    <n v="5963"/>
  </r>
  <r>
    <s v="AERMOD 22112"/>
    <s v="ElmoreNorth_10202023_2017_PM10.SUM"/>
    <x v="4"/>
    <x v="6"/>
    <x v="38"/>
    <x v="4"/>
    <n v="0.37601000000000001"/>
    <n v="630714.82999999996"/>
    <n v="3672185.43"/>
    <n v="-68.89"/>
    <n v="-68.89"/>
    <n v="0"/>
    <n v="17042424"/>
    <x v="3"/>
    <n v="24"/>
    <n v="32"/>
    <n v="5963"/>
  </r>
  <r>
    <s v="AERMOD 22112"/>
    <s v="ElmoreNorth_10202023_2017_PM10.SUM"/>
    <x v="4"/>
    <x v="6"/>
    <x v="38"/>
    <x v="5"/>
    <n v="0.36871999999999999"/>
    <n v="630714.82999999996"/>
    <n v="3672185.43"/>
    <n v="-68.89"/>
    <n v="-68.89"/>
    <n v="0"/>
    <n v="17061024"/>
    <x v="3"/>
    <n v="24"/>
    <n v="32"/>
    <n v="5963"/>
  </r>
  <r>
    <s v="AERMOD 22112"/>
    <s v="ElmoreNorth_10202023_2017_PM10.SUM"/>
    <x v="4"/>
    <x v="6"/>
    <x v="39"/>
    <x v="0"/>
    <n v="0.59894999999999998"/>
    <n v="630520.92000000004"/>
    <n v="3671995.77"/>
    <n v="-69.150000000000006"/>
    <n v="-69.150000000000006"/>
    <n v="0"/>
    <n v="17122124"/>
    <x v="3"/>
    <n v="24"/>
    <n v="32"/>
    <n v="5963"/>
  </r>
  <r>
    <s v="AERMOD 22112"/>
    <s v="ElmoreNorth_10202023_2017_PM10.SUM"/>
    <x v="4"/>
    <x v="6"/>
    <x v="39"/>
    <x v="1"/>
    <n v="0.48042000000000001"/>
    <n v="630520.92000000004"/>
    <n v="3671995.77"/>
    <n v="-69.150000000000006"/>
    <n v="-69.150000000000006"/>
    <n v="0"/>
    <n v="17121724"/>
    <x v="3"/>
    <n v="24"/>
    <n v="32"/>
    <n v="5963"/>
  </r>
  <r>
    <s v="AERMOD 22112"/>
    <s v="ElmoreNorth_10202023_2017_PM10.SUM"/>
    <x v="4"/>
    <x v="6"/>
    <x v="39"/>
    <x v="2"/>
    <n v="0.45072000000000001"/>
    <n v="630725"/>
    <n v="3672200"/>
    <n v="-68.87"/>
    <n v="-68.87"/>
    <n v="0"/>
    <n v="17050624"/>
    <x v="3"/>
    <n v="24"/>
    <n v="32"/>
    <n v="5963"/>
  </r>
  <r>
    <s v="AERMOD 22112"/>
    <s v="ElmoreNorth_10202023_2017_PM10.SUM"/>
    <x v="4"/>
    <x v="6"/>
    <x v="39"/>
    <x v="3"/>
    <n v="0.43231000000000003"/>
    <n v="630714.82999999996"/>
    <n v="3672209.14"/>
    <n v="-68.89"/>
    <n v="-68.89"/>
    <n v="0"/>
    <n v="17050624"/>
    <x v="3"/>
    <n v="24"/>
    <n v="32"/>
    <n v="5963"/>
  </r>
  <r>
    <s v="AERMOD 22112"/>
    <s v="ElmoreNorth_10202023_2017_PM10.SUM"/>
    <x v="4"/>
    <x v="6"/>
    <x v="39"/>
    <x v="4"/>
    <n v="0.41909999999999997"/>
    <n v="630714.82999999996"/>
    <n v="3672209.14"/>
    <n v="-68.89"/>
    <n v="-68.89"/>
    <n v="0"/>
    <n v="17061024"/>
    <x v="3"/>
    <n v="24"/>
    <n v="32"/>
    <n v="5963"/>
  </r>
  <r>
    <s v="AERMOD 22112"/>
    <s v="ElmoreNorth_10202023_2017_PM10.SUM"/>
    <x v="4"/>
    <x v="6"/>
    <x v="39"/>
    <x v="5"/>
    <n v="0.40462999999999999"/>
    <n v="630714.82999999996"/>
    <n v="3672185.43"/>
    <n v="-68.89"/>
    <n v="-68.89"/>
    <n v="0"/>
    <n v="17061124"/>
    <x v="3"/>
    <n v="24"/>
    <n v="32"/>
    <n v="5963"/>
  </r>
  <r>
    <s v="AERMOD 22112"/>
    <s v="ElmoreNorth_10202023_2017_PM10.SUM"/>
    <x v="4"/>
    <x v="6"/>
    <x v="40"/>
    <x v="0"/>
    <n v="0.66476999999999997"/>
    <n v="630520.92000000004"/>
    <n v="3671995.77"/>
    <n v="-69.150000000000006"/>
    <n v="-69.150000000000006"/>
    <n v="0"/>
    <n v="17122124"/>
    <x v="3"/>
    <n v="24"/>
    <n v="32"/>
    <n v="5963"/>
  </r>
  <r>
    <s v="AERMOD 22112"/>
    <s v="ElmoreNorth_10202023_2017_PM10.SUM"/>
    <x v="4"/>
    <x v="6"/>
    <x v="40"/>
    <x v="1"/>
    <n v="0.53159000000000001"/>
    <n v="630545.16"/>
    <n v="3671995.77"/>
    <n v="-69.12"/>
    <n v="-69.12"/>
    <n v="0"/>
    <n v="17122124"/>
    <x v="3"/>
    <n v="24"/>
    <n v="32"/>
    <n v="5963"/>
  </r>
  <r>
    <s v="AERMOD 22112"/>
    <s v="ElmoreNorth_10202023_2017_PM10.SUM"/>
    <x v="4"/>
    <x v="6"/>
    <x v="40"/>
    <x v="2"/>
    <n v="0.49242999999999998"/>
    <n v="630520.92000000004"/>
    <n v="3671995.77"/>
    <n v="-69.150000000000006"/>
    <n v="-69.150000000000006"/>
    <n v="0"/>
    <n v="17042824"/>
    <x v="3"/>
    <n v="24"/>
    <n v="32"/>
    <n v="5963"/>
  </r>
  <r>
    <s v="AERMOD 22112"/>
    <s v="ElmoreNorth_10202023_2017_PM10.SUM"/>
    <x v="4"/>
    <x v="6"/>
    <x v="40"/>
    <x v="3"/>
    <n v="0.47736000000000001"/>
    <n v="630520.92000000004"/>
    <n v="3671995.77"/>
    <n v="-69.150000000000006"/>
    <n v="-69.150000000000006"/>
    <n v="0"/>
    <n v="17042924"/>
    <x v="3"/>
    <n v="24"/>
    <n v="32"/>
    <n v="5963"/>
  </r>
  <r>
    <s v="AERMOD 22112"/>
    <s v="ElmoreNorth_10202023_2017_PM10.SUM"/>
    <x v="4"/>
    <x v="6"/>
    <x v="40"/>
    <x v="4"/>
    <n v="0.44369999999999998"/>
    <n v="630714.82999999996"/>
    <n v="3672185.43"/>
    <n v="-68.89"/>
    <n v="-68.89"/>
    <n v="0"/>
    <n v="17051624"/>
    <x v="3"/>
    <n v="24"/>
    <n v="32"/>
    <n v="5963"/>
  </r>
  <r>
    <s v="AERMOD 22112"/>
    <s v="ElmoreNorth_10202023_2017_PM10.SUM"/>
    <x v="4"/>
    <x v="6"/>
    <x v="40"/>
    <x v="5"/>
    <n v="0.42013"/>
    <n v="630714.82999999996"/>
    <n v="3672161.72"/>
    <n v="-68.86"/>
    <n v="-68.86"/>
    <n v="0"/>
    <n v="17052524"/>
    <x v="3"/>
    <n v="24"/>
    <n v="32"/>
    <n v="5963"/>
  </r>
  <r>
    <s v="AERMOD 22112"/>
    <s v="ElmoreNorth_10202023_2017_PM10.SUM"/>
    <x v="4"/>
    <x v="6"/>
    <x v="41"/>
    <x v="0"/>
    <n v="0.64354"/>
    <n v="630520.92000000004"/>
    <n v="3671995.77"/>
    <n v="-69.150000000000006"/>
    <n v="-69.150000000000006"/>
    <n v="0"/>
    <n v="17122124"/>
    <x v="3"/>
    <n v="24"/>
    <n v="32"/>
    <n v="5963"/>
  </r>
  <r>
    <s v="AERMOD 22112"/>
    <s v="ElmoreNorth_10202023_2017_PM10.SUM"/>
    <x v="4"/>
    <x v="6"/>
    <x v="41"/>
    <x v="1"/>
    <n v="0.55664999999999998"/>
    <n v="630545.16"/>
    <n v="3671995.77"/>
    <n v="-69.12"/>
    <n v="-69.12"/>
    <n v="0"/>
    <n v="17121724"/>
    <x v="3"/>
    <n v="24"/>
    <n v="32"/>
    <n v="5963"/>
  </r>
  <r>
    <s v="AERMOD 22112"/>
    <s v="ElmoreNorth_10202023_2017_PM10.SUM"/>
    <x v="4"/>
    <x v="6"/>
    <x v="41"/>
    <x v="2"/>
    <n v="0.49826999999999999"/>
    <n v="630545.16"/>
    <n v="3671995.77"/>
    <n v="-69.12"/>
    <n v="-69.12"/>
    <n v="0"/>
    <n v="17042924"/>
    <x v="3"/>
    <n v="24"/>
    <n v="32"/>
    <n v="5963"/>
  </r>
  <r>
    <s v="AERMOD 22112"/>
    <s v="ElmoreNorth_10202023_2017_PM10.SUM"/>
    <x v="4"/>
    <x v="6"/>
    <x v="41"/>
    <x v="3"/>
    <n v="0.49164999999999998"/>
    <n v="630545.16"/>
    <n v="3671995.77"/>
    <n v="-69.12"/>
    <n v="-69.12"/>
    <n v="0"/>
    <n v="17042824"/>
    <x v="3"/>
    <n v="24"/>
    <n v="32"/>
    <n v="5963"/>
  </r>
  <r>
    <s v="AERMOD 22112"/>
    <s v="ElmoreNorth_10202023_2017_PM10.SUM"/>
    <x v="4"/>
    <x v="6"/>
    <x v="41"/>
    <x v="4"/>
    <n v="0.48592999999999997"/>
    <n v="630545.16"/>
    <n v="3671995.77"/>
    <n v="-69.12"/>
    <n v="-69.12"/>
    <n v="0"/>
    <n v="17120624"/>
    <x v="3"/>
    <n v="24"/>
    <n v="32"/>
    <n v="5963"/>
  </r>
  <r>
    <s v="AERMOD 22112"/>
    <s v="ElmoreNorth_10202023_2017_PM10.SUM"/>
    <x v="4"/>
    <x v="6"/>
    <x v="41"/>
    <x v="5"/>
    <n v="0.44358999999999998"/>
    <n v="630714.82999999996"/>
    <n v="3672161.72"/>
    <n v="-68.86"/>
    <n v="-68.86"/>
    <n v="0"/>
    <n v="17052524"/>
    <x v="3"/>
    <n v="24"/>
    <n v="32"/>
    <n v="5963"/>
  </r>
  <r>
    <s v="AERMOD 22112"/>
    <s v="ElmoreNorth_10202023_2017_PM10.SUM"/>
    <x v="4"/>
    <x v="6"/>
    <x v="42"/>
    <x v="0"/>
    <n v="0.64990999999999999"/>
    <n v="630545.16"/>
    <n v="3671995.77"/>
    <n v="-69.12"/>
    <n v="-69.12"/>
    <n v="0"/>
    <n v="17122124"/>
    <x v="3"/>
    <n v="24"/>
    <n v="32"/>
    <n v="5963"/>
  </r>
  <r>
    <s v="AERMOD 22112"/>
    <s v="ElmoreNorth_10202023_2017_PM10.SUM"/>
    <x v="4"/>
    <x v="6"/>
    <x v="42"/>
    <x v="1"/>
    <n v="0.57516"/>
    <n v="630569.4"/>
    <n v="3671995.77"/>
    <n v="-69.069999999999993"/>
    <n v="-69.069999999999993"/>
    <n v="0"/>
    <n v="17121724"/>
    <x v="3"/>
    <n v="24"/>
    <n v="32"/>
    <n v="5963"/>
  </r>
  <r>
    <s v="AERMOD 22112"/>
    <s v="ElmoreNorth_10202023_2017_PM10.SUM"/>
    <x v="4"/>
    <x v="6"/>
    <x v="42"/>
    <x v="2"/>
    <n v="0.52200999999999997"/>
    <n v="630569.4"/>
    <n v="3671995.77"/>
    <n v="-69.069999999999993"/>
    <n v="-69.069999999999993"/>
    <n v="0"/>
    <n v="17042924"/>
    <x v="3"/>
    <n v="24"/>
    <n v="32"/>
    <n v="5963"/>
  </r>
  <r>
    <s v="AERMOD 22112"/>
    <s v="ElmoreNorth_10202023_2017_PM10.SUM"/>
    <x v="4"/>
    <x v="6"/>
    <x v="42"/>
    <x v="3"/>
    <n v="0.50382000000000005"/>
    <n v="630545.16"/>
    <n v="3671995.77"/>
    <n v="-69.12"/>
    <n v="-69.12"/>
    <n v="0"/>
    <n v="17042924"/>
    <x v="3"/>
    <n v="24"/>
    <n v="32"/>
    <n v="5963"/>
  </r>
  <r>
    <s v="AERMOD 22112"/>
    <s v="ElmoreNorth_10202023_2017_PM10.SUM"/>
    <x v="4"/>
    <x v="6"/>
    <x v="42"/>
    <x v="4"/>
    <n v="0.47144000000000003"/>
    <n v="630714.82999999996"/>
    <n v="3672138.02"/>
    <n v="-68.86"/>
    <n v="-68.86"/>
    <n v="0"/>
    <n v="17051524"/>
    <x v="3"/>
    <n v="24"/>
    <n v="32"/>
    <n v="5963"/>
  </r>
  <r>
    <s v="AERMOD 22112"/>
    <s v="ElmoreNorth_10202023_2017_PM10.SUM"/>
    <x v="4"/>
    <x v="6"/>
    <x v="42"/>
    <x v="5"/>
    <n v="0.43920999999999999"/>
    <n v="630714.82999999996"/>
    <n v="3672138.02"/>
    <n v="-68.86"/>
    <n v="-68.86"/>
    <n v="0"/>
    <n v="17052524"/>
    <x v="3"/>
    <n v="24"/>
    <n v="32"/>
    <n v="5963"/>
  </r>
  <r>
    <s v="AERMOD 22112"/>
    <s v="ElmoreNorth_10202023_2017_PM10.SUM"/>
    <x v="4"/>
    <x v="6"/>
    <x v="43"/>
    <x v="0"/>
    <n v="0.65200000000000002"/>
    <n v="630569.4"/>
    <n v="3671995.77"/>
    <n v="-69.069999999999993"/>
    <n v="-69.069999999999993"/>
    <n v="0"/>
    <n v="17122124"/>
    <x v="3"/>
    <n v="24"/>
    <n v="32"/>
    <n v="5963"/>
  </r>
  <r>
    <s v="AERMOD 22112"/>
    <s v="ElmoreNorth_10202023_2017_PM10.SUM"/>
    <x v="4"/>
    <x v="6"/>
    <x v="43"/>
    <x v="1"/>
    <n v="0.55342999999999998"/>
    <n v="630569.4"/>
    <n v="3671995.77"/>
    <n v="-69.069999999999993"/>
    <n v="-69.069999999999993"/>
    <n v="0"/>
    <n v="17121724"/>
    <x v="3"/>
    <n v="24"/>
    <n v="32"/>
    <n v="5963"/>
  </r>
  <r>
    <s v="AERMOD 22112"/>
    <s v="ElmoreNorth_10202023_2017_PM10.SUM"/>
    <x v="4"/>
    <x v="6"/>
    <x v="43"/>
    <x v="2"/>
    <n v="0.53408999999999995"/>
    <n v="630569.4"/>
    <n v="3671995.77"/>
    <n v="-69.069999999999993"/>
    <n v="-69.069999999999993"/>
    <n v="0"/>
    <n v="17042924"/>
    <x v="3"/>
    <n v="24"/>
    <n v="32"/>
    <n v="5963"/>
  </r>
  <r>
    <s v="AERMOD 22112"/>
    <s v="ElmoreNorth_10202023_2017_PM10.SUM"/>
    <x v="4"/>
    <x v="6"/>
    <x v="43"/>
    <x v="3"/>
    <n v="0.49409999999999998"/>
    <n v="630593.64"/>
    <n v="3671995.77"/>
    <n v="-69.02"/>
    <n v="-69.02"/>
    <n v="0"/>
    <n v="17042924"/>
    <x v="3"/>
    <n v="24"/>
    <n v="32"/>
    <n v="5963"/>
  </r>
  <r>
    <s v="AERMOD 22112"/>
    <s v="ElmoreNorth_10202023_2017_PM10.SUM"/>
    <x v="4"/>
    <x v="6"/>
    <x v="43"/>
    <x v="4"/>
    <n v="0.48460999999999999"/>
    <n v="630593.64"/>
    <n v="3671995.77"/>
    <n v="-69.02"/>
    <n v="-69.02"/>
    <n v="0"/>
    <n v="17120624"/>
    <x v="3"/>
    <n v="24"/>
    <n v="32"/>
    <n v="5963"/>
  </r>
  <r>
    <s v="AERMOD 22112"/>
    <s v="ElmoreNorth_10202023_2017_PM10.SUM"/>
    <x v="4"/>
    <x v="6"/>
    <x v="43"/>
    <x v="5"/>
    <n v="0.45327000000000001"/>
    <n v="630714.82999999996"/>
    <n v="3672138.02"/>
    <n v="-68.86"/>
    <n v="-68.86"/>
    <n v="0"/>
    <n v="17061124"/>
    <x v="3"/>
    <n v="24"/>
    <n v="32"/>
    <n v="5963"/>
  </r>
  <r>
    <s v="AERMOD 22112"/>
    <s v="ElmoreNorth_10202023_2017_PM10.SUM"/>
    <x v="4"/>
    <x v="6"/>
    <x v="44"/>
    <x v="0"/>
    <n v="0.61773"/>
    <n v="630593.64"/>
    <n v="3671995.77"/>
    <n v="-69.02"/>
    <n v="-69.02"/>
    <n v="0"/>
    <n v="17121724"/>
    <x v="3"/>
    <n v="24"/>
    <n v="32"/>
    <n v="5963"/>
  </r>
  <r>
    <s v="AERMOD 22112"/>
    <s v="ElmoreNorth_10202023_2017_PM10.SUM"/>
    <x v="4"/>
    <x v="6"/>
    <x v="44"/>
    <x v="1"/>
    <n v="0.56994"/>
    <n v="630593.64"/>
    <n v="3671995.77"/>
    <n v="-69.02"/>
    <n v="-69.02"/>
    <n v="0"/>
    <n v="17122124"/>
    <x v="3"/>
    <n v="24"/>
    <n v="32"/>
    <n v="5963"/>
  </r>
  <r>
    <s v="AERMOD 22112"/>
    <s v="ElmoreNorth_10202023_2017_PM10.SUM"/>
    <x v="4"/>
    <x v="6"/>
    <x v="44"/>
    <x v="2"/>
    <n v="0.50631000000000004"/>
    <n v="630593.64"/>
    <n v="3671995.77"/>
    <n v="-69.02"/>
    <n v="-69.02"/>
    <n v="0"/>
    <n v="17042924"/>
    <x v="3"/>
    <n v="24"/>
    <n v="32"/>
    <n v="5963"/>
  </r>
  <r>
    <s v="AERMOD 22112"/>
    <s v="ElmoreNorth_10202023_2017_PM10.SUM"/>
    <x v="4"/>
    <x v="6"/>
    <x v="44"/>
    <x v="3"/>
    <n v="0.49428"/>
    <n v="630593.64"/>
    <n v="3671995.77"/>
    <n v="-69.02"/>
    <n v="-69.02"/>
    <n v="0"/>
    <n v="17120624"/>
    <x v="3"/>
    <n v="24"/>
    <n v="32"/>
    <n v="5963"/>
  </r>
  <r>
    <s v="AERMOD 22112"/>
    <s v="ElmoreNorth_10202023_2017_PM10.SUM"/>
    <x v="4"/>
    <x v="6"/>
    <x v="44"/>
    <x v="4"/>
    <n v="0.47151999999999999"/>
    <n v="630714.82999999996"/>
    <n v="3672114.31"/>
    <n v="-68.73"/>
    <n v="-68.73"/>
    <n v="0"/>
    <n v="17051524"/>
    <x v="3"/>
    <n v="24"/>
    <n v="32"/>
    <n v="5963"/>
  </r>
  <r>
    <s v="AERMOD 22112"/>
    <s v="ElmoreNorth_10202023_2017_PM10.SUM"/>
    <x v="4"/>
    <x v="6"/>
    <x v="44"/>
    <x v="5"/>
    <n v="0.43680000000000002"/>
    <n v="630714.82999999996"/>
    <n v="3672114.31"/>
    <n v="-68.73"/>
    <n v="-68.73"/>
    <n v="0"/>
    <n v="17102024"/>
    <x v="3"/>
    <n v="24"/>
    <n v="32"/>
    <n v="5963"/>
  </r>
  <r>
    <s v="AERMOD 22112"/>
    <s v="ElmoreNorth_10202023_2017_PM10.SUM"/>
    <x v="4"/>
    <x v="6"/>
    <x v="45"/>
    <x v="0"/>
    <n v="0.55630999999999997"/>
    <n v="630714.82999999996"/>
    <n v="3672114.31"/>
    <n v="-68.73"/>
    <n v="-68.73"/>
    <n v="0"/>
    <n v="17081524"/>
    <x v="3"/>
    <n v="24"/>
    <n v="32"/>
    <n v="5963"/>
  </r>
  <r>
    <s v="AERMOD 22112"/>
    <s v="ElmoreNorth_10202023_2017_PM10.SUM"/>
    <x v="4"/>
    <x v="6"/>
    <x v="45"/>
    <x v="1"/>
    <n v="0.51354"/>
    <n v="630593.64"/>
    <n v="3671995.77"/>
    <n v="-69.02"/>
    <n v="-69.02"/>
    <n v="0"/>
    <n v="17121724"/>
    <x v="3"/>
    <n v="24"/>
    <n v="32"/>
    <n v="5963"/>
  </r>
  <r>
    <s v="AERMOD 22112"/>
    <s v="ElmoreNorth_10202023_2017_PM10.SUM"/>
    <x v="4"/>
    <x v="6"/>
    <x v="45"/>
    <x v="2"/>
    <n v="0.47763"/>
    <n v="630714.82999999996"/>
    <n v="3672114.31"/>
    <n v="-68.73"/>
    <n v="-68.73"/>
    <n v="0"/>
    <n v="17050624"/>
    <x v="3"/>
    <n v="24"/>
    <n v="32"/>
    <n v="5963"/>
  </r>
  <r>
    <s v="AERMOD 22112"/>
    <s v="ElmoreNorth_10202023_2017_PM10.SUM"/>
    <x v="4"/>
    <x v="6"/>
    <x v="45"/>
    <x v="3"/>
    <n v="0.43863000000000002"/>
    <n v="630714.82999999996"/>
    <n v="3672114.31"/>
    <n v="-68.73"/>
    <n v="-68.73"/>
    <n v="0"/>
    <n v="17042424"/>
    <x v="3"/>
    <n v="24"/>
    <n v="32"/>
    <n v="5963"/>
  </r>
  <r>
    <s v="AERMOD 22112"/>
    <s v="ElmoreNorth_10202023_2017_PM10.SUM"/>
    <x v="4"/>
    <x v="6"/>
    <x v="45"/>
    <x v="4"/>
    <n v="0.43180000000000002"/>
    <n v="630714.82999999996"/>
    <n v="3672114.31"/>
    <n v="-68.73"/>
    <n v="-68.73"/>
    <n v="0"/>
    <n v="17061024"/>
    <x v="3"/>
    <n v="24"/>
    <n v="32"/>
    <n v="5963"/>
  </r>
  <r>
    <s v="AERMOD 22112"/>
    <s v="ElmoreNorth_10202023_2017_PM10.SUM"/>
    <x v="4"/>
    <x v="6"/>
    <x v="45"/>
    <x v="5"/>
    <n v="0.43047000000000002"/>
    <n v="630714.82999999996"/>
    <n v="3672114.31"/>
    <n v="-68.73"/>
    <n v="-68.73"/>
    <n v="0"/>
    <n v="17051524"/>
    <x v="3"/>
    <n v="24"/>
    <n v="32"/>
    <n v="5963"/>
  </r>
  <r>
    <s v="AERMOD 22112"/>
    <s v="ElmoreNorth_10202023_2017_PM10.SUM"/>
    <x v="4"/>
    <x v="6"/>
    <x v="46"/>
    <x v="0"/>
    <n v="0.50412999999999997"/>
    <n v="630714.82999999996"/>
    <n v="3672090.6"/>
    <n v="-68.86"/>
    <n v="-68.86"/>
    <n v="0"/>
    <n v="17081524"/>
    <x v="3"/>
    <n v="24"/>
    <n v="32"/>
    <n v="5963"/>
  </r>
  <r>
    <s v="AERMOD 22112"/>
    <s v="ElmoreNorth_10202023_2017_PM10.SUM"/>
    <x v="4"/>
    <x v="6"/>
    <x v="46"/>
    <x v="1"/>
    <n v="0.43326999999999999"/>
    <n v="630714.82999999996"/>
    <n v="3672114.31"/>
    <n v="-68.73"/>
    <n v="-68.73"/>
    <n v="0"/>
    <n v="17081524"/>
    <x v="3"/>
    <n v="24"/>
    <n v="32"/>
    <n v="5963"/>
  </r>
  <r>
    <s v="AERMOD 22112"/>
    <s v="ElmoreNorth_10202023_2017_PM10.SUM"/>
    <x v="4"/>
    <x v="6"/>
    <x v="46"/>
    <x v="2"/>
    <n v="0.41044000000000003"/>
    <n v="630714.82999999996"/>
    <n v="3672090.6"/>
    <n v="-68.86"/>
    <n v="-68.86"/>
    <n v="0"/>
    <n v="17061124"/>
    <x v="3"/>
    <n v="24"/>
    <n v="32"/>
    <n v="5963"/>
  </r>
  <r>
    <s v="AERMOD 22112"/>
    <s v="ElmoreNorth_10202023_2017_PM10.SUM"/>
    <x v="4"/>
    <x v="6"/>
    <x v="46"/>
    <x v="3"/>
    <n v="0.40619"/>
    <n v="630714.82999999996"/>
    <n v="3672090.6"/>
    <n v="-68.86"/>
    <n v="-68.86"/>
    <n v="0"/>
    <n v="17050624"/>
    <x v="3"/>
    <n v="24"/>
    <n v="32"/>
    <n v="5963"/>
  </r>
  <r>
    <s v="AERMOD 22112"/>
    <s v="ElmoreNorth_10202023_2017_PM10.SUM"/>
    <x v="4"/>
    <x v="6"/>
    <x v="46"/>
    <x v="4"/>
    <n v="0.38512999999999997"/>
    <n v="630714.82999999996"/>
    <n v="3672090.6"/>
    <n v="-68.86"/>
    <n v="-68.86"/>
    <n v="0"/>
    <n v="17042424"/>
    <x v="3"/>
    <n v="24"/>
    <n v="32"/>
    <n v="5963"/>
  </r>
  <r>
    <s v="AERMOD 22112"/>
    <s v="ElmoreNorth_10202023_2017_PM10.SUM"/>
    <x v="4"/>
    <x v="6"/>
    <x v="46"/>
    <x v="5"/>
    <n v="0.36080000000000001"/>
    <n v="630714.82999999996"/>
    <n v="3672090.6"/>
    <n v="-68.86"/>
    <n v="-68.86"/>
    <n v="0"/>
    <n v="17102024"/>
    <x v="3"/>
    <n v="24"/>
    <n v="32"/>
    <n v="5963"/>
  </r>
  <r>
    <s v="AERMOD 22112"/>
    <s v="ElmoreNorth_10202023_2017_PM10.SUM"/>
    <x v="4"/>
    <x v="6"/>
    <x v="47"/>
    <x v="0"/>
    <n v="0.40068999999999999"/>
    <n v="630714.82999999996"/>
    <n v="3672090.6"/>
    <n v="-68.86"/>
    <n v="-68.86"/>
    <n v="0"/>
    <n v="17081524"/>
    <x v="3"/>
    <n v="24"/>
    <n v="32"/>
    <n v="5963"/>
  </r>
  <r>
    <s v="AERMOD 22112"/>
    <s v="ElmoreNorth_10202023_2017_PM10.SUM"/>
    <x v="4"/>
    <x v="6"/>
    <x v="47"/>
    <x v="1"/>
    <n v="0.34947"/>
    <n v="630725"/>
    <n v="3672100"/>
    <n v="-68.84"/>
    <n v="-68.84"/>
    <n v="0"/>
    <n v="17102024"/>
    <x v="3"/>
    <n v="24"/>
    <n v="32"/>
    <n v="5963"/>
  </r>
  <r>
    <s v="AERMOD 22112"/>
    <s v="ElmoreNorth_10202023_2017_PM10.SUM"/>
    <x v="4"/>
    <x v="6"/>
    <x v="47"/>
    <x v="2"/>
    <n v="0.33476"/>
    <n v="630714.82999999996"/>
    <n v="3672090.6"/>
    <n v="-68.86"/>
    <n v="-68.86"/>
    <n v="0"/>
    <n v="17050624"/>
    <x v="3"/>
    <n v="24"/>
    <n v="32"/>
    <n v="5963"/>
  </r>
  <r>
    <s v="AERMOD 22112"/>
    <s v="ElmoreNorth_10202023_2017_PM10.SUM"/>
    <x v="4"/>
    <x v="6"/>
    <x v="47"/>
    <x v="3"/>
    <n v="0.3125"/>
    <n v="630714.82999999996"/>
    <n v="3672090.6"/>
    <n v="-68.86"/>
    <n v="-68.86"/>
    <n v="0"/>
    <n v="17051524"/>
    <x v="3"/>
    <n v="24"/>
    <n v="32"/>
    <n v="5963"/>
  </r>
  <r>
    <s v="AERMOD 22112"/>
    <s v="ElmoreNorth_10202023_2017_PM10.SUM"/>
    <x v="4"/>
    <x v="6"/>
    <x v="47"/>
    <x v="4"/>
    <n v="0.28166999999999998"/>
    <n v="630714.82999999996"/>
    <n v="3672090.6"/>
    <n v="-68.86"/>
    <n v="-68.86"/>
    <n v="0"/>
    <n v="17052524"/>
    <x v="3"/>
    <n v="24"/>
    <n v="32"/>
    <n v="5963"/>
  </r>
  <r>
    <s v="AERMOD 22112"/>
    <s v="ElmoreNorth_10202023_2017_PM10.SUM"/>
    <x v="4"/>
    <x v="6"/>
    <x v="47"/>
    <x v="5"/>
    <n v="0.2802"/>
    <n v="630714.82999999996"/>
    <n v="3672090.6"/>
    <n v="-68.86"/>
    <n v="-68.86"/>
    <n v="0"/>
    <n v="17042424"/>
    <x v="3"/>
    <n v="24"/>
    <n v="32"/>
    <n v="5963"/>
  </r>
  <r>
    <s v="AERMOD 22112"/>
    <s v="ElmoreNorth_10202023_2017_PM10.SUM"/>
    <x v="4"/>
    <x v="6"/>
    <x v="48"/>
    <x v="0"/>
    <n v="0.29760999999999999"/>
    <n v="630725"/>
    <n v="3672075"/>
    <n v="-68.73"/>
    <n v="-68.73"/>
    <n v="0"/>
    <n v="17081524"/>
    <x v="3"/>
    <n v="24"/>
    <n v="32"/>
    <n v="5963"/>
  </r>
  <r>
    <s v="AERMOD 22112"/>
    <s v="ElmoreNorth_10202023_2017_PM10.SUM"/>
    <x v="4"/>
    <x v="6"/>
    <x v="48"/>
    <x v="1"/>
    <n v="0.25085000000000002"/>
    <n v="630714.82999999996"/>
    <n v="3672066.89"/>
    <n v="-68.75"/>
    <n v="-68.75"/>
    <n v="0"/>
    <n v="17051524"/>
    <x v="3"/>
    <n v="24"/>
    <n v="32"/>
    <n v="5963"/>
  </r>
  <r>
    <s v="AERMOD 22112"/>
    <s v="ElmoreNorth_10202023_2017_PM10.SUM"/>
    <x v="4"/>
    <x v="6"/>
    <x v="48"/>
    <x v="2"/>
    <n v="0.24335000000000001"/>
    <n v="630725"/>
    <n v="3672075"/>
    <n v="-68.73"/>
    <n v="-68.73"/>
    <n v="0"/>
    <n v="17051524"/>
    <x v="3"/>
    <n v="24"/>
    <n v="32"/>
    <n v="5963"/>
  </r>
  <r>
    <s v="AERMOD 22112"/>
    <s v="ElmoreNorth_10202023_2017_PM10.SUM"/>
    <x v="4"/>
    <x v="6"/>
    <x v="48"/>
    <x v="3"/>
    <n v="0.23658999999999999"/>
    <n v="630725"/>
    <n v="3672075"/>
    <n v="-68.73"/>
    <n v="-68.73"/>
    <n v="0"/>
    <n v="17102024"/>
    <x v="3"/>
    <n v="24"/>
    <n v="32"/>
    <n v="5963"/>
  </r>
  <r>
    <s v="AERMOD 22112"/>
    <s v="ElmoreNorth_10202023_2017_PM10.SUM"/>
    <x v="4"/>
    <x v="6"/>
    <x v="48"/>
    <x v="4"/>
    <n v="0.20699000000000001"/>
    <n v="630750"/>
    <n v="3672075"/>
    <n v="-68.66"/>
    <n v="-68.66"/>
    <n v="0"/>
    <n v="17052524"/>
    <x v="3"/>
    <n v="24"/>
    <n v="32"/>
    <n v="5963"/>
  </r>
  <r>
    <s v="AERMOD 22112"/>
    <s v="ElmoreNorth_10202023_2017_PM10.SUM"/>
    <x v="4"/>
    <x v="6"/>
    <x v="48"/>
    <x v="5"/>
    <n v="0.19595000000000001"/>
    <n v="630714.82999999996"/>
    <n v="3672066.89"/>
    <n v="-68.75"/>
    <n v="-68.75"/>
    <n v="0"/>
    <n v="17052524"/>
    <x v="3"/>
    <n v="24"/>
    <n v="32"/>
    <n v="5963"/>
  </r>
  <r>
    <s v="AERMOD 22112"/>
    <s v="ElmoreNorth_10202023_2017_PM10.SUM"/>
    <x v="4"/>
    <x v="6"/>
    <x v="49"/>
    <x v="0"/>
    <n v="0.17799999999999999"/>
    <n v="630825"/>
    <n v="3672075"/>
    <n v="-69.260000000000005"/>
    <n v="-69.260000000000005"/>
    <n v="0"/>
    <n v="17081524"/>
    <x v="3"/>
    <n v="24"/>
    <n v="32"/>
    <n v="5963"/>
  </r>
  <r>
    <s v="AERMOD 22112"/>
    <s v="ElmoreNorth_10202023_2017_PM10.SUM"/>
    <x v="4"/>
    <x v="6"/>
    <x v="49"/>
    <x v="1"/>
    <n v="0.17519999999999999"/>
    <n v="630825"/>
    <n v="3672075"/>
    <n v="-69.260000000000005"/>
    <n v="-69.260000000000005"/>
    <n v="0"/>
    <n v="17050624"/>
    <x v="3"/>
    <n v="24"/>
    <n v="32"/>
    <n v="5963"/>
  </r>
  <r>
    <s v="AERMOD 22112"/>
    <s v="ElmoreNorth_10202023_2017_PM10.SUM"/>
    <x v="4"/>
    <x v="6"/>
    <x v="49"/>
    <x v="2"/>
    <n v="0.16417000000000001"/>
    <n v="630775"/>
    <n v="3672075"/>
    <n v="-68.59"/>
    <n v="-68.59"/>
    <n v="0"/>
    <n v="17081524"/>
    <x v="3"/>
    <n v="24"/>
    <n v="32"/>
    <n v="5963"/>
  </r>
  <r>
    <s v="AERMOD 22112"/>
    <s v="ElmoreNorth_10202023_2017_PM10.SUM"/>
    <x v="4"/>
    <x v="6"/>
    <x v="49"/>
    <x v="3"/>
    <n v="0.13500000000000001"/>
    <n v="630825"/>
    <n v="3672075"/>
    <n v="-69.260000000000005"/>
    <n v="-69.260000000000005"/>
    <n v="0"/>
    <n v="17052524"/>
    <x v="3"/>
    <n v="24"/>
    <n v="32"/>
    <n v="5963"/>
  </r>
  <r>
    <s v="AERMOD 22112"/>
    <s v="ElmoreNorth_10202023_2017_PM10.SUM"/>
    <x v="4"/>
    <x v="6"/>
    <x v="49"/>
    <x v="4"/>
    <n v="0.13275000000000001"/>
    <n v="630825"/>
    <n v="3672075"/>
    <n v="-69.260000000000005"/>
    <n v="-69.260000000000005"/>
    <n v="0"/>
    <n v="17051524"/>
    <x v="3"/>
    <n v="24"/>
    <n v="32"/>
    <n v="5963"/>
  </r>
  <r>
    <s v="AERMOD 22112"/>
    <s v="ElmoreNorth_10202023_2017_PM10.SUM"/>
    <x v="4"/>
    <x v="6"/>
    <x v="49"/>
    <x v="5"/>
    <n v="0.12402000000000001"/>
    <n v="630825"/>
    <n v="3672075"/>
    <n v="-69.260000000000005"/>
    <n v="-69.260000000000005"/>
    <n v="0"/>
    <n v="17052424"/>
    <x v="3"/>
    <n v="24"/>
    <n v="32"/>
    <n v="5963"/>
  </r>
  <r>
    <s v="AERMOD 22112"/>
    <s v="ElmoreNorth_10202023_2017_PM10.SUM"/>
    <x v="4"/>
    <x v="6"/>
    <x v="7"/>
    <x v="0"/>
    <n v="3.6839999999999998E-2"/>
    <n v="630714.82999999996"/>
    <n v="3672256.55"/>
    <n v="-68.92"/>
    <n v="-68.92"/>
    <n v="0"/>
    <n v="17051624"/>
    <x v="3"/>
    <n v="24"/>
    <n v="32"/>
    <n v="5963"/>
  </r>
  <r>
    <s v="AERMOD 22112"/>
    <s v="ElmoreNorth_10202023_2017_PM10.SUM"/>
    <x v="4"/>
    <x v="6"/>
    <x v="7"/>
    <x v="1"/>
    <n v="3.082E-2"/>
    <n v="630714.82999999996"/>
    <n v="3672232.85"/>
    <n v="-68.91"/>
    <n v="-68.91"/>
    <n v="0"/>
    <n v="17051624"/>
    <x v="3"/>
    <n v="24"/>
    <n v="32"/>
    <n v="5963"/>
  </r>
  <r>
    <s v="AERMOD 22112"/>
    <s v="ElmoreNorth_10202023_2017_PM10.SUM"/>
    <x v="4"/>
    <x v="6"/>
    <x v="7"/>
    <x v="2"/>
    <n v="2.9440000000000001E-2"/>
    <n v="630714.82999999996"/>
    <n v="3672232.85"/>
    <n v="-68.91"/>
    <n v="-68.91"/>
    <n v="0"/>
    <n v="17081524"/>
    <x v="3"/>
    <n v="24"/>
    <n v="32"/>
    <n v="5963"/>
  </r>
  <r>
    <s v="AERMOD 22112"/>
    <s v="ElmoreNorth_10202023_2017_PM10.SUM"/>
    <x v="4"/>
    <x v="6"/>
    <x v="7"/>
    <x v="3"/>
    <n v="2.8879999999999999E-2"/>
    <n v="630714.82999999996"/>
    <n v="3672232.85"/>
    <n v="-68.91"/>
    <n v="-68.91"/>
    <n v="0"/>
    <n v="17042424"/>
    <x v="3"/>
    <n v="24"/>
    <n v="32"/>
    <n v="5963"/>
  </r>
  <r>
    <s v="AERMOD 22112"/>
    <s v="ElmoreNorth_10202023_2017_PM10.SUM"/>
    <x v="4"/>
    <x v="6"/>
    <x v="7"/>
    <x v="4"/>
    <n v="2.8549999999999999E-2"/>
    <n v="630714.82999999996"/>
    <n v="3672232.85"/>
    <n v="-68.91"/>
    <n v="-68.91"/>
    <n v="0"/>
    <n v="17052524"/>
    <x v="3"/>
    <n v="24"/>
    <n v="32"/>
    <n v="5963"/>
  </r>
  <r>
    <s v="AERMOD 22112"/>
    <s v="ElmoreNorth_10202023_2017_PM10.SUM"/>
    <x v="4"/>
    <x v="6"/>
    <x v="7"/>
    <x v="5"/>
    <n v="2.8289999999999999E-2"/>
    <n v="630714.82999999996"/>
    <n v="3672232.85"/>
    <n v="-68.91"/>
    <n v="-68.91"/>
    <n v="0"/>
    <n v="17022624"/>
    <x v="3"/>
    <n v="24"/>
    <n v="32"/>
    <n v="5963"/>
  </r>
  <r>
    <s v="AERMOD 22112"/>
    <s v="ElmoreNorth_10202023_2017_PM10.SUM"/>
    <x v="4"/>
    <x v="6"/>
    <x v="8"/>
    <x v="0"/>
    <n v="5.8560000000000001E-2"/>
    <n v="630423.97"/>
    <n v="3672375.09"/>
    <n v="-69.58"/>
    <n v="-69.58"/>
    <n v="0"/>
    <n v="17090224"/>
    <x v="3"/>
    <n v="24"/>
    <n v="32"/>
    <n v="5963"/>
  </r>
  <r>
    <s v="AERMOD 22112"/>
    <s v="ElmoreNorth_10202023_2017_PM10.SUM"/>
    <x v="4"/>
    <x v="6"/>
    <x v="8"/>
    <x v="1"/>
    <n v="5.697E-2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8"/>
    <x v="2"/>
    <n v="3.8960000000000002E-2"/>
    <n v="630423.97"/>
    <n v="3672375.09"/>
    <n v="-69.58"/>
    <n v="-69.58"/>
    <n v="0"/>
    <n v="17062224"/>
    <x v="3"/>
    <n v="24"/>
    <n v="32"/>
    <n v="5963"/>
  </r>
  <r>
    <s v="AERMOD 22112"/>
    <s v="ElmoreNorth_10202023_2017_PM10.SUM"/>
    <x v="4"/>
    <x v="6"/>
    <x v="8"/>
    <x v="3"/>
    <n v="3.857E-2"/>
    <n v="630423.97"/>
    <n v="3672375.09"/>
    <n v="-69.58"/>
    <n v="-69.58"/>
    <n v="0"/>
    <n v="17081224"/>
    <x v="3"/>
    <n v="24"/>
    <n v="32"/>
    <n v="5963"/>
  </r>
  <r>
    <s v="AERMOD 22112"/>
    <s v="ElmoreNorth_10202023_2017_PM10.SUM"/>
    <x v="4"/>
    <x v="6"/>
    <x v="8"/>
    <x v="4"/>
    <n v="3.8510000000000003E-2"/>
    <n v="630423.97"/>
    <n v="3672375.09"/>
    <n v="-69.58"/>
    <n v="-69.58"/>
    <n v="0"/>
    <n v="17071624"/>
    <x v="3"/>
    <n v="24"/>
    <n v="32"/>
    <n v="5963"/>
  </r>
  <r>
    <s v="AERMOD 22112"/>
    <s v="ElmoreNorth_10202023_2017_PM10.SUM"/>
    <x v="4"/>
    <x v="6"/>
    <x v="8"/>
    <x v="5"/>
    <n v="3.85E-2"/>
    <n v="630423.97"/>
    <n v="3672375.09"/>
    <n v="-69.58"/>
    <n v="-69.58"/>
    <n v="0"/>
    <n v="17072324"/>
    <x v="3"/>
    <n v="24"/>
    <n v="32"/>
    <n v="5963"/>
  </r>
  <r>
    <s v="AERMOD 22112"/>
    <s v="ElmoreNorth_10202023_2017_PM10.SUM"/>
    <x v="4"/>
    <x v="6"/>
    <x v="9"/>
    <x v="0"/>
    <n v="5.867E-2"/>
    <n v="630423.97"/>
    <n v="3672375.09"/>
    <n v="-69.58"/>
    <n v="-69.58"/>
    <n v="0"/>
    <n v="17090224"/>
    <x v="3"/>
    <n v="24"/>
    <n v="32"/>
    <n v="5963"/>
  </r>
  <r>
    <s v="AERMOD 22112"/>
    <s v="ElmoreNorth_10202023_2017_PM10.SUM"/>
    <x v="4"/>
    <x v="6"/>
    <x v="9"/>
    <x v="1"/>
    <n v="5.7099999999999998E-2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9"/>
    <x v="2"/>
    <n v="3.8859999999999999E-2"/>
    <n v="630423.97"/>
    <n v="3672375.09"/>
    <n v="-69.58"/>
    <n v="-69.58"/>
    <n v="0"/>
    <n v="17062224"/>
    <x v="3"/>
    <n v="24"/>
    <n v="32"/>
    <n v="5963"/>
  </r>
  <r>
    <s v="AERMOD 22112"/>
    <s v="ElmoreNorth_10202023_2017_PM10.SUM"/>
    <x v="4"/>
    <x v="6"/>
    <x v="9"/>
    <x v="3"/>
    <n v="3.8550000000000001E-2"/>
    <n v="630423.97"/>
    <n v="3672375.09"/>
    <n v="-69.58"/>
    <n v="-69.58"/>
    <n v="0"/>
    <n v="17081224"/>
    <x v="3"/>
    <n v="24"/>
    <n v="32"/>
    <n v="5963"/>
  </r>
  <r>
    <s v="AERMOD 22112"/>
    <s v="ElmoreNorth_10202023_2017_PM10.SUM"/>
    <x v="4"/>
    <x v="6"/>
    <x v="9"/>
    <x v="4"/>
    <n v="3.7999999999999999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9"/>
    <x v="5"/>
    <n v="3.7749999999999999E-2"/>
    <n v="630423.97"/>
    <n v="3672375.09"/>
    <n v="-69.58"/>
    <n v="-69.58"/>
    <n v="0"/>
    <n v="17071624"/>
    <x v="3"/>
    <n v="24"/>
    <n v="32"/>
    <n v="5963"/>
  </r>
  <r>
    <s v="AERMOD 22112"/>
    <s v="ElmoreNorth_10202023_2017_PM10.SUM"/>
    <x v="4"/>
    <x v="6"/>
    <x v="10"/>
    <x v="0"/>
    <n v="5.6030000000000003E-2"/>
    <n v="630423.97"/>
    <n v="3672375.09"/>
    <n v="-69.58"/>
    <n v="-69.58"/>
    <n v="0"/>
    <n v="17090224"/>
    <x v="3"/>
    <n v="24"/>
    <n v="32"/>
    <n v="5963"/>
  </r>
  <r>
    <s v="AERMOD 22112"/>
    <s v="ElmoreNorth_10202023_2017_PM10.SUM"/>
    <x v="4"/>
    <x v="6"/>
    <x v="10"/>
    <x v="1"/>
    <n v="5.5100000000000003E-2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10"/>
    <x v="2"/>
    <n v="3.7900000000000003E-2"/>
    <n v="630399.73"/>
    <n v="3672375.09"/>
    <n v="-69.62"/>
    <n v="-69.62"/>
    <n v="0"/>
    <n v="17090224"/>
    <x v="3"/>
    <n v="24"/>
    <n v="32"/>
    <n v="5963"/>
  </r>
  <r>
    <s v="AERMOD 22112"/>
    <s v="ElmoreNorth_10202023_2017_PM10.SUM"/>
    <x v="4"/>
    <x v="6"/>
    <x v="10"/>
    <x v="3"/>
    <n v="3.7470000000000003E-2"/>
    <n v="630399.73"/>
    <n v="3672375.09"/>
    <n v="-69.62"/>
    <n v="-69.62"/>
    <n v="0"/>
    <n v="17070824"/>
    <x v="3"/>
    <n v="24"/>
    <n v="32"/>
    <n v="5963"/>
  </r>
  <r>
    <s v="AERMOD 22112"/>
    <s v="ElmoreNorth_10202023_2017_PM10.SUM"/>
    <x v="4"/>
    <x v="6"/>
    <x v="10"/>
    <x v="4"/>
    <n v="3.7190000000000001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0"/>
    <x v="5"/>
    <n v="3.6450000000000003E-2"/>
    <n v="630399.73"/>
    <n v="3672375.09"/>
    <n v="-69.62"/>
    <n v="-69.62"/>
    <n v="0"/>
    <n v="17071824"/>
    <x v="3"/>
    <n v="24"/>
    <n v="32"/>
    <n v="5963"/>
  </r>
  <r>
    <s v="AERMOD 22112"/>
    <s v="ElmoreNorth_10202023_2017_PM10.SUM"/>
    <x v="4"/>
    <x v="6"/>
    <x v="11"/>
    <x v="0"/>
    <n v="4.027E-2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11"/>
    <x v="1"/>
    <n v="3.8940000000000002E-2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11"/>
    <x v="2"/>
    <n v="2.9180000000000001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1"/>
    <x v="3"/>
    <n v="2.828E-2"/>
    <n v="630399.73"/>
    <n v="3672375.09"/>
    <n v="-69.62"/>
    <n v="-69.62"/>
    <n v="0"/>
    <n v="17070824"/>
    <x v="3"/>
    <n v="24"/>
    <n v="32"/>
    <n v="5963"/>
  </r>
  <r>
    <s v="AERMOD 22112"/>
    <s v="ElmoreNorth_10202023_2017_PM10.SUM"/>
    <x v="4"/>
    <x v="6"/>
    <x v="11"/>
    <x v="4"/>
    <n v="2.6120000000000001E-2"/>
    <n v="630399.73"/>
    <n v="3672375.09"/>
    <n v="-69.62"/>
    <n v="-69.62"/>
    <n v="0"/>
    <n v="17081224"/>
    <x v="3"/>
    <n v="24"/>
    <n v="32"/>
    <n v="5963"/>
  </r>
  <r>
    <s v="AERMOD 22112"/>
    <s v="ElmoreNorth_10202023_2017_PM10.SUM"/>
    <x v="4"/>
    <x v="6"/>
    <x v="11"/>
    <x v="5"/>
    <n v="2.5919999999999999E-2"/>
    <n v="630399.73"/>
    <n v="3672375.09"/>
    <n v="-69.62"/>
    <n v="-69.62"/>
    <n v="0"/>
    <n v="17071824"/>
    <x v="3"/>
    <n v="24"/>
    <n v="32"/>
    <n v="5963"/>
  </r>
  <r>
    <s v="AERMOD 22112"/>
    <s v="ElmoreNorth_10202023_2017_PM10.SUM"/>
    <x v="4"/>
    <x v="6"/>
    <x v="12"/>
    <x v="0"/>
    <n v="3.8969999999999998E-2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12"/>
    <x v="1"/>
    <n v="3.6609999999999997E-2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12"/>
    <x v="2"/>
    <n v="2.8389999999999999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2"/>
    <x v="3"/>
    <n v="2.691E-2"/>
    <n v="630399.73"/>
    <n v="3672375.09"/>
    <n v="-69.62"/>
    <n v="-69.62"/>
    <n v="0"/>
    <n v="17070824"/>
    <x v="3"/>
    <n v="24"/>
    <n v="32"/>
    <n v="5963"/>
  </r>
  <r>
    <s v="AERMOD 22112"/>
    <s v="ElmoreNorth_10202023_2017_PM10.SUM"/>
    <x v="4"/>
    <x v="6"/>
    <x v="12"/>
    <x v="4"/>
    <n v="2.5329999999999998E-2"/>
    <n v="630399.73"/>
    <n v="3672375.09"/>
    <n v="-69.62"/>
    <n v="-69.62"/>
    <n v="0"/>
    <n v="17081224"/>
    <x v="3"/>
    <n v="24"/>
    <n v="32"/>
    <n v="5963"/>
  </r>
  <r>
    <s v="AERMOD 22112"/>
    <s v="ElmoreNorth_10202023_2017_PM10.SUM"/>
    <x v="4"/>
    <x v="6"/>
    <x v="12"/>
    <x v="5"/>
    <n v="2.5239999999999999E-2"/>
    <n v="630399.73"/>
    <n v="3672375.09"/>
    <n v="-69.62"/>
    <n v="-69.62"/>
    <n v="0"/>
    <n v="17071624"/>
    <x v="3"/>
    <n v="24"/>
    <n v="32"/>
    <n v="5963"/>
  </r>
  <r>
    <s v="AERMOD 22112"/>
    <s v="ElmoreNorth_10202023_2017_PM10.SUM"/>
    <x v="4"/>
    <x v="6"/>
    <x v="13"/>
    <x v="0"/>
    <n v="3.8359999999999998E-2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13"/>
    <x v="1"/>
    <n v="3.5090000000000003E-2"/>
    <n v="630423.97"/>
    <n v="3672375.09"/>
    <n v="-69.58"/>
    <n v="-69.58"/>
    <n v="0"/>
    <n v="17072824"/>
    <x v="3"/>
    <n v="24"/>
    <n v="32"/>
    <n v="5963"/>
  </r>
  <r>
    <s v="AERMOD 22112"/>
    <s v="ElmoreNorth_10202023_2017_PM10.SUM"/>
    <x v="4"/>
    <x v="6"/>
    <x v="13"/>
    <x v="2"/>
    <n v="2.7459999999999998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3"/>
    <x v="3"/>
    <n v="2.5739999999999999E-2"/>
    <n v="630399.73"/>
    <n v="3672375.09"/>
    <n v="-69.62"/>
    <n v="-69.62"/>
    <n v="0"/>
    <n v="17070824"/>
    <x v="3"/>
    <n v="24"/>
    <n v="32"/>
    <n v="5963"/>
  </r>
  <r>
    <s v="AERMOD 22112"/>
    <s v="ElmoreNorth_10202023_2017_PM10.SUM"/>
    <x v="4"/>
    <x v="6"/>
    <x v="13"/>
    <x v="4"/>
    <n v="2.478E-2"/>
    <n v="630399.73"/>
    <n v="3672375.09"/>
    <n v="-69.62"/>
    <n v="-69.62"/>
    <n v="0"/>
    <n v="17081224"/>
    <x v="3"/>
    <n v="24"/>
    <n v="32"/>
    <n v="5963"/>
  </r>
  <r>
    <s v="AERMOD 22112"/>
    <s v="ElmoreNorth_10202023_2017_PM10.SUM"/>
    <x v="4"/>
    <x v="6"/>
    <x v="13"/>
    <x v="5"/>
    <n v="2.452E-2"/>
    <n v="630399.73"/>
    <n v="3672375.09"/>
    <n v="-69.62"/>
    <n v="-69.62"/>
    <n v="0"/>
    <n v="17071624"/>
    <x v="3"/>
    <n v="24"/>
    <n v="32"/>
    <n v="5963"/>
  </r>
  <r>
    <s v="AERMOD 22112"/>
    <s v="ElmoreNorth_10202023_2017_PM10.SUM"/>
    <x v="4"/>
    <x v="6"/>
    <x v="14"/>
    <x v="0"/>
    <n v="3.6609999999999997E-2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14"/>
    <x v="1"/>
    <n v="3.4689999999999999E-2"/>
    <n v="630399.73"/>
    <n v="3672375.09"/>
    <n v="-69.62"/>
    <n v="-69.62"/>
    <n v="0"/>
    <n v="17090224"/>
    <x v="3"/>
    <n v="24"/>
    <n v="32"/>
    <n v="5963"/>
  </r>
  <r>
    <s v="AERMOD 22112"/>
    <s v="ElmoreNorth_10202023_2017_PM10.SUM"/>
    <x v="4"/>
    <x v="6"/>
    <x v="14"/>
    <x v="2"/>
    <n v="2.7519999999999999E-2"/>
    <n v="630375.49"/>
    <n v="3672375.09"/>
    <n v="-69.680000000000007"/>
    <n v="-69.680000000000007"/>
    <n v="0"/>
    <n v="17021724"/>
    <x v="3"/>
    <n v="24"/>
    <n v="32"/>
    <n v="5963"/>
  </r>
  <r>
    <s v="AERMOD 22112"/>
    <s v="ElmoreNorth_10202023_2017_PM10.SUM"/>
    <x v="4"/>
    <x v="6"/>
    <x v="14"/>
    <x v="3"/>
    <n v="2.699E-2"/>
    <n v="630375.49"/>
    <n v="3672375.09"/>
    <n v="-69.680000000000007"/>
    <n v="-69.680000000000007"/>
    <n v="0"/>
    <n v="17072324"/>
    <x v="3"/>
    <n v="24"/>
    <n v="32"/>
    <n v="5963"/>
  </r>
  <r>
    <s v="AERMOD 22112"/>
    <s v="ElmoreNorth_10202023_2017_PM10.SUM"/>
    <x v="4"/>
    <x v="6"/>
    <x v="14"/>
    <x v="4"/>
    <n v="2.664E-2"/>
    <n v="630375.49"/>
    <n v="3672375.09"/>
    <n v="-69.680000000000007"/>
    <n v="-69.680000000000007"/>
    <n v="0"/>
    <n v="17071824"/>
    <x v="3"/>
    <n v="24"/>
    <n v="32"/>
    <n v="5963"/>
  </r>
  <r>
    <s v="AERMOD 22112"/>
    <s v="ElmoreNorth_10202023_2017_PM10.SUM"/>
    <x v="4"/>
    <x v="6"/>
    <x v="14"/>
    <x v="5"/>
    <n v="2.613E-2"/>
    <n v="630375.49"/>
    <n v="3672375.09"/>
    <n v="-69.680000000000007"/>
    <n v="-69.680000000000007"/>
    <n v="0"/>
    <n v="17062224"/>
    <x v="3"/>
    <n v="24"/>
    <n v="32"/>
    <n v="5963"/>
  </r>
  <r>
    <s v="AERMOD 22112"/>
    <s v="ElmoreNorth_10202023_2017_PM10.SUM"/>
    <x v="4"/>
    <x v="6"/>
    <x v="15"/>
    <x v="0"/>
    <n v="4.5850000000000002E-2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15"/>
    <x v="1"/>
    <n v="4.4159999999999998E-2"/>
    <n v="630399.73"/>
    <n v="3672375.09"/>
    <n v="-69.62"/>
    <n v="-69.62"/>
    <n v="0"/>
    <n v="17090224"/>
    <x v="3"/>
    <n v="24"/>
    <n v="32"/>
    <n v="5963"/>
  </r>
  <r>
    <s v="AERMOD 22112"/>
    <s v="ElmoreNorth_10202023_2017_PM10.SUM"/>
    <x v="4"/>
    <x v="6"/>
    <x v="15"/>
    <x v="2"/>
    <n v="3.4470000000000001E-2"/>
    <n v="630399.73"/>
    <n v="3672375.09"/>
    <n v="-69.62"/>
    <n v="-69.62"/>
    <n v="0"/>
    <n v="17062224"/>
    <x v="3"/>
    <n v="24"/>
    <n v="32"/>
    <n v="5963"/>
  </r>
  <r>
    <s v="AERMOD 22112"/>
    <s v="ElmoreNorth_10202023_2017_PM10.SUM"/>
    <x v="4"/>
    <x v="6"/>
    <x v="15"/>
    <x v="3"/>
    <n v="3.1150000000000001E-2"/>
    <n v="630399.73"/>
    <n v="3672375.09"/>
    <n v="-69.62"/>
    <n v="-69.62"/>
    <n v="0"/>
    <n v="17081224"/>
    <x v="3"/>
    <n v="24"/>
    <n v="32"/>
    <n v="5963"/>
  </r>
  <r>
    <s v="AERMOD 22112"/>
    <s v="ElmoreNorth_10202023_2017_PM10.SUM"/>
    <x v="4"/>
    <x v="6"/>
    <x v="15"/>
    <x v="4"/>
    <n v="3.107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5"/>
    <x v="5"/>
    <n v="3.0710000000000001E-2"/>
    <n v="630399.73"/>
    <n v="3672375.09"/>
    <n v="-69.62"/>
    <n v="-69.62"/>
    <n v="0"/>
    <n v="17071624"/>
    <x v="3"/>
    <n v="24"/>
    <n v="32"/>
    <n v="5963"/>
  </r>
  <r>
    <s v="AERMOD 22112"/>
    <s v="ElmoreNorth_10202023_2017_PM10.SUM"/>
    <x v="4"/>
    <x v="6"/>
    <x v="16"/>
    <x v="0"/>
    <n v="4.4990000000000002E-2"/>
    <n v="630399.73"/>
    <n v="3672375.09"/>
    <n v="-69.62"/>
    <n v="-69.62"/>
    <n v="0"/>
    <n v="17072824"/>
    <x v="3"/>
    <n v="24"/>
    <n v="32"/>
    <n v="5963"/>
  </r>
  <r>
    <s v="AERMOD 22112"/>
    <s v="ElmoreNorth_10202023_2017_PM10.SUM"/>
    <x v="4"/>
    <x v="6"/>
    <x v="16"/>
    <x v="1"/>
    <n v="4.3049999999999998E-2"/>
    <n v="630399.73"/>
    <n v="3672375.09"/>
    <n v="-69.62"/>
    <n v="-69.62"/>
    <n v="0"/>
    <n v="17090224"/>
    <x v="3"/>
    <n v="24"/>
    <n v="32"/>
    <n v="5963"/>
  </r>
  <r>
    <s v="AERMOD 22112"/>
    <s v="ElmoreNorth_10202023_2017_PM10.SUM"/>
    <x v="4"/>
    <x v="6"/>
    <x v="16"/>
    <x v="2"/>
    <n v="3.3020000000000001E-2"/>
    <n v="630399.73"/>
    <n v="3672375.09"/>
    <n v="-69.62"/>
    <n v="-69.62"/>
    <n v="0"/>
    <n v="17062224"/>
    <x v="3"/>
    <n v="24"/>
    <n v="32"/>
    <n v="5963"/>
  </r>
  <r>
    <s v="AERMOD 22112"/>
    <s v="ElmoreNorth_10202023_2017_PM10.SUM"/>
    <x v="4"/>
    <x v="6"/>
    <x v="16"/>
    <x v="3"/>
    <n v="3.0099999999999998E-2"/>
    <n v="630399.73"/>
    <n v="3672375.09"/>
    <n v="-69.62"/>
    <n v="-69.62"/>
    <n v="0"/>
    <n v="17072324"/>
    <x v="3"/>
    <n v="24"/>
    <n v="32"/>
    <n v="5963"/>
  </r>
  <r>
    <s v="AERMOD 22112"/>
    <s v="ElmoreNorth_10202023_2017_PM10.SUM"/>
    <x v="4"/>
    <x v="6"/>
    <x v="16"/>
    <x v="4"/>
    <n v="3.0030000000000001E-2"/>
    <n v="630399.73"/>
    <n v="3672375.09"/>
    <n v="-69.62"/>
    <n v="-69.62"/>
    <n v="0"/>
    <n v="17081224"/>
    <x v="3"/>
    <n v="24"/>
    <n v="32"/>
    <n v="5963"/>
  </r>
  <r>
    <s v="AERMOD 22112"/>
    <s v="ElmoreNorth_10202023_2017_PM10.SUM"/>
    <x v="4"/>
    <x v="6"/>
    <x v="16"/>
    <x v="5"/>
    <n v="2.938E-2"/>
    <n v="630399.73"/>
    <n v="3672375.09"/>
    <n v="-69.62"/>
    <n v="-69.62"/>
    <n v="0"/>
    <n v="17071624"/>
    <x v="3"/>
    <n v="24"/>
    <n v="32"/>
    <n v="5963"/>
  </r>
  <r>
    <s v="AERMOD 22112"/>
    <s v="ElmoreNorth_10202023_2017_PM10A.SUM"/>
    <x v="4"/>
    <x v="2"/>
    <x v="0"/>
    <x v="0"/>
    <n v="0.62341000000000002"/>
    <n v="630714.82999999996"/>
    <n v="3672138.02"/>
    <n v="-68.86"/>
    <n v="-68.86"/>
    <n v="0"/>
    <s v="1 YEARS"/>
    <x v="3"/>
    <n v="24"/>
    <n v="32"/>
    <n v="5963"/>
  </r>
  <r>
    <s v="AERMOD 22112"/>
    <s v="ElmoreNorth_10202023_2017_PM10A.SUM"/>
    <x v="4"/>
    <x v="2"/>
    <x v="17"/>
    <x v="0"/>
    <n v="0.62246000000000001"/>
    <n v="630714.82999999996"/>
    <n v="3672138.02"/>
    <n v="-68.86"/>
    <n v="-68.86"/>
    <n v="0"/>
    <s v="1 YEARS"/>
    <x v="3"/>
    <n v="24"/>
    <n v="32"/>
    <n v="5963"/>
  </r>
  <r>
    <s v="AERMOD 22112"/>
    <s v="ElmoreNorth_10202023_2017_PM10A.SUM"/>
    <x v="4"/>
    <x v="2"/>
    <x v="1"/>
    <x v="0"/>
    <n v="2.6800000000000001E-3"/>
    <n v="630714.82999999996"/>
    <n v="3672280.26"/>
    <n v="-68.94"/>
    <n v="-68.94"/>
    <n v="0"/>
    <s v="1 YEARS"/>
    <x v="3"/>
    <n v="24"/>
    <n v="32"/>
    <n v="5963"/>
  </r>
  <r>
    <s v="AERMOD 22112"/>
    <s v="ElmoreNorth_10202023_2017_PM10A.SUM"/>
    <x v="4"/>
    <x v="2"/>
    <x v="2"/>
    <x v="0"/>
    <n v="0.62341000000000002"/>
    <n v="630714.82999999996"/>
    <n v="3672138.02"/>
    <n v="-68.86"/>
    <n v="-68.86"/>
    <n v="0"/>
    <s v="1 YEARS"/>
    <x v="3"/>
    <n v="24"/>
    <n v="32"/>
    <n v="5963"/>
  </r>
  <r>
    <s v="AERMOD 22112"/>
    <s v="ElmoreNorth_10202023_2017_PM10A.SUM"/>
    <x v="4"/>
    <x v="2"/>
    <x v="3"/>
    <x v="0"/>
    <n v="7.5000000000000002E-4"/>
    <n v="630423.97"/>
    <n v="3672375.09"/>
    <n v="-69.58"/>
    <n v="-69.58"/>
    <n v="0"/>
    <s v="1 YEARS"/>
    <x v="3"/>
    <n v="24"/>
    <n v="32"/>
    <n v="5963"/>
  </r>
  <r>
    <s v="AERMOD 22112"/>
    <s v="ElmoreNorth_10202023_2017_PM10A.SUM"/>
    <x v="4"/>
    <x v="2"/>
    <x v="4"/>
    <x v="0"/>
    <n v="7.1000000000000002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10A.SUM"/>
    <x v="4"/>
    <x v="2"/>
    <x v="5"/>
    <x v="0"/>
    <n v="7.2000000000000005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10A.SUM"/>
    <x v="4"/>
    <x v="2"/>
    <x v="6"/>
    <x v="0"/>
    <n v="1.01E-3"/>
    <n v="630714.82999999996"/>
    <n v="3672232.85"/>
    <n v="-68.91"/>
    <n v="-68.91"/>
    <n v="0"/>
    <s v="1 YEARS"/>
    <x v="3"/>
    <n v="24"/>
    <n v="32"/>
    <n v="5963"/>
  </r>
  <r>
    <s v="AERMOD 22112"/>
    <s v="ElmoreNorth_10202023_2017_PM10A.SUM"/>
    <x v="4"/>
    <x v="2"/>
    <x v="36"/>
    <x v="0"/>
    <n v="3.7109999999999997E-2"/>
    <n v="630714.82999999996"/>
    <n v="3672232.85"/>
    <n v="-68.91"/>
    <n v="-68.91"/>
    <n v="0"/>
    <s v="1 YEARS"/>
    <x v="3"/>
    <n v="24"/>
    <n v="32"/>
    <n v="5963"/>
  </r>
  <r>
    <s v="AERMOD 22112"/>
    <s v="ElmoreNorth_10202023_2017_PM10A.SUM"/>
    <x v="4"/>
    <x v="2"/>
    <x v="37"/>
    <x v="0"/>
    <n v="4.6059999999999997E-2"/>
    <n v="630714.82999999996"/>
    <n v="3672209.14"/>
    <n v="-68.89"/>
    <n v="-68.89"/>
    <n v="0"/>
    <s v="1 YEARS"/>
    <x v="3"/>
    <n v="24"/>
    <n v="32"/>
    <n v="5963"/>
  </r>
  <r>
    <s v="AERMOD 22112"/>
    <s v="ElmoreNorth_10202023_2017_PM10A.SUM"/>
    <x v="4"/>
    <x v="2"/>
    <x v="38"/>
    <x v="0"/>
    <n v="5.4820000000000001E-2"/>
    <n v="630714.82999999996"/>
    <n v="3672209.14"/>
    <n v="-68.89"/>
    <n v="-68.89"/>
    <n v="0"/>
    <s v="1 YEARS"/>
    <x v="3"/>
    <n v="24"/>
    <n v="32"/>
    <n v="5963"/>
  </r>
  <r>
    <s v="AERMOD 22112"/>
    <s v="ElmoreNorth_10202023_2017_PM10A.SUM"/>
    <x v="4"/>
    <x v="2"/>
    <x v="39"/>
    <x v="0"/>
    <n v="6.3950000000000007E-2"/>
    <n v="630714.82999999996"/>
    <n v="3672185.43"/>
    <n v="-68.89"/>
    <n v="-68.89"/>
    <n v="0"/>
    <s v="1 YEARS"/>
    <x v="3"/>
    <n v="24"/>
    <n v="32"/>
    <n v="5963"/>
  </r>
  <r>
    <s v="AERMOD 22112"/>
    <s v="ElmoreNorth_10202023_2017_PM10A.SUM"/>
    <x v="4"/>
    <x v="2"/>
    <x v="40"/>
    <x v="0"/>
    <n v="7.0010000000000003E-2"/>
    <n v="630714.82999999996"/>
    <n v="3672161.72"/>
    <n v="-68.86"/>
    <n v="-68.86"/>
    <n v="0"/>
    <s v="1 YEARS"/>
    <x v="3"/>
    <n v="24"/>
    <n v="32"/>
    <n v="5963"/>
  </r>
  <r>
    <s v="AERMOD 22112"/>
    <s v="ElmoreNorth_10202023_2017_PM10A.SUM"/>
    <x v="4"/>
    <x v="2"/>
    <x v="41"/>
    <x v="0"/>
    <n v="7.5939999999999994E-2"/>
    <n v="630714.82999999996"/>
    <n v="3672161.72"/>
    <n v="-68.86"/>
    <n v="-68.86"/>
    <n v="0"/>
    <s v="1 YEARS"/>
    <x v="3"/>
    <n v="24"/>
    <n v="32"/>
    <n v="5963"/>
  </r>
  <r>
    <s v="AERMOD 22112"/>
    <s v="ElmoreNorth_10202023_2017_PM10A.SUM"/>
    <x v="4"/>
    <x v="2"/>
    <x v="42"/>
    <x v="0"/>
    <n v="7.8920000000000004E-2"/>
    <n v="630714.82999999996"/>
    <n v="3672138.02"/>
    <n v="-68.86"/>
    <n v="-68.86"/>
    <n v="0"/>
    <s v="1 YEARS"/>
    <x v="3"/>
    <n v="24"/>
    <n v="32"/>
    <n v="5963"/>
  </r>
  <r>
    <s v="AERMOD 22112"/>
    <s v="ElmoreNorth_10202023_2017_PM10A.SUM"/>
    <x v="4"/>
    <x v="2"/>
    <x v="43"/>
    <x v="0"/>
    <n v="8.0570000000000003E-2"/>
    <n v="630714.82999999996"/>
    <n v="3672138.02"/>
    <n v="-68.86"/>
    <n v="-68.86"/>
    <n v="0"/>
    <s v="1 YEARS"/>
    <x v="3"/>
    <n v="24"/>
    <n v="32"/>
    <n v="5963"/>
  </r>
  <r>
    <s v="AERMOD 22112"/>
    <s v="ElmoreNorth_10202023_2017_PM10A.SUM"/>
    <x v="4"/>
    <x v="2"/>
    <x v="44"/>
    <x v="0"/>
    <n v="7.8270000000000006E-2"/>
    <n v="630714.82999999996"/>
    <n v="3672114.31"/>
    <n v="-68.73"/>
    <n v="-68.73"/>
    <n v="0"/>
    <s v="1 YEARS"/>
    <x v="3"/>
    <n v="24"/>
    <n v="32"/>
    <n v="5963"/>
  </r>
  <r>
    <s v="AERMOD 22112"/>
    <s v="ElmoreNorth_10202023_2017_PM10A.SUM"/>
    <x v="4"/>
    <x v="2"/>
    <x v="45"/>
    <x v="0"/>
    <n v="7.2669999999999998E-2"/>
    <n v="630714.82999999996"/>
    <n v="3672114.31"/>
    <n v="-68.73"/>
    <n v="-68.73"/>
    <n v="0"/>
    <s v="1 YEARS"/>
    <x v="3"/>
    <n v="24"/>
    <n v="32"/>
    <n v="5963"/>
  </r>
  <r>
    <s v="AERMOD 22112"/>
    <s v="ElmoreNorth_10202023_2017_PM10A.SUM"/>
    <x v="4"/>
    <x v="2"/>
    <x v="46"/>
    <x v="0"/>
    <n v="6.0909999999999999E-2"/>
    <n v="630714.82999999996"/>
    <n v="3672090.6"/>
    <n v="-68.86"/>
    <n v="-68.86"/>
    <n v="0"/>
    <s v="1 YEARS"/>
    <x v="3"/>
    <n v="24"/>
    <n v="32"/>
    <n v="5963"/>
  </r>
  <r>
    <s v="AERMOD 22112"/>
    <s v="ElmoreNorth_10202023_2017_PM10A.SUM"/>
    <x v="4"/>
    <x v="2"/>
    <x v="47"/>
    <x v="0"/>
    <n v="4.4639999999999999E-2"/>
    <n v="630714.82999999996"/>
    <n v="3672090.6"/>
    <n v="-68.86"/>
    <n v="-68.86"/>
    <n v="0"/>
    <s v="1 YEARS"/>
    <x v="3"/>
    <n v="24"/>
    <n v="32"/>
    <n v="5963"/>
  </r>
  <r>
    <s v="AERMOD 22112"/>
    <s v="ElmoreNorth_10202023_2017_PM10A.SUM"/>
    <x v="4"/>
    <x v="2"/>
    <x v="48"/>
    <x v="0"/>
    <n v="3.0179999999999998E-2"/>
    <n v="630775"/>
    <n v="3672075"/>
    <n v="-68.59"/>
    <n v="-68.59"/>
    <n v="0"/>
    <s v="1 YEARS"/>
    <x v="3"/>
    <n v="24"/>
    <n v="32"/>
    <n v="5963"/>
  </r>
  <r>
    <s v="AERMOD 22112"/>
    <s v="ElmoreNorth_10202023_2017_PM10A.SUM"/>
    <x v="4"/>
    <x v="2"/>
    <x v="49"/>
    <x v="0"/>
    <n v="1.9910000000000001E-2"/>
    <n v="630850"/>
    <n v="3672075"/>
    <n v="-69.19"/>
    <n v="-69.19"/>
    <n v="0"/>
    <s v="1 YEARS"/>
    <x v="3"/>
    <n v="24"/>
    <n v="32"/>
    <n v="5963"/>
  </r>
  <r>
    <s v="AERMOD 22112"/>
    <s v="ElmoreNorth_10202023_2017_PM10A.SUM"/>
    <x v="4"/>
    <x v="2"/>
    <x v="7"/>
    <x v="0"/>
    <n v="1.01E-3"/>
    <n v="630714.82999999996"/>
    <n v="3672232.85"/>
    <n v="-68.91"/>
    <n v="-68.91"/>
    <n v="0"/>
    <s v="1 YEARS"/>
    <x v="3"/>
    <n v="24"/>
    <n v="32"/>
    <n v="5963"/>
  </r>
  <r>
    <s v="AERMOD 22112"/>
    <s v="ElmoreNorth_10202023_2017_PM10A.SUM"/>
    <x v="4"/>
    <x v="2"/>
    <x v="8"/>
    <x v="0"/>
    <n v="2.5999999999999998E-4"/>
    <n v="630423.97"/>
    <n v="3672375.09"/>
    <n v="-69.58"/>
    <n v="-69.58"/>
    <n v="0"/>
    <s v="1 YEARS"/>
    <x v="3"/>
    <n v="24"/>
    <n v="32"/>
    <n v="5963"/>
  </r>
  <r>
    <s v="AERMOD 22112"/>
    <s v="ElmoreNorth_10202023_2017_PM10A.SUM"/>
    <x v="4"/>
    <x v="2"/>
    <x v="9"/>
    <x v="0"/>
    <n v="2.5000000000000001E-4"/>
    <n v="630423.97"/>
    <n v="3672375.09"/>
    <n v="-69.58"/>
    <n v="-69.58"/>
    <n v="0"/>
    <s v="1 YEARS"/>
    <x v="3"/>
    <n v="24"/>
    <n v="32"/>
    <n v="5963"/>
  </r>
  <r>
    <s v="AERMOD 22112"/>
    <s v="ElmoreNorth_10202023_2017_PM10A.SUM"/>
    <x v="4"/>
    <x v="2"/>
    <x v="10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10A.SUM"/>
    <x v="4"/>
    <x v="2"/>
    <x v="11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10A.SUM"/>
    <x v="4"/>
    <x v="2"/>
    <x v="12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10A.SUM"/>
    <x v="4"/>
    <x v="2"/>
    <x v="13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10A.SUM"/>
    <x v="4"/>
    <x v="2"/>
    <x v="14"/>
    <x v="0"/>
    <n v="2.4000000000000001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10A.SUM"/>
    <x v="4"/>
    <x v="2"/>
    <x v="15"/>
    <x v="0"/>
    <n v="2.4000000000000001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10A.SUM"/>
    <x v="4"/>
    <x v="2"/>
    <x v="16"/>
    <x v="0"/>
    <n v="2.4000000000000001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25.SUM"/>
    <x v="5"/>
    <x v="7"/>
    <x v="0"/>
    <x v="0"/>
    <n v="2.8616799999999998"/>
    <n v="630617.88"/>
    <n v="3671995.77"/>
    <n v="-68.97"/>
    <n v="-68.97"/>
    <n v="0"/>
    <s v="1 YEARS"/>
    <x v="3"/>
    <n v="24"/>
    <n v="32"/>
    <n v="5963"/>
  </r>
  <r>
    <s v="AERMOD 22112"/>
    <s v="ElmoreNorth_10202023_2017_PM25.SUM"/>
    <x v="5"/>
    <x v="7"/>
    <x v="17"/>
    <x v="0"/>
    <n v="2.7809499999999998"/>
    <n v="630617.88"/>
    <n v="3671995.77"/>
    <n v="-68.97"/>
    <n v="-68.97"/>
    <n v="0"/>
    <s v="1 YEARS"/>
    <x v="3"/>
    <n v="24"/>
    <n v="32"/>
    <n v="5963"/>
  </r>
  <r>
    <s v="AERMOD 22112"/>
    <s v="ElmoreNorth_10202023_2017_PM25.SUM"/>
    <x v="5"/>
    <x v="7"/>
    <x v="1"/>
    <x v="0"/>
    <n v="0.42268"/>
    <n v="630423.97"/>
    <n v="3672375.09"/>
    <n v="-69.58"/>
    <n v="-69.58"/>
    <n v="0"/>
    <s v="1 YEARS"/>
    <x v="3"/>
    <n v="24"/>
    <n v="32"/>
    <n v="5963"/>
  </r>
  <r>
    <s v="AERMOD 22112"/>
    <s v="ElmoreNorth_10202023_2017_PM25.SUM"/>
    <x v="5"/>
    <x v="7"/>
    <x v="2"/>
    <x v="0"/>
    <n v="2.8616799999999998"/>
    <n v="630617.88"/>
    <n v="3671995.77"/>
    <n v="-68.97"/>
    <n v="-68.97"/>
    <n v="0"/>
    <s v="1 YEARS"/>
    <x v="3"/>
    <n v="24"/>
    <n v="32"/>
    <n v="5963"/>
  </r>
  <r>
    <s v="AERMOD 22112"/>
    <s v="ElmoreNorth_10202023_2017_PM25.SUM"/>
    <x v="5"/>
    <x v="7"/>
    <x v="3"/>
    <x v="0"/>
    <n v="0.17326"/>
    <n v="630423.97"/>
    <n v="3672375.09"/>
    <n v="-69.58"/>
    <n v="-69.58"/>
    <n v="0"/>
    <s v="1 YEARS"/>
    <x v="3"/>
    <n v="24"/>
    <n v="32"/>
    <n v="5963"/>
  </r>
  <r>
    <s v="AERMOD 22112"/>
    <s v="ElmoreNorth_10202023_2017_PM25.SUM"/>
    <x v="5"/>
    <x v="7"/>
    <x v="4"/>
    <x v="0"/>
    <n v="0.11761000000000001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5"/>
    <x v="0"/>
    <n v="0.12745000000000001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6"/>
    <x v="0"/>
    <n v="3.6839999999999998E-2"/>
    <n v="630714.82999999996"/>
    <n v="3672256.55"/>
    <n v="-68.92"/>
    <n v="-68.92"/>
    <n v="0"/>
    <s v="1 YEARS"/>
    <x v="3"/>
    <n v="24"/>
    <n v="32"/>
    <n v="5963"/>
  </r>
  <r>
    <s v="AERMOD 22112"/>
    <s v="ElmoreNorth_10202023_2017_PM25.SUM"/>
    <x v="5"/>
    <x v="7"/>
    <x v="36"/>
    <x v="0"/>
    <n v="0.26462000000000002"/>
    <n v="630714.82999999996"/>
    <n v="3672209.14"/>
    <n v="-68.89"/>
    <n v="-68.89"/>
    <n v="0"/>
    <s v="1 YEARS"/>
    <x v="3"/>
    <n v="24"/>
    <n v="32"/>
    <n v="5963"/>
  </r>
  <r>
    <s v="AERMOD 22112"/>
    <s v="ElmoreNorth_10202023_2017_PM25.SUM"/>
    <x v="5"/>
    <x v="7"/>
    <x v="37"/>
    <x v="0"/>
    <n v="0.28405000000000002"/>
    <n v="630714.82999999996"/>
    <n v="3672209.14"/>
    <n v="-68.89"/>
    <n v="-68.89"/>
    <n v="0"/>
    <s v="1 YEARS"/>
    <x v="3"/>
    <n v="24"/>
    <n v="32"/>
    <n v="5963"/>
  </r>
  <r>
    <s v="AERMOD 22112"/>
    <s v="ElmoreNorth_10202023_2017_PM25.SUM"/>
    <x v="5"/>
    <x v="7"/>
    <x v="38"/>
    <x v="0"/>
    <n v="0.29720000000000002"/>
    <n v="630714.82999999996"/>
    <n v="3672185.43"/>
    <n v="-68.89"/>
    <n v="-68.89"/>
    <n v="0"/>
    <s v="1 YEARS"/>
    <x v="3"/>
    <n v="24"/>
    <n v="32"/>
    <n v="5963"/>
  </r>
  <r>
    <s v="AERMOD 22112"/>
    <s v="ElmoreNorth_10202023_2017_PM25.SUM"/>
    <x v="5"/>
    <x v="7"/>
    <x v="39"/>
    <x v="0"/>
    <n v="0.35787999999999998"/>
    <n v="630520.92000000004"/>
    <n v="3671995.77"/>
    <n v="-69.150000000000006"/>
    <n v="-69.150000000000006"/>
    <n v="0"/>
    <s v="1 YEARS"/>
    <x v="3"/>
    <n v="24"/>
    <n v="32"/>
    <n v="5963"/>
  </r>
  <r>
    <s v="AERMOD 22112"/>
    <s v="ElmoreNorth_10202023_2017_PM25.SUM"/>
    <x v="5"/>
    <x v="7"/>
    <x v="40"/>
    <x v="0"/>
    <n v="0.39721000000000001"/>
    <n v="630520.92000000004"/>
    <n v="3671995.77"/>
    <n v="-69.150000000000006"/>
    <n v="-69.150000000000006"/>
    <n v="0"/>
    <s v="1 YEARS"/>
    <x v="3"/>
    <n v="24"/>
    <n v="32"/>
    <n v="5963"/>
  </r>
  <r>
    <s v="AERMOD 22112"/>
    <s v="ElmoreNorth_10202023_2017_PM25.SUM"/>
    <x v="5"/>
    <x v="7"/>
    <x v="41"/>
    <x v="0"/>
    <n v="0.38451999999999997"/>
    <n v="630520.92000000004"/>
    <n v="3671995.77"/>
    <n v="-69.150000000000006"/>
    <n v="-69.150000000000006"/>
    <n v="0"/>
    <s v="1 YEARS"/>
    <x v="3"/>
    <n v="24"/>
    <n v="32"/>
    <n v="5963"/>
  </r>
  <r>
    <s v="AERMOD 22112"/>
    <s v="ElmoreNorth_10202023_2017_PM25.SUM"/>
    <x v="5"/>
    <x v="7"/>
    <x v="42"/>
    <x v="0"/>
    <n v="0.38833000000000001"/>
    <n v="630545.16"/>
    <n v="3671995.77"/>
    <n v="-69.12"/>
    <n v="-69.12"/>
    <n v="0"/>
    <s v="1 YEARS"/>
    <x v="3"/>
    <n v="24"/>
    <n v="32"/>
    <n v="5963"/>
  </r>
  <r>
    <s v="AERMOD 22112"/>
    <s v="ElmoreNorth_10202023_2017_PM25.SUM"/>
    <x v="5"/>
    <x v="7"/>
    <x v="43"/>
    <x v="0"/>
    <n v="0.38957999999999998"/>
    <n v="630569.4"/>
    <n v="3671995.77"/>
    <n v="-69.069999999999993"/>
    <n v="-69.069999999999993"/>
    <n v="0"/>
    <s v="1 YEARS"/>
    <x v="3"/>
    <n v="24"/>
    <n v="32"/>
    <n v="5963"/>
  </r>
  <r>
    <s v="AERMOD 22112"/>
    <s v="ElmoreNorth_10202023_2017_PM25.SUM"/>
    <x v="5"/>
    <x v="7"/>
    <x v="44"/>
    <x v="0"/>
    <n v="0.36909999999999998"/>
    <n v="630593.64"/>
    <n v="3671995.77"/>
    <n v="-69.02"/>
    <n v="-69.02"/>
    <n v="0"/>
    <s v="1 YEARS"/>
    <x v="3"/>
    <n v="24"/>
    <n v="32"/>
    <n v="5963"/>
  </r>
  <r>
    <s v="AERMOD 22112"/>
    <s v="ElmoreNorth_10202023_2017_PM25.SUM"/>
    <x v="5"/>
    <x v="7"/>
    <x v="45"/>
    <x v="0"/>
    <n v="0.33239999999999997"/>
    <n v="630714.82999999996"/>
    <n v="3672114.31"/>
    <n v="-68.73"/>
    <n v="-68.73"/>
    <n v="0"/>
    <s v="1 YEARS"/>
    <x v="3"/>
    <n v="24"/>
    <n v="32"/>
    <n v="5963"/>
  </r>
  <r>
    <s v="AERMOD 22112"/>
    <s v="ElmoreNorth_10202023_2017_PM25.SUM"/>
    <x v="5"/>
    <x v="7"/>
    <x v="46"/>
    <x v="0"/>
    <n v="0.30121999999999999"/>
    <n v="630714.82999999996"/>
    <n v="3672090.6"/>
    <n v="-68.86"/>
    <n v="-68.86"/>
    <n v="0"/>
    <s v="1 YEARS"/>
    <x v="3"/>
    <n v="24"/>
    <n v="32"/>
    <n v="5963"/>
  </r>
  <r>
    <s v="AERMOD 22112"/>
    <s v="ElmoreNorth_10202023_2017_PM25.SUM"/>
    <x v="5"/>
    <x v="7"/>
    <x v="47"/>
    <x v="0"/>
    <n v="0.23941999999999999"/>
    <n v="630714.82999999996"/>
    <n v="3672090.6"/>
    <n v="-68.86"/>
    <n v="-68.86"/>
    <n v="0"/>
    <s v="1 YEARS"/>
    <x v="3"/>
    <n v="24"/>
    <n v="32"/>
    <n v="5963"/>
  </r>
  <r>
    <s v="AERMOD 22112"/>
    <s v="ElmoreNorth_10202023_2017_PM25.SUM"/>
    <x v="5"/>
    <x v="7"/>
    <x v="48"/>
    <x v="0"/>
    <n v="0.17782000000000001"/>
    <n v="630725"/>
    <n v="3672075"/>
    <n v="-68.73"/>
    <n v="-68.73"/>
    <n v="0"/>
    <s v="1 YEARS"/>
    <x v="3"/>
    <n v="24"/>
    <n v="32"/>
    <n v="5963"/>
  </r>
  <r>
    <s v="AERMOD 22112"/>
    <s v="ElmoreNorth_10202023_2017_PM25.SUM"/>
    <x v="5"/>
    <x v="7"/>
    <x v="49"/>
    <x v="0"/>
    <n v="0.10636"/>
    <n v="630825"/>
    <n v="3672075"/>
    <n v="-69.260000000000005"/>
    <n v="-69.260000000000005"/>
    <n v="0"/>
    <s v="1 YEARS"/>
    <x v="3"/>
    <n v="24"/>
    <n v="32"/>
    <n v="5963"/>
  </r>
  <r>
    <s v="AERMOD 22112"/>
    <s v="ElmoreNorth_10202023_2017_PM25.SUM"/>
    <x v="5"/>
    <x v="7"/>
    <x v="7"/>
    <x v="0"/>
    <n v="3.6839999999999998E-2"/>
    <n v="630714.82999999996"/>
    <n v="3672256.55"/>
    <n v="-68.92"/>
    <n v="-68.92"/>
    <n v="0"/>
    <s v="1 YEARS"/>
    <x v="3"/>
    <n v="24"/>
    <n v="32"/>
    <n v="5963"/>
  </r>
  <r>
    <s v="AERMOD 22112"/>
    <s v="ElmoreNorth_10202023_2017_PM25.SUM"/>
    <x v="5"/>
    <x v="7"/>
    <x v="8"/>
    <x v="0"/>
    <n v="5.8560000000000001E-2"/>
    <n v="630423.97"/>
    <n v="3672375.09"/>
    <n v="-69.58"/>
    <n v="-69.58"/>
    <n v="0"/>
    <s v="1 YEARS"/>
    <x v="3"/>
    <n v="24"/>
    <n v="32"/>
    <n v="5963"/>
  </r>
  <r>
    <s v="AERMOD 22112"/>
    <s v="ElmoreNorth_10202023_2017_PM25.SUM"/>
    <x v="5"/>
    <x v="7"/>
    <x v="9"/>
    <x v="0"/>
    <n v="5.867E-2"/>
    <n v="630423.97"/>
    <n v="3672375.09"/>
    <n v="-69.58"/>
    <n v="-69.58"/>
    <n v="0"/>
    <s v="1 YEARS"/>
    <x v="3"/>
    <n v="24"/>
    <n v="32"/>
    <n v="5963"/>
  </r>
  <r>
    <s v="AERMOD 22112"/>
    <s v="ElmoreNorth_10202023_2017_PM25.SUM"/>
    <x v="5"/>
    <x v="7"/>
    <x v="10"/>
    <x v="0"/>
    <n v="5.6030000000000003E-2"/>
    <n v="630423.97"/>
    <n v="3672375.09"/>
    <n v="-69.58"/>
    <n v="-69.58"/>
    <n v="0"/>
    <s v="1 YEARS"/>
    <x v="3"/>
    <n v="24"/>
    <n v="32"/>
    <n v="5963"/>
  </r>
  <r>
    <s v="AERMOD 22112"/>
    <s v="ElmoreNorth_10202023_2017_PM25.SUM"/>
    <x v="5"/>
    <x v="7"/>
    <x v="11"/>
    <x v="0"/>
    <n v="4.027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12"/>
    <x v="0"/>
    <n v="3.8969999999999998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13"/>
    <x v="0"/>
    <n v="3.8359999999999998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14"/>
    <x v="0"/>
    <n v="3.6609999999999997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15"/>
    <x v="0"/>
    <n v="4.5850000000000002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7"/>
    <x v="16"/>
    <x v="0"/>
    <n v="4.4990000000000002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0"/>
    <x v="0"/>
    <n v="2.03342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.SUM"/>
    <x v="5"/>
    <x v="8"/>
    <x v="17"/>
    <x v="0"/>
    <n v="2.0240900000000002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.SUM"/>
    <x v="5"/>
    <x v="8"/>
    <x v="1"/>
    <x v="0"/>
    <n v="0.27854000000000001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2"/>
    <x v="0"/>
    <n v="2.03342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.SUM"/>
    <x v="5"/>
    <x v="8"/>
    <x v="3"/>
    <x v="0"/>
    <n v="0.1053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4"/>
    <x v="0"/>
    <n v="7.2679999999999995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5"/>
    <x v="0"/>
    <n v="8.1100000000000005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6"/>
    <x v="0"/>
    <n v="2.666E-2"/>
    <n v="630714.82999999996"/>
    <n v="3672232.85"/>
    <n v="-68.91"/>
    <n v="-68.91"/>
    <n v="0"/>
    <s v="1 YEARS"/>
    <x v="3"/>
    <n v="24"/>
    <n v="32"/>
    <n v="5963"/>
  </r>
  <r>
    <s v="AERMOD 22112"/>
    <s v="ElmoreNorth_10202023_2017_PM25.SUM"/>
    <x v="5"/>
    <x v="8"/>
    <x v="36"/>
    <x v="0"/>
    <n v="0.16369"/>
    <n v="630725"/>
    <n v="3672225"/>
    <n v="-68.89"/>
    <n v="-68.89"/>
    <n v="0"/>
    <s v="1 YEARS"/>
    <x v="3"/>
    <n v="24"/>
    <n v="32"/>
    <n v="5963"/>
  </r>
  <r>
    <s v="AERMOD 22112"/>
    <s v="ElmoreNorth_10202023_2017_PM25.SUM"/>
    <x v="5"/>
    <x v="8"/>
    <x v="37"/>
    <x v="0"/>
    <n v="0.19964000000000001"/>
    <n v="630714.82999999996"/>
    <n v="3672209.14"/>
    <n v="-68.89"/>
    <n v="-68.89"/>
    <n v="0"/>
    <s v="1 YEARS"/>
    <x v="3"/>
    <n v="24"/>
    <n v="32"/>
    <n v="5963"/>
  </r>
  <r>
    <s v="AERMOD 22112"/>
    <s v="ElmoreNorth_10202023_2017_PM25.SUM"/>
    <x v="5"/>
    <x v="8"/>
    <x v="38"/>
    <x v="0"/>
    <n v="0.20333999999999999"/>
    <n v="630725"/>
    <n v="3672200"/>
    <n v="-68.87"/>
    <n v="-68.87"/>
    <n v="0"/>
    <s v="1 YEARS"/>
    <x v="3"/>
    <n v="24"/>
    <n v="32"/>
    <n v="5963"/>
  </r>
  <r>
    <s v="AERMOD 22112"/>
    <s v="ElmoreNorth_10202023_2017_PM25.SUM"/>
    <x v="5"/>
    <x v="8"/>
    <x v="39"/>
    <x v="0"/>
    <n v="0.23438000000000001"/>
    <n v="630714.82999999996"/>
    <n v="3672185.43"/>
    <n v="-68.89"/>
    <n v="-68.89"/>
    <n v="0"/>
    <s v="1 YEARS"/>
    <x v="3"/>
    <n v="24"/>
    <n v="32"/>
    <n v="5963"/>
  </r>
  <r>
    <s v="AERMOD 22112"/>
    <s v="ElmoreNorth_10202023_2017_PM25.SUM"/>
    <x v="5"/>
    <x v="8"/>
    <x v="40"/>
    <x v="0"/>
    <n v="0.23766000000000001"/>
    <n v="630725"/>
    <n v="3672175"/>
    <n v="-68.849999999999994"/>
    <n v="-68.849999999999994"/>
    <n v="0"/>
    <s v="1 YEARS"/>
    <x v="3"/>
    <n v="24"/>
    <n v="32"/>
    <n v="5963"/>
  </r>
  <r>
    <s v="AERMOD 22112"/>
    <s v="ElmoreNorth_10202023_2017_PM25.SUM"/>
    <x v="5"/>
    <x v="8"/>
    <x v="41"/>
    <x v="0"/>
    <n v="0.26199"/>
    <n v="630714.82999999996"/>
    <n v="3672161.72"/>
    <n v="-68.86"/>
    <n v="-68.86"/>
    <n v="0"/>
    <s v="1 YEARS"/>
    <x v="3"/>
    <n v="24"/>
    <n v="32"/>
    <n v="5963"/>
  </r>
  <r>
    <s v="AERMOD 22112"/>
    <s v="ElmoreNorth_10202023_2017_PM25.SUM"/>
    <x v="5"/>
    <x v="8"/>
    <x v="42"/>
    <x v="0"/>
    <n v="0.26196999999999998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.SUM"/>
    <x v="5"/>
    <x v="8"/>
    <x v="43"/>
    <x v="0"/>
    <n v="0.26893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.SUM"/>
    <x v="5"/>
    <x v="8"/>
    <x v="44"/>
    <x v="0"/>
    <n v="0.25630999999999998"/>
    <n v="630714.82999999996"/>
    <n v="3672114.31"/>
    <n v="-68.73"/>
    <n v="-68.73"/>
    <n v="0"/>
    <s v="1 YEARS"/>
    <x v="3"/>
    <n v="24"/>
    <n v="32"/>
    <n v="5963"/>
  </r>
  <r>
    <s v="AERMOD 22112"/>
    <s v="ElmoreNorth_10202023_2017_PM25.SUM"/>
    <x v="5"/>
    <x v="8"/>
    <x v="45"/>
    <x v="0"/>
    <n v="0.24747"/>
    <n v="630714.82999999996"/>
    <n v="3672114.31"/>
    <n v="-68.73"/>
    <n v="-68.73"/>
    <n v="0"/>
    <s v="1 YEARS"/>
    <x v="3"/>
    <n v="24"/>
    <n v="32"/>
    <n v="5963"/>
  </r>
  <r>
    <s v="AERMOD 22112"/>
    <s v="ElmoreNorth_10202023_2017_PM25.SUM"/>
    <x v="5"/>
    <x v="8"/>
    <x v="46"/>
    <x v="0"/>
    <n v="0.20954999999999999"/>
    <n v="630725"/>
    <n v="3672100"/>
    <n v="-68.84"/>
    <n v="-68.84"/>
    <n v="0"/>
    <s v="1 YEARS"/>
    <x v="3"/>
    <n v="24"/>
    <n v="32"/>
    <n v="5963"/>
  </r>
  <r>
    <s v="AERMOD 22112"/>
    <s v="ElmoreNorth_10202023_2017_PM25.SUM"/>
    <x v="5"/>
    <x v="8"/>
    <x v="47"/>
    <x v="0"/>
    <n v="0.15977"/>
    <n v="630714.82999999996"/>
    <n v="3672090.6"/>
    <n v="-68.86"/>
    <n v="-68.86"/>
    <n v="0"/>
    <s v="1 YEARS"/>
    <x v="3"/>
    <n v="24"/>
    <n v="32"/>
    <n v="5963"/>
  </r>
  <r>
    <s v="AERMOD 22112"/>
    <s v="ElmoreNorth_10202023_2017_PM25.SUM"/>
    <x v="5"/>
    <x v="8"/>
    <x v="48"/>
    <x v="0"/>
    <n v="0.11045000000000001"/>
    <n v="630725"/>
    <n v="3672075"/>
    <n v="-68.73"/>
    <n v="-68.73"/>
    <n v="0"/>
    <s v="1 YEARS"/>
    <x v="3"/>
    <n v="24"/>
    <n v="32"/>
    <n v="5963"/>
  </r>
  <r>
    <s v="AERMOD 22112"/>
    <s v="ElmoreNorth_10202023_2017_PM25.SUM"/>
    <x v="5"/>
    <x v="8"/>
    <x v="49"/>
    <x v="0"/>
    <n v="6.4180000000000001E-2"/>
    <n v="630850"/>
    <n v="3672100"/>
    <n v="-69.209999999999994"/>
    <n v="-69.209999999999994"/>
    <n v="0"/>
    <s v="1 YEARS"/>
    <x v="3"/>
    <n v="24"/>
    <n v="32"/>
    <n v="5963"/>
  </r>
  <r>
    <s v="AERMOD 22112"/>
    <s v="ElmoreNorth_10202023_2017_PM25.SUM"/>
    <x v="5"/>
    <x v="8"/>
    <x v="7"/>
    <x v="0"/>
    <n v="2.666E-2"/>
    <n v="630714.82999999996"/>
    <n v="3672232.85"/>
    <n v="-68.91"/>
    <n v="-68.91"/>
    <n v="0"/>
    <s v="1 YEARS"/>
    <x v="3"/>
    <n v="24"/>
    <n v="32"/>
    <n v="5963"/>
  </r>
  <r>
    <s v="AERMOD 22112"/>
    <s v="ElmoreNorth_10202023_2017_PM25.SUM"/>
    <x v="5"/>
    <x v="8"/>
    <x v="8"/>
    <x v="0"/>
    <n v="3.5340000000000003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9"/>
    <x v="0"/>
    <n v="3.5529999999999999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0"/>
    <x v="0"/>
    <n v="3.4419999999999999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1"/>
    <x v="0"/>
    <n v="2.528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2"/>
    <x v="0"/>
    <n v="2.4129999999999999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3"/>
    <x v="0"/>
    <n v="2.3279999999999999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4"/>
    <x v="0"/>
    <n v="2.3769999999999999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5"/>
    <x v="0"/>
    <n v="2.955E-2"/>
    <n v="630399.73"/>
    <n v="3672375.09"/>
    <n v="-69.62"/>
    <n v="-69.62"/>
    <n v="0"/>
    <s v="1 YEARS"/>
    <x v="3"/>
    <n v="24"/>
    <n v="32"/>
    <n v="5963"/>
  </r>
  <r>
    <s v="AERMOD 22112"/>
    <s v="ElmoreNorth_10202023_2017_PM25.SUM"/>
    <x v="5"/>
    <x v="8"/>
    <x v="16"/>
    <x v="0"/>
    <n v="2.7490000000000001E-2"/>
    <n v="630399.73"/>
    <n v="3672375.09"/>
    <n v="-69.62"/>
    <n v="-69.62"/>
    <n v="0"/>
    <s v="1 YEARS"/>
    <x v="3"/>
    <n v="24"/>
    <n v="32"/>
    <n v="5963"/>
  </r>
  <r>
    <s v="AERMOD 22112"/>
    <s v="ElmoreNorth_10202023_2017_PM25A.SUM"/>
    <x v="5"/>
    <x v="2"/>
    <x v="0"/>
    <x v="0"/>
    <n v="0.37287999999999999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A.SUM"/>
    <x v="5"/>
    <x v="2"/>
    <x v="17"/>
    <x v="0"/>
    <n v="0.37192999999999998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A.SUM"/>
    <x v="5"/>
    <x v="2"/>
    <x v="1"/>
    <x v="0"/>
    <n v="2.6800000000000001E-3"/>
    <n v="630714.82999999996"/>
    <n v="3672280.26"/>
    <n v="-68.94"/>
    <n v="-68.94"/>
    <n v="0"/>
    <s v="1 YEARS"/>
    <x v="3"/>
    <n v="24"/>
    <n v="32"/>
    <n v="5963"/>
  </r>
  <r>
    <s v="AERMOD 22112"/>
    <s v="ElmoreNorth_10202023_2017_PM25A.SUM"/>
    <x v="5"/>
    <x v="2"/>
    <x v="2"/>
    <x v="0"/>
    <n v="0.37287999999999999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A.SUM"/>
    <x v="5"/>
    <x v="2"/>
    <x v="3"/>
    <x v="0"/>
    <n v="7.5000000000000002E-4"/>
    <n v="630423.97"/>
    <n v="3672375.09"/>
    <n v="-69.58"/>
    <n v="-69.58"/>
    <n v="0"/>
    <s v="1 YEARS"/>
    <x v="3"/>
    <n v="24"/>
    <n v="32"/>
    <n v="5963"/>
  </r>
  <r>
    <s v="AERMOD 22112"/>
    <s v="ElmoreNorth_10202023_2017_PM25A.SUM"/>
    <x v="5"/>
    <x v="2"/>
    <x v="4"/>
    <x v="0"/>
    <n v="7.1000000000000002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25A.SUM"/>
    <x v="5"/>
    <x v="2"/>
    <x v="5"/>
    <x v="0"/>
    <n v="7.2000000000000005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25A.SUM"/>
    <x v="5"/>
    <x v="2"/>
    <x v="6"/>
    <x v="0"/>
    <n v="1.01E-3"/>
    <n v="630714.82999999996"/>
    <n v="3672232.85"/>
    <n v="-68.91"/>
    <n v="-68.91"/>
    <n v="0"/>
    <s v="1 YEARS"/>
    <x v="3"/>
    <n v="24"/>
    <n v="32"/>
    <n v="5963"/>
  </r>
  <r>
    <s v="AERMOD 22112"/>
    <s v="ElmoreNorth_10202023_2017_PM25A.SUM"/>
    <x v="5"/>
    <x v="2"/>
    <x v="36"/>
    <x v="0"/>
    <n v="2.2169999999999999E-2"/>
    <n v="630714.82999999996"/>
    <n v="3672232.85"/>
    <n v="-68.91"/>
    <n v="-68.91"/>
    <n v="0"/>
    <s v="1 YEARS"/>
    <x v="3"/>
    <n v="24"/>
    <n v="32"/>
    <n v="5963"/>
  </r>
  <r>
    <s v="AERMOD 22112"/>
    <s v="ElmoreNorth_10202023_2017_PM25A.SUM"/>
    <x v="5"/>
    <x v="2"/>
    <x v="37"/>
    <x v="0"/>
    <n v="2.7519999999999999E-2"/>
    <n v="630714.82999999996"/>
    <n v="3672209.14"/>
    <n v="-68.89"/>
    <n v="-68.89"/>
    <n v="0"/>
    <s v="1 YEARS"/>
    <x v="3"/>
    <n v="24"/>
    <n v="32"/>
    <n v="5963"/>
  </r>
  <r>
    <s v="AERMOD 22112"/>
    <s v="ElmoreNorth_10202023_2017_PM25A.SUM"/>
    <x v="5"/>
    <x v="2"/>
    <x v="38"/>
    <x v="0"/>
    <n v="3.2759999999999997E-2"/>
    <n v="630714.82999999996"/>
    <n v="3672209.14"/>
    <n v="-68.89"/>
    <n v="-68.89"/>
    <n v="0"/>
    <s v="1 YEARS"/>
    <x v="3"/>
    <n v="24"/>
    <n v="32"/>
    <n v="5963"/>
  </r>
  <r>
    <s v="AERMOD 22112"/>
    <s v="ElmoreNorth_10202023_2017_PM25A.SUM"/>
    <x v="5"/>
    <x v="2"/>
    <x v="39"/>
    <x v="0"/>
    <n v="3.8210000000000001E-2"/>
    <n v="630714.82999999996"/>
    <n v="3672185.43"/>
    <n v="-68.89"/>
    <n v="-68.89"/>
    <n v="0"/>
    <s v="1 YEARS"/>
    <x v="3"/>
    <n v="24"/>
    <n v="32"/>
    <n v="5963"/>
  </r>
  <r>
    <s v="AERMOD 22112"/>
    <s v="ElmoreNorth_10202023_2017_PM25A.SUM"/>
    <x v="5"/>
    <x v="2"/>
    <x v="40"/>
    <x v="0"/>
    <n v="4.1829999999999999E-2"/>
    <n v="630714.82999999996"/>
    <n v="3672161.72"/>
    <n v="-68.86"/>
    <n v="-68.86"/>
    <n v="0"/>
    <s v="1 YEARS"/>
    <x v="3"/>
    <n v="24"/>
    <n v="32"/>
    <n v="5963"/>
  </r>
  <r>
    <s v="AERMOD 22112"/>
    <s v="ElmoreNorth_10202023_2017_PM25A.SUM"/>
    <x v="5"/>
    <x v="2"/>
    <x v="41"/>
    <x v="0"/>
    <n v="4.5370000000000001E-2"/>
    <n v="630714.82999999996"/>
    <n v="3672161.72"/>
    <n v="-68.86"/>
    <n v="-68.86"/>
    <n v="0"/>
    <s v="1 YEARS"/>
    <x v="3"/>
    <n v="24"/>
    <n v="32"/>
    <n v="5963"/>
  </r>
  <r>
    <s v="AERMOD 22112"/>
    <s v="ElmoreNorth_10202023_2017_PM25A.SUM"/>
    <x v="5"/>
    <x v="2"/>
    <x v="42"/>
    <x v="0"/>
    <n v="4.7160000000000001E-2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A.SUM"/>
    <x v="5"/>
    <x v="2"/>
    <x v="43"/>
    <x v="0"/>
    <n v="4.8140000000000002E-2"/>
    <n v="630714.82999999996"/>
    <n v="3672138.02"/>
    <n v="-68.86"/>
    <n v="-68.86"/>
    <n v="0"/>
    <s v="1 YEARS"/>
    <x v="3"/>
    <n v="24"/>
    <n v="32"/>
    <n v="5963"/>
  </r>
  <r>
    <s v="AERMOD 22112"/>
    <s v="ElmoreNorth_10202023_2017_PM25A.SUM"/>
    <x v="5"/>
    <x v="2"/>
    <x v="44"/>
    <x v="0"/>
    <n v="4.6769999999999999E-2"/>
    <n v="630714.82999999996"/>
    <n v="3672114.31"/>
    <n v="-68.73"/>
    <n v="-68.73"/>
    <n v="0"/>
    <s v="1 YEARS"/>
    <x v="3"/>
    <n v="24"/>
    <n v="32"/>
    <n v="5963"/>
  </r>
  <r>
    <s v="AERMOD 22112"/>
    <s v="ElmoreNorth_10202023_2017_PM25A.SUM"/>
    <x v="5"/>
    <x v="2"/>
    <x v="45"/>
    <x v="0"/>
    <n v="4.342E-2"/>
    <n v="630714.82999999996"/>
    <n v="3672114.31"/>
    <n v="-68.73"/>
    <n v="-68.73"/>
    <n v="0"/>
    <s v="1 YEARS"/>
    <x v="3"/>
    <n v="24"/>
    <n v="32"/>
    <n v="5963"/>
  </r>
  <r>
    <s v="AERMOD 22112"/>
    <s v="ElmoreNorth_10202023_2017_PM25A.SUM"/>
    <x v="5"/>
    <x v="2"/>
    <x v="46"/>
    <x v="0"/>
    <n v="3.6389999999999999E-2"/>
    <n v="630714.82999999996"/>
    <n v="3672090.6"/>
    <n v="-68.86"/>
    <n v="-68.86"/>
    <n v="0"/>
    <s v="1 YEARS"/>
    <x v="3"/>
    <n v="24"/>
    <n v="32"/>
    <n v="5963"/>
  </r>
  <r>
    <s v="AERMOD 22112"/>
    <s v="ElmoreNorth_10202023_2017_PM25A.SUM"/>
    <x v="5"/>
    <x v="2"/>
    <x v="47"/>
    <x v="0"/>
    <n v="2.6669999999999999E-2"/>
    <n v="630714.82999999996"/>
    <n v="3672090.6"/>
    <n v="-68.86"/>
    <n v="-68.86"/>
    <n v="0"/>
    <s v="1 YEARS"/>
    <x v="3"/>
    <n v="24"/>
    <n v="32"/>
    <n v="5963"/>
  </r>
  <r>
    <s v="AERMOD 22112"/>
    <s v="ElmoreNorth_10202023_2017_PM25A.SUM"/>
    <x v="5"/>
    <x v="2"/>
    <x v="48"/>
    <x v="0"/>
    <n v="1.8030000000000001E-2"/>
    <n v="630775"/>
    <n v="3672075"/>
    <n v="-68.59"/>
    <n v="-68.59"/>
    <n v="0"/>
    <s v="1 YEARS"/>
    <x v="3"/>
    <n v="24"/>
    <n v="32"/>
    <n v="5963"/>
  </r>
  <r>
    <s v="AERMOD 22112"/>
    <s v="ElmoreNorth_10202023_2017_PM25A.SUM"/>
    <x v="5"/>
    <x v="2"/>
    <x v="49"/>
    <x v="0"/>
    <n v="1.189E-2"/>
    <n v="630850"/>
    <n v="3672075"/>
    <n v="-69.19"/>
    <n v="-69.19"/>
    <n v="0"/>
    <s v="1 YEARS"/>
    <x v="3"/>
    <n v="24"/>
    <n v="32"/>
    <n v="5963"/>
  </r>
  <r>
    <s v="AERMOD 22112"/>
    <s v="ElmoreNorth_10202023_2017_PM25A.SUM"/>
    <x v="5"/>
    <x v="2"/>
    <x v="7"/>
    <x v="0"/>
    <n v="1.01E-3"/>
    <n v="630714.82999999996"/>
    <n v="3672232.85"/>
    <n v="-68.91"/>
    <n v="-68.91"/>
    <n v="0"/>
    <s v="1 YEARS"/>
    <x v="3"/>
    <n v="24"/>
    <n v="32"/>
    <n v="5963"/>
  </r>
  <r>
    <s v="AERMOD 22112"/>
    <s v="ElmoreNorth_10202023_2017_PM25A.SUM"/>
    <x v="5"/>
    <x v="2"/>
    <x v="8"/>
    <x v="0"/>
    <n v="2.5999999999999998E-4"/>
    <n v="630423.97"/>
    <n v="3672375.09"/>
    <n v="-69.58"/>
    <n v="-69.58"/>
    <n v="0"/>
    <s v="1 YEARS"/>
    <x v="3"/>
    <n v="24"/>
    <n v="32"/>
    <n v="5963"/>
  </r>
  <r>
    <s v="AERMOD 22112"/>
    <s v="ElmoreNorth_10202023_2017_PM25A.SUM"/>
    <x v="5"/>
    <x v="2"/>
    <x v="9"/>
    <x v="0"/>
    <n v="2.5000000000000001E-4"/>
    <n v="630423.97"/>
    <n v="3672375.09"/>
    <n v="-69.58"/>
    <n v="-69.58"/>
    <n v="0"/>
    <s v="1 YEARS"/>
    <x v="3"/>
    <n v="24"/>
    <n v="32"/>
    <n v="5963"/>
  </r>
  <r>
    <s v="AERMOD 22112"/>
    <s v="ElmoreNorth_10202023_2017_PM25A.SUM"/>
    <x v="5"/>
    <x v="2"/>
    <x v="10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25A.SUM"/>
    <x v="5"/>
    <x v="2"/>
    <x v="11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25A.SUM"/>
    <x v="5"/>
    <x v="2"/>
    <x v="12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25A.SUM"/>
    <x v="5"/>
    <x v="2"/>
    <x v="13"/>
    <x v="0"/>
    <n v="2.4000000000000001E-4"/>
    <n v="630714.82999999996"/>
    <n v="3672303.97"/>
    <n v="-68.959999999999994"/>
    <n v="-68.959999999999994"/>
    <n v="0"/>
    <s v="1 YEARS"/>
    <x v="3"/>
    <n v="24"/>
    <n v="32"/>
    <n v="5963"/>
  </r>
  <r>
    <s v="AERMOD 22112"/>
    <s v="ElmoreNorth_10202023_2017_PM25A.SUM"/>
    <x v="5"/>
    <x v="2"/>
    <x v="14"/>
    <x v="0"/>
    <n v="2.4000000000000001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25A.SUM"/>
    <x v="5"/>
    <x v="2"/>
    <x v="15"/>
    <x v="0"/>
    <n v="2.4000000000000001E-4"/>
    <n v="630714.82999999996"/>
    <n v="3672280.26"/>
    <n v="-68.94"/>
    <n v="-68.94"/>
    <n v="0"/>
    <s v="1 YEARS"/>
    <x v="3"/>
    <n v="24"/>
    <n v="32"/>
    <n v="5963"/>
  </r>
  <r>
    <s v="AERMOD 22112"/>
    <s v="ElmoreNorth_10202023_2017_PM25A.SUM"/>
    <x v="5"/>
    <x v="2"/>
    <x v="16"/>
    <x v="0"/>
    <n v="2.4000000000000001E-4"/>
    <n v="630714.82999999996"/>
    <n v="3672280.26"/>
    <n v="-68.94"/>
    <n v="-68.94"/>
    <n v="0"/>
    <s v="1 YEARS"/>
    <x v="3"/>
    <n v="24"/>
    <n v="32"/>
    <n v="5963"/>
  </r>
  <r>
    <s v="AERMOD 22112"/>
    <s v="ElmoreNorth_10202023_2017_SO2.SUM"/>
    <x v="6"/>
    <x v="3"/>
    <x v="0"/>
    <x v="0"/>
    <n v="8.0000000000000004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1"/>
    <x v="0"/>
    <n v="8.0000000000000004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2"/>
    <x v="0"/>
    <n v="8.0000000000000004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3"/>
    <x v="0"/>
    <n v="3.3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4"/>
    <x v="0"/>
    <n v="2.3000000000000001E-4"/>
    <n v="630569.4"/>
    <n v="3672375.09"/>
    <n v="-69.3"/>
    <n v="-69.3"/>
    <n v="0"/>
    <s v="1 YEARS"/>
    <x v="3"/>
    <n v="10"/>
    <n v="17"/>
    <n v="5963"/>
  </r>
  <r>
    <s v="AERMOD 22112"/>
    <s v="ElmoreNorth_10202023_2017_SO2.SUM"/>
    <x v="6"/>
    <x v="3"/>
    <x v="5"/>
    <x v="0"/>
    <n v="2.7999999999999998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6"/>
    <x v="0"/>
    <n v="9.0000000000000006E-5"/>
    <n v="630714.82999999996"/>
    <n v="3672209.14"/>
    <n v="-68.89"/>
    <n v="-68.89"/>
    <n v="0"/>
    <s v="1 YEARS"/>
    <x v="3"/>
    <n v="10"/>
    <n v="17"/>
    <n v="5963"/>
  </r>
  <r>
    <s v="AERMOD 22112"/>
    <s v="ElmoreNorth_10202023_2017_SO2.SUM"/>
    <x v="6"/>
    <x v="3"/>
    <x v="7"/>
    <x v="0"/>
    <n v="9.0000000000000006E-5"/>
    <n v="630714.82999999996"/>
    <n v="3672209.14"/>
    <n v="-68.89"/>
    <n v="-68.89"/>
    <n v="0"/>
    <s v="1 YEARS"/>
    <x v="3"/>
    <n v="10"/>
    <n v="17"/>
    <n v="5963"/>
  </r>
  <r>
    <s v="AERMOD 22112"/>
    <s v="ElmoreNorth_10202023_2017_SO2.SUM"/>
    <x v="6"/>
    <x v="3"/>
    <x v="8"/>
    <x v="0"/>
    <n v="1.2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9"/>
    <x v="0"/>
    <n v="1.2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10"/>
    <x v="0"/>
    <n v="1E-4"/>
    <n v="630520.92000000004"/>
    <n v="3672375.09"/>
    <n v="-69.39"/>
    <n v="-69.39"/>
    <n v="0"/>
    <s v="1 YEARS"/>
    <x v="3"/>
    <n v="10"/>
    <n v="17"/>
    <n v="5963"/>
  </r>
  <r>
    <s v="AERMOD 22112"/>
    <s v="ElmoreNorth_10202023_2017_SO2.SUM"/>
    <x v="6"/>
    <x v="3"/>
    <x v="11"/>
    <x v="0"/>
    <n v="9.0000000000000006E-5"/>
    <n v="630569.4"/>
    <n v="3672375.09"/>
    <n v="-69.3"/>
    <n v="-69.3"/>
    <n v="0"/>
    <s v="1 YEARS"/>
    <x v="3"/>
    <n v="10"/>
    <n v="17"/>
    <n v="5963"/>
  </r>
  <r>
    <s v="AERMOD 22112"/>
    <s v="ElmoreNorth_10202023_2017_SO2.SUM"/>
    <x v="6"/>
    <x v="3"/>
    <x v="12"/>
    <x v="0"/>
    <n v="6.9999999999999994E-5"/>
    <n v="630569.4"/>
    <n v="3672375.09"/>
    <n v="-69.3"/>
    <n v="-69.3"/>
    <n v="0"/>
    <s v="1 YEARS"/>
    <x v="3"/>
    <n v="10"/>
    <n v="17"/>
    <n v="5963"/>
  </r>
  <r>
    <s v="AERMOD 22112"/>
    <s v="ElmoreNorth_10202023_2017_SO2.SUM"/>
    <x v="6"/>
    <x v="3"/>
    <x v="13"/>
    <x v="0"/>
    <n v="6.9999999999999994E-5"/>
    <n v="630423.97"/>
    <n v="3672375.09"/>
    <n v="-69.58"/>
    <n v="-69.58"/>
    <n v="0"/>
    <s v="1 YEARS"/>
    <x v="3"/>
    <n v="10"/>
    <n v="17"/>
    <n v="5963"/>
  </r>
  <r>
    <s v="AERMOD 22112"/>
    <s v="ElmoreNorth_10202023_2017_SO2.SUM"/>
    <x v="6"/>
    <x v="3"/>
    <x v="14"/>
    <x v="0"/>
    <n v="1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15"/>
    <x v="0"/>
    <n v="1E-4"/>
    <n v="630496.68000000005"/>
    <n v="3672375.09"/>
    <n v="-69.430000000000007"/>
    <n v="-69.430000000000007"/>
    <n v="0"/>
    <s v="1 YEARS"/>
    <x v="3"/>
    <n v="10"/>
    <n v="17"/>
    <n v="5963"/>
  </r>
  <r>
    <s v="AERMOD 22112"/>
    <s v="ElmoreNorth_10202023_2017_SO2.SUM"/>
    <x v="6"/>
    <x v="3"/>
    <x v="16"/>
    <x v="0"/>
    <n v="9.0000000000000006E-5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0"/>
    <x v="0"/>
    <n v="7.2999999999999996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1"/>
    <x v="0"/>
    <n v="7.2999999999999996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2"/>
    <x v="0"/>
    <n v="7.2999999999999996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3"/>
    <x v="0"/>
    <n v="3.1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4"/>
    <x v="0"/>
    <n v="2.0000000000000001E-4"/>
    <n v="630423.97"/>
    <n v="3672375.09"/>
    <n v="-69.58"/>
    <n v="-69.58"/>
    <n v="0"/>
    <s v="1 YEARS"/>
    <x v="3"/>
    <n v="10"/>
    <n v="17"/>
    <n v="5963"/>
  </r>
  <r>
    <s v="AERMOD 22112"/>
    <s v="ElmoreNorth_10202023_2017_SO2.SUM"/>
    <x v="6"/>
    <x v="9"/>
    <x v="5"/>
    <x v="0"/>
    <n v="2.5999999999999998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6"/>
    <x v="0"/>
    <n v="9.0000000000000006E-5"/>
    <n v="630714.82999999996"/>
    <n v="3672209.14"/>
    <n v="-68.89"/>
    <n v="-68.89"/>
    <n v="0"/>
    <s v="1 YEARS"/>
    <x v="3"/>
    <n v="10"/>
    <n v="17"/>
    <n v="5963"/>
  </r>
  <r>
    <s v="AERMOD 22112"/>
    <s v="ElmoreNorth_10202023_2017_SO2.SUM"/>
    <x v="6"/>
    <x v="9"/>
    <x v="7"/>
    <x v="0"/>
    <n v="9.0000000000000006E-5"/>
    <n v="630714.82999999996"/>
    <n v="3672209.14"/>
    <n v="-68.89"/>
    <n v="-68.89"/>
    <n v="0"/>
    <s v="1 YEARS"/>
    <x v="3"/>
    <n v="10"/>
    <n v="17"/>
    <n v="5963"/>
  </r>
  <r>
    <s v="AERMOD 22112"/>
    <s v="ElmoreNorth_10202023_2017_SO2.SUM"/>
    <x v="6"/>
    <x v="9"/>
    <x v="8"/>
    <x v="0"/>
    <n v="1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9"/>
    <x v="0"/>
    <n v="1.1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10"/>
    <x v="0"/>
    <n v="1E-4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11"/>
    <x v="0"/>
    <n v="6.9999999999999994E-5"/>
    <n v="630423.97"/>
    <n v="3672375.09"/>
    <n v="-69.58"/>
    <n v="-69.58"/>
    <n v="0"/>
    <s v="1 YEARS"/>
    <x v="3"/>
    <n v="10"/>
    <n v="17"/>
    <n v="5963"/>
  </r>
  <r>
    <s v="AERMOD 22112"/>
    <s v="ElmoreNorth_10202023_2017_SO2.SUM"/>
    <x v="6"/>
    <x v="9"/>
    <x v="12"/>
    <x v="0"/>
    <n v="6.9999999999999994E-5"/>
    <n v="630423.97"/>
    <n v="3672375.09"/>
    <n v="-69.58"/>
    <n v="-69.58"/>
    <n v="0"/>
    <s v="1 YEARS"/>
    <x v="3"/>
    <n v="10"/>
    <n v="17"/>
    <n v="5963"/>
  </r>
  <r>
    <s v="AERMOD 22112"/>
    <s v="ElmoreNorth_10202023_2017_SO2.SUM"/>
    <x v="6"/>
    <x v="9"/>
    <x v="13"/>
    <x v="0"/>
    <n v="6.0000000000000002E-5"/>
    <n v="630423.97"/>
    <n v="3672375.09"/>
    <n v="-69.58"/>
    <n v="-69.58"/>
    <n v="0"/>
    <s v="1 YEARS"/>
    <x v="3"/>
    <n v="10"/>
    <n v="17"/>
    <n v="5963"/>
  </r>
  <r>
    <s v="AERMOD 22112"/>
    <s v="ElmoreNorth_10202023_2017_SO2.SUM"/>
    <x v="6"/>
    <x v="9"/>
    <x v="14"/>
    <x v="0"/>
    <n v="9.0000000000000006E-5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15"/>
    <x v="0"/>
    <n v="9.0000000000000006E-5"/>
    <n v="630448.19999999995"/>
    <n v="3672375.09"/>
    <n v="-69.53"/>
    <n v="-69.53"/>
    <n v="0"/>
    <s v="1 YEARS"/>
    <x v="3"/>
    <n v="10"/>
    <n v="17"/>
    <n v="5963"/>
  </r>
  <r>
    <s v="AERMOD 22112"/>
    <s v="ElmoreNorth_10202023_2017_SO2.SUM"/>
    <x v="6"/>
    <x v="9"/>
    <x v="16"/>
    <x v="0"/>
    <n v="9.0000000000000006E-5"/>
    <n v="630448.19999999995"/>
    <n v="3672375.09"/>
    <n v="-69.53"/>
    <n v="-69.53"/>
    <n v="0"/>
    <s v="1 YEARS"/>
    <x v="3"/>
    <n v="10"/>
    <n v="17"/>
    <n v="5963"/>
  </r>
  <r>
    <s v="AERMOD 22112"/>
    <s v="ElmoreNorth_10202023_2017_SO23.SUM"/>
    <x v="6"/>
    <x v="10"/>
    <x v="0"/>
    <x v="0"/>
    <n v="2.2000000000000001E-4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0"/>
    <x v="1"/>
    <n v="2.1000000000000001E-4"/>
    <n v="630423.97"/>
    <n v="3672375.09"/>
    <n v="-69.58"/>
    <n v="-69.58"/>
    <n v="0"/>
    <n v="17072921"/>
    <x v="3"/>
    <n v="10"/>
    <n v="17"/>
    <n v="5963"/>
  </r>
  <r>
    <s v="AERMOD 22112"/>
    <s v="ElmoreNorth_10202023_2017_SO23.SUM"/>
    <x v="6"/>
    <x v="10"/>
    <x v="1"/>
    <x v="0"/>
    <n v="2.2000000000000001E-4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1"/>
    <x v="1"/>
    <n v="2.1000000000000001E-4"/>
    <n v="630423.97"/>
    <n v="3672375.09"/>
    <n v="-69.58"/>
    <n v="-69.58"/>
    <n v="0"/>
    <n v="17072921"/>
    <x v="3"/>
    <n v="10"/>
    <n v="17"/>
    <n v="5963"/>
  </r>
  <r>
    <s v="AERMOD 22112"/>
    <s v="ElmoreNorth_10202023_2017_SO23.SUM"/>
    <x v="6"/>
    <x v="10"/>
    <x v="2"/>
    <x v="0"/>
    <n v="2.2000000000000001E-4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2"/>
    <x v="1"/>
    <n v="2.1000000000000001E-4"/>
    <n v="630423.97"/>
    <n v="3672375.09"/>
    <n v="-69.58"/>
    <n v="-69.58"/>
    <n v="0"/>
    <n v="17072921"/>
    <x v="3"/>
    <n v="10"/>
    <n v="17"/>
    <n v="5963"/>
  </r>
  <r>
    <s v="AERMOD 22112"/>
    <s v="ElmoreNorth_10202023_2017_SO23.SUM"/>
    <x v="6"/>
    <x v="10"/>
    <x v="3"/>
    <x v="0"/>
    <n v="9.0000000000000006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3"/>
    <x v="1"/>
    <n v="9.0000000000000006E-5"/>
    <n v="630423.97"/>
    <n v="3672375.09"/>
    <n v="-69.58"/>
    <n v="-69.58"/>
    <n v="0"/>
    <n v="17072921"/>
    <x v="3"/>
    <n v="10"/>
    <n v="17"/>
    <n v="5963"/>
  </r>
  <r>
    <s v="AERMOD 22112"/>
    <s v="ElmoreNorth_10202023_2017_SO23.SUM"/>
    <x v="6"/>
    <x v="10"/>
    <x v="4"/>
    <x v="0"/>
    <n v="6.0000000000000002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4"/>
    <x v="1"/>
    <n v="6.0000000000000002E-5"/>
    <n v="630399.73"/>
    <n v="3672375.09"/>
    <n v="-69.62"/>
    <n v="-69.62"/>
    <n v="0"/>
    <n v="17072821"/>
    <x v="3"/>
    <n v="10"/>
    <n v="17"/>
    <n v="5963"/>
  </r>
  <r>
    <s v="AERMOD 22112"/>
    <s v="ElmoreNorth_10202023_2017_SO23.SUM"/>
    <x v="6"/>
    <x v="10"/>
    <x v="5"/>
    <x v="0"/>
    <n v="6.9999999999999994E-5"/>
    <n v="630423.97"/>
    <n v="3672375.09"/>
    <n v="-69.58"/>
    <n v="-69.58"/>
    <n v="0"/>
    <n v="17072806"/>
    <x v="3"/>
    <n v="10"/>
    <n v="17"/>
    <n v="5963"/>
  </r>
  <r>
    <s v="AERMOD 22112"/>
    <s v="ElmoreNorth_10202023_2017_SO23.SUM"/>
    <x v="6"/>
    <x v="10"/>
    <x v="5"/>
    <x v="1"/>
    <n v="6.0000000000000002E-5"/>
    <n v="630423.97"/>
    <n v="3672375.09"/>
    <n v="-69.58"/>
    <n v="-69.58"/>
    <n v="0"/>
    <n v="17060521"/>
    <x v="3"/>
    <n v="10"/>
    <n v="17"/>
    <n v="5963"/>
  </r>
  <r>
    <s v="AERMOD 22112"/>
    <s v="ElmoreNorth_10202023_2017_SO23.SUM"/>
    <x v="6"/>
    <x v="10"/>
    <x v="6"/>
    <x v="0"/>
    <n v="3.0000000000000001E-5"/>
    <n v="630714.82999999996"/>
    <n v="3672209.14"/>
    <n v="-68.89"/>
    <n v="-68.89"/>
    <n v="0"/>
    <n v="17091221"/>
    <x v="3"/>
    <n v="10"/>
    <n v="17"/>
    <n v="5963"/>
  </r>
  <r>
    <s v="AERMOD 22112"/>
    <s v="ElmoreNorth_10202023_2017_SO23.SUM"/>
    <x v="6"/>
    <x v="10"/>
    <x v="6"/>
    <x v="1"/>
    <n v="3.0000000000000001E-5"/>
    <n v="630714.82999999996"/>
    <n v="3672209.14"/>
    <n v="-68.89"/>
    <n v="-68.89"/>
    <n v="0"/>
    <n v="17062024"/>
    <x v="3"/>
    <n v="10"/>
    <n v="17"/>
    <n v="5963"/>
  </r>
  <r>
    <s v="AERMOD 22112"/>
    <s v="ElmoreNorth_10202023_2017_SO23.SUM"/>
    <x v="6"/>
    <x v="10"/>
    <x v="7"/>
    <x v="0"/>
    <n v="3.0000000000000001E-5"/>
    <n v="630714.82999999996"/>
    <n v="3672209.14"/>
    <n v="-68.89"/>
    <n v="-68.89"/>
    <n v="0"/>
    <n v="17091221"/>
    <x v="3"/>
    <n v="10"/>
    <n v="17"/>
    <n v="5963"/>
  </r>
  <r>
    <s v="AERMOD 22112"/>
    <s v="ElmoreNorth_10202023_2017_SO23.SUM"/>
    <x v="6"/>
    <x v="10"/>
    <x v="7"/>
    <x v="1"/>
    <n v="3.0000000000000001E-5"/>
    <n v="630714.82999999996"/>
    <n v="3672209.14"/>
    <n v="-68.89"/>
    <n v="-68.89"/>
    <n v="0"/>
    <n v="17062024"/>
    <x v="3"/>
    <n v="10"/>
    <n v="17"/>
    <n v="5963"/>
  </r>
  <r>
    <s v="AERMOD 22112"/>
    <s v="ElmoreNorth_10202023_2017_SO23.SUM"/>
    <x v="6"/>
    <x v="10"/>
    <x v="8"/>
    <x v="0"/>
    <n v="3.0000000000000001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8"/>
    <x v="1"/>
    <n v="3.0000000000000001E-5"/>
    <n v="630423.97"/>
    <n v="3672375.09"/>
    <n v="-69.58"/>
    <n v="-69.58"/>
    <n v="0"/>
    <n v="17053121"/>
    <x v="3"/>
    <n v="10"/>
    <n v="17"/>
    <n v="5963"/>
  </r>
  <r>
    <s v="AERMOD 22112"/>
    <s v="ElmoreNorth_10202023_2017_SO23.SUM"/>
    <x v="6"/>
    <x v="10"/>
    <x v="9"/>
    <x v="0"/>
    <n v="3.0000000000000001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9"/>
    <x v="1"/>
    <n v="3.0000000000000001E-5"/>
    <n v="630423.97"/>
    <n v="3672375.09"/>
    <n v="-69.58"/>
    <n v="-69.58"/>
    <n v="0"/>
    <n v="17053121"/>
    <x v="3"/>
    <n v="10"/>
    <n v="17"/>
    <n v="5963"/>
  </r>
  <r>
    <s v="AERMOD 22112"/>
    <s v="ElmoreNorth_10202023_2017_SO23.SUM"/>
    <x v="6"/>
    <x v="10"/>
    <x v="10"/>
    <x v="0"/>
    <n v="3.0000000000000001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10"/>
    <x v="1"/>
    <n v="3.0000000000000001E-5"/>
    <n v="630423.97"/>
    <n v="3672375.09"/>
    <n v="-69.58"/>
    <n v="-69.58"/>
    <n v="0"/>
    <n v="17072921"/>
    <x v="3"/>
    <n v="10"/>
    <n v="17"/>
    <n v="5963"/>
  </r>
  <r>
    <s v="AERMOD 22112"/>
    <s v="ElmoreNorth_10202023_2017_SO23.SUM"/>
    <x v="6"/>
    <x v="10"/>
    <x v="11"/>
    <x v="0"/>
    <n v="2.0000000000000002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11"/>
    <x v="1"/>
    <n v="2.0000000000000002E-5"/>
    <n v="630423.97"/>
    <n v="3672375.09"/>
    <n v="-69.58"/>
    <n v="-69.58"/>
    <n v="0"/>
    <n v="17072921"/>
    <x v="3"/>
    <n v="10"/>
    <n v="17"/>
    <n v="5963"/>
  </r>
  <r>
    <s v="AERMOD 22112"/>
    <s v="ElmoreNorth_10202023_2017_SO23.SUM"/>
    <x v="6"/>
    <x v="10"/>
    <x v="12"/>
    <x v="0"/>
    <n v="2.0000000000000002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12"/>
    <x v="1"/>
    <n v="2.0000000000000002E-5"/>
    <n v="630399.73"/>
    <n v="3672375.09"/>
    <n v="-69.62"/>
    <n v="-69.62"/>
    <n v="0"/>
    <n v="17072821"/>
    <x v="3"/>
    <n v="10"/>
    <n v="17"/>
    <n v="5963"/>
  </r>
  <r>
    <s v="AERMOD 22112"/>
    <s v="ElmoreNorth_10202023_2017_SO23.SUM"/>
    <x v="6"/>
    <x v="10"/>
    <x v="13"/>
    <x v="0"/>
    <n v="2.0000000000000002E-5"/>
    <n v="630423.97"/>
    <n v="3672375.09"/>
    <n v="-69.58"/>
    <n v="-69.58"/>
    <n v="0"/>
    <n v="17090203"/>
    <x v="3"/>
    <n v="10"/>
    <n v="17"/>
    <n v="5963"/>
  </r>
  <r>
    <s v="AERMOD 22112"/>
    <s v="ElmoreNorth_10202023_2017_SO23.SUM"/>
    <x v="6"/>
    <x v="10"/>
    <x v="13"/>
    <x v="1"/>
    <n v="2.0000000000000002E-5"/>
    <n v="630399.73"/>
    <n v="3672375.09"/>
    <n v="-69.62"/>
    <n v="-69.62"/>
    <n v="0"/>
    <n v="17071521"/>
    <x v="3"/>
    <n v="10"/>
    <n v="17"/>
    <n v="5963"/>
  </r>
  <r>
    <s v="AERMOD 22112"/>
    <s v="ElmoreNorth_10202023_2017_SO23.SUM"/>
    <x v="6"/>
    <x v="10"/>
    <x v="14"/>
    <x v="0"/>
    <n v="2.0000000000000002E-5"/>
    <n v="630448.19999999995"/>
    <n v="3672375.09"/>
    <n v="-69.53"/>
    <n v="-69.53"/>
    <n v="0"/>
    <n v="17071721"/>
    <x v="3"/>
    <n v="10"/>
    <n v="17"/>
    <n v="5963"/>
  </r>
  <r>
    <s v="AERMOD 22112"/>
    <s v="ElmoreNorth_10202023_2017_SO23.SUM"/>
    <x v="6"/>
    <x v="10"/>
    <x v="14"/>
    <x v="1"/>
    <n v="2.0000000000000002E-5"/>
    <n v="630448.19999999995"/>
    <n v="3672375.09"/>
    <n v="-69.53"/>
    <n v="-69.53"/>
    <n v="0"/>
    <n v="17090218"/>
    <x v="3"/>
    <n v="10"/>
    <n v="17"/>
    <n v="5963"/>
  </r>
  <r>
    <s v="AERMOD 22112"/>
    <s v="ElmoreNorth_10202023_2017_SO23.SUM"/>
    <x v="6"/>
    <x v="10"/>
    <x v="15"/>
    <x v="0"/>
    <n v="3.0000000000000001E-5"/>
    <n v="630423.97"/>
    <n v="3672375.09"/>
    <n v="-69.58"/>
    <n v="-69.58"/>
    <n v="0"/>
    <n v="17072806"/>
    <x v="3"/>
    <n v="10"/>
    <n v="17"/>
    <n v="5963"/>
  </r>
  <r>
    <s v="AERMOD 22112"/>
    <s v="ElmoreNorth_10202023_2017_SO23.SUM"/>
    <x v="6"/>
    <x v="10"/>
    <x v="15"/>
    <x v="1"/>
    <n v="2.0000000000000002E-5"/>
    <n v="630423.97"/>
    <n v="3672375.09"/>
    <n v="-69.58"/>
    <n v="-69.58"/>
    <n v="0"/>
    <n v="17060521"/>
    <x v="3"/>
    <n v="10"/>
    <n v="17"/>
    <n v="5963"/>
  </r>
  <r>
    <s v="AERMOD 22112"/>
    <s v="ElmoreNorth_10202023_2017_SO23.SUM"/>
    <x v="6"/>
    <x v="10"/>
    <x v="16"/>
    <x v="0"/>
    <n v="2.0000000000000002E-5"/>
    <n v="630423.97"/>
    <n v="3672375.09"/>
    <n v="-69.58"/>
    <n v="-69.58"/>
    <n v="0"/>
    <n v="17072806"/>
    <x v="3"/>
    <n v="10"/>
    <n v="17"/>
    <n v="5963"/>
  </r>
  <r>
    <s v="AERMOD 22112"/>
    <s v="ElmoreNorth_10202023_2017_SO23.SUM"/>
    <x v="6"/>
    <x v="10"/>
    <x v="16"/>
    <x v="1"/>
    <n v="2.0000000000000002E-5"/>
    <n v="630423.97"/>
    <n v="3672375.09"/>
    <n v="-69.58"/>
    <n v="-69.58"/>
    <n v="0"/>
    <n v="17060521"/>
    <x v="3"/>
    <n v="10"/>
    <n v="17"/>
    <n v="5963"/>
  </r>
  <r>
    <s v="AERMOD 22112"/>
    <s v="ElmoreNorth_10202023_2017_SO24.SUM"/>
    <x v="6"/>
    <x v="6"/>
    <x v="0"/>
    <x v="0"/>
    <n v="3.0000000000000001E-5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0"/>
    <x v="1"/>
    <n v="3.0000000000000001E-5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1"/>
    <x v="0"/>
    <n v="3.0000000000000001E-5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1"/>
    <x v="1"/>
    <n v="3.0000000000000001E-5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2"/>
    <x v="0"/>
    <n v="3.0000000000000001E-5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2"/>
    <x v="1"/>
    <n v="3.0000000000000001E-5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3"/>
    <x v="0"/>
    <n v="1.0000000000000001E-5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3"/>
    <x v="1"/>
    <n v="1.0000000000000001E-5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4"/>
    <x v="0"/>
    <n v="1.0000000000000001E-5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4"/>
    <x v="1"/>
    <n v="1.0000000000000001E-5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5"/>
    <x v="0"/>
    <n v="1.0000000000000001E-5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5"/>
    <x v="1"/>
    <n v="1.0000000000000001E-5"/>
    <n v="630399.73"/>
    <n v="3672375.09"/>
    <n v="-69.62"/>
    <n v="-69.62"/>
    <n v="0"/>
    <n v="17090224"/>
    <x v="3"/>
    <n v="10"/>
    <n v="17"/>
    <n v="5963"/>
  </r>
  <r>
    <s v="AERMOD 22112"/>
    <s v="ElmoreNorth_10202023_2017_SO24.SUM"/>
    <x v="6"/>
    <x v="6"/>
    <x v="6"/>
    <x v="0"/>
    <n v="0"/>
    <n v="630714.82999999996"/>
    <n v="3672256.55"/>
    <n v="-68.92"/>
    <n v="-68.92"/>
    <n v="0"/>
    <n v="17051624"/>
    <x v="3"/>
    <n v="10"/>
    <n v="17"/>
    <n v="5963"/>
  </r>
  <r>
    <s v="AERMOD 22112"/>
    <s v="ElmoreNorth_10202023_2017_SO24.SUM"/>
    <x v="6"/>
    <x v="6"/>
    <x v="6"/>
    <x v="1"/>
    <n v="0"/>
    <n v="630714.82999999996"/>
    <n v="3672232.85"/>
    <n v="-68.91"/>
    <n v="-68.91"/>
    <n v="0"/>
    <n v="17051624"/>
    <x v="3"/>
    <n v="10"/>
    <n v="17"/>
    <n v="5963"/>
  </r>
  <r>
    <s v="AERMOD 22112"/>
    <s v="ElmoreNorth_10202023_2017_SO24.SUM"/>
    <x v="6"/>
    <x v="6"/>
    <x v="7"/>
    <x v="0"/>
    <n v="0"/>
    <n v="630714.82999999996"/>
    <n v="3672256.55"/>
    <n v="-68.92"/>
    <n v="-68.92"/>
    <n v="0"/>
    <n v="17051624"/>
    <x v="3"/>
    <n v="10"/>
    <n v="17"/>
    <n v="5963"/>
  </r>
  <r>
    <s v="AERMOD 22112"/>
    <s v="ElmoreNorth_10202023_2017_SO24.SUM"/>
    <x v="6"/>
    <x v="6"/>
    <x v="7"/>
    <x v="1"/>
    <n v="0"/>
    <n v="630714.82999999996"/>
    <n v="3672232.85"/>
    <n v="-68.91"/>
    <n v="-68.91"/>
    <n v="0"/>
    <n v="17051624"/>
    <x v="3"/>
    <n v="10"/>
    <n v="17"/>
    <n v="5963"/>
  </r>
  <r>
    <s v="AERMOD 22112"/>
    <s v="ElmoreNorth_10202023_2017_SO24.SUM"/>
    <x v="6"/>
    <x v="6"/>
    <x v="8"/>
    <x v="0"/>
    <n v="0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8"/>
    <x v="1"/>
    <n v="0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9"/>
    <x v="0"/>
    <n v="0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9"/>
    <x v="1"/>
    <n v="0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10"/>
    <x v="0"/>
    <n v="0"/>
    <n v="630423.97"/>
    <n v="3672375.09"/>
    <n v="-69.58"/>
    <n v="-69.58"/>
    <n v="0"/>
    <n v="17090224"/>
    <x v="3"/>
    <n v="10"/>
    <n v="17"/>
    <n v="5963"/>
  </r>
  <r>
    <s v="AERMOD 22112"/>
    <s v="ElmoreNorth_10202023_2017_SO24.SUM"/>
    <x v="6"/>
    <x v="6"/>
    <x v="10"/>
    <x v="1"/>
    <n v="0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11"/>
    <x v="0"/>
    <n v="0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11"/>
    <x v="1"/>
    <n v="0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12"/>
    <x v="0"/>
    <n v="0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12"/>
    <x v="1"/>
    <n v="0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13"/>
    <x v="0"/>
    <n v="0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13"/>
    <x v="1"/>
    <n v="0"/>
    <n v="630423.97"/>
    <n v="3672375.09"/>
    <n v="-69.58"/>
    <n v="-69.58"/>
    <n v="0"/>
    <n v="17072824"/>
    <x v="3"/>
    <n v="10"/>
    <n v="17"/>
    <n v="5963"/>
  </r>
  <r>
    <s v="AERMOD 22112"/>
    <s v="ElmoreNorth_10202023_2017_SO24.SUM"/>
    <x v="6"/>
    <x v="6"/>
    <x v="14"/>
    <x v="0"/>
    <n v="0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14"/>
    <x v="1"/>
    <n v="0"/>
    <n v="630399.73"/>
    <n v="3672375.09"/>
    <n v="-69.62"/>
    <n v="-69.62"/>
    <n v="0"/>
    <n v="17090224"/>
    <x v="3"/>
    <n v="10"/>
    <n v="17"/>
    <n v="5963"/>
  </r>
  <r>
    <s v="AERMOD 22112"/>
    <s v="ElmoreNorth_10202023_2017_SO24.SUM"/>
    <x v="6"/>
    <x v="6"/>
    <x v="15"/>
    <x v="0"/>
    <n v="0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15"/>
    <x v="1"/>
    <n v="0"/>
    <n v="630399.73"/>
    <n v="3672375.09"/>
    <n v="-69.62"/>
    <n v="-69.62"/>
    <n v="0"/>
    <n v="17090224"/>
    <x v="3"/>
    <n v="10"/>
    <n v="17"/>
    <n v="5963"/>
  </r>
  <r>
    <s v="AERMOD 22112"/>
    <s v="ElmoreNorth_10202023_2017_SO24.SUM"/>
    <x v="6"/>
    <x v="6"/>
    <x v="16"/>
    <x v="0"/>
    <n v="0"/>
    <n v="630399.73"/>
    <n v="3672375.09"/>
    <n v="-69.62"/>
    <n v="-69.62"/>
    <n v="0"/>
    <n v="17072824"/>
    <x v="3"/>
    <n v="10"/>
    <n v="17"/>
    <n v="5963"/>
  </r>
  <r>
    <s v="AERMOD 22112"/>
    <s v="ElmoreNorth_10202023_2017_SO24.SUM"/>
    <x v="6"/>
    <x v="6"/>
    <x v="16"/>
    <x v="1"/>
    <n v="0"/>
    <n v="630399.73"/>
    <n v="3672375.09"/>
    <n v="-69.62"/>
    <n v="-69.62"/>
    <n v="0"/>
    <n v="17090224"/>
    <x v="3"/>
    <n v="10"/>
    <n v="17"/>
    <n v="5963"/>
  </r>
  <r>
    <s v="AERMOD 22112"/>
    <s v="ElmoreNorth_10202023_2017_SO2A.SUM"/>
    <x v="6"/>
    <x v="2"/>
    <x v="0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7_SO2A.SUM"/>
    <x v="6"/>
    <x v="2"/>
    <x v="1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7_SO2A.SUM"/>
    <x v="6"/>
    <x v="2"/>
    <x v="2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7_SO2A.SUM"/>
    <x v="6"/>
    <x v="2"/>
    <x v="3"/>
    <x v="0"/>
    <n v="0"/>
    <n v="630423.97"/>
    <n v="3672375.09"/>
    <n v="-69.58"/>
    <n v="-69.58"/>
    <n v="0"/>
    <s v="1 YEARS"/>
    <x v="3"/>
    <n v="10"/>
    <n v="17"/>
    <n v="5963"/>
  </r>
  <r>
    <s v="AERMOD 22112"/>
    <s v="ElmoreNorth_10202023_2017_SO2A.SUM"/>
    <x v="6"/>
    <x v="2"/>
    <x v="4"/>
    <x v="0"/>
    <n v="0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SO2A.SUM"/>
    <x v="6"/>
    <x v="2"/>
    <x v="5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7_SO2A.SUM"/>
    <x v="6"/>
    <x v="2"/>
    <x v="6"/>
    <x v="0"/>
    <n v="0"/>
    <n v="630714.82999999996"/>
    <n v="3672232.85"/>
    <n v="-68.91"/>
    <n v="-68.91"/>
    <n v="0"/>
    <s v="1 YEARS"/>
    <x v="3"/>
    <n v="10"/>
    <n v="17"/>
    <n v="5963"/>
  </r>
  <r>
    <s v="AERMOD 22112"/>
    <s v="ElmoreNorth_10202023_2017_SO2A.SUM"/>
    <x v="6"/>
    <x v="2"/>
    <x v="7"/>
    <x v="0"/>
    <n v="0"/>
    <n v="630714.82999999996"/>
    <n v="3672232.85"/>
    <n v="-68.91"/>
    <n v="-68.91"/>
    <n v="0"/>
    <s v="1 YEARS"/>
    <x v="3"/>
    <n v="10"/>
    <n v="17"/>
    <n v="5963"/>
  </r>
  <r>
    <s v="AERMOD 22112"/>
    <s v="ElmoreNorth_10202023_2017_SO2A.SUM"/>
    <x v="6"/>
    <x v="2"/>
    <x v="8"/>
    <x v="0"/>
    <n v="0"/>
    <n v="630423.97"/>
    <n v="3672375.09"/>
    <n v="-69.58"/>
    <n v="-69.58"/>
    <n v="0"/>
    <s v="1 YEARS"/>
    <x v="3"/>
    <n v="10"/>
    <n v="17"/>
    <n v="5963"/>
  </r>
  <r>
    <s v="AERMOD 22112"/>
    <s v="ElmoreNorth_10202023_2017_SO2A.SUM"/>
    <x v="6"/>
    <x v="2"/>
    <x v="9"/>
    <x v="0"/>
    <n v="0"/>
    <n v="630423.97"/>
    <n v="3672375.09"/>
    <n v="-69.58"/>
    <n v="-69.58"/>
    <n v="0"/>
    <s v="1 YEARS"/>
    <x v="3"/>
    <n v="10"/>
    <n v="17"/>
    <n v="5963"/>
  </r>
  <r>
    <s v="AERMOD 22112"/>
    <s v="ElmoreNorth_10202023_2017_SO2A.SUM"/>
    <x v="6"/>
    <x v="2"/>
    <x v="10"/>
    <x v="0"/>
    <n v="0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SO2A.SUM"/>
    <x v="6"/>
    <x v="2"/>
    <x v="11"/>
    <x v="0"/>
    <n v="0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SO2A.SUM"/>
    <x v="6"/>
    <x v="2"/>
    <x v="12"/>
    <x v="0"/>
    <n v="0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SO2A.SUM"/>
    <x v="6"/>
    <x v="2"/>
    <x v="13"/>
    <x v="0"/>
    <n v="0"/>
    <n v="630714.82999999996"/>
    <n v="3672303.97"/>
    <n v="-68.959999999999994"/>
    <n v="-68.959999999999994"/>
    <n v="0"/>
    <s v="1 YEARS"/>
    <x v="3"/>
    <n v="10"/>
    <n v="17"/>
    <n v="5963"/>
  </r>
  <r>
    <s v="AERMOD 22112"/>
    <s v="ElmoreNorth_10202023_2017_SO2A.SUM"/>
    <x v="6"/>
    <x v="2"/>
    <x v="14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7_SO2A.SUM"/>
    <x v="6"/>
    <x v="2"/>
    <x v="15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7_SO2A.SUM"/>
    <x v="6"/>
    <x v="2"/>
    <x v="16"/>
    <x v="0"/>
    <n v="0"/>
    <n v="630714.82999999996"/>
    <n v="3672280.26"/>
    <n v="-68.94"/>
    <n v="-68.94"/>
    <n v="0"/>
    <s v="1 YEARS"/>
    <x v="3"/>
    <n v="10"/>
    <n v="17"/>
    <n v="5963"/>
  </r>
  <r>
    <s v="AERMOD 22112"/>
    <s v="ElmoreNorth_10202023_2018_CO.SUM"/>
    <x v="0"/>
    <x v="0"/>
    <x v="0"/>
    <x v="0"/>
    <n v="1358.5999099999999"/>
    <n v="630485.19999999995"/>
    <n v="3672380.53"/>
    <n v="-69.47"/>
    <n v="-69.47"/>
    <n v="0"/>
    <n v="18070904"/>
    <x v="4"/>
    <n v="10"/>
    <n v="17"/>
    <n v="5963"/>
  </r>
  <r>
    <s v="AERMOD 22112"/>
    <s v="ElmoreNorth_10202023_2018_CO.SUM"/>
    <x v="0"/>
    <x v="0"/>
    <x v="0"/>
    <x v="1"/>
    <n v="1312.34268"/>
    <n v="630448.19999999995"/>
    <n v="3672375.09"/>
    <n v="-69.53"/>
    <n v="-69.53"/>
    <n v="0"/>
    <n v="18071721"/>
    <x v="4"/>
    <n v="10"/>
    <n v="17"/>
    <n v="5963"/>
  </r>
  <r>
    <s v="AERMOD 22112"/>
    <s v="ElmoreNorth_10202023_2018_CO.SUM"/>
    <x v="0"/>
    <x v="0"/>
    <x v="1"/>
    <x v="0"/>
    <n v="1358.5999099999999"/>
    <n v="630485.19999999995"/>
    <n v="3672380.53"/>
    <n v="-69.47"/>
    <n v="-69.47"/>
    <n v="0"/>
    <n v="18070904"/>
    <x v="4"/>
    <n v="10"/>
    <n v="17"/>
    <n v="5963"/>
  </r>
  <r>
    <s v="AERMOD 22112"/>
    <s v="ElmoreNorth_10202023_2018_CO.SUM"/>
    <x v="0"/>
    <x v="0"/>
    <x v="1"/>
    <x v="1"/>
    <n v="1312.34268"/>
    <n v="630448.19999999995"/>
    <n v="3672375.09"/>
    <n v="-69.53"/>
    <n v="-69.53"/>
    <n v="0"/>
    <n v="18071721"/>
    <x v="4"/>
    <n v="10"/>
    <n v="17"/>
    <n v="5963"/>
  </r>
  <r>
    <s v="AERMOD 22112"/>
    <s v="ElmoreNorth_10202023_2018_CO.SUM"/>
    <x v="0"/>
    <x v="0"/>
    <x v="2"/>
    <x v="0"/>
    <n v="1358.5999099999999"/>
    <n v="630485.19999999995"/>
    <n v="3672380.53"/>
    <n v="-69.47"/>
    <n v="-69.47"/>
    <n v="0"/>
    <n v="18070904"/>
    <x v="4"/>
    <n v="10"/>
    <n v="17"/>
    <n v="5963"/>
  </r>
  <r>
    <s v="AERMOD 22112"/>
    <s v="ElmoreNorth_10202023_2018_CO.SUM"/>
    <x v="0"/>
    <x v="0"/>
    <x v="2"/>
    <x v="1"/>
    <n v="1312.34268"/>
    <n v="630448.19999999995"/>
    <n v="3672375.09"/>
    <n v="-69.53"/>
    <n v="-69.53"/>
    <n v="0"/>
    <n v="18071721"/>
    <x v="4"/>
    <n v="10"/>
    <n v="17"/>
    <n v="5963"/>
  </r>
  <r>
    <s v="AERMOD 22112"/>
    <s v="ElmoreNorth_10202023_2018_CO.SUM"/>
    <x v="0"/>
    <x v="0"/>
    <x v="3"/>
    <x v="0"/>
    <n v="582.81742999999994"/>
    <n v="630448.19999999995"/>
    <n v="3672375.09"/>
    <n v="-69.53"/>
    <n v="-69.53"/>
    <n v="0"/>
    <n v="18091920"/>
    <x v="4"/>
    <n v="10"/>
    <n v="17"/>
    <n v="5963"/>
  </r>
  <r>
    <s v="AERMOD 22112"/>
    <s v="ElmoreNorth_10202023_2018_CO.SUM"/>
    <x v="0"/>
    <x v="0"/>
    <x v="3"/>
    <x v="1"/>
    <n v="563.06556"/>
    <n v="630448.19999999995"/>
    <n v="3672375.09"/>
    <n v="-69.53"/>
    <n v="-69.53"/>
    <n v="0"/>
    <n v="18091922"/>
    <x v="4"/>
    <n v="10"/>
    <n v="17"/>
    <n v="5963"/>
  </r>
  <r>
    <s v="AERMOD 22112"/>
    <s v="ElmoreNorth_10202023_2018_CO.SUM"/>
    <x v="0"/>
    <x v="0"/>
    <x v="4"/>
    <x v="0"/>
    <n v="375.11084"/>
    <n v="630448.19999999995"/>
    <n v="3672375.09"/>
    <n v="-69.53"/>
    <n v="-69.53"/>
    <n v="0"/>
    <n v="18091920"/>
    <x v="4"/>
    <n v="10"/>
    <n v="17"/>
    <n v="5963"/>
  </r>
  <r>
    <s v="AERMOD 22112"/>
    <s v="ElmoreNorth_10202023_2018_CO.SUM"/>
    <x v="0"/>
    <x v="0"/>
    <x v="4"/>
    <x v="1"/>
    <n v="366.78399000000002"/>
    <n v="630423.97"/>
    <n v="3672375.09"/>
    <n v="-69.58"/>
    <n v="-69.58"/>
    <n v="0"/>
    <n v="18060419"/>
    <x v="4"/>
    <n v="10"/>
    <n v="17"/>
    <n v="5963"/>
  </r>
  <r>
    <s v="AERMOD 22112"/>
    <s v="ElmoreNorth_10202023_2018_CO.SUM"/>
    <x v="0"/>
    <x v="0"/>
    <x v="5"/>
    <x v="0"/>
    <n v="471.41271999999998"/>
    <n v="630448.19999999995"/>
    <n v="3672375.09"/>
    <n v="-69.53"/>
    <n v="-69.53"/>
    <n v="0"/>
    <n v="18091921"/>
    <x v="4"/>
    <n v="10"/>
    <n v="17"/>
    <n v="5963"/>
  </r>
  <r>
    <s v="AERMOD 22112"/>
    <s v="ElmoreNorth_10202023_2018_CO.SUM"/>
    <x v="0"/>
    <x v="0"/>
    <x v="5"/>
    <x v="1"/>
    <n v="454.68209000000002"/>
    <n v="630448.19999999995"/>
    <n v="3672375.09"/>
    <n v="-69.53"/>
    <n v="-69.53"/>
    <n v="0"/>
    <n v="18081420"/>
    <x v="4"/>
    <n v="10"/>
    <n v="17"/>
    <n v="5963"/>
  </r>
  <r>
    <s v="AERMOD 22112"/>
    <s v="ElmoreNorth_10202023_2018_CO.SUM"/>
    <x v="0"/>
    <x v="0"/>
    <x v="6"/>
    <x v="0"/>
    <n v="14.43567"/>
    <n v="630714.82999999996"/>
    <n v="3672209.14"/>
    <n v="-68.89"/>
    <n v="-68.89"/>
    <n v="0"/>
    <n v="18022721"/>
    <x v="4"/>
    <n v="10"/>
    <n v="17"/>
    <n v="5963"/>
  </r>
  <r>
    <s v="AERMOD 22112"/>
    <s v="ElmoreNorth_10202023_2018_CO.SUM"/>
    <x v="0"/>
    <x v="0"/>
    <x v="6"/>
    <x v="1"/>
    <n v="14.34615"/>
    <n v="630714.82999999996"/>
    <n v="3672209.14"/>
    <n v="-68.89"/>
    <n v="-68.89"/>
    <n v="0"/>
    <n v="18022223"/>
    <x v="4"/>
    <n v="10"/>
    <n v="17"/>
    <n v="5963"/>
  </r>
  <r>
    <s v="AERMOD 22112"/>
    <s v="ElmoreNorth_10202023_2018_CO.SUM"/>
    <x v="0"/>
    <x v="0"/>
    <x v="7"/>
    <x v="0"/>
    <n v="14.43567"/>
    <n v="630714.82999999996"/>
    <n v="3672209.14"/>
    <n v="-68.89"/>
    <n v="-68.89"/>
    <n v="0"/>
    <n v="18022721"/>
    <x v="4"/>
    <n v="10"/>
    <n v="17"/>
    <n v="5963"/>
  </r>
  <r>
    <s v="AERMOD 22112"/>
    <s v="ElmoreNorth_10202023_2018_CO.SUM"/>
    <x v="0"/>
    <x v="0"/>
    <x v="7"/>
    <x v="1"/>
    <n v="14.34615"/>
    <n v="630714.82999999996"/>
    <n v="3672209.14"/>
    <n v="-68.89"/>
    <n v="-68.89"/>
    <n v="0"/>
    <n v="18022223"/>
    <x v="4"/>
    <n v="10"/>
    <n v="17"/>
    <n v="5963"/>
  </r>
  <r>
    <s v="AERMOD 22112"/>
    <s v="ElmoreNorth_10202023_2018_CO.SUM"/>
    <x v="0"/>
    <x v="0"/>
    <x v="8"/>
    <x v="0"/>
    <n v="195.38571999999999"/>
    <n v="630448.19999999995"/>
    <n v="3672375.09"/>
    <n v="-69.53"/>
    <n v="-69.53"/>
    <n v="0"/>
    <n v="18091920"/>
    <x v="4"/>
    <n v="10"/>
    <n v="17"/>
    <n v="5963"/>
  </r>
  <r>
    <s v="AERMOD 22112"/>
    <s v="ElmoreNorth_10202023_2018_CO.SUM"/>
    <x v="0"/>
    <x v="0"/>
    <x v="8"/>
    <x v="1"/>
    <n v="190.21308999999999"/>
    <n v="630448.19999999995"/>
    <n v="3672375.09"/>
    <n v="-69.53"/>
    <n v="-69.53"/>
    <n v="0"/>
    <n v="18080805"/>
    <x v="4"/>
    <n v="10"/>
    <n v="17"/>
    <n v="5963"/>
  </r>
  <r>
    <s v="AERMOD 22112"/>
    <s v="ElmoreNorth_10202023_2018_CO.SUM"/>
    <x v="0"/>
    <x v="0"/>
    <x v="9"/>
    <x v="0"/>
    <n v="197.67600999999999"/>
    <n v="630448.19999999995"/>
    <n v="3672375.09"/>
    <n v="-69.53"/>
    <n v="-69.53"/>
    <n v="0"/>
    <n v="18091920"/>
    <x v="4"/>
    <n v="10"/>
    <n v="17"/>
    <n v="5963"/>
  </r>
  <r>
    <s v="AERMOD 22112"/>
    <s v="ElmoreNorth_10202023_2018_CO.SUM"/>
    <x v="0"/>
    <x v="0"/>
    <x v="9"/>
    <x v="1"/>
    <n v="197.00967"/>
    <n v="630448.19999999995"/>
    <n v="3672375.09"/>
    <n v="-69.53"/>
    <n v="-69.53"/>
    <n v="0"/>
    <n v="18080805"/>
    <x v="4"/>
    <n v="10"/>
    <n v="17"/>
    <n v="5963"/>
  </r>
  <r>
    <s v="AERMOD 22112"/>
    <s v="ElmoreNorth_10202023_2018_CO.SUM"/>
    <x v="0"/>
    <x v="0"/>
    <x v="10"/>
    <x v="0"/>
    <n v="189.75569999999999"/>
    <n v="630448.19999999995"/>
    <n v="3672375.09"/>
    <n v="-69.53"/>
    <n v="-69.53"/>
    <n v="0"/>
    <n v="18091920"/>
    <x v="4"/>
    <n v="10"/>
    <n v="17"/>
    <n v="5963"/>
  </r>
  <r>
    <s v="AERMOD 22112"/>
    <s v="ElmoreNorth_10202023_2018_CO.SUM"/>
    <x v="0"/>
    <x v="0"/>
    <x v="10"/>
    <x v="1"/>
    <n v="182.95075"/>
    <n v="630448.19999999995"/>
    <n v="3672375.09"/>
    <n v="-69.53"/>
    <n v="-69.53"/>
    <n v="0"/>
    <n v="18091922"/>
    <x v="4"/>
    <n v="10"/>
    <n v="17"/>
    <n v="5963"/>
  </r>
  <r>
    <s v="AERMOD 22112"/>
    <s v="ElmoreNorth_10202023_2018_CO.SUM"/>
    <x v="0"/>
    <x v="0"/>
    <x v="11"/>
    <x v="0"/>
    <n v="139.79147"/>
    <n v="630593.64"/>
    <n v="3672375.09"/>
    <n v="-69.260000000000005"/>
    <n v="-69.260000000000005"/>
    <n v="0"/>
    <n v="18052103"/>
    <x v="4"/>
    <n v="10"/>
    <n v="17"/>
    <n v="5963"/>
  </r>
  <r>
    <s v="AERMOD 22112"/>
    <s v="ElmoreNorth_10202023_2018_CO.SUM"/>
    <x v="0"/>
    <x v="0"/>
    <x v="11"/>
    <x v="1"/>
    <n v="127.08396999999999"/>
    <n v="630448.19999999995"/>
    <n v="3672375.09"/>
    <n v="-69.53"/>
    <n v="-69.53"/>
    <n v="0"/>
    <n v="18080722"/>
    <x v="4"/>
    <n v="10"/>
    <n v="17"/>
    <n v="5963"/>
  </r>
  <r>
    <s v="AERMOD 22112"/>
    <s v="ElmoreNorth_10202023_2018_CO.SUM"/>
    <x v="0"/>
    <x v="0"/>
    <x v="12"/>
    <x v="0"/>
    <n v="125.65916"/>
    <n v="630593.64"/>
    <n v="3672375.09"/>
    <n v="-69.260000000000005"/>
    <n v="-69.260000000000005"/>
    <n v="0"/>
    <n v="18052103"/>
    <x v="4"/>
    <n v="10"/>
    <n v="17"/>
    <n v="5963"/>
  </r>
  <r>
    <s v="AERMOD 22112"/>
    <s v="ElmoreNorth_10202023_2018_CO.SUM"/>
    <x v="0"/>
    <x v="0"/>
    <x v="12"/>
    <x v="1"/>
    <n v="120.73862"/>
    <n v="630423.97"/>
    <n v="3672375.09"/>
    <n v="-69.58"/>
    <n v="-69.58"/>
    <n v="0"/>
    <n v="18060419"/>
    <x v="4"/>
    <n v="10"/>
    <n v="17"/>
    <n v="5963"/>
  </r>
  <r>
    <s v="AERMOD 22112"/>
    <s v="ElmoreNorth_10202023_2018_CO.SUM"/>
    <x v="0"/>
    <x v="0"/>
    <x v="13"/>
    <x v="0"/>
    <n v="119.47358"/>
    <n v="630423.97"/>
    <n v="3672375.09"/>
    <n v="-69.58"/>
    <n v="-69.58"/>
    <n v="0"/>
    <n v="18072821"/>
    <x v="4"/>
    <n v="10"/>
    <n v="17"/>
    <n v="5963"/>
  </r>
  <r>
    <s v="AERMOD 22112"/>
    <s v="ElmoreNorth_10202023_2018_CO.SUM"/>
    <x v="0"/>
    <x v="0"/>
    <x v="13"/>
    <x v="1"/>
    <n v="119.17185000000001"/>
    <n v="630423.97"/>
    <n v="3672375.09"/>
    <n v="-69.58"/>
    <n v="-69.58"/>
    <n v="0"/>
    <n v="18060419"/>
    <x v="4"/>
    <n v="10"/>
    <n v="17"/>
    <n v="5963"/>
  </r>
  <r>
    <s v="AERMOD 22112"/>
    <s v="ElmoreNorth_10202023_2018_CO.SUM"/>
    <x v="0"/>
    <x v="0"/>
    <x v="14"/>
    <x v="0"/>
    <n v="161.97130000000001"/>
    <n v="630485.19999999995"/>
    <n v="3672380.53"/>
    <n v="-69.47"/>
    <n v="-69.47"/>
    <n v="0"/>
    <n v="18070904"/>
    <x v="4"/>
    <n v="10"/>
    <n v="17"/>
    <n v="5963"/>
  </r>
  <r>
    <s v="AERMOD 22112"/>
    <s v="ElmoreNorth_10202023_2018_CO.SUM"/>
    <x v="0"/>
    <x v="0"/>
    <x v="14"/>
    <x v="1"/>
    <n v="151.94436999999999"/>
    <n v="630448.19999999995"/>
    <n v="3672375.09"/>
    <n v="-69.53"/>
    <n v="-69.53"/>
    <n v="0"/>
    <n v="18071721"/>
    <x v="4"/>
    <n v="10"/>
    <n v="17"/>
    <n v="5963"/>
  </r>
  <r>
    <s v="AERMOD 22112"/>
    <s v="ElmoreNorth_10202023_2018_CO.SUM"/>
    <x v="0"/>
    <x v="0"/>
    <x v="15"/>
    <x v="0"/>
    <n v="161.45894999999999"/>
    <n v="630448.19999999995"/>
    <n v="3672375.09"/>
    <n v="-69.53"/>
    <n v="-69.53"/>
    <n v="0"/>
    <n v="18091921"/>
    <x v="4"/>
    <n v="10"/>
    <n v="17"/>
    <n v="5963"/>
  </r>
  <r>
    <s v="AERMOD 22112"/>
    <s v="ElmoreNorth_10202023_2018_CO.SUM"/>
    <x v="0"/>
    <x v="0"/>
    <x v="15"/>
    <x v="1"/>
    <n v="160.85605000000001"/>
    <n v="630448.19999999995"/>
    <n v="3672375.09"/>
    <n v="-69.53"/>
    <n v="-69.53"/>
    <n v="0"/>
    <n v="18081420"/>
    <x v="4"/>
    <n v="10"/>
    <n v="17"/>
    <n v="5963"/>
  </r>
  <r>
    <s v="AERMOD 22112"/>
    <s v="ElmoreNorth_10202023_2018_CO.SUM"/>
    <x v="0"/>
    <x v="0"/>
    <x v="16"/>
    <x v="0"/>
    <n v="153.29015000000001"/>
    <n v="630448.19999999995"/>
    <n v="3672375.09"/>
    <n v="-69.53"/>
    <n v="-69.53"/>
    <n v="0"/>
    <n v="18091921"/>
    <x v="4"/>
    <n v="10"/>
    <n v="17"/>
    <n v="5963"/>
  </r>
  <r>
    <s v="AERMOD 22112"/>
    <s v="ElmoreNorth_10202023_2018_CO.SUM"/>
    <x v="0"/>
    <x v="0"/>
    <x v="16"/>
    <x v="1"/>
    <n v="148.14446000000001"/>
    <n v="630423.97"/>
    <n v="3672375.09"/>
    <n v="-69.58"/>
    <n v="-69.58"/>
    <n v="0"/>
    <n v="18060420"/>
    <x v="4"/>
    <n v="10"/>
    <n v="17"/>
    <n v="5963"/>
  </r>
  <r>
    <s v="AERMOD 22112"/>
    <s v="ElmoreNorth_10202023_2018_CO8.SUM"/>
    <x v="0"/>
    <x v="1"/>
    <x v="0"/>
    <x v="0"/>
    <n v="106.30674999999999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0"/>
    <x v="1"/>
    <n v="102.2709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1"/>
    <x v="0"/>
    <n v="106.30674999999999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1"/>
    <x v="1"/>
    <n v="102.2709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2"/>
    <x v="0"/>
    <n v="106.30674999999999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2"/>
    <x v="1"/>
    <n v="102.2709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3"/>
    <x v="0"/>
    <n v="45.044829999999997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3"/>
    <x v="1"/>
    <n v="42.295679999999997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4"/>
    <x v="0"/>
    <n v="31.77346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4"/>
    <x v="1"/>
    <n v="30.605869999999999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5"/>
    <x v="0"/>
    <n v="33.28022"/>
    <n v="630399.73"/>
    <n v="3672375.09"/>
    <n v="-69.62"/>
    <n v="-69.62"/>
    <n v="0"/>
    <n v="18072824"/>
    <x v="4"/>
    <n v="10"/>
    <n v="17"/>
    <n v="5963"/>
  </r>
  <r>
    <s v="AERMOD 22112"/>
    <s v="ElmoreNorth_10202023_2018_CO8.SUM"/>
    <x v="0"/>
    <x v="1"/>
    <x v="5"/>
    <x v="1"/>
    <n v="31.406140000000001"/>
    <n v="630399.73"/>
    <n v="3672375.09"/>
    <n v="-69.62"/>
    <n v="-69.62"/>
    <n v="0"/>
    <n v="18080724"/>
    <x v="4"/>
    <n v="10"/>
    <n v="17"/>
    <n v="5963"/>
  </r>
  <r>
    <s v="AERMOD 22112"/>
    <s v="ElmoreNorth_10202023_2018_CO8.SUM"/>
    <x v="0"/>
    <x v="1"/>
    <x v="6"/>
    <x v="0"/>
    <n v="1.33118"/>
    <n v="630714.82999999996"/>
    <n v="3672232.85"/>
    <n v="-68.91"/>
    <n v="-68.91"/>
    <n v="0"/>
    <n v="18050208"/>
    <x v="4"/>
    <n v="10"/>
    <n v="17"/>
    <n v="5963"/>
  </r>
  <r>
    <s v="AERMOD 22112"/>
    <s v="ElmoreNorth_10202023_2018_CO8.SUM"/>
    <x v="0"/>
    <x v="1"/>
    <x v="6"/>
    <x v="1"/>
    <n v="1.2029799999999999"/>
    <n v="630714.82999999996"/>
    <n v="3672256.55"/>
    <n v="-68.92"/>
    <n v="-68.92"/>
    <n v="0"/>
    <n v="18012524"/>
    <x v="4"/>
    <n v="10"/>
    <n v="17"/>
    <n v="5963"/>
  </r>
  <r>
    <s v="AERMOD 22112"/>
    <s v="ElmoreNorth_10202023_2018_CO8.SUM"/>
    <x v="0"/>
    <x v="1"/>
    <x v="7"/>
    <x v="0"/>
    <n v="1.33118"/>
    <n v="630714.82999999996"/>
    <n v="3672232.85"/>
    <n v="-68.91"/>
    <n v="-68.91"/>
    <n v="0"/>
    <n v="18050208"/>
    <x v="4"/>
    <n v="10"/>
    <n v="17"/>
    <n v="5963"/>
  </r>
  <r>
    <s v="AERMOD 22112"/>
    <s v="ElmoreNorth_10202023_2018_CO8.SUM"/>
    <x v="0"/>
    <x v="1"/>
    <x v="7"/>
    <x v="1"/>
    <n v="1.2029799999999999"/>
    <n v="630714.82999999996"/>
    <n v="3672256.55"/>
    <n v="-68.92"/>
    <n v="-68.92"/>
    <n v="0"/>
    <n v="18012524"/>
    <x v="4"/>
    <n v="10"/>
    <n v="17"/>
    <n v="5963"/>
  </r>
  <r>
    <s v="AERMOD 22112"/>
    <s v="ElmoreNorth_10202023_2018_CO8.SUM"/>
    <x v="0"/>
    <x v="1"/>
    <x v="8"/>
    <x v="0"/>
    <n v="15.0428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8"/>
    <x v="1"/>
    <n v="14.143380000000001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9"/>
    <x v="0"/>
    <n v="15.173679999999999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9"/>
    <x v="1"/>
    <n v="14.21069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10"/>
    <x v="0"/>
    <n v="14.82836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10"/>
    <x v="1"/>
    <n v="13.94162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11"/>
    <x v="0"/>
    <n v="11.083170000000001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11"/>
    <x v="1"/>
    <n v="10.65546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12"/>
    <x v="0"/>
    <n v="10.60886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12"/>
    <x v="1"/>
    <n v="10.110440000000001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13"/>
    <x v="0"/>
    <n v="10.081429999999999"/>
    <n v="630423.97"/>
    <n v="3672375.09"/>
    <n v="-69.58"/>
    <n v="-69.58"/>
    <n v="0"/>
    <n v="18072824"/>
    <x v="4"/>
    <n v="10"/>
    <n v="17"/>
    <n v="5963"/>
  </r>
  <r>
    <s v="AERMOD 22112"/>
    <s v="ElmoreNorth_10202023_2018_CO8.SUM"/>
    <x v="0"/>
    <x v="1"/>
    <x v="13"/>
    <x v="1"/>
    <n v="9.8399699999999992"/>
    <n v="630423.97"/>
    <n v="3672375.09"/>
    <n v="-69.58"/>
    <n v="-69.58"/>
    <n v="0"/>
    <n v="18080724"/>
    <x v="4"/>
    <n v="10"/>
    <n v="17"/>
    <n v="5963"/>
  </r>
  <r>
    <s v="AERMOD 22112"/>
    <s v="ElmoreNorth_10202023_2018_CO8.SUM"/>
    <x v="0"/>
    <x v="1"/>
    <x v="14"/>
    <x v="0"/>
    <n v="10.827159999999999"/>
    <n v="630448.19999999995"/>
    <n v="3672375.09"/>
    <n v="-69.53"/>
    <n v="-69.53"/>
    <n v="0"/>
    <n v="18061524"/>
    <x v="4"/>
    <n v="10"/>
    <n v="17"/>
    <n v="5963"/>
  </r>
  <r>
    <s v="AERMOD 22112"/>
    <s v="ElmoreNorth_10202023_2018_CO8.SUM"/>
    <x v="0"/>
    <x v="1"/>
    <x v="14"/>
    <x v="1"/>
    <n v="10.227309999999999"/>
    <n v="630448.19999999995"/>
    <n v="3672375.09"/>
    <n v="-69.53"/>
    <n v="-69.53"/>
    <n v="0"/>
    <n v="18082024"/>
    <x v="4"/>
    <n v="10"/>
    <n v="17"/>
    <n v="5963"/>
  </r>
  <r>
    <s v="AERMOD 22112"/>
    <s v="ElmoreNorth_10202023_2018_CO8.SUM"/>
    <x v="0"/>
    <x v="1"/>
    <x v="15"/>
    <x v="0"/>
    <n v="11.707509999999999"/>
    <n v="630399.73"/>
    <n v="3672375.09"/>
    <n v="-69.62"/>
    <n v="-69.62"/>
    <n v="0"/>
    <n v="18072824"/>
    <x v="4"/>
    <n v="10"/>
    <n v="17"/>
    <n v="5963"/>
  </r>
  <r>
    <s v="AERMOD 22112"/>
    <s v="ElmoreNorth_10202023_2018_CO8.SUM"/>
    <x v="0"/>
    <x v="1"/>
    <x v="15"/>
    <x v="1"/>
    <n v="11.051259999999999"/>
    <n v="630399.73"/>
    <n v="3672375.09"/>
    <n v="-69.62"/>
    <n v="-69.62"/>
    <n v="0"/>
    <n v="18080724"/>
    <x v="4"/>
    <n v="10"/>
    <n v="17"/>
    <n v="5963"/>
  </r>
  <r>
    <s v="AERMOD 22112"/>
    <s v="ElmoreNorth_10202023_2018_CO8.SUM"/>
    <x v="0"/>
    <x v="1"/>
    <x v="16"/>
    <x v="0"/>
    <n v="11.66141"/>
    <n v="630399.73"/>
    <n v="3672375.09"/>
    <n v="-69.62"/>
    <n v="-69.62"/>
    <n v="0"/>
    <n v="18072824"/>
    <x v="4"/>
    <n v="10"/>
    <n v="17"/>
    <n v="5963"/>
  </r>
  <r>
    <s v="AERMOD 22112"/>
    <s v="ElmoreNorth_10202023_2018_CO8.SUM"/>
    <x v="0"/>
    <x v="1"/>
    <x v="16"/>
    <x v="1"/>
    <n v="11.02434"/>
    <n v="630399.73"/>
    <n v="3672375.09"/>
    <n v="-69.62"/>
    <n v="-69.62"/>
    <n v="0"/>
    <n v="18080724"/>
    <x v="4"/>
    <n v="10"/>
    <n v="17"/>
    <n v="5963"/>
  </r>
  <r>
    <s v="AERMOD 22112"/>
    <s v="ElmoreNorth_10202023_2018_H2S.SUM"/>
    <x v="1"/>
    <x v="0"/>
    <x v="0"/>
    <x v="0"/>
    <n v="354.68203999999997"/>
    <n v="630254.29"/>
    <n v="3671995.77"/>
    <n v="-69.650000000000006"/>
    <n v="-69.650000000000006"/>
    <n v="0"/>
    <n v="18101503"/>
    <x v="4"/>
    <n v="30"/>
    <n v="35"/>
    <n v="5963"/>
  </r>
  <r>
    <s v="AERMOD 22112"/>
    <s v="ElmoreNorth_10202023_2018_H2S.SUM"/>
    <x v="1"/>
    <x v="0"/>
    <x v="17"/>
    <x v="0"/>
    <n v="28.79616"/>
    <n v="631075"/>
    <n v="3671650"/>
    <n v="-68.7"/>
    <n v="-68.7"/>
    <n v="0"/>
    <n v="18091518"/>
    <x v="4"/>
    <n v="30"/>
    <n v="35"/>
    <n v="5963"/>
  </r>
  <r>
    <s v="AERMOD 22112"/>
    <s v="ElmoreNorth_10202023_2018_H2S.SUM"/>
    <x v="1"/>
    <x v="0"/>
    <x v="18"/>
    <x v="0"/>
    <n v="149.06384"/>
    <n v="630700"/>
    <n v="3672425"/>
    <n v="-69.040000000000006"/>
    <n v="-69.040000000000006"/>
    <n v="0"/>
    <n v="18041619"/>
    <x v="4"/>
    <n v="30"/>
    <n v="35"/>
    <n v="5963"/>
  </r>
  <r>
    <s v="AERMOD 22112"/>
    <s v="ElmoreNorth_10202023_2018_H2S.SUM"/>
    <x v="1"/>
    <x v="0"/>
    <x v="19"/>
    <x v="0"/>
    <n v="101.42704999999999"/>
    <n v="630900"/>
    <n v="3673200"/>
    <n v="-69.510000000000005"/>
    <n v="-69.510000000000005"/>
    <n v="0"/>
    <n v="18120123"/>
    <x v="4"/>
    <n v="30"/>
    <n v="35"/>
    <n v="5963"/>
  </r>
  <r>
    <s v="AERMOD 22112"/>
    <s v="ElmoreNorth_10202023_2018_H2S.SUM"/>
    <x v="1"/>
    <x v="0"/>
    <x v="20"/>
    <x v="0"/>
    <n v="103.82828000000001"/>
    <n v="631750"/>
    <n v="3670750"/>
    <n v="-66.28"/>
    <n v="-66.28"/>
    <n v="0"/>
    <n v="18051122"/>
    <x v="4"/>
    <n v="30"/>
    <n v="35"/>
    <n v="5963"/>
  </r>
  <r>
    <s v="AERMOD 22112"/>
    <s v="ElmoreNorth_10202023_2018_H2S.SUM"/>
    <x v="1"/>
    <x v="0"/>
    <x v="21"/>
    <x v="0"/>
    <n v="80.612499999999997"/>
    <n v="632737.47"/>
    <n v="3670847.68"/>
    <n v="-65.8"/>
    <n v="-65.8"/>
    <n v="0"/>
    <n v="18040718"/>
    <x v="4"/>
    <n v="30"/>
    <n v="35"/>
    <n v="5963"/>
  </r>
  <r>
    <s v="AERMOD 22112"/>
    <s v="ElmoreNorth_10202023_2018_H2S.SUM"/>
    <x v="1"/>
    <x v="0"/>
    <x v="22"/>
    <x v="0"/>
    <n v="108.01687"/>
    <n v="630200"/>
    <n v="3673200"/>
    <n v="-69.97"/>
    <n v="-69.97"/>
    <n v="0"/>
    <n v="18041620"/>
    <x v="4"/>
    <n v="30"/>
    <n v="35"/>
    <n v="5963"/>
  </r>
  <r>
    <s v="AERMOD 22112"/>
    <s v="ElmoreNorth_10202023_2018_H2S.SUM"/>
    <x v="1"/>
    <x v="0"/>
    <x v="23"/>
    <x v="0"/>
    <n v="97.820160000000001"/>
    <n v="631000"/>
    <n v="3673500"/>
    <n v="-69.540000000000006"/>
    <n v="-69.540000000000006"/>
    <n v="0"/>
    <n v="18051122"/>
    <x v="4"/>
    <n v="30"/>
    <n v="35"/>
    <n v="5963"/>
  </r>
  <r>
    <s v="AERMOD 22112"/>
    <s v="ElmoreNorth_10202023_2018_H2S.SUM"/>
    <x v="1"/>
    <x v="0"/>
    <x v="24"/>
    <x v="0"/>
    <n v="134.26940999999999"/>
    <n v="630700"/>
    <n v="3672425"/>
    <n v="-69.040000000000006"/>
    <n v="-69.040000000000006"/>
    <n v="0"/>
    <n v="18041619"/>
    <x v="4"/>
    <n v="30"/>
    <n v="35"/>
    <n v="5963"/>
  </r>
  <r>
    <s v="AERMOD 22112"/>
    <s v="ElmoreNorth_10202023_2018_H2S.SUM"/>
    <x v="1"/>
    <x v="0"/>
    <x v="25"/>
    <x v="0"/>
    <n v="96.003699999999995"/>
    <n v="630250"/>
    <n v="3670000"/>
    <n v="-66.42"/>
    <n v="-66.42"/>
    <n v="0"/>
    <n v="18041620"/>
    <x v="4"/>
    <n v="30"/>
    <n v="35"/>
    <n v="5963"/>
  </r>
  <r>
    <s v="AERMOD 22112"/>
    <s v="ElmoreNorth_10202023_2018_H2S.SUM"/>
    <x v="1"/>
    <x v="0"/>
    <x v="26"/>
    <x v="0"/>
    <n v="138.20899"/>
    <n v="630050"/>
    <n v="3672475"/>
    <n v="-70"/>
    <n v="-70"/>
    <n v="0"/>
    <n v="18041619"/>
    <x v="4"/>
    <n v="30"/>
    <n v="35"/>
    <n v="5963"/>
  </r>
  <r>
    <s v="AERMOD 22112"/>
    <s v="ElmoreNorth_10202023_2018_H2S.SUM"/>
    <x v="1"/>
    <x v="0"/>
    <x v="27"/>
    <x v="0"/>
    <n v="83.341340000000002"/>
    <n v="630250"/>
    <n v="3670500"/>
    <n v="-67.239999999999995"/>
    <n v="-67.239999999999995"/>
    <n v="0"/>
    <n v="18120123"/>
    <x v="4"/>
    <n v="30"/>
    <n v="35"/>
    <n v="5963"/>
  </r>
  <r>
    <s v="AERMOD 22112"/>
    <s v="ElmoreNorth_10202023_2018_H2S.SUM"/>
    <x v="1"/>
    <x v="0"/>
    <x v="28"/>
    <x v="0"/>
    <n v="100.9455"/>
    <n v="631000"/>
    <n v="3670500"/>
    <n v="-66.459999999999994"/>
    <n v="-66.459999999999994"/>
    <n v="0"/>
    <n v="18012003"/>
    <x v="4"/>
    <n v="30"/>
    <n v="35"/>
    <n v="5963"/>
  </r>
  <r>
    <s v="AERMOD 22112"/>
    <s v="ElmoreNorth_10202023_2018_H2S.SUM"/>
    <x v="1"/>
    <x v="0"/>
    <x v="29"/>
    <x v="0"/>
    <n v="104.26376999999999"/>
    <n v="631000"/>
    <n v="3670750"/>
    <n v="-66.95"/>
    <n v="-66.95"/>
    <n v="0"/>
    <n v="18051122"/>
    <x v="4"/>
    <n v="30"/>
    <n v="35"/>
    <n v="5963"/>
  </r>
  <r>
    <s v="AERMOD 22112"/>
    <s v="ElmoreNorth_10202023_2018_H2S.SUM"/>
    <x v="1"/>
    <x v="0"/>
    <x v="30"/>
    <x v="0"/>
    <n v="97.743589999999998"/>
    <n v="629500"/>
    <n v="3673100"/>
    <n v="-70.28"/>
    <n v="-70.28"/>
    <n v="0"/>
    <n v="18051122"/>
    <x v="4"/>
    <n v="30"/>
    <n v="35"/>
    <n v="5963"/>
  </r>
  <r>
    <s v="AERMOD 22112"/>
    <s v="ElmoreNorth_10202023_2018_H2S.SUM"/>
    <x v="1"/>
    <x v="0"/>
    <x v="31"/>
    <x v="0"/>
    <n v="85.695430000000002"/>
    <n v="630750"/>
    <n v="3670250"/>
    <n v="-66.31"/>
    <n v="-66.31"/>
    <n v="0"/>
    <n v="18052523"/>
    <x v="4"/>
    <n v="30"/>
    <n v="35"/>
    <n v="5963"/>
  </r>
  <r>
    <s v="AERMOD 22112"/>
    <s v="ElmoreNorth_10202023_2018_H2S.SUM"/>
    <x v="1"/>
    <x v="0"/>
    <x v="32"/>
    <x v="0"/>
    <n v="350.92365000000001"/>
    <n v="630254.29"/>
    <n v="3671995.77"/>
    <n v="-69.650000000000006"/>
    <n v="-69.650000000000006"/>
    <n v="0"/>
    <n v="18101503"/>
    <x v="4"/>
    <n v="30"/>
    <n v="35"/>
    <n v="5963"/>
  </r>
  <r>
    <s v="AERMOD 22112"/>
    <s v="ElmoreNorth_10202023_2018_H2S.SUM"/>
    <x v="1"/>
    <x v="0"/>
    <x v="33"/>
    <x v="0"/>
    <n v="51.390949999999997"/>
    <n v="630400"/>
    <n v="3672400"/>
    <n v="-69.650000000000006"/>
    <n v="-69.650000000000006"/>
    <n v="0"/>
    <n v="18120123"/>
    <x v="4"/>
    <n v="30"/>
    <n v="35"/>
    <n v="5963"/>
  </r>
  <r>
    <s v="AERMOD 22112"/>
    <s v="ElmoreNorth_10202023_2018_H2S.SUM"/>
    <x v="1"/>
    <x v="0"/>
    <x v="34"/>
    <x v="0"/>
    <n v="52.235619999999997"/>
    <n v="630400"/>
    <n v="3672400"/>
    <n v="-69.650000000000006"/>
    <n v="-69.650000000000006"/>
    <n v="0"/>
    <n v="18120123"/>
    <x v="4"/>
    <n v="30"/>
    <n v="35"/>
    <n v="5963"/>
  </r>
  <r>
    <s v="AERMOD 22112"/>
    <s v="ElmoreNorth_10202023_2018_H2S.SUM"/>
    <x v="1"/>
    <x v="0"/>
    <x v="2"/>
    <x v="0"/>
    <n v="28.79616"/>
    <n v="631075"/>
    <n v="3671650"/>
    <n v="-68.7"/>
    <n v="-68.7"/>
    <n v="0"/>
    <n v="18091518"/>
    <x v="4"/>
    <n v="30"/>
    <n v="35"/>
    <n v="5963"/>
  </r>
  <r>
    <s v="AERMOD 22112"/>
    <s v="ElmoreNorth_10202023_2018_H2S.SUM"/>
    <x v="1"/>
    <x v="0"/>
    <x v="35"/>
    <x v="0"/>
    <n v="103.62658"/>
    <n v="630400"/>
    <n v="3672400"/>
    <n v="-69.650000000000006"/>
    <n v="-69.650000000000006"/>
    <n v="0"/>
    <n v="18120123"/>
    <x v="4"/>
    <n v="30"/>
    <n v="35"/>
    <n v="5963"/>
  </r>
  <r>
    <s v="AERMOD 22112"/>
    <s v="ElmoreNorth_10202023_2018_H2S.SUM"/>
    <x v="1"/>
    <x v="0"/>
    <x v="36"/>
    <x v="0"/>
    <n v="3.4962"/>
    <n v="630666.35"/>
    <n v="3672375.09"/>
    <n v="-69.069999999999993"/>
    <n v="-69.069999999999993"/>
    <n v="0"/>
    <n v="18070819"/>
    <x v="4"/>
    <n v="30"/>
    <n v="35"/>
    <n v="5963"/>
  </r>
  <r>
    <s v="AERMOD 22112"/>
    <s v="ElmoreNorth_10202023_2018_H2S.SUM"/>
    <x v="1"/>
    <x v="0"/>
    <x v="37"/>
    <x v="0"/>
    <n v="3.2823099999999998"/>
    <n v="630254.29"/>
    <n v="3672375.09"/>
    <n v="-69.89"/>
    <n v="-69.89"/>
    <n v="0"/>
    <n v="18091418"/>
    <x v="4"/>
    <n v="30"/>
    <n v="35"/>
    <n v="5963"/>
  </r>
  <r>
    <s v="AERMOD 22112"/>
    <s v="ElmoreNorth_10202023_2018_H2S.SUM"/>
    <x v="1"/>
    <x v="0"/>
    <x v="38"/>
    <x v="0"/>
    <n v="3.19739"/>
    <n v="630230.06000000006"/>
    <n v="3672375.09"/>
    <n v="-69.94"/>
    <n v="-69.94"/>
    <n v="0"/>
    <n v="18091418"/>
    <x v="4"/>
    <n v="30"/>
    <n v="35"/>
    <n v="5963"/>
  </r>
  <r>
    <s v="AERMOD 22112"/>
    <s v="ElmoreNorth_10202023_2018_H2S.SUM"/>
    <x v="1"/>
    <x v="0"/>
    <x v="39"/>
    <x v="0"/>
    <n v="3.38123"/>
    <n v="630714.82999999996"/>
    <n v="3672327.68"/>
    <n v="-68.95"/>
    <n v="-68.95"/>
    <n v="0"/>
    <n v="18070819"/>
    <x v="4"/>
    <n v="30"/>
    <n v="35"/>
    <n v="5963"/>
  </r>
  <r>
    <s v="AERMOD 22112"/>
    <s v="ElmoreNorth_10202023_2018_H2S.SUM"/>
    <x v="1"/>
    <x v="0"/>
    <x v="40"/>
    <x v="0"/>
    <n v="3.5864600000000002"/>
    <n v="630714.82999999996"/>
    <n v="3672303.97"/>
    <n v="-68.959999999999994"/>
    <n v="-68.959999999999994"/>
    <n v="0"/>
    <n v="18070819"/>
    <x v="4"/>
    <n v="30"/>
    <n v="35"/>
    <n v="5963"/>
  </r>
  <r>
    <s v="AERMOD 22112"/>
    <s v="ElmoreNorth_10202023_2018_H2S.SUM"/>
    <x v="1"/>
    <x v="0"/>
    <x v="41"/>
    <x v="0"/>
    <n v="3.8180399999999999"/>
    <n v="630714.82999999996"/>
    <n v="3672303.97"/>
    <n v="-68.959999999999994"/>
    <n v="-68.959999999999994"/>
    <n v="0"/>
    <n v="18070819"/>
    <x v="4"/>
    <n v="30"/>
    <n v="35"/>
    <n v="5963"/>
  </r>
  <r>
    <s v="AERMOD 22112"/>
    <s v="ElmoreNorth_10202023_2018_H2S.SUM"/>
    <x v="1"/>
    <x v="0"/>
    <x v="42"/>
    <x v="0"/>
    <n v="4.1445699999999999"/>
    <n v="630714.82999999996"/>
    <n v="3672280.26"/>
    <n v="-68.94"/>
    <n v="-68.94"/>
    <n v="0"/>
    <n v="18070819"/>
    <x v="4"/>
    <n v="30"/>
    <n v="35"/>
    <n v="5963"/>
  </r>
  <r>
    <s v="AERMOD 22112"/>
    <s v="ElmoreNorth_10202023_2018_H2S.SUM"/>
    <x v="1"/>
    <x v="0"/>
    <x v="43"/>
    <x v="0"/>
    <n v="4.47804"/>
    <n v="630714.82999999996"/>
    <n v="3672256.55"/>
    <n v="-68.92"/>
    <n v="-68.92"/>
    <n v="0"/>
    <n v="18070819"/>
    <x v="4"/>
    <n v="30"/>
    <n v="35"/>
    <n v="5963"/>
  </r>
  <r>
    <s v="AERMOD 22112"/>
    <s v="ElmoreNorth_10202023_2018_H2S.SUM"/>
    <x v="1"/>
    <x v="0"/>
    <x v="44"/>
    <x v="0"/>
    <n v="4.7976000000000001"/>
    <n v="630714.82999999996"/>
    <n v="3672232.85"/>
    <n v="-68.91"/>
    <n v="-68.91"/>
    <n v="0"/>
    <n v="18070819"/>
    <x v="4"/>
    <n v="30"/>
    <n v="35"/>
    <n v="5963"/>
  </r>
  <r>
    <s v="AERMOD 22112"/>
    <s v="ElmoreNorth_10202023_2018_H2S.SUM"/>
    <x v="1"/>
    <x v="0"/>
    <x v="45"/>
    <x v="0"/>
    <n v="5.43621"/>
    <n v="630800"/>
    <n v="3672100"/>
    <n v="-68.459999999999994"/>
    <n v="-68.459999999999994"/>
    <n v="0"/>
    <n v="18090618"/>
    <x v="4"/>
    <n v="30"/>
    <n v="35"/>
    <n v="5963"/>
  </r>
  <r>
    <s v="AERMOD 22112"/>
    <s v="ElmoreNorth_10202023_2018_H2S.SUM"/>
    <x v="1"/>
    <x v="0"/>
    <x v="46"/>
    <x v="0"/>
    <n v="5.2430899999999996"/>
    <n v="630714.82999999996"/>
    <n v="3672185.43"/>
    <n v="-68.89"/>
    <n v="-68.89"/>
    <n v="0"/>
    <n v="18070819"/>
    <x v="4"/>
    <n v="30"/>
    <n v="35"/>
    <n v="5963"/>
  </r>
  <r>
    <s v="AERMOD 22112"/>
    <s v="ElmoreNorth_10202023_2018_H2S.SUM"/>
    <x v="1"/>
    <x v="0"/>
    <x v="47"/>
    <x v="0"/>
    <n v="5.5017899999999997"/>
    <n v="630825"/>
    <n v="3672075"/>
    <n v="-69.260000000000005"/>
    <n v="-69.260000000000005"/>
    <n v="0"/>
    <n v="18090618"/>
    <x v="4"/>
    <n v="30"/>
    <n v="35"/>
    <n v="5963"/>
  </r>
  <r>
    <s v="AERMOD 22112"/>
    <s v="ElmoreNorth_10202023_2018_H2S.SUM"/>
    <x v="1"/>
    <x v="0"/>
    <x v="48"/>
    <x v="0"/>
    <n v="5.2185499999999996"/>
    <n v="630725"/>
    <n v="3672150"/>
    <n v="-68.81"/>
    <n v="-68.81"/>
    <n v="0"/>
    <n v="18070819"/>
    <x v="4"/>
    <n v="30"/>
    <n v="35"/>
    <n v="5963"/>
  </r>
  <r>
    <s v="AERMOD 22112"/>
    <s v="ElmoreNorth_10202023_2018_H2S.SUM"/>
    <x v="1"/>
    <x v="0"/>
    <x v="49"/>
    <x v="0"/>
    <n v="354.56623000000002"/>
    <n v="630254.29"/>
    <n v="3671995.77"/>
    <n v="-69.650000000000006"/>
    <n v="-69.650000000000006"/>
    <n v="0"/>
    <n v="18101503"/>
    <x v="4"/>
    <n v="30"/>
    <n v="35"/>
    <n v="5963"/>
  </r>
  <r>
    <s v="AERMOD 22112"/>
    <s v="ElmoreNorth_10202023_2018_HNO3.SUM"/>
    <x v="2"/>
    <x v="2"/>
    <x v="0"/>
    <x v="0"/>
    <n v="108.46681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17"/>
    <x v="0"/>
    <n v="108.35720000000001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1"/>
    <x v="0"/>
    <n v="0.32239000000000001"/>
    <n v="630714.82999999996"/>
    <n v="3672256.55"/>
    <n v="-68.92"/>
    <n v="-68.92"/>
    <n v="0"/>
    <s v="1 YEARS"/>
    <x v="4"/>
    <n v="40"/>
    <n v="50"/>
    <n v="5963"/>
  </r>
  <r>
    <s v="AERMOD 22112"/>
    <s v="ElmoreNorth_10202023_2018_HNO3.SUM"/>
    <x v="2"/>
    <x v="2"/>
    <x v="18"/>
    <x v="0"/>
    <n v="1.4840000000000001E-2"/>
    <n v="630750"/>
    <n v="3670250"/>
    <n v="-66.31"/>
    <n v="-66.31"/>
    <n v="0"/>
    <s v="1 YEARS"/>
    <x v="4"/>
    <n v="40"/>
    <n v="50"/>
    <n v="5963"/>
  </r>
  <r>
    <s v="AERMOD 22112"/>
    <s v="ElmoreNorth_10202023_2018_HNO3.SUM"/>
    <x v="2"/>
    <x v="2"/>
    <x v="19"/>
    <x v="0"/>
    <n v="5.3200000000000001E-3"/>
    <n v="630500"/>
    <n v="3673300"/>
    <n v="-69.75"/>
    <n v="-69.75"/>
    <n v="0"/>
    <s v="1 YEARS"/>
    <x v="4"/>
    <n v="40"/>
    <n v="50"/>
    <n v="5963"/>
  </r>
  <r>
    <s v="AERMOD 22112"/>
    <s v="ElmoreNorth_10202023_2018_HNO3.SUM"/>
    <x v="2"/>
    <x v="2"/>
    <x v="20"/>
    <x v="0"/>
    <n v="4.6100000000000004E-3"/>
    <n v="631250"/>
    <n v="3671000"/>
    <n v="-67.63"/>
    <n v="-67.63"/>
    <n v="0"/>
    <s v="1 YEARS"/>
    <x v="4"/>
    <n v="40"/>
    <n v="50"/>
    <n v="5963"/>
  </r>
  <r>
    <s v="AERMOD 22112"/>
    <s v="ElmoreNorth_10202023_2018_HNO3.SUM"/>
    <x v="2"/>
    <x v="2"/>
    <x v="21"/>
    <x v="0"/>
    <n v="5.0400000000000002E-3"/>
    <n v="632737.47"/>
    <n v="3670847.68"/>
    <n v="-65.8"/>
    <n v="-65.8"/>
    <n v="0"/>
    <s v="1 YEARS"/>
    <x v="4"/>
    <n v="40"/>
    <n v="50"/>
    <n v="5963"/>
  </r>
  <r>
    <s v="AERMOD 22112"/>
    <s v="ElmoreNorth_10202023_2018_HNO3.SUM"/>
    <x v="2"/>
    <x v="2"/>
    <x v="22"/>
    <x v="0"/>
    <n v="4.9800000000000001E-3"/>
    <n v="630200"/>
    <n v="3673200"/>
    <n v="-69.97"/>
    <n v="-69.97"/>
    <n v="0"/>
    <s v="1 YEARS"/>
    <x v="4"/>
    <n v="40"/>
    <n v="50"/>
    <n v="5963"/>
  </r>
  <r>
    <s v="AERMOD 22112"/>
    <s v="ElmoreNorth_10202023_2018_HNO3.SUM"/>
    <x v="2"/>
    <x v="2"/>
    <x v="23"/>
    <x v="0"/>
    <n v="5.1700000000000001E-3"/>
    <n v="630500"/>
    <n v="3673750"/>
    <n v="-69.569999999999993"/>
    <n v="-69.569999999999993"/>
    <n v="0"/>
    <s v="1 YEARS"/>
    <x v="4"/>
    <n v="40"/>
    <n v="50"/>
    <n v="5963"/>
  </r>
  <r>
    <s v="AERMOD 22112"/>
    <s v="ElmoreNorth_10202023_2018_HNO3.SUM"/>
    <x v="2"/>
    <x v="2"/>
    <x v="24"/>
    <x v="0"/>
    <n v="5.5999999999999999E-3"/>
    <n v="630800"/>
    <n v="3672450"/>
    <n v="-68.540000000000006"/>
    <n v="-68.540000000000006"/>
    <n v="0"/>
    <s v="1 YEARS"/>
    <x v="4"/>
    <n v="40"/>
    <n v="50"/>
    <n v="5963"/>
  </r>
  <r>
    <s v="AERMOD 22112"/>
    <s v="ElmoreNorth_10202023_2018_HNO3.SUM"/>
    <x v="2"/>
    <x v="2"/>
    <x v="25"/>
    <x v="0"/>
    <n v="4.9399999999999999E-3"/>
    <n v="630250"/>
    <n v="3670000"/>
    <n v="-66.42"/>
    <n v="-66.42"/>
    <n v="0"/>
    <s v="1 YEARS"/>
    <x v="4"/>
    <n v="40"/>
    <n v="50"/>
    <n v="5963"/>
  </r>
  <r>
    <s v="AERMOD 22112"/>
    <s v="ElmoreNorth_10202023_2018_HNO3.SUM"/>
    <x v="2"/>
    <x v="2"/>
    <x v="26"/>
    <x v="0"/>
    <n v="5.5900000000000004E-3"/>
    <n v="630150"/>
    <n v="3672500"/>
    <n v="-69.989999999999995"/>
    <n v="-69.989999999999995"/>
    <n v="0"/>
    <s v="1 YEARS"/>
    <x v="4"/>
    <n v="40"/>
    <n v="50"/>
    <n v="5963"/>
  </r>
  <r>
    <s v="AERMOD 22112"/>
    <s v="ElmoreNorth_10202023_2018_HNO3.SUM"/>
    <x v="2"/>
    <x v="2"/>
    <x v="27"/>
    <x v="0"/>
    <n v="5.2199999999999998E-3"/>
    <n v="629750"/>
    <n v="3670500"/>
    <n v="-67.73"/>
    <n v="-67.73"/>
    <n v="0"/>
    <s v="1 YEARS"/>
    <x v="4"/>
    <n v="40"/>
    <n v="50"/>
    <n v="5963"/>
  </r>
  <r>
    <s v="AERMOD 22112"/>
    <s v="ElmoreNorth_10202023_2018_HNO3.SUM"/>
    <x v="2"/>
    <x v="2"/>
    <x v="28"/>
    <x v="0"/>
    <n v="4.6600000000000001E-3"/>
    <n v="631000"/>
    <n v="3670500"/>
    <n v="-66.459999999999994"/>
    <n v="-66.459999999999994"/>
    <n v="0"/>
    <s v="1 YEARS"/>
    <x v="4"/>
    <n v="40"/>
    <n v="50"/>
    <n v="5963"/>
  </r>
  <r>
    <s v="AERMOD 22112"/>
    <s v="ElmoreNorth_10202023_2018_HNO3.SUM"/>
    <x v="2"/>
    <x v="2"/>
    <x v="29"/>
    <x v="0"/>
    <n v="5.2399999999999999E-3"/>
    <n v="630500"/>
    <n v="3671000"/>
    <n v="-68.3"/>
    <n v="-68.3"/>
    <n v="0"/>
    <s v="1 YEARS"/>
    <x v="4"/>
    <n v="40"/>
    <n v="50"/>
    <n v="5963"/>
  </r>
  <r>
    <s v="AERMOD 22112"/>
    <s v="ElmoreNorth_10202023_2018_HNO3.SUM"/>
    <x v="2"/>
    <x v="2"/>
    <x v="30"/>
    <x v="0"/>
    <n v="5.1500000000000001E-3"/>
    <n v="629600"/>
    <n v="3673200"/>
    <n v="-70.28"/>
    <n v="-70.28"/>
    <n v="0"/>
    <s v="1 YEARS"/>
    <x v="4"/>
    <n v="40"/>
    <n v="50"/>
    <n v="5963"/>
  </r>
  <r>
    <s v="AERMOD 22112"/>
    <s v="ElmoreNorth_10202023_2018_HNO3.SUM"/>
    <x v="2"/>
    <x v="2"/>
    <x v="31"/>
    <x v="0"/>
    <n v="5.4599999999999996E-3"/>
    <n v="630750"/>
    <n v="3670250"/>
    <n v="-66.31"/>
    <n v="-66.31"/>
    <n v="0"/>
    <s v="1 YEARS"/>
    <x v="4"/>
    <n v="40"/>
    <n v="50"/>
    <n v="5963"/>
  </r>
  <r>
    <s v="AERMOD 22112"/>
    <s v="ElmoreNorth_10202023_2018_HNO3.SUM"/>
    <x v="2"/>
    <x v="2"/>
    <x v="32"/>
    <x v="0"/>
    <n v="1.4189999999999999E-2"/>
    <n v="630714.82999999996"/>
    <n v="3672256.55"/>
    <n v="-68.92"/>
    <n v="-68.92"/>
    <n v="0"/>
    <s v="1 YEARS"/>
    <x v="4"/>
    <n v="40"/>
    <n v="50"/>
    <n v="5963"/>
  </r>
  <r>
    <s v="AERMOD 22112"/>
    <s v="ElmoreNorth_10202023_2018_HNO3.SUM"/>
    <x v="2"/>
    <x v="2"/>
    <x v="33"/>
    <x v="0"/>
    <n v="1.98E-3"/>
    <n v="630448.19999999995"/>
    <n v="3672375.09"/>
    <n v="-69.53"/>
    <n v="-69.53"/>
    <n v="0"/>
    <s v="1 YEARS"/>
    <x v="4"/>
    <n v="40"/>
    <n v="50"/>
    <n v="5963"/>
  </r>
  <r>
    <s v="AERMOD 22112"/>
    <s v="ElmoreNorth_10202023_2018_HNO3.SUM"/>
    <x v="2"/>
    <x v="2"/>
    <x v="34"/>
    <x v="0"/>
    <n v="1.98E-3"/>
    <n v="630472.43999999994"/>
    <n v="3672375.09"/>
    <n v="-69.489999999999995"/>
    <n v="-69.489999999999995"/>
    <n v="0"/>
    <s v="1 YEARS"/>
    <x v="4"/>
    <n v="40"/>
    <n v="50"/>
    <n v="5963"/>
  </r>
  <r>
    <s v="AERMOD 22112"/>
    <s v="ElmoreNorth_10202023_2018_HNO3.SUM"/>
    <x v="2"/>
    <x v="2"/>
    <x v="2"/>
    <x v="0"/>
    <n v="108.45193999999999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35"/>
    <x v="0"/>
    <n v="3.96E-3"/>
    <n v="630472.43999999994"/>
    <n v="3672375.09"/>
    <n v="-69.489999999999995"/>
    <n v="-69.489999999999995"/>
    <n v="0"/>
    <s v="1 YEARS"/>
    <x v="4"/>
    <n v="40"/>
    <n v="50"/>
    <n v="5963"/>
  </r>
  <r>
    <s v="AERMOD 22112"/>
    <s v="ElmoreNorth_10202023_2018_HNO3.SUM"/>
    <x v="2"/>
    <x v="2"/>
    <x v="3"/>
    <x v="0"/>
    <n v="9.1639999999999999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4"/>
    <x v="0"/>
    <n v="7.6969999999999997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5"/>
    <x v="0"/>
    <n v="7.7929999999999999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6"/>
    <x v="0"/>
    <n v="0.14346"/>
    <n v="630714.82999999996"/>
    <n v="3672232.85"/>
    <n v="-68.91"/>
    <n v="-68.91"/>
    <n v="0"/>
    <s v="1 YEARS"/>
    <x v="4"/>
    <n v="40"/>
    <n v="50"/>
    <n v="5963"/>
  </r>
  <r>
    <s v="AERMOD 22112"/>
    <s v="ElmoreNorth_10202023_2018_HNO3.SUM"/>
    <x v="2"/>
    <x v="2"/>
    <x v="36"/>
    <x v="0"/>
    <n v="6.2605399999999998"/>
    <n v="630714.82999999996"/>
    <n v="3672232.85"/>
    <n v="-68.91"/>
    <n v="-68.91"/>
    <n v="0"/>
    <s v="1 YEARS"/>
    <x v="4"/>
    <n v="40"/>
    <n v="50"/>
    <n v="5963"/>
  </r>
  <r>
    <s v="AERMOD 22112"/>
    <s v="ElmoreNorth_10202023_2018_HNO3.SUM"/>
    <x v="2"/>
    <x v="2"/>
    <x v="37"/>
    <x v="0"/>
    <n v="8.0292700000000004"/>
    <n v="630714.82999999996"/>
    <n v="3672209.14"/>
    <n v="-68.89"/>
    <n v="-68.89"/>
    <n v="0"/>
    <s v="1 YEARS"/>
    <x v="4"/>
    <n v="40"/>
    <n v="50"/>
    <n v="5963"/>
  </r>
  <r>
    <s v="AERMOD 22112"/>
    <s v="ElmoreNorth_10202023_2018_HNO3.SUM"/>
    <x v="2"/>
    <x v="2"/>
    <x v="38"/>
    <x v="0"/>
    <n v="9.3757199999999994"/>
    <n v="630714.82999999996"/>
    <n v="3672185.43"/>
    <n v="-68.89"/>
    <n v="-68.89"/>
    <n v="0"/>
    <s v="1 YEARS"/>
    <x v="4"/>
    <n v="40"/>
    <n v="50"/>
    <n v="5963"/>
  </r>
  <r>
    <s v="AERMOD 22112"/>
    <s v="ElmoreNorth_10202023_2018_HNO3.SUM"/>
    <x v="2"/>
    <x v="2"/>
    <x v="39"/>
    <x v="0"/>
    <n v="11.170669999999999"/>
    <n v="630714.82999999996"/>
    <n v="3672185.43"/>
    <n v="-68.89"/>
    <n v="-68.89"/>
    <n v="0"/>
    <s v="1 YEARS"/>
    <x v="4"/>
    <n v="40"/>
    <n v="50"/>
    <n v="5963"/>
  </r>
  <r>
    <s v="AERMOD 22112"/>
    <s v="ElmoreNorth_10202023_2018_HNO3.SUM"/>
    <x v="2"/>
    <x v="2"/>
    <x v="40"/>
    <x v="0"/>
    <n v="12.30602"/>
    <n v="630714.82999999996"/>
    <n v="3672161.72"/>
    <n v="-68.86"/>
    <n v="-68.86"/>
    <n v="0"/>
    <s v="1 YEARS"/>
    <x v="4"/>
    <n v="40"/>
    <n v="50"/>
    <n v="5963"/>
  </r>
  <r>
    <s v="AERMOD 22112"/>
    <s v="ElmoreNorth_10202023_2018_HNO3.SUM"/>
    <x v="2"/>
    <x v="2"/>
    <x v="41"/>
    <x v="0"/>
    <n v="13.241680000000001"/>
    <n v="630714.82999999996"/>
    <n v="3672161.72"/>
    <n v="-68.86"/>
    <n v="-68.86"/>
    <n v="0"/>
    <s v="1 YEARS"/>
    <x v="4"/>
    <n v="40"/>
    <n v="50"/>
    <n v="5963"/>
  </r>
  <r>
    <s v="AERMOD 22112"/>
    <s v="ElmoreNorth_10202023_2018_HNO3.SUM"/>
    <x v="2"/>
    <x v="2"/>
    <x v="42"/>
    <x v="0"/>
    <n v="13.793810000000001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43"/>
    <x v="0"/>
    <n v="14.02191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44"/>
    <x v="0"/>
    <n v="13.574490000000001"/>
    <n v="630714.82999999996"/>
    <n v="3672114.31"/>
    <n v="-68.73"/>
    <n v="-68.73"/>
    <n v="0"/>
    <s v="1 YEARS"/>
    <x v="4"/>
    <n v="40"/>
    <n v="50"/>
    <n v="5963"/>
  </r>
  <r>
    <s v="AERMOD 22112"/>
    <s v="ElmoreNorth_10202023_2018_HNO3.SUM"/>
    <x v="2"/>
    <x v="2"/>
    <x v="45"/>
    <x v="0"/>
    <n v="12.605499999999999"/>
    <n v="630714.82999999996"/>
    <n v="3672114.31"/>
    <n v="-68.73"/>
    <n v="-68.73"/>
    <n v="0"/>
    <s v="1 YEARS"/>
    <x v="4"/>
    <n v="40"/>
    <n v="50"/>
    <n v="5963"/>
  </r>
  <r>
    <s v="AERMOD 22112"/>
    <s v="ElmoreNorth_10202023_2018_HNO3.SUM"/>
    <x v="2"/>
    <x v="2"/>
    <x v="46"/>
    <x v="0"/>
    <n v="10.508279999999999"/>
    <n v="630714.82999999996"/>
    <n v="3672090.6"/>
    <n v="-68.86"/>
    <n v="-68.86"/>
    <n v="0"/>
    <s v="1 YEARS"/>
    <x v="4"/>
    <n v="40"/>
    <n v="50"/>
    <n v="5963"/>
  </r>
  <r>
    <s v="AERMOD 22112"/>
    <s v="ElmoreNorth_10202023_2018_HNO3.SUM"/>
    <x v="2"/>
    <x v="2"/>
    <x v="47"/>
    <x v="0"/>
    <n v="7.5953999999999997"/>
    <n v="630714.82999999996"/>
    <n v="3672090.6"/>
    <n v="-68.86"/>
    <n v="-68.86"/>
    <n v="0"/>
    <s v="1 YEARS"/>
    <x v="4"/>
    <n v="40"/>
    <n v="50"/>
    <n v="5963"/>
  </r>
  <r>
    <s v="AERMOD 22112"/>
    <s v="ElmoreNorth_10202023_2018_HNO3.SUM"/>
    <x v="2"/>
    <x v="2"/>
    <x v="48"/>
    <x v="0"/>
    <n v="5.2436299999999996"/>
    <n v="630775"/>
    <n v="3672075"/>
    <n v="-68.59"/>
    <n v="-68.59"/>
    <n v="0"/>
    <s v="1 YEARS"/>
    <x v="4"/>
    <n v="40"/>
    <n v="50"/>
    <n v="5963"/>
  </r>
  <r>
    <s v="AERMOD 22112"/>
    <s v="ElmoreNorth_10202023_2018_HNO3.SUM"/>
    <x v="2"/>
    <x v="2"/>
    <x v="49"/>
    <x v="0"/>
    <n v="3.4121199999999998"/>
    <n v="630850"/>
    <n v="3672075"/>
    <n v="-69.19"/>
    <n v="-69.19"/>
    <n v="0"/>
    <s v="1 YEARS"/>
    <x v="4"/>
    <n v="40"/>
    <n v="50"/>
    <n v="5963"/>
  </r>
  <r>
    <s v="AERMOD 22112"/>
    <s v="ElmoreNorth_10202023_2018_HNO3.SUM"/>
    <x v="2"/>
    <x v="2"/>
    <x v="7"/>
    <x v="0"/>
    <n v="0.14346"/>
    <n v="630714.82999999996"/>
    <n v="3672232.85"/>
    <n v="-68.91"/>
    <n v="-68.91"/>
    <n v="0"/>
    <s v="1 YEARS"/>
    <x v="4"/>
    <n v="40"/>
    <n v="50"/>
    <n v="5963"/>
  </r>
  <r>
    <s v="AERMOD 22112"/>
    <s v="ElmoreNorth_10202023_2018_HNO3.SUM"/>
    <x v="2"/>
    <x v="2"/>
    <x v="8"/>
    <x v="0"/>
    <n v="3.1969999999999998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9"/>
    <x v="0"/>
    <n v="3.0849999999999999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10"/>
    <x v="0"/>
    <n v="2.8819999999999998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11"/>
    <x v="0"/>
    <n v="2.5590000000000002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2"/>
    <x v="0"/>
    <n v="2.5659999999999999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3"/>
    <x v="0"/>
    <n v="2.5729999999999999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4"/>
    <x v="0"/>
    <n v="2.5989999999999999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5"/>
    <x v="0"/>
    <n v="2.6450000000000001E-2"/>
    <n v="630399.73"/>
    <n v="3672375.09"/>
    <n v="-69.62"/>
    <n v="-69.62"/>
    <n v="0"/>
    <s v="1 YEARS"/>
    <x v="4"/>
    <n v="40"/>
    <n v="50"/>
    <n v="5963"/>
  </r>
  <r>
    <s v="AERMOD 22112"/>
    <s v="ElmoreNorth_10202023_2018_HNO3.SUM"/>
    <x v="2"/>
    <x v="2"/>
    <x v="16"/>
    <x v="0"/>
    <n v="4.7169999999999997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0"/>
    <x v="0"/>
    <n v="98.499279999999999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17"/>
    <x v="0"/>
    <n v="98.435839999999999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1"/>
    <x v="0"/>
    <n v="0.27645999999999998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8"/>
    <x v="0"/>
    <n v="1.264E-2"/>
    <n v="630750"/>
    <n v="3670250"/>
    <n v="-66.31"/>
    <n v="-66.31"/>
    <n v="0"/>
    <s v="1 YEARS"/>
    <x v="4"/>
    <n v="40"/>
    <n v="50"/>
    <n v="5963"/>
  </r>
  <r>
    <s v="AERMOD 22112"/>
    <s v="ElmoreNorth_10202023_2018_HNO3.SUM"/>
    <x v="2"/>
    <x v="2"/>
    <x v="19"/>
    <x v="0"/>
    <n v="5.3800000000000002E-3"/>
    <n v="631000"/>
    <n v="3673200"/>
    <n v="-69.39"/>
    <n v="-69.39"/>
    <n v="0"/>
    <s v="1 YEARS"/>
    <x v="4"/>
    <n v="40"/>
    <n v="50"/>
    <n v="5963"/>
  </r>
  <r>
    <s v="AERMOD 22112"/>
    <s v="ElmoreNorth_10202023_2018_HNO3.SUM"/>
    <x v="2"/>
    <x v="2"/>
    <x v="20"/>
    <x v="0"/>
    <n v="3.5799999999999998E-3"/>
    <n v="631250"/>
    <n v="3671000"/>
    <n v="-67.63"/>
    <n v="-67.63"/>
    <n v="0"/>
    <s v="1 YEARS"/>
    <x v="4"/>
    <n v="40"/>
    <n v="50"/>
    <n v="5963"/>
  </r>
  <r>
    <s v="AERMOD 22112"/>
    <s v="ElmoreNorth_10202023_2018_HNO3.SUM"/>
    <x v="2"/>
    <x v="2"/>
    <x v="21"/>
    <x v="0"/>
    <n v="5.1500000000000001E-3"/>
    <n v="632737.47"/>
    <n v="3670847.68"/>
    <n v="-65.8"/>
    <n v="-65.8"/>
    <n v="0"/>
    <s v="1 YEARS"/>
    <x v="4"/>
    <n v="40"/>
    <n v="50"/>
    <n v="5963"/>
  </r>
  <r>
    <s v="AERMOD 22112"/>
    <s v="ElmoreNorth_10202023_2018_HNO3.SUM"/>
    <x v="2"/>
    <x v="2"/>
    <x v="22"/>
    <x v="0"/>
    <n v="4.9300000000000004E-3"/>
    <n v="630300"/>
    <n v="3673300"/>
    <n v="-69.91"/>
    <n v="-69.91"/>
    <n v="0"/>
    <s v="1 YEARS"/>
    <x v="4"/>
    <n v="40"/>
    <n v="50"/>
    <n v="5963"/>
  </r>
  <r>
    <s v="AERMOD 22112"/>
    <s v="ElmoreNorth_10202023_2018_HNO3.SUM"/>
    <x v="2"/>
    <x v="2"/>
    <x v="23"/>
    <x v="0"/>
    <n v="4.2100000000000002E-3"/>
    <n v="630500"/>
    <n v="3673750"/>
    <n v="-69.569999999999993"/>
    <n v="-69.569999999999993"/>
    <n v="0"/>
    <s v="1 YEARS"/>
    <x v="4"/>
    <n v="40"/>
    <n v="50"/>
    <n v="5963"/>
  </r>
  <r>
    <s v="AERMOD 22112"/>
    <s v="ElmoreNorth_10202023_2018_HNO3.SUM"/>
    <x v="2"/>
    <x v="2"/>
    <x v="24"/>
    <x v="0"/>
    <n v="5.7099999999999998E-3"/>
    <n v="630825"/>
    <n v="3672450"/>
    <n v="-69.34"/>
    <n v="-69.34"/>
    <n v="0"/>
    <s v="1 YEARS"/>
    <x v="4"/>
    <n v="40"/>
    <n v="50"/>
    <n v="5963"/>
  </r>
  <r>
    <s v="AERMOD 22112"/>
    <s v="ElmoreNorth_10202023_2018_HNO3.SUM"/>
    <x v="2"/>
    <x v="2"/>
    <x v="25"/>
    <x v="0"/>
    <n v="4.64E-3"/>
    <n v="630250"/>
    <n v="3670000"/>
    <n v="-66.42"/>
    <n v="-66.42"/>
    <n v="0"/>
    <s v="1 YEARS"/>
    <x v="4"/>
    <n v="40"/>
    <n v="50"/>
    <n v="5963"/>
  </r>
  <r>
    <s v="AERMOD 22112"/>
    <s v="ElmoreNorth_10202023_2018_HNO3.SUM"/>
    <x v="2"/>
    <x v="2"/>
    <x v="26"/>
    <x v="0"/>
    <n v="5.7800000000000004E-3"/>
    <n v="630150"/>
    <n v="3672500"/>
    <n v="-69.989999999999995"/>
    <n v="-69.989999999999995"/>
    <n v="0"/>
    <s v="1 YEARS"/>
    <x v="4"/>
    <n v="40"/>
    <n v="50"/>
    <n v="5963"/>
  </r>
  <r>
    <s v="AERMOD 22112"/>
    <s v="ElmoreNorth_10202023_2018_HNO3.SUM"/>
    <x v="2"/>
    <x v="2"/>
    <x v="27"/>
    <x v="0"/>
    <n v="3.9399999999999999E-3"/>
    <n v="629750"/>
    <n v="3670500"/>
    <n v="-67.73"/>
    <n v="-67.73"/>
    <n v="0"/>
    <s v="1 YEARS"/>
    <x v="4"/>
    <n v="40"/>
    <n v="50"/>
    <n v="5963"/>
  </r>
  <r>
    <s v="AERMOD 22112"/>
    <s v="ElmoreNorth_10202023_2018_HNO3.SUM"/>
    <x v="2"/>
    <x v="2"/>
    <x v="28"/>
    <x v="0"/>
    <n v="4.64E-3"/>
    <n v="631000"/>
    <n v="3670500"/>
    <n v="-66.459999999999994"/>
    <n v="-66.459999999999994"/>
    <n v="0"/>
    <s v="1 YEARS"/>
    <x v="4"/>
    <n v="40"/>
    <n v="50"/>
    <n v="5963"/>
  </r>
  <r>
    <s v="AERMOD 22112"/>
    <s v="ElmoreNorth_10202023_2018_HNO3.SUM"/>
    <x v="2"/>
    <x v="2"/>
    <x v="29"/>
    <x v="0"/>
    <n v="4.2100000000000002E-3"/>
    <n v="630500"/>
    <n v="3671000"/>
    <n v="-68.3"/>
    <n v="-68.3"/>
    <n v="0"/>
    <s v="1 YEARS"/>
    <x v="4"/>
    <n v="40"/>
    <n v="50"/>
    <n v="5963"/>
  </r>
  <r>
    <s v="AERMOD 22112"/>
    <s v="ElmoreNorth_10202023_2018_HNO3.SUM"/>
    <x v="2"/>
    <x v="2"/>
    <x v="30"/>
    <x v="0"/>
    <n v="5.2700000000000004E-3"/>
    <n v="629600"/>
    <n v="3673200"/>
    <n v="-70.28"/>
    <n v="-70.28"/>
    <n v="0"/>
    <s v="1 YEARS"/>
    <x v="4"/>
    <n v="40"/>
    <n v="50"/>
    <n v="5963"/>
  </r>
  <r>
    <s v="AERMOD 22112"/>
    <s v="ElmoreNorth_10202023_2018_HNO3.SUM"/>
    <x v="2"/>
    <x v="2"/>
    <x v="31"/>
    <x v="0"/>
    <n v="5.6600000000000001E-3"/>
    <n v="630750"/>
    <n v="3670250"/>
    <n v="-66.31"/>
    <n v="-66.31"/>
    <n v="0"/>
    <s v="1 YEARS"/>
    <x v="4"/>
    <n v="40"/>
    <n v="50"/>
    <n v="5963"/>
  </r>
  <r>
    <s v="AERMOD 22112"/>
    <s v="ElmoreNorth_10202023_2018_HNO3.SUM"/>
    <x v="2"/>
    <x v="2"/>
    <x v="32"/>
    <x v="0"/>
    <n v="1.357E-2"/>
    <n v="630714.82999999996"/>
    <n v="3672256.55"/>
    <n v="-68.92"/>
    <n v="-68.92"/>
    <n v="0"/>
    <s v="1 YEARS"/>
    <x v="4"/>
    <n v="40"/>
    <n v="50"/>
    <n v="5963"/>
  </r>
  <r>
    <s v="AERMOD 22112"/>
    <s v="ElmoreNorth_10202023_2018_HNO3.SUM"/>
    <x v="2"/>
    <x v="2"/>
    <x v="33"/>
    <x v="0"/>
    <n v="2.14E-3"/>
    <n v="630472.43999999994"/>
    <n v="3672375.09"/>
    <n v="-69.489999999999995"/>
    <n v="-69.489999999999995"/>
    <n v="0"/>
    <s v="1 YEARS"/>
    <x v="4"/>
    <n v="40"/>
    <n v="50"/>
    <n v="5963"/>
  </r>
  <r>
    <s v="AERMOD 22112"/>
    <s v="ElmoreNorth_10202023_2018_HNO3.SUM"/>
    <x v="2"/>
    <x v="2"/>
    <x v="34"/>
    <x v="0"/>
    <n v="2.15E-3"/>
    <n v="630472.43999999994"/>
    <n v="3672375.09"/>
    <n v="-69.489999999999995"/>
    <n v="-69.489999999999995"/>
    <n v="0"/>
    <s v="1 YEARS"/>
    <x v="4"/>
    <n v="40"/>
    <n v="50"/>
    <n v="5963"/>
  </r>
  <r>
    <s v="AERMOD 22112"/>
    <s v="ElmoreNorth_10202023_2018_HNO3.SUM"/>
    <x v="2"/>
    <x v="2"/>
    <x v="2"/>
    <x v="0"/>
    <n v="98.488849999999999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35"/>
    <x v="0"/>
    <n v="4.2900000000000004E-3"/>
    <n v="630472.43999999994"/>
    <n v="3672375.09"/>
    <n v="-69.489999999999995"/>
    <n v="-69.489999999999995"/>
    <n v="0"/>
    <s v="1 YEARS"/>
    <x v="4"/>
    <n v="40"/>
    <n v="50"/>
    <n v="5963"/>
  </r>
  <r>
    <s v="AERMOD 22112"/>
    <s v="ElmoreNorth_10202023_2018_HNO3.SUM"/>
    <x v="2"/>
    <x v="2"/>
    <x v="3"/>
    <x v="0"/>
    <n v="8.0649999999999999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4"/>
    <x v="0"/>
    <n v="7.2889999999999996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5"/>
    <x v="0"/>
    <n v="7.4480000000000005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6"/>
    <x v="0"/>
    <n v="0.11064"/>
    <n v="630714.82999999996"/>
    <n v="3672232.85"/>
    <n v="-68.91"/>
    <n v="-68.91"/>
    <n v="0"/>
    <s v="1 YEARS"/>
    <x v="4"/>
    <n v="40"/>
    <n v="50"/>
    <n v="5963"/>
  </r>
  <r>
    <s v="AERMOD 22112"/>
    <s v="ElmoreNorth_10202023_2018_HNO3.SUM"/>
    <x v="2"/>
    <x v="2"/>
    <x v="36"/>
    <x v="0"/>
    <n v="6.7127600000000003"/>
    <n v="630714.82999999996"/>
    <n v="3672232.85"/>
    <n v="-68.91"/>
    <n v="-68.91"/>
    <n v="0"/>
    <s v="1 YEARS"/>
    <x v="4"/>
    <n v="40"/>
    <n v="50"/>
    <n v="5963"/>
  </r>
  <r>
    <s v="AERMOD 22112"/>
    <s v="ElmoreNorth_10202023_2018_HNO3.SUM"/>
    <x v="2"/>
    <x v="2"/>
    <x v="37"/>
    <x v="0"/>
    <n v="8.1472099999999994"/>
    <n v="630714.82999999996"/>
    <n v="3672209.14"/>
    <n v="-68.89"/>
    <n v="-68.89"/>
    <n v="0"/>
    <s v="1 YEARS"/>
    <x v="4"/>
    <n v="40"/>
    <n v="50"/>
    <n v="5963"/>
  </r>
  <r>
    <s v="AERMOD 22112"/>
    <s v="ElmoreNorth_10202023_2018_HNO3.SUM"/>
    <x v="2"/>
    <x v="2"/>
    <x v="38"/>
    <x v="0"/>
    <n v="9.2768200000000007"/>
    <n v="630714.82999999996"/>
    <n v="3672209.14"/>
    <n v="-68.89"/>
    <n v="-68.89"/>
    <n v="0"/>
    <s v="1 YEARS"/>
    <x v="4"/>
    <n v="40"/>
    <n v="50"/>
    <n v="5963"/>
  </r>
  <r>
    <s v="AERMOD 22112"/>
    <s v="ElmoreNorth_10202023_2018_HNO3.SUM"/>
    <x v="2"/>
    <x v="2"/>
    <x v="39"/>
    <x v="0"/>
    <n v="10.62984"/>
    <n v="630714.82999999996"/>
    <n v="3672185.43"/>
    <n v="-68.89"/>
    <n v="-68.89"/>
    <n v="0"/>
    <s v="1 YEARS"/>
    <x v="4"/>
    <n v="40"/>
    <n v="50"/>
    <n v="5963"/>
  </r>
  <r>
    <s v="AERMOD 22112"/>
    <s v="ElmoreNorth_10202023_2018_HNO3.SUM"/>
    <x v="2"/>
    <x v="2"/>
    <x v="40"/>
    <x v="0"/>
    <n v="11.409129999999999"/>
    <n v="630714.82999999996"/>
    <n v="3672185.43"/>
    <n v="-68.89"/>
    <n v="-68.89"/>
    <n v="0"/>
    <s v="1 YEARS"/>
    <x v="4"/>
    <n v="40"/>
    <n v="50"/>
    <n v="5963"/>
  </r>
  <r>
    <s v="AERMOD 22112"/>
    <s v="ElmoreNorth_10202023_2018_HNO3.SUM"/>
    <x v="2"/>
    <x v="2"/>
    <x v="41"/>
    <x v="0"/>
    <n v="12.271319999999999"/>
    <n v="630714.82999999996"/>
    <n v="3672161.72"/>
    <n v="-68.86"/>
    <n v="-68.86"/>
    <n v="0"/>
    <s v="1 YEARS"/>
    <x v="4"/>
    <n v="40"/>
    <n v="50"/>
    <n v="5963"/>
  </r>
  <r>
    <s v="AERMOD 22112"/>
    <s v="ElmoreNorth_10202023_2018_HNO3.SUM"/>
    <x v="2"/>
    <x v="2"/>
    <x v="42"/>
    <x v="0"/>
    <n v="12.44054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43"/>
    <x v="0"/>
    <n v="12.83797"/>
    <n v="630714.82999999996"/>
    <n v="3672138.02"/>
    <n v="-68.86"/>
    <n v="-68.86"/>
    <n v="0"/>
    <s v="1 YEARS"/>
    <x v="4"/>
    <n v="40"/>
    <n v="50"/>
    <n v="5963"/>
  </r>
  <r>
    <s v="AERMOD 22112"/>
    <s v="ElmoreNorth_10202023_2018_HNO3.SUM"/>
    <x v="2"/>
    <x v="2"/>
    <x v="44"/>
    <x v="0"/>
    <n v="12.23127"/>
    <n v="630714.82999999996"/>
    <n v="3672114.31"/>
    <n v="-68.73"/>
    <n v="-68.73"/>
    <n v="0"/>
    <s v="1 YEARS"/>
    <x v="4"/>
    <n v="40"/>
    <n v="50"/>
    <n v="5963"/>
  </r>
  <r>
    <s v="AERMOD 22112"/>
    <s v="ElmoreNorth_10202023_2018_HNO3.SUM"/>
    <x v="2"/>
    <x v="2"/>
    <x v="45"/>
    <x v="0"/>
    <n v="11.625220000000001"/>
    <n v="630714.82999999996"/>
    <n v="3672114.31"/>
    <n v="-68.73"/>
    <n v="-68.73"/>
    <n v="0"/>
    <s v="1 YEARS"/>
    <x v="4"/>
    <n v="40"/>
    <n v="50"/>
    <n v="5963"/>
  </r>
  <r>
    <s v="AERMOD 22112"/>
    <s v="ElmoreNorth_10202023_2018_HNO3.SUM"/>
    <x v="2"/>
    <x v="2"/>
    <x v="46"/>
    <x v="0"/>
    <n v="9.6309799999999992"/>
    <n v="630714.82999999996"/>
    <n v="3672090.6"/>
    <n v="-68.86"/>
    <n v="-68.86"/>
    <n v="0"/>
    <s v="1 YEARS"/>
    <x v="4"/>
    <n v="40"/>
    <n v="50"/>
    <n v="5963"/>
  </r>
  <r>
    <s v="AERMOD 22112"/>
    <s v="ElmoreNorth_10202023_2018_HNO3.SUM"/>
    <x v="2"/>
    <x v="2"/>
    <x v="47"/>
    <x v="0"/>
    <n v="7.335"/>
    <n v="630714.82999999996"/>
    <n v="3672090.6"/>
    <n v="-68.86"/>
    <n v="-68.86"/>
    <n v="0"/>
    <s v="1 YEARS"/>
    <x v="4"/>
    <n v="40"/>
    <n v="50"/>
    <n v="5963"/>
  </r>
  <r>
    <s v="AERMOD 22112"/>
    <s v="ElmoreNorth_10202023_2018_HNO3.SUM"/>
    <x v="2"/>
    <x v="2"/>
    <x v="48"/>
    <x v="0"/>
    <n v="4.8936299999999999"/>
    <n v="630750"/>
    <n v="3672075"/>
    <n v="-68.66"/>
    <n v="-68.66"/>
    <n v="0"/>
    <s v="1 YEARS"/>
    <x v="4"/>
    <n v="40"/>
    <n v="50"/>
    <n v="5963"/>
  </r>
  <r>
    <s v="AERMOD 22112"/>
    <s v="ElmoreNorth_10202023_2018_HNO3.SUM"/>
    <x v="2"/>
    <x v="2"/>
    <x v="49"/>
    <x v="0"/>
    <n v="3.0021200000000001"/>
    <n v="630825"/>
    <n v="3672075"/>
    <n v="-69.260000000000005"/>
    <n v="-69.260000000000005"/>
    <n v="0"/>
    <s v="1 YEARS"/>
    <x v="4"/>
    <n v="40"/>
    <n v="50"/>
    <n v="5963"/>
  </r>
  <r>
    <s v="AERMOD 22112"/>
    <s v="ElmoreNorth_10202023_2018_HNO3.SUM"/>
    <x v="2"/>
    <x v="2"/>
    <x v="7"/>
    <x v="0"/>
    <n v="0.11064"/>
    <n v="630714.82999999996"/>
    <n v="3672232.85"/>
    <n v="-68.91"/>
    <n v="-68.91"/>
    <n v="0"/>
    <s v="1 YEARS"/>
    <x v="4"/>
    <n v="40"/>
    <n v="50"/>
    <n v="5963"/>
  </r>
  <r>
    <s v="AERMOD 22112"/>
    <s v="ElmoreNorth_10202023_2018_HNO3.SUM"/>
    <x v="2"/>
    <x v="2"/>
    <x v="8"/>
    <x v="0"/>
    <n v="2.7900000000000001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9"/>
    <x v="0"/>
    <n v="2.717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10"/>
    <x v="0"/>
    <n v="2.5579999999999999E-2"/>
    <n v="630423.97"/>
    <n v="3672375.09"/>
    <n v="-69.58"/>
    <n v="-69.58"/>
    <n v="0"/>
    <s v="1 YEARS"/>
    <x v="4"/>
    <n v="40"/>
    <n v="50"/>
    <n v="5963"/>
  </r>
  <r>
    <s v="AERMOD 22112"/>
    <s v="ElmoreNorth_10202023_2018_HNO3.SUM"/>
    <x v="2"/>
    <x v="2"/>
    <x v="11"/>
    <x v="0"/>
    <n v="2.4230000000000002E-2"/>
    <n v="630714.82999999996"/>
    <n v="3672303.97"/>
    <n v="-68.959999999999994"/>
    <n v="-68.959999999999994"/>
    <n v="0"/>
    <s v="1 YEARS"/>
    <x v="4"/>
    <n v="40"/>
    <n v="50"/>
    <n v="5963"/>
  </r>
  <r>
    <s v="AERMOD 22112"/>
    <s v="ElmoreNorth_10202023_2018_HNO3.SUM"/>
    <x v="2"/>
    <x v="2"/>
    <x v="12"/>
    <x v="0"/>
    <n v="2.4299999999999999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3"/>
    <x v="0"/>
    <n v="2.4410000000000001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4"/>
    <x v="0"/>
    <n v="2.4809999999999999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5"/>
    <x v="0"/>
    <n v="2.4830000000000001E-2"/>
    <n v="630714.82999999996"/>
    <n v="3672280.26"/>
    <n v="-68.94"/>
    <n v="-68.94"/>
    <n v="0"/>
    <s v="1 YEARS"/>
    <x v="4"/>
    <n v="40"/>
    <n v="50"/>
    <n v="5963"/>
  </r>
  <r>
    <s v="AERMOD 22112"/>
    <s v="ElmoreNorth_10202023_2018_HNO3.SUM"/>
    <x v="2"/>
    <x v="2"/>
    <x v="16"/>
    <x v="0"/>
    <n v="4.2450000000000002E-2"/>
    <n v="630714.82999999996"/>
    <n v="3672280.26"/>
    <n v="-68.94"/>
    <n v="-68.94"/>
    <n v="0"/>
    <s v="1 YEARS"/>
    <x v="4"/>
    <n v="40"/>
    <n v="50"/>
    <n v="5963"/>
  </r>
  <r>
    <s v="AERMOD 22112"/>
    <s v="ElmoreNorth_10202023_2018_NO2.SUM"/>
    <x v="3"/>
    <x v="3"/>
    <x v="0"/>
    <x v="0"/>
    <n v="1.39208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1"/>
    <x v="0"/>
    <n v="1.39208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2"/>
    <x v="0"/>
    <n v="1.39208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3"/>
    <x v="0"/>
    <n v="0.57284999999999997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4"/>
    <x v="0"/>
    <n v="0.36869000000000002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5"/>
    <x v="0"/>
    <n v="0.46334999999999998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6"/>
    <x v="0"/>
    <n v="0.31856000000000001"/>
    <n v="630714.82999999996"/>
    <n v="3672209.14"/>
    <n v="-68.89"/>
    <n v="-68.89"/>
    <n v="0"/>
    <s v="1 YEARS"/>
    <x v="4"/>
    <n v="10"/>
    <n v="17"/>
    <n v="5963"/>
  </r>
  <r>
    <s v="AERMOD 22112"/>
    <s v="ElmoreNorth_10202023_2018_NO2.SUM"/>
    <x v="3"/>
    <x v="3"/>
    <x v="7"/>
    <x v="0"/>
    <n v="0.31856000000000001"/>
    <n v="630714.82999999996"/>
    <n v="3672209.14"/>
    <n v="-68.89"/>
    <n v="-68.89"/>
    <n v="0"/>
    <s v="1 YEARS"/>
    <x v="4"/>
    <n v="10"/>
    <n v="17"/>
    <n v="5963"/>
  </r>
  <r>
    <s v="AERMOD 22112"/>
    <s v="ElmoreNorth_10202023_2018_NO2.SUM"/>
    <x v="3"/>
    <x v="3"/>
    <x v="8"/>
    <x v="0"/>
    <n v="0.19203999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9"/>
    <x v="0"/>
    <n v="0.19428999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10"/>
    <x v="0"/>
    <n v="0.18651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11"/>
    <x v="0"/>
    <n v="0.13739999999999999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NO2.SUM"/>
    <x v="3"/>
    <x v="3"/>
    <x v="12"/>
    <x v="0"/>
    <n v="0.12350999999999999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NO2.SUM"/>
    <x v="3"/>
    <x v="3"/>
    <x v="13"/>
    <x v="0"/>
    <n v="0.11743000000000001"/>
    <n v="630423.97"/>
    <n v="3672375.09"/>
    <n v="-69.58"/>
    <n v="-69.58"/>
    <n v="0"/>
    <s v="1 YEARS"/>
    <x v="4"/>
    <n v="10"/>
    <n v="17"/>
    <n v="5963"/>
  </r>
  <r>
    <s v="AERMOD 22112"/>
    <s v="ElmoreNorth_10202023_2018_NO2.SUM"/>
    <x v="3"/>
    <x v="3"/>
    <x v="14"/>
    <x v="0"/>
    <n v="0.15920000000000001"/>
    <n v="630485.19999999995"/>
    <n v="3672380.53"/>
    <n v="-69.47"/>
    <n v="-69.47"/>
    <n v="0"/>
    <s v="1 YEARS"/>
    <x v="4"/>
    <n v="10"/>
    <n v="17"/>
    <n v="5963"/>
  </r>
  <r>
    <s v="AERMOD 22112"/>
    <s v="ElmoreNorth_10202023_2018_NO2.SUM"/>
    <x v="3"/>
    <x v="3"/>
    <x v="15"/>
    <x v="0"/>
    <n v="0.15870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3"/>
    <x v="16"/>
    <x v="0"/>
    <n v="0.15067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0"/>
    <x v="0"/>
    <n v="1.2453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1"/>
    <x v="0"/>
    <n v="1.2453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2"/>
    <x v="0"/>
    <n v="1.2453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3"/>
    <x v="0"/>
    <n v="0.53098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4"/>
    <x v="0"/>
    <n v="0.31857000000000002"/>
    <n v="630423.97"/>
    <n v="3672375.09"/>
    <n v="-69.58"/>
    <n v="-69.58"/>
    <n v="0"/>
    <s v="1 YEARS"/>
    <x v="4"/>
    <n v="10"/>
    <n v="17"/>
    <n v="5963"/>
  </r>
  <r>
    <s v="AERMOD 22112"/>
    <s v="ElmoreNorth_10202023_2018_NO2.SUM"/>
    <x v="3"/>
    <x v="4"/>
    <x v="5"/>
    <x v="0"/>
    <n v="0.42449999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6"/>
    <x v="0"/>
    <n v="0.3095"/>
    <n v="630714.82999999996"/>
    <n v="3672209.14"/>
    <n v="-68.89"/>
    <n v="-68.89"/>
    <n v="0"/>
    <s v="1 YEARS"/>
    <x v="4"/>
    <n v="10"/>
    <n v="17"/>
    <n v="5963"/>
  </r>
  <r>
    <s v="AERMOD 22112"/>
    <s v="ElmoreNorth_10202023_2018_NO2.SUM"/>
    <x v="3"/>
    <x v="4"/>
    <x v="7"/>
    <x v="0"/>
    <n v="0.3095"/>
    <n v="630714.82999999996"/>
    <n v="3672209.14"/>
    <n v="-68.89"/>
    <n v="-68.89"/>
    <n v="0"/>
    <s v="1 YEARS"/>
    <x v="4"/>
    <n v="10"/>
    <n v="17"/>
    <n v="5963"/>
  </r>
  <r>
    <s v="AERMOD 22112"/>
    <s v="ElmoreNorth_10202023_2018_NO2.SUM"/>
    <x v="3"/>
    <x v="4"/>
    <x v="8"/>
    <x v="0"/>
    <n v="0.18121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9"/>
    <x v="0"/>
    <n v="0.18334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10"/>
    <x v="0"/>
    <n v="0.16983999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11"/>
    <x v="0"/>
    <n v="0.11024"/>
    <n v="630423.97"/>
    <n v="3672375.09"/>
    <n v="-69.58"/>
    <n v="-69.58"/>
    <n v="0"/>
    <s v="1 YEARS"/>
    <x v="4"/>
    <n v="10"/>
    <n v="17"/>
    <n v="5963"/>
  </r>
  <r>
    <s v="AERMOD 22112"/>
    <s v="ElmoreNorth_10202023_2018_NO2.SUM"/>
    <x v="3"/>
    <x v="4"/>
    <x v="12"/>
    <x v="0"/>
    <n v="0.10503999999999999"/>
    <n v="630423.97"/>
    <n v="3672375.09"/>
    <n v="-69.58"/>
    <n v="-69.58"/>
    <n v="0"/>
    <s v="1 YEARS"/>
    <x v="4"/>
    <n v="10"/>
    <n v="17"/>
    <n v="5963"/>
  </r>
  <r>
    <s v="AERMOD 22112"/>
    <s v="ElmoreNorth_10202023_2018_NO2.SUM"/>
    <x v="3"/>
    <x v="4"/>
    <x v="13"/>
    <x v="0"/>
    <n v="0.10145"/>
    <n v="630423.97"/>
    <n v="3672375.09"/>
    <n v="-69.58"/>
    <n v="-69.58"/>
    <n v="0"/>
    <s v="1 YEARS"/>
    <x v="4"/>
    <n v="10"/>
    <n v="17"/>
    <n v="5963"/>
  </r>
  <r>
    <s v="AERMOD 22112"/>
    <s v="ElmoreNorth_10202023_2018_NO2.SUM"/>
    <x v="3"/>
    <x v="4"/>
    <x v="14"/>
    <x v="0"/>
    <n v="0.14105000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15"/>
    <x v="0"/>
    <n v="0.1487"/>
    <n v="630448.19999999995"/>
    <n v="3672375.09"/>
    <n v="-69.53"/>
    <n v="-69.53"/>
    <n v="0"/>
    <s v="1 YEARS"/>
    <x v="4"/>
    <n v="10"/>
    <n v="17"/>
    <n v="5963"/>
  </r>
  <r>
    <s v="AERMOD 22112"/>
    <s v="ElmoreNorth_10202023_2018_NO2.SUM"/>
    <x v="3"/>
    <x v="4"/>
    <x v="16"/>
    <x v="0"/>
    <n v="0.13508999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A.SUM"/>
    <x v="3"/>
    <x v="2"/>
    <x v="0"/>
    <x v="0"/>
    <n v="6.1879999999999998E-2"/>
    <n v="630714.82999999996"/>
    <n v="3672256.55"/>
    <n v="-68.92"/>
    <n v="-68.92"/>
    <n v="0"/>
    <s v="1 YEARS"/>
    <x v="4"/>
    <n v="10"/>
    <n v="17"/>
    <n v="5963"/>
  </r>
  <r>
    <s v="AERMOD 22112"/>
    <s v="ElmoreNorth_10202023_2018_NO2A.SUM"/>
    <x v="3"/>
    <x v="2"/>
    <x v="1"/>
    <x v="0"/>
    <n v="6.1879999999999998E-2"/>
    <n v="630714.82999999996"/>
    <n v="3672256.55"/>
    <n v="-68.92"/>
    <n v="-68.92"/>
    <n v="0"/>
    <s v="1 YEARS"/>
    <x v="4"/>
    <n v="10"/>
    <n v="17"/>
    <n v="5963"/>
  </r>
  <r>
    <s v="AERMOD 22112"/>
    <s v="ElmoreNorth_10202023_2018_NO2A.SUM"/>
    <x v="3"/>
    <x v="2"/>
    <x v="2"/>
    <x v="0"/>
    <n v="6.1879999999999998E-2"/>
    <n v="630714.82999999996"/>
    <n v="3672256.55"/>
    <n v="-68.92"/>
    <n v="-68.92"/>
    <n v="0"/>
    <s v="1 YEARS"/>
    <x v="4"/>
    <n v="10"/>
    <n v="17"/>
    <n v="5963"/>
  </r>
  <r>
    <s v="AERMOD 22112"/>
    <s v="ElmoreNorth_10202023_2018_NO2A.SUM"/>
    <x v="3"/>
    <x v="2"/>
    <x v="3"/>
    <x v="0"/>
    <n v="1.711E-2"/>
    <n v="630423.97"/>
    <n v="3672375.09"/>
    <n v="-69.58"/>
    <n v="-69.58"/>
    <n v="0"/>
    <s v="1 YEARS"/>
    <x v="4"/>
    <n v="10"/>
    <n v="17"/>
    <n v="5963"/>
  </r>
  <r>
    <s v="AERMOD 22112"/>
    <s v="ElmoreNorth_10202023_2018_NO2A.SUM"/>
    <x v="3"/>
    <x v="2"/>
    <x v="4"/>
    <x v="0"/>
    <n v="1.4370000000000001E-2"/>
    <n v="630714.82999999996"/>
    <n v="3672280.26"/>
    <n v="-68.94"/>
    <n v="-68.94"/>
    <n v="0"/>
    <s v="1 YEARS"/>
    <x v="4"/>
    <n v="10"/>
    <n v="17"/>
    <n v="5963"/>
  </r>
  <r>
    <s v="AERMOD 22112"/>
    <s v="ElmoreNorth_10202023_2018_NO2A.SUM"/>
    <x v="3"/>
    <x v="2"/>
    <x v="5"/>
    <x v="0"/>
    <n v="1.455E-2"/>
    <n v="630714.82999999996"/>
    <n v="3672280.26"/>
    <n v="-68.94"/>
    <n v="-68.94"/>
    <n v="0"/>
    <s v="1 YEARS"/>
    <x v="4"/>
    <n v="10"/>
    <n v="17"/>
    <n v="5963"/>
  </r>
  <r>
    <s v="AERMOD 22112"/>
    <s v="ElmoreNorth_10202023_2018_NO2A.SUM"/>
    <x v="3"/>
    <x v="2"/>
    <x v="6"/>
    <x v="0"/>
    <n v="2.8750000000000001E-2"/>
    <n v="630714.82999999996"/>
    <n v="3672232.85"/>
    <n v="-68.91"/>
    <n v="-68.91"/>
    <n v="0"/>
    <s v="1 YEARS"/>
    <x v="4"/>
    <n v="10"/>
    <n v="17"/>
    <n v="5963"/>
  </r>
  <r>
    <s v="AERMOD 22112"/>
    <s v="ElmoreNorth_10202023_2018_NO2A.SUM"/>
    <x v="3"/>
    <x v="2"/>
    <x v="7"/>
    <x v="0"/>
    <n v="2.8750000000000001E-2"/>
    <n v="630714.82999999996"/>
    <n v="3672232.85"/>
    <n v="-68.91"/>
    <n v="-68.91"/>
    <n v="0"/>
    <s v="1 YEARS"/>
    <x v="4"/>
    <n v="10"/>
    <n v="17"/>
    <n v="5963"/>
  </r>
  <r>
    <s v="AERMOD 22112"/>
    <s v="ElmoreNorth_10202023_2018_NO2A.SUM"/>
    <x v="3"/>
    <x v="2"/>
    <x v="8"/>
    <x v="0"/>
    <n v="5.9699999999999996E-3"/>
    <n v="630423.97"/>
    <n v="3672375.09"/>
    <n v="-69.58"/>
    <n v="-69.58"/>
    <n v="0"/>
    <s v="1 YEARS"/>
    <x v="4"/>
    <n v="10"/>
    <n v="17"/>
    <n v="5963"/>
  </r>
  <r>
    <s v="AERMOD 22112"/>
    <s v="ElmoreNorth_10202023_2018_NO2A.SUM"/>
    <x v="3"/>
    <x v="2"/>
    <x v="9"/>
    <x v="0"/>
    <n v="5.7600000000000004E-3"/>
    <n v="630423.97"/>
    <n v="3672375.09"/>
    <n v="-69.58"/>
    <n v="-69.58"/>
    <n v="0"/>
    <s v="1 YEARS"/>
    <x v="4"/>
    <n v="10"/>
    <n v="17"/>
    <n v="5963"/>
  </r>
  <r>
    <s v="AERMOD 22112"/>
    <s v="ElmoreNorth_10202023_2018_NO2A.SUM"/>
    <x v="3"/>
    <x v="2"/>
    <x v="10"/>
    <x v="0"/>
    <n v="5.3800000000000002E-3"/>
    <n v="630423.97"/>
    <n v="3672375.09"/>
    <n v="-69.58"/>
    <n v="-69.58"/>
    <n v="0"/>
    <s v="1 YEARS"/>
    <x v="4"/>
    <n v="10"/>
    <n v="17"/>
    <n v="5963"/>
  </r>
  <r>
    <s v="AERMOD 22112"/>
    <s v="ElmoreNorth_10202023_2018_NO2A.SUM"/>
    <x v="3"/>
    <x v="2"/>
    <x v="11"/>
    <x v="0"/>
    <n v="4.7800000000000004E-3"/>
    <n v="630714.82999999996"/>
    <n v="3672280.26"/>
    <n v="-68.94"/>
    <n v="-68.94"/>
    <n v="0"/>
    <s v="1 YEARS"/>
    <x v="4"/>
    <n v="10"/>
    <n v="17"/>
    <n v="5963"/>
  </r>
  <r>
    <s v="AERMOD 22112"/>
    <s v="ElmoreNorth_10202023_2018_NO2A.SUM"/>
    <x v="3"/>
    <x v="2"/>
    <x v="12"/>
    <x v="0"/>
    <n v="4.79E-3"/>
    <n v="630714.82999999996"/>
    <n v="3672280.26"/>
    <n v="-68.94"/>
    <n v="-68.94"/>
    <n v="0"/>
    <s v="1 YEARS"/>
    <x v="4"/>
    <n v="10"/>
    <n v="17"/>
    <n v="5963"/>
  </r>
  <r>
    <s v="AERMOD 22112"/>
    <s v="ElmoreNorth_10202023_2018_NO2A.SUM"/>
    <x v="3"/>
    <x v="2"/>
    <x v="13"/>
    <x v="0"/>
    <n v="4.7999999999999996E-3"/>
    <n v="630714.82999999996"/>
    <n v="3672280.26"/>
    <n v="-68.94"/>
    <n v="-68.94"/>
    <n v="0"/>
    <s v="1 YEARS"/>
    <x v="4"/>
    <n v="10"/>
    <n v="17"/>
    <n v="5963"/>
  </r>
  <r>
    <s v="AERMOD 22112"/>
    <s v="ElmoreNorth_10202023_2018_NO2A.SUM"/>
    <x v="3"/>
    <x v="2"/>
    <x v="14"/>
    <x v="0"/>
    <n v="4.8500000000000001E-3"/>
    <n v="630714.82999999996"/>
    <n v="3672280.26"/>
    <n v="-68.94"/>
    <n v="-68.94"/>
    <n v="0"/>
    <s v="1 YEARS"/>
    <x v="4"/>
    <n v="10"/>
    <n v="17"/>
    <n v="5963"/>
  </r>
  <r>
    <s v="AERMOD 22112"/>
    <s v="ElmoreNorth_10202023_2018_NO2A.SUM"/>
    <x v="3"/>
    <x v="2"/>
    <x v="15"/>
    <x v="0"/>
    <n v="4.9399999999999999E-3"/>
    <n v="630399.73"/>
    <n v="3672375.09"/>
    <n v="-69.62"/>
    <n v="-69.62"/>
    <n v="0"/>
    <s v="1 YEARS"/>
    <x v="4"/>
    <n v="10"/>
    <n v="17"/>
    <n v="5963"/>
  </r>
  <r>
    <s v="AERMOD 22112"/>
    <s v="ElmoreNorth_10202023_2018_NO2A.SUM"/>
    <x v="3"/>
    <x v="2"/>
    <x v="16"/>
    <x v="0"/>
    <n v="4.8500000000000001E-3"/>
    <n v="630714.82999999996"/>
    <n v="3672280.26"/>
    <n v="-68.94"/>
    <n v="-68.94"/>
    <n v="0"/>
    <s v="1 YEARS"/>
    <x v="4"/>
    <n v="10"/>
    <n v="17"/>
    <n v="5963"/>
  </r>
  <r>
    <s v="AERMOD 22112"/>
    <s v="ElmoreNorth_10202023_2018_NO2C.SUM"/>
    <x v="3"/>
    <x v="3"/>
    <x v="0"/>
    <x v="0"/>
    <n v="141.25745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C.SUM"/>
    <x v="3"/>
    <x v="3"/>
    <x v="1"/>
    <x v="0"/>
    <n v="141.25745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C.SUM"/>
    <x v="3"/>
    <x v="3"/>
    <x v="2"/>
    <x v="0"/>
    <n v="141.25745000000001"/>
    <n v="630448.19999999995"/>
    <n v="3672375.09"/>
    <n v="-69.53"/>
    <n v="-69.53"/>
    <n v="0"/>
    <s v="1 YEARS"/>
    <x v="4"/>
    <n v="10"/>
    <n v="17"/>
    <n v="5963"/>
  </r>
  <r>
    <s v="AERMOD 22112"/>
    <s v="ElmoreNorth_10202023_2018_NO2C.SUM"/>
    <x v="3"/>
    <x v="3"/>
    <x v="3"/>
    <x v="0"/>
    <n v="89.358599999999996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3"/>
    <x v="4"/>
    <x v="0"/>
    <n v="46.359650000000002"/>
    <n v="630399.73"/>
    <n v="3671995.77"/>
    <n v="-69.36"/>
    <n v="-69.36"/>
    <n v="0"/>
    <s v="1 YEARS"/>
    <x v="4"/>
    <n v="10"/>
    <n v="17"/>
    <n v="5963"/>
  </r>
  <r>
    <s v="AERMOD 22112"/>
    <s v="ElmoreNorth_10202023_2018_NO2C.SUM"/>
    <x v="3"/>
    <x v="3"/>
    <x v="5"/>
    <x v="0"/>
    <n v="55.85284"/>
    <n v="630423.97"/>
    <n v="3672375.09"/>
    <n v="-69.58"/>
    <n v="-69.58"/>
    <n v="0"/>
    <s v="1 YEARS"/>
    <x v="4"/>
    <n v="10"/>
    <n v="17"/>
    <n v="5963"/>
  </r>
  <r>
    <s v="AERMOD 22112"/>
    <s v="ElmoreNorth_10202023_2018_NO2C.SUM"/>
    <x v="3"/>
    <x v="3"/>
    <x v="6"/>
    <x v="0"/>
    <n v="55.591189999999997"/>
    <n v="630714.82999999996"/>
    <n v="3672209.14"/>
    <n v="-68.89"/>
    <n v="-68.89"/>
    <n v="0"/>
    <s v="1 YEARS"/>
    <x v="4"/>
    <n v="10"/>
    <n v="17"/>
    <n v="5963"/>
  </r>
  <r>
    <s v="AERMOD 22112"/>
    <s v="ElmoreNorth_10202023_2018_NO2C.SUM"/>
    <x v="3"/>
    <x v="3"/>
    <x v="7"/>
    <x v="0"/>
    <n v="55.591189999999997"/>
    <n v="630714.82999999996"/>
    <n v="3672209.14"/>
    <n v="-68.89"/>
    <n v="-68.89"/>
    <n v="0"/>
    <s v="1 YEARS"/>
    <x v="4"/>
    <n v="10"/>
    <n v="17"/>
    <n v="5963"/>
  </r>
  <r>
    <s v="AERMOD 22112"/>
    <s v="ElmoreNorth_10202023_2018_NO2C.SUM"/>
    <x v="3"/>
    <x v="3"/>
    <x v="8"/>
    <x v="0"/>
    <n v="29.907509999999998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3"/>
    <x v="9"/>
    <x v="0"/>
    <n v="29.939430000000002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3"/>
    <x v="10"/>
    <x v="0"/>
    <n v="29.97946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3"/>
    <x v="11"/>
    <x v="0"/>
    <n v="18.983180000000001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NO2C.SUM"/>
    <x v="3"/>
    <x v="3"/>
    <x v="12"/>
    <x v="0"/>
    <n v="16.808679999999999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NO2C.SUM"/>
    <x v="3"/>
    <x v="3"/>
    <x v="13"/>
    <x v="0"/>
    <n v="15.52671"/>
    <n v="630399.73"/>
    <n v="3671995.77"/>
    <n v="-69.36"/>
    <n v="-69.36"/>
    <n v="0"/>
    <s v="1 YEARS"/>
    <x v="4"/>
    <n v="10"/>
    <n v="17"/>
    <n v="5963"/>
  </r>
  <r>
    <s v="AERMOD 22112"/>
    <s v="ElmoreNorth_10202023_2018_NO2C.SUM"/>
    <x v="3"/>
    <x v="3"/>
    <x v="14"/>
    <x v="0"/>
    <n v="19.51069"/>
    <n v="630472.43999999994"/>
    <n v="3672375.09"/>
    <n v="-69.489999999999995"/>
    <n v="-69.489999999999995"/>
    <n v="0"/>
    <s v="1 YEARS"/>
    <x v="4"/>
    <n v="10"/>
    <n v="17"/>
    <n v="5963"/>
  </r>
  <r>
    <s v="AERMOD 22112"/>
    <s v="ElmoreNorth_10202023_2018_NO2C.SUM"/>
    <x v="3"/>
    <x v="3"/>
    <x v="15"/>
    <x v="0"/>
    <n v="19.831240000000001"/>
    <n v="630423.97"/>
    <n v="3672375.09"/>
    <n v="-69.58"/>
    <n v="-69.58"/>
    <n v="0"/>
    <s v="1 YEARS"/>
    <x v="4"/>
    <n v="10"/>
    <n v="17"/>
    <n v="5963"/>
  </r>
  <r>
    <s v="AERMOD 22112"/>
    <s v="ElmoreNorth_10202023_2018_NO2C.SUM"/>
    <x v="3"/>
    <x v="3"/>
    <x v="16"/>
    <x v="0"/>
    <n v="19.014890000000001"/>
    <n v="630555.26"/>
    <n v="3672380.53"/>
    <n v="-69.34"/>
    <n v="-69.34"/>
    <n v="0"/>
    <s v="1 YEARS"/>
    <x v="4"/>
    <n v="10"/>
    <n v="17"/>
    <n v="5963"/>
  </r>
  <r>
    <s v="AERMOD 22112"/>
    <s v="ElmoreNorth_10202023_2018_NO2C.SUM"/>
    <x v="3"/>
    <x v="5"/>
    <x v="0"/>
    <x v="0"/>
    <n v="140.93317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C.SUM"/>
    <x v="3"/>
    <x v="5"/>
    <x v="1"/>
    <x v="0"/>
    <n v="140.93317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C.SUM"/>
    <x v="3"/>
    <x v="5"/>
    <x v="2"/>
    <x v="0"/>
    <n v="140.93317999999999"/>
    <n v="630448.19999999995"/>
    <n v="3672375.09"/>
    <n v="-69.53"/>
    <n v="-69.53"/>
    <n v="0"/>
    <s v="1 YEARS"/>
    <x v="4"/>
    <n v="10"/>
    <n v="17"/>
    <n v="5963"/>
  </r>
  <r>
    <s v="AERMOD 22112"/>
    <s v="ElmoreNorth_10202023_2018_NO2C.SUM"/>
    <x v="3"/>
    <x v="5"/>
    <x v="3"/>
    <x v="0"/>
    <n v="89.333950000000002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5"/>
    <x v="4"/>
    <x v="0"/>
    <n v="45.438699999999997"/>
    <n v="630399.73"/>
    <n v="3671995.77"/>
    <n v="-69.36"/>
    <n v="-69.36"/>
    <n v="0"/>
    <s v="1 YEARS"/>
    <x v="4"/>
    <n v="10"/>
    <n v="17"/>
    <n v="5963"/>
  </r>
  <r>
    <s v="AERMOD 22112"/>
    <s v="ElmoreNorth_10202023_2018_NO2C.SUM"/>
    <x v="3"/>
    <x v="5"/>
    <x v="5"/>
    <x v="0"/>
    <n v="55.540170000000003"/>
    <n v="630423.97"/>
    <n v="3672375.09"/>
    <n v="-69.58"/>
    <n v="-69.58"/>
    <n v="0"/>
    <s v="1 YEARS"/>
    <x v="4"/>
    <n v="10"/>
    <n v="17"/>
    <n v="5963"/>
  </r>
  <r>
    <s v="AERMOD 22112"/>
    <s v="ElmoreNorth_10202023_2018_NO2C.SUM"/>
    <x v="3"/>
    <x v="5"/>
    <x v="6"/>
    <x v="0"/>
    <n v="55.246479999999998"/>
    <n v="630714.82999999996"/>
    <n v="3672209.14"/>
    <n v="-68.89"/>
    <n v="-68.89"/>
    <n v="0"/>
    <s v="1 YEARS"/>
    <x v="4"/>
    <n v="10"/>
    <n v="17"/>
    <n v="5963"/>
  </r>
  <r>
    <s v="AERMOD 22112"/>
    <s v="ElmoreNorth_10202023_2018_NO2C.SUM"/>
    <x v="3"/>
    <x v="5"/>
    <x v="7"/>
    <x v="0"/>
    <n v="55.246479999999998"/>
    <n v="630714.82999999996"/>
    <n v="3672209.14"/>
    <n v="-68.89"/>
    <n v="-68.89"/>
    <n v="0"/>
    <s v="1 YEARS"/>
    <x v="4"/>
    <n v="10"/>
    <n v="17"/>
    <n v="5963"/>
  </r>
  <r>
    <s v="AERMOD 22112"/>
    <s v="ElmoreNorth_10202023_2018_NO2C.SUM"/>
    <x v="3"/>
    <x v="5"/>
    <x v="8"/>
    <x v="0"/>
    <n v="29.78952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5"/>
    <x v="9"/>
    <x v="0"/>
    <n v="29.91675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5"/>
    <x v="10"/>
    <x v="0"/>
    <n v="29.67145"/>
    <n v="630569.4"/>
    <n v="3672375.09"/>
    <n v="-69.3"/>
    <n v="-69.3"/>
    <n v="0"/>
    <s v="1 YEARS"/>
    <x v="4"/>
    <n v="10"/>
    <n v="17"/>
    <n v="5963"/>
  </r>
  <r>
    <s v="AERMOD 22112"/>
    <s v="ElmoreNorth_10202023_2018_NO2C.SUM"/>
    <x v="3"/>
    <x v="5"/>
    <x v="11"/>
    <x v="0"/>
    <n v="18.803139999999999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NO2C.SUM"/>
    <x v="3"/>
    <x v="5"/>
    <x v="12"/>
    <x v="0"/>
    <n v="16.457840000000001"/>
    <n v="630601.97"/>
    <n v="3672380.53"/>
    <n v="-69.25"/>
    <n v="-69.25"/>
    <n v="0"/>
    <s v="1 YEARS"/>
    <x v="4"/>
    <n v="10"/>
    <n v="17"/>
    <n v="5963"/>
  </r>
  <r>
    <s v="AERMOD 22112"/>
    <s v="ElmoreNorth_10202023_2018_NO2C.SUM"/>
    <x v="3"/>
    <x v="5"/>
    <x v="13"/>
    <x v="0"/>
    <n v="15.21698"/>
    <n v="630399.73"/>
    <n v="3671995.77"/>
    <n v="-69.36"/>
    <n v="-69.36"/>
    <n v="0"/>
    <s v="1 YEARS"/>
    <x v="4"/>
    <n v="10"/>
    <n v="17"/>
    <n v="5963"/>
  </r>
  <r>
    <s v="AERMOD 22112"/>
    <s v="ElmoreNorth_10202023_2018_NO2C.SUM"/>
    <x v="3"/>
    <x v="5"/>
    <x v="14"/>
    <x v="0"/>
    <n v="19.05566"/>
    <n v="630485.19999999995"/>
    <n v="3672380.53"/>
    <n v="-69.47"/>
    <n v="-69.47"/>
    <n v="0"/>
    <s v="1 YEARS"/>
    <x v="4"/>
    <n v="10"/>
    <n v="17"/>
    <n v="5963"/>
  </r>
  <r>
    <s v="AERMOD 22112"/>
    <s v="ElmoreNorth_10202023_2018_NO2C.SUM"/>
    <x v="3"/>
    <x v="5"/>
    <x v="15"/>
    <x v="0"/>
    <n v="19.528639999999999"/>
    <n v="630423.97"/>
    <n v="3672375.09"/>
    <n v="-69.58"/>
    <n v="-69.58"/>
    <n v="0"/>
    <s v="1 YEARS"/>
    <x v="4"/>
    <n v="10"/>
    <n v="17"/>
    <n v="5963"/>
  </r>
  <r>
    <s v="AERMOD 22112"/>
    <s v="ElmoreNorth_10202023_2018_NO2C.SUM"/>
    <x v="3"/>
    <x v="5"/>
    <x v="16"/>
    <x v="0"/>
    <n v="18.629290000000001"/>
    <n v="630399.73"/>
    <n v="3672375.09"/>
    <n v="-69.62"/>
    <n v="-69.62"/>
    <n v="0"/>
    <s v="1 YEARS"/>
    <x v="4"/>
    <n v="10"/>
    <n v="17"/>
    <n v="5963"/>
  </r>
  <r>
    <s v="AERMOD 22112"/>
    <s v="ElmoreNorth_10202023_2018_PM10.SUM"/>
    <x v="4"/>
    <x v="6"/>
    <x v="0"/>
    <x v="0"/>
    <n v="4.3405399999999998"/>
    <n v="630593.64"/>
    <n v="3671995.77"/>
    <n v="-69.02"/>
    <n v="-69.02"/>
    <n v="0"/>
    <n v="18122824"/>
    <x v="4"/>
    <n v="24"/>
    <n v="32"/>
    <n v="5963"/>
  </r>
  <r>
    <s v="AERMOD 22112"/>
    <s v="ElmoreNorth_10202023_2018_PM10.SUM"/>
    <x v="4"/>
    <x v="6"/>
    <x v="0"/>
    <x v="1"/>
    <n v="3.83264"/>
    <n v="630714.82999999996"/>
    <n v="3672138.02"/>
    <n v="-68.86"/>
    <n v="-68.86"/>
    <n v="0"/>
    <n v="18052624"/>
    <x v="4"/>
    <n v="24"/>
    <n v="32"/>
    <n v="5963"/>
  </r>
  <r>
    <s v="AERMOD 22112"/>
    <s v="ElmoreNorth_10202023_2018_PM10.SUM"/>
    <x v="4"/>
    <x v="6"/>
    <x v="0"/>
    <x v="2"/>
    <n v="3.6259700000000001"/>
    <n v="630714.82999999996"/>
    <n v="3672114.31"/>
    <n v="-68.73"/>
    <n v="-68.73"/>
    <n v="0"/>
    <n v="18032424"/>
    <x v="4"/>
    <n v="24"/>
    <n v="32"/>
    <n v="5963"/>
  </r>
  <r>
    <s v="AERMOD 22112"/>
    <s v="ElmoreNorth_10202023_2018_PM10.SUM"/>
    <x v="4"/>
    <x v="6"/>
    <x v="0"/>
    <x v="3"/>
    <n v="3.5193500000000002"/>
    <n v="630714.82999999996"/>
    <n v="3672138.02"/>
    <n v="-68.86"/>
    <n v="-68.86"/>
    <n v="0"/>
    <n v="18032424"/>
    <x v="4"/>
    <n v="24"/>
    <n v="32"/>
    <n v="5963"/>
  </r>
  <r>
    <s v="AERMOD 22112"/>
    <s v="ElmoreNorth_10202023_2018_PM10.SUM"/>
    <x v="4"/>
    <x v="6"/>
    <x v="0"/>
    <x v="4"/>
    <n v="3.4528300000000001"/>
    <n v="630714.82999999996"/>
    <n v="3672138.02"/>
    <n v="-68.86"/>
    <n v="-68.86"/>
    <n v="0"/>
    <n v="18052524"/>
    <x v="4"/>
    <n v="24"/>
    <n v="32"/>
    <n v="5963"/>
  </r>
  <r>
    <s v="AERMOD 22112"/>
    <s v="ElmoreNorth_10202023_2018_PM10.SUM"/>
    <x v="4"/>
    <x v="6"/>
    <x v="0"/>
    <x v="5"/>
    <n v="3.3371"/>
    <n v="630714.82999999996"/>
    <n v="3672138.02"/>
    <n v="-68.86"/>
    <n v="-68.86"/>
    <n v="0"/>
    <n v="18041624"/>
    <x v="4"/>
    <n v="24"/>
    <n v="32"/>
    <n v="5963"/>
  </r>
  <r>
    <s v="AERMOD 22112"/>
    <s v="ElmoreNorth_10202023_2018_PM10.SUM"/>
    <x v="4"/>
    <x v="6"/>
    <x v="17"/>
    <x v="0"/>
    <n v="4.2372199999999998"/>
    <n v="630593.64"/>
    <n v="3671995.77"/>
    <n v="-69.02"/>
    <n v="-69.02"/>
    <n v="0"/>
    <n v="18122824"/>
    <x v="4"/>
    <n v="24"/>
    <n v="32"/>
    <n v="5963"/>
  </r>
  <r>
    <s v="AERMOD 22112"/>
    <s v="ElmoreNorth_10202023_2018_PM10.SUM"/>
    <x v="4"/>
    <x v="6"/>
    <x v="17"/>
    <x v="1"/>
    <n v="3.82667"/>
    <n v="630714.82999999996"/>
    <n v="3672138.02"/>
    <n v="-68.86"/>
    <n v="-68.86"/>
    <n v="0"/>
    <n v="18052624"/>
    <x v="4"/>
    <n v="24"/>
    <n v="32"/>
    <n v="5963"/>
  </r>
  <r>
    <s v="AERMOD 22112"/>
    <s v="ElmoreNorth_10202023_2018_PM10.SUM"/>
    <x v="4"/>
    <x v="6"/>
    <x v="17"/>
    <x v="2"/>
    <n v="3.6215899999999999"/>
    <n v="630714.82999999996"/>
    <n v="3672114.31"/>
    <n v="-68.73"/>
    <n v="-68.73"/>
    <n v="0"/>
    <n v="18032424"/>
    <x v="4"/>
    <n v="24"/>
    <n v="32"/>
    <n v="5963"/>
  </r>
  <r>
    <s v="AERMOD 22112"/>
    <s v="ElmoreNorth_10202023_2018_PM10.SUM"/>
    <x v="4"/>
    <x v="6"/>
    <x v="17"/>
    <x v="3"/>
    <n v="3.5050599999999998"/>
    <n v="630714.82999999996"/>
    <n v="3672138.02"/>
    <n v="-68.86"/>
    <n v="-68.86"/>
    <n v="0"/>
    <n v="18032424"/>
    <x v="4"/>
    <n v="24"/>
    <n v="32"/>
    <n v="5963"/>
  </r>
  <r>
    <s v="AERMOD 22112"/>
    <s v="ElmoreNorth_10202023_2018_PM10.SUM"/>
    <x v="4"/>
    <x v="6"/>
    <x v="17"/>
    <x v="4"/>
    <n v="3.4440300000000001"/>
    <n v="630714.82999999996"/>
    <n v="3672138.02"/>
    <n v="-68.86"/>
    <n v="-68.86"/>
    <n v="0"/>
    <n v="18052524"/>
    <x v="4"/>
    <n v="24"/>
    <n v="32"/>
    <n v="5963"/>
  </r>
  <r>
    <s v="AERMOD 22112"/>
    <s v="ElmoreNorth_10202023_2018_PM10.SUM"/>
    <x v="4"/>
    <x v="6"/>
    <x v="17"/>
    <x v="5"/>
    <n v="3.32931"/>
    <n v="630714.82999999996"/>
    <n v="3672138.02"/>
    <n v="-68.86"/>
    <n v="-68.86"/>
    <n v="0"/>
    <n v="18041624"/>
    <x v="4"/>
    <n v="24"/>
    <n v="32"/>
    <n v="5963"/>
  </r>
  <r>
    <s v="AERMOD 22112"/>
    <s v="ElmoreNorth_10202023_2018_PM10.SUM"/>
    <x v="4"/>
    <x v="6"/>
    <x v="1"/>
    <x v="0"/>
    <n v="0.35375000000000001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"/>
    <x v="1"/>
    <n v="0.34694000000000003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1"/>
    <x v="2"/>
    <n v="0.3227300000000000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"/>
    <x v="3"/>
    <n v="0.29730000000000001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1"/>
    <x v="4"/>
    <n v="0.26357000000000003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1"/>
    <x v="5"/>
    <n v="0.24163000000000001"/>
    <n v="630423.97"/>
    <n v="3672375.09"/>
    <n v="-69.58"/>
    <n v="-69.58"/>
    <n v="0"/>
    <n v="18071824"/>
    <x v="4"/>
    <n v="24"/>
    <n v="32"/>
    <n v="5963"/>
  </r>
  <r>
    <s v="AERMOD 22112"/>
    <s v="ElmoreNorth_10202023_2018_PM10.SUM"/>
    <x v="4"/>
    <x v="6"/>
    <x v="2"/>
    <x v="0"/>
    <n v="4.3405399999999998"/>
    <n v="630593.64"/>
    <n v="3671995.77"/>
    <n v="-69.02"/>
    <n v="-69.02"/>
    <n v="0"/>
    <n v="18122824"/>
    <x v="4"/>
    <n v="24"/>
    <n v="32"/>
    <n v="5963"/>
  </r>
  <r>
    <s v="AERMOD 22112"/>
    <s v="ElmoreNorth_10202023_2018_PM10.SUM"/>
    <x v="4"/>
    <x v="6"/>
    <x v="2"/>
    <x v="1"/>
    <n v="3.83264"/>
    <n v="630714.82999999996"/>
    <n v="3672138.02"/>
    <n v="-68.86"/>
    <n v="-68.86"/>
    <n v="0"/>
    <n v="18052624"/>
    <x v="4"/>
    <n v="24"/>
    <n v="32"/>
    <n v="5963"/>
  </r>
  <r>
    <s v="AERMOD 22112"/>
    <s v="ElmoreNorth_10202023_2018_PM10.SUM"/>
    <x v="4"/>
    <x v="6"/>
    <x v="2"/>
    <x v="2"/>
    <n v="3.6259700000000001"/>
    <n v="630714.82999999996"/>
    <n v="3672114.31"/>
    <n v="-68.73"/>
    <n v="-68.73"/>
    <n v="0"/>
    <n v="18032424"/>
    <x v="4"/>
    <n v="24"/>
    <n v="32"/>
    <n v="5963"/>
  </r>
  <r>
    <s v="AERMOD 22112"/>
    <s v="ElmoreNorth_10202023_2018_PM10.SUM"/>
    <x v="4"/>
    <x v="6"/>
    <x v="2"/>
    <x v="3"/>
    <n v="3.5193500000000002"/>
    <n v="630714.82999999996"/>
    <n v="3672138.02"/>
    <n v="-68.86"/>
    <n v="-68.86"/>
    <n v="0"/>
    <n v="18032424"/>
    <x v="4"/>
    <n v="24"/>
    <n v="32"/>
    <n v="5963"/>
  </r>
  <r>
    <s v="AERMOD 22112"/>
    <s v="ElmoreNorth_10202023_2018_PM10.SUM"/>
    <x v="4"/>
    <x v="6"/>
    <x v="2"/>
    <x v="4"/>
    <n v="3.4528300000000001"/>
    <n v="630714.82999999996"/>
    <n v="3672138.02"/>
    <n v="-68.86"/>
    <n v="-68.86"/>
    <n v="0"/>
    <n v="18052524"/>
    <x v="4"/>
    <n v="24"/>
    <n v="32"/>
    <n v="5963"/>
  </r>
  <r>
    <s v="AERMOD 22112"/>
    <s v="ElmoreNorth_10202023_2018_PM10.SUM"/>
    <x v="4"/>
    <x v="6"/>
    <x v="2"/>
    <x v="5"/>
    <n v="3.3371"/>
    <n v="630714.82999999996"/>
    <n v="3672138.02"/>
    <n v="-68.86"/>
    <n v="-68.86"/>
    <n v="0"/>
    <n v="18041624"/>
    <x v="4"/>
    <n v="24"/>
    <n v="32"/>
    <n v="5963"/>
  </r>
  <r>
    <s v="AERMOD 22112"/>
    <s v="ElmoreNorth_10202023_2018_PM10.SUM"/>
    <x v="4"/>
    <x v="6"/>
    <x v="3"/>
    <x v="0"/>
    <n v="0.14829999999999999"/>
    <n v="630423.97"/>
    <n v="3672375.09"/>
    <n v="-69.58"/>
    <n v="-69.58"/>
    <n v="0"/>
    <n v="18072824"/>
    <x v="4"/>
    <n v="24"/>
    <n v="32"/>
    <n v="5963"/>
  </r>
  <r>
    <s v="AERMOD 22112"/>
    <s v="ElmoreNorth_10202023_2018_PM10.SUM"/>
    <x v="4"/>
    <x v="6"/>
    <x v="3"/>
    <x v="1"/>
    <n v="0.14013999999999999"/>
    <n v="630423.97"/>
    <n v="3672375.09"/>
    <n v="-69.58"/>
    <n v="-69.58"/>
    <n v="0"/>
    <n v="18062324"/>
    <x v="4"/>
    <n v="24"/>
    <n v="32"/>
    <n v="5963"/>
  </r>
  <r>
    <s v="AERMOD 22112"/>
    <s v="ElmoreNorth_10202023_2018_PM10.SUM"/>
    <x v="4"/>
    <x v="6"/>
    <x v="3"/>
    <x v="2"/>
    <n v="0.12046"/>
    <n v="630423.97"/>
    <n v="3672375.09"/>
    <n v="-69.58"/>
    <n v="-69.58"/>
    <n v="0"/>
    <n v="18080724"/>
    <x v="4"/>
    <n v="24"/>
    <n v="32"/>
    <n v="5963"/>
  </r>
  <r>
    <s v="AERMOD 22112"/>
    <s v="ElmoreNorth_10202023_2018_PM10.SUM"/>
    <x v="4"/>
    <x v="6"/>
    <x v="3"/>
    <x v="3"/>
    <n v="0.11781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3"/>
    <x v="4"/>
    <n v="0.10593"/>
    <n v="630423.97"/>
    <n v="3672375.09"/>
    <n v="-69.58"/>
    <n v="-69.58"/>
    <n v="0"/>
    <n v="18071824"/>
    <x v="4"/>
    <n v="24"/>
    <n v="32"/>
    <n v="5963"/>
  </r>
  <r>
    <s v="AERMOD 22112"/>
    <s v="ElmoreNorth_10202023_2018_PM10.SUM"/>
    <x v="4"/>
    <x v="6"/>
    <x v="3"/>
    <x v="5"/>
    <n v="0.10462"/>
    <n v="630423.97"/>
    <n v="3672375.09"/>
    <n v="-69.58"/>
    <n v="-69.58"/>
    <n v="0"/>
    <n v="18071724"/>
    <x v="4"/>
    <n v="24"/>
    <n v="32"/>
    <n v="5963"/>
  </r>
  <r>
    <s v="AERMOD 22112"/>
    <s v="ElmoreNorth_10202023_2018_PM10.SUM"/>
    <x v="4"/>
    <x v="6"/>
    <x v="4"/>
    <x v="0"/>
    <n v="9.7729999999999997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4"/>
    <x v="1"/>
    <n v="9.6640000000000004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4"/>
    <x v="2"/>
    <n v="8.7429999999999994E-2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4"/>
    <x v="3"/>
    <n v="7.6280000000000001E-2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4"/>
    <x v="4"/>
    <n v="7.1550000000000002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4"/>
    <x v="5"/>
    <n v="6.2899999999999998E-2"/>
    <n v="630714.82999999996"/>
    <n v="3672280.26"/>
    <n v="-68.94"/>
    <n v="-68.94"/>
    <n v="0"/>
    <n v="18041624"/>
    <x v="4"/>
    <n v="24"/>
    <n v="32"/>
    <n v="5963"/>
  </r>
  <r>
    <s v="AERMOD 22112"/>
    <s v="ElmoreNorth_10202023_2018_PM10.SUM"/>
    <x v="4"/>
    <x v="6"/>
    <x v="5"/>
    <x v="0"/>
    <n v="0.11583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5"/>
    <x v="1"/>
    <n v="0.10585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5"/>
    <x v="2"/>
    <n v="9.6549999999999997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5"/>
    <x v="3"/>
    <n v="9.0429999999999996E-2"/>
    <n v="630375.49"/>
    <n v="3672375.09"/>
    <n v="-69.680000000000007"/>
    <n v="-69.680000000000007"/>
    <n v="0"/>
    <n v="18080724"/>
    <x v="4"/>
    <n v="24"/>
    <n v="32"/>
    <n v="5963"/>
  </r>
  <r>
    <s v="AERMOD 22112"/>
    <s v="ElmoreNorth_10202023_2018_PM10.SUM"/>
    <x v="4"/>
    <x v="6"/>
    <x v="5"/>
    <x v="4"/>
    <n v="8.1879999999999994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5"/>
    <x v="5"/>
    <n v="7.4740000000000001E-2"/>
    <n v="630399.73"/>
    <n v="3672375.09"/>
    <n v="-69.62"/>
    <n v="-69.62"/>
    <n v="0"/>
    <n v="18080924"/>
    <x v="4"/>
    <n v="24"/>
    <n v="32"/>
    <n v="5963"/>
  </r>
  <r>
    <s v="AERMOD 22112"/>
    <s v="ElmoreNorth_10202023_2018_PM10.SUM"/>
    <x v="4"/>
    <x v="6"/>
    <x v="6"/>
    <x v="0"/>
    <n v="3.9480000000000001E-2"/>
    <n v="630714.82999999996"/>
    <n v="3672232.85"/>
    <n v="-68.91"/>
    <n v="-68.91"/>
    <n v="0"/>
    <n v="18050224"/>
    <x v="4"/>
    <n v="24"/>
    <n v="32"/>
    <n v="5963"/>
  </r>
  <r>
    <s v="AERMOD 22112"/>
    <s v="ElmoreNorth_10202023_2018_PM10.SUM"/>
    <x v="4"/>
    <x v="6"/>
    <x v="6"/>
    <x v="1"/>
    <n v="3.3239999999999999E-2"/>
    <n v="630714.82999999996"/>
    <n v="3672209.14"/>
    <n v="-68.89"/>
    <n v="-68.89"/>
    <n v="0"/>
    <n v="18043024"/>
    <x v="4"/>
    <n v="24"/>
    <n v="32"/>
    <n v="5963"/>
  </r>
  <r>
    <s v="AERMOD 22112"/>
    <s v="ElmoreNorth_10202023_2018_PM10.SUM"/>
    <x v="4"/>
    <x v="6"/>
    <x v="6"/>
    <x v="2"/>
    <n v="3.1789999999999999E-2"/>
    <n v="630714.82999999996"/>
    <n v="3672209.14"/>
    <n v="-68.89"/>
    <n v="-68.89"/>
    <n v="0"/>
    <n v="18050124"/>
    <x v="4"/>
    <n v="24"/>
    <n v="32"/>
    <n v="5963"/>
  </r>
  <r>
    <s v="AERMOD 22112"/>
    <s v="ElmoreNorth_10202023_2018_PM10.SUM"/>
    <x v="4"/>
    <x v="6"/>
    <x v="6"/>
    <x v="3"/>
    <n v="3.0839999999999999E-2"/>
    <n v="630714.82999999996"/>
    <n v="3672209.14"/>
    <n v="-68.89"/>
    <n v="-68.89"/>
    <n v="0"/>
    <n v="18051324"/>
    <x v="4"/>
    <n v="24"/>
    <n v="32"/>
    <n v="5963"/>
  </r>
  <r>
    <s v="AERMOD 22112"/>
    <s v="ElmoreNorth_10202023_2018_PM10.SUM"/>
    <x v="4"/>
    <x v="6"/>
    <x v="6"/>
    <x v="4"/>
    <n v="3.0169999999999999E-2"/>
    <n v="630714.82999999996"/>
    <n v="3672232.85"/>
    <n v="-68.91"/>
    <n v="-68.91"/>
    <n v="0"/>
    <n v="18050124"/>
    <x v="4"/>
    <n v="24"/>
    <n v="32"/>
    <n v="5963"/>
  </r>
  <r>
    <s v="AERMOD 22112"/>
    <s v="ElmoreNorth_10202023_2018_PM10.SUM"/>
    <x v="4"/>
    <x v="6"/>
    <x v="6"/>
    <x v="5"/>
    <n v="2.9739999999999999E-2"/>
    <n v="630714.82999999996"/>
    <n v="3672232.85"/>
    <n v="-68.91"/>
    <n v="-68.91"/>
    <n v="0"/>
    <n v="18061724"/>
    <x v="4"/>
    <n v="24"/>
    <n v="32"/>
    <n v="5963"/>
  </r>
  <r>
    <s v="AERMOD 22112"/>
    <s v="ElmoreNorth_10202023_2018_PM10.SUM"/>
    <x v="4"/>
    <x v="6"/>
    <x v="36"/>
    <x v="0"/>
    <n v="0.36097000000000001"/>
    <n v="630714.82999999996"/>
    <n v="3672209.14"/>
    <n v="-68.89"/>
    <n v="-68.89"/>
    <n v="0"/>
    <n v="18050124"/>
    <x v="4"/>
    <n v="24"/>
    <n v="32"/>
    <n v="5963"/>
  </r>
  <r>
    <s v="AERMOD 22112"/>
    <s v="ElmoreNorth_10202023_2018_PM10.SUM"/>
    <x v="4"/>
    <x v="6"/>
    <x v="36"/>
    <x v="1"/>
    <n v="0.33345999999999998"/>
    <n v="630714.82999999996"/>
    <n v="3672185.43"/>
    <n v="-68.89"/>
    <n v="-68.89"/>
    <n v="0"/>
    <n v="18032424"/>
    <x v="4"/>
    <n v="24"/>
    <n v="32"/>
    <n v="5963"/>
  </r>
  <r>
    <s v="AERMOD 22112"/>
    <s v="ElmoreNorth_10202023_2018_PM10.SUM"/>
    <x v="4"/>
    <x v="6"/>
    <x v="36"/>
    <x v="2"/>
    <n v="0.30537999999999998"/>
    <n v="630714.82999999996"/>
    <n v="3672209.14"/>
    <n v="-68.89"/>
    <n v="-68.89"/>
    <n v="0"/>
    <n v="18052624"/>
    <x v="4"/>
    <n v="24"/>
    <n v="32"/>
    <n v="5963"/>
  </r>
  <r>
    <s v="AERMOD 22112"/>
    <s v="ElmoreNorth_10202023_2018_PM10.SUM"/>
    <x v="4"/>
    <x v="6"/>
    <x v="36"/>
    <x v="3"/>
    <n v="0.30125000000000002"/>
    <n v="630714.82999999996"/>
    <n v="3672209.14"/>
    <n v="-68.89"/>
    <n v="-68.89"/>
    <n v="0"/>
    <n v="18051724"/>
    <x v="4"/>
    <n v="24"/>
    <n v="32"/>
    <n v="5963"/>
  </r>
  <r>
    <s v="AERMOD 22112"/>
    <s v="ElmoreNorth_10202023_2018_PM10.SUM"/>
    <x v="4"/>
    <x v="6"/>
    <x v="36"/>
    <x v="4"/>
    <n v="0.28432000000000002"/>
    <n v="630714.82999999996"/>
    <n v="3672209.14"/>
    <n v="-68.89"/>
    <n v="-68.89"/>
    <n v="0"/>
    <n v="18041624"/>
    <x v="4"/>
    <n v="24"/>
    <n v="32"/>
    <n v="5963"/>
  </r>
  <r>
    <s v="AERMOD 22112"/>
    <s v="ElmoreNorth_10202023_2018_PM10.SUM"/>
    <x v="4"/>
    <x v="6"/>
    <x v="36"/>
    <x v="5"/>
    <n v="0.2485"/>
    <n v="630714.82999999996"/>
    <n v="3672209.14"/>
    <n v="-68.89"/>
    <n v="-68.89"/>
    <n v="0"/>
    <n v="18061724"/>
    <x v="4"/>
    <n v="24"/>
    <n v="32"/>
    <n v="5963"/>
  </r>
  <r>
    <s v="AERMOD 22112"/>
    <s v="ElmoreNorth_10202023_2018_PM10.SUM"/>
    <x v="4"/>
    <x v="6"/>
    <x v="37"/>
    <x v="0"/>
    <n v="0.40514"/>
    <n v="630520.92000000004"/>
    <n v="3671995.77"/>
    <n v="-69.150000000000006"/>
    <n v="-69.150000000000006"/>
    <n v="0"/>
    <n v="18122824"/>
    <x v="4"/>
    <n v="24"/>
    <n v="32"/>
    <n v="5963"/>
  </r>
  <r>
    <s v="AERMOD 22112"/>
    <s v="ElmoreNorth_10202023_2018_PM10.SUM"/>
    <x v="4"/>
    <x v="6"/>
    <x v="37"/>
    <x v="1"/>
    <n v="0.36808000000000002"/>
    <n v="630714.82999999996"/>
    <n v="3672185.43"/>
    <n v="-68.89"/>
    <n v="-68.89"/>
    <n v="0"/>
    <n v="18032424"/>
    <x v="4"/>
    <n v="24"/>
    <n v="32"/>
    <n v="5963"/>
  </r>
  <r>
    <s v="AERMOD 22112"/>
    <s v="ElmoreNorth_10202023_2018_PM10.SUM"/>
    <x v="4"/>
    <x v="6"/>
    <x v="37"/>
    <x v="2"/>
    <n v="0.35886000000000001"/>
    <n v="630714.82999999996"/>
    <n v="3672185.43"/>
    <n v="-68.89"/>
    <n v="-68.89"/>
    <n v="0"/>
    <n v="18052624"/>
    <x v="4"/>
    <n v="24"/>
    <n v="32"/>
    <n v="5963"/>
  </r>
  <r>
    <s v="AERMOD 22112"/>
    <s v="ElmoreNorth_10202023_2018_PM10.SUM"/>
    <x v="4"/>
    <x v="6"/>
    <x v="37"/>
    <x v="3"/>
    <n v="0.32457999999999998"/>
    <n v="630725"/>
    <n v="3672200"/>
    <n v="-68.87"/>
    <n v="-68.87"/>
    <n v="0"/>
    <n v="18032424"/>
    <x v="4"/>
    <n v="24"/>
    <n v="32"/>
    <n v="5963"/>
  </r>
  <r>
    <s v="AERMOD 22112"/>
    <s v="ElmoreNorth_10202023_2018_PM10.SUM"/>
    <x v="4"/>
    <x v="6"/>
    <x v="37"/>
    <x v="4"/>
    <n v="0.31220999999999999"/>
    <n v="630725"/>
    <n v="3672200"/>
    <n v="-68.87"/>
    <n v="-68.87"/>
    <n v="0"/>
    <n v="18061724"/>
    <x v="4"/>
    <n v="24"/>
    <n v="32"/>
    <n v="5963"/>
  </r>
  <r>
    <s v="AERMOD 22112"/>
    <s v="ElmoreNorth_10202023_2018_PM10.SUM"/>
    <x v="4"/>
    <x v="6"/>
    <x v="37"/>
    <x v="5"/>
    <n v="0.30182999999999999"/>
    <n v="630714.82999999996"/>
    <n v="3672209.14"/>
    <n v="-68.89"/>
    <n v="-68.89"/>
    <n v="0"/>
    <n v="18032424"/>
    <x v="4"/>
    <n v="24"/>
    <n v="32"/>
    <n v="5963"/>
  </r>
  <r>
    <s v="AERMOD 22112"/>
    <s v="ElmoreNorth_10202023_2018_PM10.SUM"/>
    <x v="4"/>
    <x v="6"/>
    <x v="38"/>
    <x v="0"/>
    <n v="0.46344000000000002"/>
    <n v="630545.16"/>
    <n v="3671995.77"/>
    <n v="-69.12"/>
    <n v="-69.12"/>
    <n v="0"/>
    <n v="18122824"/>
    <x v="4"/>
    <n v="24"/>
    <n v="32"/>
    <n v="5963"/>
  </r>
  <r>
    <s v="AERMOD 22112"/>
    <s v="ElmoreNorth_10202023_2018_PM10.SUM"/>
    <x v="4"/>
    <x v="6"/>
    <x v="38"/>
    <x v="1"/>
    <n v="0.39829999999999999"/>
    <n v="630520.92000000004"/>
    <n v="3671995.77"/>
    <n v="-69.150000000000006"/>
    <n v="-69.150000000000006"/>
    <n v="0"/>
    <n v="18101524"/>
    <x v="4"/>
    <n v="24"/>
    <n v="32"/>
    <n v="5963"/>
  </r>
  <r>
    <s v="AERMOD 22112"/>
    <s v="ElmoreNorth_10202023_2018_PM10.SUM"/>
    <x v="4"/>
    <x v="6"/>
    <x v="38"/>
    <x v="2"/>
    <n v="0.38038"/>
    <n v="630714.82999999996"/>
    <n v="3672161.72"/>
    <n v="-68.86"/>
    <n v="-68.86"/>
    <n v="0"/>
    <n v="18052624"/>
    <x v="4"/>
    <n v="24"/>
    <n v="32"/>
    <n v="5963"/>
  </r>
  <r>
    <s v="AERMOD 22112"/>
    <s v="ElmoreNorth_10202023_2018_PM10.SUM"/>
    <x v="4"/>
    <x v="6"/>
    <x v="38"/>
    <x v="3"/>
    <n v="0.36668000000000001"/>
    <n v="630714.82999999996"/>
    <n v="3672185.43"/>
    <n v="-68.89"/>
    <n v="-68.89"/>
    <n v="0"/>
    <n v="18061724"/>
    <x v="4"/>
    <n v="24"/>
    <n v="32"/>
    <n v="5963"/>
  </r>
  <r>
    <s v="AERMOD 22112"/>
    <s v="ElmoreNorth_10202023_2018_PM10.SUM"/>
    <x v="4"/>
    <x v="6"/>
    <x v="38"/>
    <x v="4"/>
    <n v="0.36341000000000001"/>
    <n v="630714.82999999996"/>
    <n v="3672185.43"/>
    <n v="-68.89"/>
    <n v="-68.89"/>
    <n v="0"/>
    <n v="18051724"/>
    <x v="4"/>
    <n v="24"/>
    <n v="32"/>
    <n v="5963"/>
  </r>
  <r>
    <s v="AERMOD 22112"/>
    <s v="ElmoreNorth_10202023_2018_PM10.SUM"/>
    <x v="4"/>
    <x v="6"/>
    <x v="38"/>
    <x v="5"/>
    <n v="0.33800000000000002"/>
    <n v="630714.82999999996"/>
    <n v="3672185.43"/>
    <n v="-68.89"/>
    <n v="-68.89"/>
    <n v="0"/>
    <n v="18030324"/>
    <x v="4"/>
    <n v="24"/>
    <n v="32"/>
    <n v="5963"/>
  </r>
  <r>
    <s v="AERMOD 22112"/>
    <s v="ElmoreNorth_10202023_2018_PM10.SUM"/>
    <x v="4"/>
    <x v="6"/>
    <x v="39"/>
    <x v="0"/>
    <n v="0.52183000000000002"/>
    <n v="630545.16"/>
    <n v="3671995.77"/>
    <n v="-69.12"/>
    <n v="-69.12"/>
    <n v="0"/>
    <n v="18122824"/>
    <x v="4"/>
    <n v="24"/>
    <n v="32"/>
    <n v="5963"/>
  </r>
  <r>
    <s v="AERMOD 22112"/>
    <s v="ElmoreNorth_10202023_2018_PM10.SUM"/>
    <x v="4"/>
    <x v="6"/>
    <x v="39"/>
    <x v="1"/>
    <n v="0.46905000000000002"/>
    <n v="630520.92000000004"/>
    <n v="3671995.77"/>
    <n v="-69.150000000000006"/>
    <n v="-69.150000000000006"/>
    <n v="0"/>
    <n v="18101524"/>
    <x v="4"/>
    <n v="24"/>
    <n v="32"/>
    <n v="5963"/>
  </r>
  <r>
    <s v="AERMOD 22112"/>
    <s v="ElmoreNorth_10202023_2018_PM10.SUM"/>
    <x v="4"/>
    <x v="6"/>
    <x v="39"/>
    <x v="2"/>
    <n v="0.42570000000000002"/>
    <n v="630714.82999999996"/>
    <n v="3672161.72"/>
    <n v="-68.86"/>
    <n v="-68.86"/>
    <n v="0"/>
    <n v="18032424"/>
    <x v="4"/>
    <n v="24"/>
    <n v="32"/>
    <n v="5963"/>
  </r>
  <r>
    <s v="AERMOD 22112"/>
    <s v="ElmoreNorth_10202023_2018_PM10.SUM"/>
    <x v="4"/>
    <x v="6"/>
    <x v="39"/>
    <x v="3"/>
    <n v="0.38782"/>
    <n v="630714.82999999996"/>
    <n v="3672185.43"/>
    <n v="-68.89"/>
    <n v="-68.89"/>
    <n v="0"/>
    <n v="18061724"/>
    <x v="4"/>
    <n v="24"/>
    <n v="32"/>
    <n v="5963"/>
  </r>
  <r>
    <s v="AERMOD 22112"/>
    <s v="ElmoreNorth_10202023_2018_PM10.SUM"/>
    <x v="4"/>
    <x v="6"/>
    <x v="39"/>
    <x v="4"/>
    <n v="0.37378"/>
    <n v="630714.82999999996"/>
    <n v="3672161.72"/>
    <n v="-68.86"/>
    <n v="-68.86"/>
    <n v="0"/>
    <n v="18061724"/>
    <x v="4"/>
    <n v="24"/>
    <n v="32"/>
    <n v="5963"/>
  </r>
  <r>
    <s v="AERMOD 22112"/>
    <s v="ElmoreNorth_10202023_2018_PM10.SUM"/>
    <x v="4"/>
    <x v="6"/>
    <x v="39"/>
    <x v="5"/>
    <n v="0.37236000000000002"/>
    <n v="630714.82999999996"/>
    <n v="3672161.72"/>
    <n v="-68.86"/>
    <n v="-68.86"/>
    <n v="0"/>
    <n v="18052524"/>
    <x v="4"/>
    <n v="24"/>
    <n v="32"/>
    <n v="5963"/>
  </r>
  <r>
    <s v="AERMOD 22112"/>
    <s v="ElmoreNorth_10202023_2018_PM10.SUM"/>
    <x v="4"/>
    <x v="6"/>
    <x v="40"/>
    <x v="0"/>
    <n v="0.57110000000000005"/>
    <n v="630545.16"/>
    <n v="3671995.77"/>
    <n v="-69.12"/>
    <n v="-69.12"/>
    <n v="0"/>
    <n v="18122824"/>
    <x v="4"/>
    <n v="24"/>
    <n v="32"/>
    <n v="5963"/>
  </r>
  <r>
    <s v="AERMOD 22112"/>
    <s v="ElmoreNorth_10202023_2018_PM10.SUM"/>
    <x v="4"/>
    <x v="6"/>
    <x v="40"/>
    <x v="1"/>
    <n v="0.50919000000000003"/>
    <n v="630545.16"/>
    <n v="3671995.77"/>
    <n v="-69.12"/>
    <n v="-69.12"/>
    <n v="0"/>
    <n v="18103024"/>
    <x v="4"/>
    <n v="24"/>
    <n v="32"/>
    <n v="5963"/>
  </r>
  <r>
    <s v="AERMOD 22112"/>
    <s v="ElmoreNorth_10202023_2018_PM10.SUM"/>
    <x v="4"/>
    <x v="6"/>
    <x v="40"/>
    <x v="2"/>
    <n v="0.46528999999999998"/>
    <n v="630520.92000000004"/>
    <n v="3671995.77"/>
    <n v="-69.150000000000006"/>
    <n v="-69.150000000000006"/>
    <n v="0"/>
    <n v="18122824"/>
    <x v="4"/>
    <n v="24"/>
    <n v="32"/>
    <n v="5963"/>
  </r>
  <r>
    <s v="AERMOD 22112"/>
    <s v="ElmoreNorth_10202023_2018_PM10.SUM"/>
    <x v="4"/>
    <x v="6"/>
    <x v="40"/>
    <x v="3"/>
    <n v="0.42664999999999997"/>
    <n v="630714.82999999996"/>
    <n v="3672161.72"/>
    <n v="-68.86"/>
    <n v="-68.86"/>
    <n v="0"/>
    <n v="18061724"/>
    <x v="4"/>
    <n v="24"/>
    <n v="32"/>
    <n v="5963"/>
  </r>
  <r>
    <s v="AERMOD 22112"/>
    <s v="ElmoreNorth_10202023_2018_PM10.SUM"/>
    <x v="4"/>
    <x v="6"/>
    <x v="40"/>
    <x v="4"/>
    <n v="0.41663"/>
    <n v="630714.82999999996"/>
    <n v="3672161.72"/>
    <n v="-68.86"/>
    <n v="-68.86"/>
    <n v="0"/>
    <n v="18051724"/>
    <x v="4"/>
    <n v="24"/>
    <n v="32"/>
    <n v="5963"/>
  </r>
  <r>
    <s v="AERMOD 22112"/>
    <s v="ElmoreNorth_10202023_2018_PM10.SUM"/>
    <x v="4"/>
    <x v="6"/>
    <x v="40"/>
    <x v="5"/>
    <n v="0.41477000000000003"/>
    <n v="630714.82999999996"/>
    <n v="3672161.72"/>
    <n v="-68.86"/>
    <n v="-68.86"/>
    <n v="0"/>
    <n v="18052524"/>
    <x v="4"/>
    <n v="24"/>
    <n v="32"/>
    <n v="5963"/>
  </r>
  <r>
    <s v="AERMOD 22112"/>
    <s v="ElmoreNorth_10202023_2018_PM10.SUM"/>
    <x v="4"/>
    <x v="6"/>
    <x v="41"/>
    <x v="0"/>
    <n v="0.57669000000000004"/>
    <n v="630545.16"/>
    <n v="3671995.77"/>
    <n v="-69.12"/>
    <n v="-69.12"/>
    <n v="0"/>
    <n v="18122824"/>
    <x v="4"/>
    <n v="24"/>
    <n v="32"/>
    <n v="5963"/>
  </r>
  <r>
    <s v="AERMOD 22112"/>
    <s v="ElmoreNorth_10202023_2018_PM10.SUM"/>
    <x v="4"/>
    <x v="6"/>
    <x v="41"/>
    <x v="1"/>
    <n v="0.57530999999999999"/>
    <n v="630545.16"/>
    <n v="3671995.77"/>
    <n v="-69.12"/>
    <n v="-69.12"/>
    <n v="0"/>
    <n v="18103024"/>
    <x v="4"/>
    <n v="24"/>
    <n v="32"/>
    <n v="5963"/>
  </r>
  <r>
    <s v="AERMOD 22112"/>
    <s v="ElmoreNorth_10202023_2018_PM10.SUM"/>
    <x v="4"/>
    <x v="6"/>
    <x v="41"/>
    <x v="2"/>
    <n v="0.49530000000000002"/>
    <n v="630545.16"/>
    <n v="3671995.77"/>
    <n v="-69.12"/>
    <n v="-69.12"/>
    <n v="0"/>
    <n v="18101524"/>
    <x v="4"/>
    <n v="24"/>
    <n v="32"/>
    <n v="5963"/>
  </r>
  <r>
    <s v="AERMOD 22112"/>
    <s v="ElmoreNorth_10202023_2018_PM10.SUM"/>
    <x v="4"/>
    <x v="6"/>
    <x v="41"/>
    <x v="3"/>
    <n v="0.43975999999999998"/>
    <n v="630714.82999999996"/>
    <n v="3672161.72"/>
    <n v="-68.86"/>
    <n v="-68.86"/>
    <n v="0"/>
    <n v="18061724"/>
    <x v="4"/>
    <n v="24"/>
    <n v="32"/>
    <n v="5963"/>
  </r>
  <r>
    <s v="AERMOD 22112"/>
    <s v="ElmoreNorth_10202023_2018_PM10.SUM"/>
    <x v="4"/>
    <x v="6"/>
    <x v="41"/>
    <x v="4"/>
    <n v="0.42748999999999998"/>
    <n v="630714.82999999996"/>
    <n v="3672138.02"/>
    <n v="-68.86"/>
    <n v="-68.86"/>
    <n v="0"/>
    <n v="18043024"/>
    <x v="4"/>
    <n v="24"/>
    <n v="32"/>
    <n v="5963"/>
  </r>
  <r>
    <s v="AERMOD 22112"/>
    <s v="ElmoreNorth_10202023_2018_PM10.SUM"/>
    <x v="4"/>
    <x v="6"/>
    <x v="41"/>
    <x v="5"/>
    <n v="0.42254000000000003"/>
    <n v="630714.82999999996"/>
    <n v="3672138.02"/>
    <n v="-68.86"/>
    <n v="-68.86"/>
    <n v="0"/>
    <n v="18052524"/>
    <x v="4"/>
    <n v="24"/>
    <n v="32"/>
    <n v="5963"/>
  </r>
  <r>
    <s v="AERMOD 22112"/>
    <s v="ElmoreNorth_10202023_2018_PM10.SUM"/>
    <x v="4"/>
    <x v="6"/>
    <x v="42"/>
    <x v="0"/>
    <n v="0.58825000000000005"/>
    <n v="630569.4"/>
    <n v="3671995.77"/>
    <n v="-69.069999999999993"/>
    <n v="-69.069999999999993"/>
    <n v="0"/>
    <n v="18103024"/>
    <x v="4"/>
    <n v="24"/>
    <n v="32"/>
    <n v="5963"/>
  </r>
  <r>
    <s v="AERMOD 22112"/>
    <s v="ElmoreNorth_10202023_2018_PM10.SUM"/>
    <x v="4"/>
    <x v="6"/>
    <x v="42"/>
    <x v="1"/>
    <n v="0.58567000000000002"/>
    <n v="630569.4"/>
    <n v="3671995.77"/>
    <n v="-69.069999999999993"/>
    <n v="-69.069999999999993"/>
    <n v="0"/>
    <n v="18122824"/>
    <x v="4"/>
    <n v="24"/>
    <n v="32"/>
    <n v="5963"/>
  </r>
  <r>
    <s v="AERMOD 22112"/>
    <s v="ElmoreNorth_10202023_2018_PM10.SUM"/>
    <x v="4"/>
    <x v="6"/>
    <x v="42"/>
    <x v="2"/>
    <n v="0.50217999999999996"/>
    <n v="630545.16"/>
    <n v="3671995.77"/>
    <n v="-69.12"/>
    <n v="-69.12"/>
    <n v="0"/>
    <n v="18122824"/>
    <x v="4"/>
    <n v="24"/>
    <n v="32"/>
    <n v="5963"/>
  </r>
  <r>
    <s v="AERMOD 22112"/>
    <s v="ElmoreNorth_10202023_2018_PM10.SUM"/>
    <x v="4"/>
    <x v="6"/>
    <x v="42"/>
    <x v="3"/>
    <n v="0.45487"/>
    <n v="630714.82999999996"/>
    <n v="3672138.02"/>
    <n v="-68.86"/>
    <n v="-68.86"/>
    <n v="0"/>
    <n v="18061724"/>
    <x v="4"/>
    <n v="24"/>
    <n v="32"/>
    <n v="5963"/>
  </r>
  <r>
    <s v="AERMOD 22112"/>
    <s v="ElmoreNorth_10202023_2018_PM10.SUM"/>
    <x v="4"/>
    <x v="6"/>
    <x v="42"/>
    <x v="4"/>
    <n v="0.44544"/>
    <n v="630714.82999999996"/>
    <n v="3672138.02"/>
    <n v="-68.86"/>
    <n v="-68.86"/>
    <n v="0"/>
    <n v="18052524"/>
    <x v="4"/>
    <n v="24"/>
    <n v="32"/>
    <n v="5963"/>
  </r>
  <r>
    <s v="AERMOD 22112"/>
    <s v="ElmoreNorth_10202023_2018_PM10.SUM"/>
    <x v="4"/>
    <x v="6"/>
    <x v="42"/>
    <x v="5"/>
    <n v="0.44173000000000001"/>
    <n v="630714.82999999996"/>
    <n v="3672138.02"/>
    <n v="-68.86"/>
    <n v="-68.86"/>
    <n v="0"/>
    <n v="18051724"/>
    <x v="4"/>
    <n v="24"/>
    <n v="32"/>
    <n v="5963"/>
  </r>
  <r>
    <s v="AERMOD 22112"/>
    <s v="ElmoreNorth_10202023_2018_PM10.SUM"/>
    <x v="4"/>
    <x v="6"/>
    <x v="43"/>
    <x v="0"/>
    <n v="0.60258"/>
    <n v="630593.64"/>
    <n v="3671995.77"/>
    <n v="-69.02"/>
    <n v="-69.02"/>
    <n v="0"/>
    <n v="18122824"/>
    <x v="4"/>
    <n v="24"/>
    <n v="32"/>
    <n v="5963"/>
  </r>
  <r>
    <s v="AERMOD 22112"/>
    <s v="ElmoreNorth_10202023_2018_PM10.SUM"/>
    <x v="4"/>
    <x v="6"/>
    <x v="43"/>
    <x v="1"/>
    <n v="0.54310000000000003"/>
    <n v="630569.4"/>
    <n v="3671995.77"/>
    <n v="-69.069999999999993"/>
    <n v="-69.069999999999993"/>
    <n v="0"/>
    <n v="18122824"/>
    <x v="4"/>
    <n v="24"/>
    <n v="32"/>
    <n v="5963"/>
  </r>
  <r>
    <s v="AERMOD 22112"/>
    <s v="ElmoreNorth_10202023_2018_PM10.SUM"/>
    <x v="4"/>
    <x v="6"/>
    <x v="43"/>
    <x v="2"/>
    <n v="0.50838000000000005"/>
    <n v="630569.4"/>
    <n v="3671995.77"/>
    <n v="-69.069999999999993"/>
    <n v="-69.069999999999993"/>
    <n v="0"/>
    <n v="18101524"/>
    <x v="4"/>
    <n v="24"/>
    <n v="32"/>
    <n v="5963"/>
  </r>
  <r>
    <s v="AERMOD 22112"/>
    <s v="ElmoreNorth_10202023_2018_PM10.SUM"/>
    <x v="4"/>
    <x v="6"/>
    <x v="43"/>
    <x v="3"/>
    <n v="0.44263999999999998"/>
    <n v="630714.82999999996"/>
    <n v="3672138.02"/>
    <n v="-68.86"/>
    <n v="-68.86"/>
    <n v="0"/>
    <n v="18061724"/>
    <x v="4"/>
    <n v="24"/>
    <n v="32"/>
    <n v="5963"/>
  </r>
  <r>
    <s v="AERMOD 22112"/>
    <s v="ElmoreNorth_10202023_2018_PM10.SUM"/>
    <x v="4"/>
    <x v="6"/>
    <x v="43"/>
    <x v="4"/>
    <n v="0.43375000000000002"/>
    <n v="630714.82999999996"/>
    <n v="3672138.02"/>
    <n v="-68.86"/>
    <n v="-68.86"/>
    <n v="0"/>
    <n v="18052524"/>
    <x v="4"/>
    <n v="24"/>
    <n v="32"/>
    <n v="5963"/>
  </r>
  <r>
    <s v="AERMOD 22112"/>
    <s v="ElmoreNorth_10202023_2018_PM10.SUM"/>
    <x v="4"/>
    <x v="6"/>
    <x v="43"/>
    <x v="5"/>
    <n v="0.43043999999999999"/>
    <n v="630714.82999999996"/>
    <n v="3672114.31"/>
    <n v="-68.73"/>
    <n v="-68.73"/>
    <n v="0"/>
    <n v="18043024"/>
    <x v="4"/>
    <n v="24"/>
    <n v="32"/>
    <n v="5963"/>
  </r>
  <r>
    <s v="AERMOD 22112"/>
    <s v="ElmoreNorth_10202023_2018_PM10.SUM"/>
    <x v="4"/>
    <x v="6"/>
    <x v="44"/>
    <x v="0"/>
    <n v="0.58518999999999999"/>
    <n v="630593.64"/>
    <n v="3671995.77"/>
    <n v="-69.02"/>
    <n v="-69.02"/>
    <n v="0"/>
    <n v="18122824"/>
    <x v="4"/>
    <n v="24"/>
    <n v="32"/>
    <n v="5963"/>
  </r>
  <r>
    <s v="AERMOD 22112"/>
    <s v="ElmoreNorth_10202023_2018_PM10.SUM"/>
    <x v="4"/>
    <x v="6"/>
    <x v="44"/>
    <x v="1"/>
    <n v="0.51785999999999999"/>
    <n v="630593.64"/>
    <n v="3671995.77"/>
    <n v="-69.02"/>
    <n v="-69.02"/>
    <n v="0"/>
    <n v="18103024"/>
    <x v="4"/>
    <n v="24"/>
    <n v="32"/>
    <n v="5963"/>
  </r>
  <r>
    <s v="AERMOD 22112"/>
    <s v="ElmoreNorth_10202023_2018_PM10.SUM"/>
    <x v="4"/>
    <x v="6"/>
    <x v="44"/>
    <x v="2"/>
    <n v="0.46568999999999999"/>
    <n v="630714.82999999996"/>
    <n v="3672114.31"/>
    <n v="-68.73"/>
    <n v="-68.73"/>
    <n v="0"/>
    <n v="18032424"/>
    <x v="4"/>
    <n v="24"/>
    <n v="32"/>
    <n v="5963"/>
  </r>
  <r>
    <s v="AERMOD 22112"/>
    <s v="ElmoreNorth_10202023_2018_PM10.SUM"/>
    <x v="4"/>
    <x v="6"/>
    <x v="44"/>
    <x v="3"/>
    <n v="0.43974999999999997"/>
    <n v="630714.82999999996"/>
    <n v="3672114.31"/>
    <n v="-68.73"/>
    <n v="-68.73"/>
    <n v="0"/>
    <n v="18052524"/>
    <x v="4"/>
    <n v="24"/>
    <n v="32"/>
    <n v="5963"/>
  </r>
  <r>
    <s v="AERMOD 22112"/>
    <s v="ElmoreNorth_10202023_2018_PM10.SUM"/>
    <x v="4"/>
    <x v="6"/>
    <x v="44"/>
    <x v="4"/>
    <n v="0.43790000000000001"/>
    <n v="630714.82999999996"/>
    <n v="3672114.31"/>
    <n v="-68.73"/>
    <n v="-68.73"/>
    <n v="0"/>
    <n v="18051724"/>
    <x v="4"/>
    <n v="24"/>
    <n v="32"/>
    <n v="5963"/>
  </r>
  <r>
    <s v="AERMOD 22112"/>
    <s v="ElmoreNorth_10202023_2018_PM10.SUM"/>
    <x v="4"/>
    <x v="6"/>
    <x v="44"/>
    <x v="5"/>
    <n v="0.43497000000000002"/>
    <n v="630714.82999999996"/>
    <n v="3672114.31"/>
    <n v="-68.73"/>
    <n v="-68.73"/>
    <n v="0"/>
    <n v="18061724"/>
    <x v="4"/>
    <n v="24"/>
    <n v="32"/>
    <n v="5963"/>
  </r>
  <r>
    <s v="AERMOD 22112"/>
    <s v="ElmoreNorth_10202023_2018_PM10.SUM"/>
    <x v="4"/>
    <x v="6"/>
    <x v="45"/>
    <x v="0"/>
    <n v="0.48420999999999997"/>
    <n v="630593.64"/>
    <n v="3671995.77"/>
    <n v="-69.02"/>
    <n v="-69.02"/>
    <n v="0"/>
    <n v="18122824"/>
    <x v="4"/>
    <n v="24"/>
    <n v="32"/>
    <n v="5963"/>
  </r>
  <r>
    <s v="AERMOD 22112"/>
    <s v="ElmoreNorth_10202023_2018_PM10.SUM"/>
    <x v="4"/>
    <x v="6"/>
    <x v="45"/>
    <x v="1"/>
    <n v="0.46556999999999998"/>
    <n v="630593.64"/>
    <n v="3671995.77"/>
    <n v="-69.02"/>
    <n v="-69.02"/>
    <n v="0"/>
    <n v="18103024"/>
    <x v="4"/>
    <n v="24"/>
    <n v="32"/>
    <n v="5963"/>
  </r>
  <r>
    <s v="AERMOD 22112"/>
    <s v="ElmoreNorth_10202023_2018_PM10.SUM"/>
    <x v="4"/>
    <x v="6"/>
    <x v="45"/>
    <x v="2"/>
    <n v="0.44324000000000002"/>
    <n v="630714.82999999996"/>
    <n v="3672090.6"/>
    <n v="-68.86"/>
    <n v="-68.86"/>
    <n v="0"/>
    <n v="18052624"/>
    <x v="4"/>
    <n v="24"/>
    <n v="32"/>
    <n v="5963"/>
  </r>
  <r>
    <s v="AERMOD 22112"/>
    <s v="ElmoreNorth_10202023_2018_PM10.SUM"/>
    <x v="4"/>
    <x v="6"/>
    <x v="45"/>
    <x v="3"/>
    <n v="0.39778999999999998"/>
    <n v="630714.82999999996"/>
    <n v="3672114.31"/>
    <n v="-68.73"/>
    <n v="-68.73"/>
    <n v="0"/>
    <n v="18052524"/>
    <x v="4"/>
    <n v="24"/>
    <n v="32"/>
    <n v="5963"/>
  </r>
  <r>
    <s v="AERMOD 22112"/>
    <s v="ElmoreNorth_10202023_2018_PM10.SUM"/>
    <x v="4"/>
    <x v="6"/>
    <x v="45"/>
    <x v="4"/>
    <n v="0.39084999999999998"/>
    <n v="630714.82999999996"/>
    <n v="3672114.31"/>
    <n v="-68.73"/>
    <n v="-68.73"/>
    <n v="0"/>
    <n v="18061724"/>
    <x v="4"/>
    <n v="24"/>
    <n v="32"/>
    <n v="5963"/>
  </r>
  <r>
    <s v="AERMOD 22112"/>
    <s v="ElmoreNorth_10202023_2018_PM10.SUM"/>
    <x v="4"/>
    <x v="6"/>
    <x v="45"/>
    <x v="5"/>
    <n v="0.38921"/>
    <n v="630714.82999999996"/>
    <n v="3672114.31"/>
    <n v="-68.73"/>
    <n v="-68.73"/>
    <n v="0"/>
    <n v="18041624"/>
    <x v="4"/>
    <n v="24"/>
    <n v="32"/>
    <n v="5963"/>
  </r>
  <r>
    <s v="AERMOD 22112"/>
    <s v="ElmoreNorth_10202023_2018_PM10.SUM"/>
    <x v="4"/>
    <x v="6"/>
    <x v="46"/>
    <x v="0"/>
    <n v="0.41815999999999998"/>
    <n v="630714.82999999996"/>
    <n v="3672185.43"/>
    <n v="-68.89"/>
    <n v="-68.89"/>
    <n v="0"/>
    <n v="18070824"/>
    <x v="4"/>
    <n v="24"/>
    <n v="32"/>
    <n v="5963"/>
  </r>
  <r>
    <s v="AERMOD 22112"/>
    <s v="ElmoreNorth_10202023_2018_PM10.SUM"/>
    <x v="4"/>
    <x v="6"/>
    <x v="46"/>
    <x v="1"/>
    <n v="0.38690000000000002"/>
    <n v="630714.82999999996"/>
    <n v="3672090.6"/>
    <n v="-68.86"/>
    <n v="-68.86"/>
    <n v="0"/>
    <n v="18052624"/>
    <x v="4"/>
    <n v="24"/>
    <n v="32"/>
    <n v="5963"/>
  </r>
  <r>
    <s v="AERMOD 22112"/>
    <s v="ElmoreNorth_10202023_2018_PM10.SUM"/>
    <x v="4"/>
    <x v="6"/>
    <x v="46"/>
    <x v="2"/>
    <n v="0.36431000000000002"/>
    <n v="630714.82999999996"/>
    <n v="3672090.6"/>
    <n v="-68.86"/>
    <n v="-68.86"/>
    <n v="0"/>
    <n v="18032424"/>
    <x v="4"/>
    <n v="24"/>
    <n v="32"/>
    <n v="5963"/>
  </r>
  <r>
    <s v="AERMOD 22112"/>
    <s v="ElmoreNorth_10202023_2018_PM10.SUM"/>
    <x v="4"/>
    <x v="6"/>
    <x v="46"/>
    <x v="3"/>
    <n v="0.35236000000000001"/>
    <n v="630714.82999999996"/>
    <n v="3672090.6"/>
    <n v="-68.86"/>
    <n v="-68.86"/>
    <n v="0"/>
    <n v="18052524"/>
    <x v="4"/>
    <n v="24"/>
    <n v="32"/>
    <n v="5963"/>
  </r>
  <r>
    <s v="AERMOD 22112"/>
    <s v="ElmoreNorth_10202023_2018_PM10.SUM"/>
    <x v="4"/>
    <x v="6"/>
    <x v="46"/>
    <x v="4"/>
    <n v="0.34172999999999998"/>
    <n v="630714.82999999996"/>
    <n v="3672090.6"/>
    <n v="-68.86"/>
    <n v="-68.86"/>
    <n v="0"/>
    <n v="18061724"/>
    <x v="4"/>
    <n v="24"/>
    <n v="32"/>
    <n v="5963"/>
  </r>
  <r>
    <s v="AERMOD 22112"/>
    <s v="ElmoreNorth_10202023_2018_PM10.SUM"/>
    <x v="4"/>
    <x v="6"/>
    <x v="46"/>
    <x v="5"/>
    <n v="0.34154000000000001"/>
    <n v="630714.82999999996"/>
    <n v="3672090.6"/>
    <n v="-68.86"/>
    <n v="-68.86"/>
    <n v="0"/>
    <n v="18051724"/>
    <x v="4"/>
    <n v="24"/>
    <n v="32"/>
    <n v="5963"/>
  </r>
  <r>
    <s v="AERMOD 22112"/>
    <s v="ElmoreNorth_10202023_2018_PM10.SUM"/>
    <x v="4"/>
    <x v="6"/>
    <x v="47"/>
    <x v="0"/>
    <n v="0.42351"/>
    <n v="630725"/>
    <n v="3672175"/>
    <n v="-68.849999999999994"/>
    <n v="-68.849999999999994"/>
    <n v="0"/>
    <n v="18070824"/>
    <x v="4"/>
    <n v="24"/>
    <n v="32"/>
    <n v="5963"/>
  </r>
  <r>
    <s v="AERMOD 22112"/>
    <s v="ElmoreNorth_10202023_2018_PM10.SUM"/>
    <x v="4"/>
    <x v="6"/>
    <x v="47"/>
    <x v="1"/>
    <n v="0.29041"/>
    <n v="630750"/>
    <n v="3672075"/>
    <n v="-68.66"/>
    <n v="-68.66"/>
    <n v="0"/>
    <n v="18090624"/>
    <x v="4"/>
    <n v="24"/>
    <n v="32"/>
    <n v="5963"/>
  </r>
  <r>
    <s v="AERMOD 22112"/>
    <s v="ElmoreNorth_10202023_2018_PM10.SUM"/>
    <x v="4"/>
    <x v="6"/>
    <x v="47"/>
    <x v="2"/>
    <n v="0.27707999999999999"/>
    <n v="630714.82999999996"/>
    <n v="3672066.89"/>
    <n v="-68.75"/>
    <n v="-68.75"/>
    <n v="0"/>
    <n v="18052624"/>
    <x v="4"/>
    <n v="24"/>
    <n v="32"/>
    <n v="5963"/>
  </r>
  <r>
    <s v="AERMOD 22112"/>
    <s v="ElmoreNorth_10202023_2018_PM10.SUM"/>
    <x v="4"/>
    <x v="6"/>
    <x v="47"/>
    <x v="3"/>
    <n v="0.25873000000000002"/>
    <n v="630750"/>
    <n v="3672075"/>
    <n v="-68.66"/>
    <n v="-68.66"/>
    <n v="0"/>
    <n v="18032424"/>
    <x v="4"/>
    <n v="24"/>
    <n v="32"/>
    <n v="5963"/>
  </r>
  <r>
    <s v="AERMOD 22112"/>
    <s v="ElmoreNorth_10202023_2018_PM10.SUM"/>
    <x v="4"/>
    <x v="6"/>
    <x v="47"/>
    <x v="4"/>
    <n v="0.25403999999999999"/>
    <n v="630714.82999999996"/>
    <n v="3672090.6"/>
    <n v="-68.86"/>
    <n v="-68.86"/>
    <n v="0"/>
    <n v="18041624"/>
    <x v="4"/>
    <n v="24"/>
    <n v="32"/>
    <n v="5963"/>
  </r>
  <r>
    <s v="AERMOD 22112"/>
    <s v="ElmoreNorth_10202023_2018_PM10.SUM"/>
    <x v="4"/>
    <x v="6"/>
    <x v="47"/>
    <x v="5"/>
    <n v="0.25219000000000003"/>
    <n v="630714.82999999996"/>
    <n v="3672090.6"/>
    <n v="-68.86"/>
    <n v="-68.86"/>
    <n v="0"/>
    <n v="18052524"/>
    <x v="4"/>
    <n v="24"/>
    <n v="32"/>
    <n v="5963"/>
  </r>
  <r>
    <s v="AERMOD 22112"/>
    <s v="ElmoreNorth_10202023_2018_PM10.SUM"/>
    <x v="4"/>
    <x v="6"/>
    <x v="48"/>
    <x v="0"/>
    <n v="0.41615999999999997"/>
    <n v="630725"/>
    <n v="3672150"/>
    <n v="-68.81"/>
    <n v="-68.81"/>
    <n v="0"/>
    <n v="18070824"/>
    <x v="4"/>
    <n v="24"/>
    <n v="32"/>
    <n v="5963"/>
  </r>
  <r>
    <s v="AERMOD 22112"/>
    <s v="ElmoreNorth_10202023_2018_PM10.SUM"/>
    <x v="4"/>
    <x v="6"/>
    <x v="48"/>
    <x v="1"/>
    <n v="0.2"/>
    <n v="630775"/>
    <n v="3672075"/>
    <n v="-68.59"/>
    <n v="-68.59"/>
    <n v="0"/>
    <n v="18050124"/>
    <x v="4"/>
    <n v="24"/>
    <n v="32"/>
    <n v="5963"/>
  </r>
  <r>
    <s v="AERMOD 22112"/>
    <s v="ElmoreNorth_10202023_2018_PM10.SUM"/>
    <x v="4"/>
    <x v="6"/>
    <x v="48"/>
    <x v="2"/>
    <n v="0.17474000000000001"/>
    <n v="630714.82999999996"/>
    <n v="3672066.89"/>
    <n v="-68.75"/>
    <n v="-68.75"/>
    <n v="0"/>
    <n v="18041624"/>
    <x v="4"/>
    <n v="24"/>
    <n v="32"/>
    <n v="5963"/>
  </r>
  <r>
    <s v="AERMOD 22112"/>
    <s v="ElmoreNorth_10202023_2018_PM10.SUM"/>
    <x v="4"/>
    <x v="6"/>
    <x v="48"/>
    <x v="3"/>
    <n v="0.17374000000000001"/>
    <n v="630725"/>
    <n v="3672075"/>
    <n v="-68.73"/>
    <n v="-68.73"/>
    <n v="0"/>
    <n v="18052624"/>
    <x v="4"/>
    <n v="24"/>
    <n v="32"/>
    <n v="5963"/>
  </r>
  <r>
    <s v="AERMOD 22112"/>
    <s v="ElmoreNorth_10202023_2018_PM10.SUM"/>
    <x v="4"/>
    <x v="6"/>
    <x v="48"/>
    <x v="4"/>
    <n v="0.17166000000000001"/>
    <n v="630750"/>
    <n v="3672075"/>
    <n v="-68.66"/>
    <n v="-68.66"/>
    <n v="0"/>
    <n v="18061724"/>
    <x v="4"/>
    <n v="24"/>
    <n v="32"/>
    <n v="5963"/>
  </r>
  <r>
    <s v="AERMOD 22112"/>
    <s v="ElmoreNorth_10202023_2018_PM10.SUM"/>
    <x v="4"/>
    <x v="6"/>
    <x v="48"/>
    <x v="5"/>
    <n v="0.16919000000000001"/>
    <n v="630750"/>
    <n v="3672075"/>
    <n v="-68.66"/>
    <n v="-68.66"/>
    <n v="0"/>
    <n v="18041624"/>
    <x v="4"/>
    <n v="24"/>
    <n v="32"/>
    <n v="5963"/>
  </r>
  <r>
    <s v="AERMOD 22112"/>
    <s v="ElmoreNorth_10202023_2018_PM10.SUM"/>
    <x v="4"/>
    <x v="6"/>
    <x v="49"/>
    <x v="0"/>
    <n v="0.41304000000000002"/>
    <n v="630750"/>
    <n v="3672150"/>
    <n v="-68.78"/>
    <n v="-68.78"/>
    <n v="0"/>
    <n v="18070824"/>
    <x v="4"/>
    <n v="24"/>
    <n v="32"/>
    <n v="5963"/>
  </r>
  <r>
    <s v="AERMOD 22112"/>
    <s v="ElmoreNorth_10202023_2018_PM10.SUM"/>
    <x v="4"/>
    <x v="6"/>
    <x v="49"/>
    <x v="1"/>
    <n v="0.13730000000000001"/>
    <n v="630351.25"/>
    <n v="3672375.09"/>
    <n v="-69.72"/>
    <n v="-69.72"/>
    <n v="0"/>
    <n v="18080724"/>
    <x v="4"/>
    <n v="24"/>
    <n v="32"/>
    <n v="5963"/>
  </r>
  <r>
    <s v="AERMOD 22112"/>
    <s v="ElmoreNorth_10202023_2018_PM10.SUM"/>
    <x v="4"/>
    <x v="6"/>
    <x v="49"/>
    <x v="2"/>
    <n v="0.1051"/>
    <n v="630850"/>
    <n v="3672050"/>
    <n v="-69.17"/>
    <n v="-69.17"/>
    <n v="0"/>
    <n v="18050124"/>
    <x v="4"/>
    <n v="24"/>
    <n v="32"/>
    <n v="5963"/>
  </r>
  <r>
    <s v="AERMOD 22112"/>
    <s v="ElmoreNorth_10202023_2018_PM10.SUM"/>
    <x v="4"/>
    <x v="6"/>
    <x v="49"/>
    <x v="3"/>
    <n v="0.10360999999999999"/>
    <n v="630423.97"/>
    <n v="3672375.09"/>
    <n v="-69.58"/>
    <n v="-69.58"/>
    <n v="0"/>
    <n v="18081524"/>
    <x v="4"/>
    <n v="24"/>
    <n v="32"/>
    <n v="5963"/>
  </r>
  <r>
    <s v="AERMOD 22112"/>
    <s v="ElmoreNorth_10202023_2018_PM10.SUM"/>
    <x v="4"/>
    <x v="6"/>
    <x v="49"/>
    <x v="4"/>
    <n v="0.10341"/>
    <n v="630423.97"/>
    <n v="3672375.09"/>
    <n v="-69.58"/>
    <n v="-69.58"/>
    <n v="0"/>
    <n v="18072824"/>
    <x v="4"/>
    <n v="24"/>
    <n v="32"/>
    <n v="5963"/>
  </r>
  <r>
    <s v="AERMOD 22112"/>
    <s v="ElmoreNorth_10202023_2018_PM10.SUM"/>
    <x v="4"/>
    <x v="6"/>
    <x v="49"/>
    <x v="5"/>
    <n v="9.3920000000000003E-2"/>
    <n v="630850"/>
    <n v="3672075"/>
    <n v="-69.19"/>
    <n v="-69.19"/>
    <n v="0"/>
    <n v="18041624"/>
    <x v="4"/>
    <n v="24"/>
    <n v="32"/>
    <n v="5963"/>
  </r>
  <r>
    <s v="AERMOD 22112"/>
    <s v="ElmoreNorth_10202023_2018_PM10.SUM"/>
    <x v="4"/>
    <x v="6"/>
    <x v="7"/>
    <x v="0"/>
    <n v="3.9480000000000001E-2"/>
    <n v="630714.82999999996"/>
    <n v="3672232.85"/>
    <n v="-68.91"/>
    <n v="-68.91"/>
    <n v="0"/>
    <n v="18050224"/>
    <x v="4"/>
    <n v="24"/>
    <n v="32"/>
    <n v="5963"/>
  </r>
  <r>
    <s v="AERMOD 22112"/>
    <s v="ElmoreNorth_10202023_2018_PM10.SUM"/>
    <x v="4"/>
    <x v="6"/>
    <x v="7"/>
    <x v="1"/>
    <n v="3.3239999999999999E-2"/>
    <n v="630714.82999999996"/>
    <n v="3672209.14"/>
    <n v="-68.89"/>
    <n v="-68.89"/>
    <n v="0"/>
    <n v="18043024"/>
    <x v="4"/>
    <n v="24"/>
    <n v="32"/>
    <n v="5963"/>
  </r>
  <r>
    <s v="AERMOD 22112"/>
    <s v="ElmoreNorth_10202023_2018_PM10.SUM"/>
    <x v="4"/>
    <x v="6"/>
    <x v="7"/>
    <x v="2"/>
    <n v="3.1789999999999999E-2"/>
    <n v="630714.82999999996"/>
    <n v="3672209.14"/>
    <n v="-68.89"/>
    <n v="-68.89"/>
    <n v="0"/>
    <n v="18050124"/>
    <x v="4"/>
    <n v="24"/>
    <n v="32"/>
    <n v="5963"/>
  </r>
  <r>
    <s v="AERMOD 22112"/>
    <s v="ElmoreNorth_10202023_2018_PM10.SUM"/>
    <x v="4"/>
    <x v="6"/>
    <x v="7"/>
    <x v="3"/>
    <n v="3.0839999999999999E-2"/>
    <n v="630714.82999999996"/>
    <n v="3672209.14"/>
    <n v="-68.89"/>
    <n v="-68.89"/>
    <n v="0"/>
    <n v="18051324"/>
    <x v="4"/>
    <n v="24"/>
    <n v="32"/>
    <n v="5963"/>
  </r>
  <r>
    <s v="AERMOD 22112"/>
    <s v="ElmoreNorth_10202023_2018_PM10.SUM"/>
    <x v="4"/>
    <x v="6"/>
    <x v="7"/>
    <x v="4"/>
    <n v="3.0169999999999999E-2"/>
    <n v="630714.82999999996"/>
    <n v="3672232.85"/>
    <n v="-68.91"/>
    <n v="-68.91"/>
    <n v="0"/>
    <n v="18050124"/>
    <x v="4"/>
    <n v="24"/>
    <n v="32"/>
    <n v="5963"/>
  </r>
  <r>
    <s v="AERMOD 22112"/>
    <s v="ElmoreNorth_10202023_2018_PM10.SUM"/>
    <x v="4"/>
    <x v="6"/>
    <x v="7"/>
    <x v="5"/>
    <n v="2.9739999999999999E-2"/>
    <n v="630714.82999999996"/>
    <n v="3672232.85"/>
    <n v="-68.91"/>
    <n v="-68.91"/>
    <n v="0"/>
    <n v="18061724"/>
    <x v="4"/>
    <n v="24"/>
    <n v="32"/>
    <n v="5963"/>
  </r>
  <r>
    <s v="AERMOD 22112"/>
    <s v="ElmoreNorth_10202023_2018_PM10.SUM"/>
    <x v="4"/>
    <x v="6"/>
    <x v="8"/>
    <x v="0"/>
    <n v="5.1069999999999997E-2"/>
    <n v="630423.97"/>
    <n v="3672375.09"/>
    <n v="-69.58"/>
    <n v="-69.58"/>
    <n v="0"/>
    <n v="18062324"/>
    <x v="4"/>
    <n v="24"/>
    <n v="32"/>
    <n v="5963"/>
  </r>
  <r>
    <s v="AERMOD 22112"/>
    <s v="ElmoreNorth_10202023_2018_PM10.SUM"/>
    <x v="4"/>
    <x v="6"/>
    <x v="8"/>
    <x v="1"/>
    <n v="5.0180000000000002E-2"/>
    <n v="630423.97"/>
    <n v="3672375.09"/>
    <n v="-69.58"/>
    <n v="-69.58"/>
    <n v="0"/>
    <n v="18072824"/>
    <x v="4"/>
    <n v="24"/>
    <n v="32"/>
    <n v="5963"/>
  </r>
  <r>
    <s v="AERMOD 22112"/>
    <s v="ElmoreNorth_10202023_2018_PM10.SUM"/>
    <x v="4"/>
    <x v="6"/>
    <x v="8"/>
    <x v="2"/>
    <n v="4.0590000000000001E-2"/>
    <n v="630423.97"/>
    <n v="3672375.09"/>
    <n v="-69.58"/>
    <n v="-69.58"/>
    <n v="0"/>
    <n v="18080724"/>
    <x v="4"/>
    <n v="24"/>
    <n v="32"/>
    <n v="5963"/>
  </r>
  <r>
    <s v="AERMOD 22112"/>
    <s v="ElmoreNorth_10202023_2018_PM10.SUM"/>
    <x v="4"/>
    <x v="6"/>
    <x v="8"/>
    <x v="3"/>
    <n v="3.9269999999999999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8"/>
    <x v="4"/>
    <n v="3.5860000000000003E-2"/>
    <n v="630423.97"/>
    <n v="3672375.09"/>
    <n v="-69.58"/>
    <n v="-69.58"/>
    <n v="0"/>
    <n v="18071824"/>
    <x v="4"/>
    <n v="24"/>
    <n v="32"/>
    <n v="5963"/>
  </r>
  <r>
    <s v="AERMOD 22112"/>
    <s v="ElmoreNorth_10202023_2018_PM10.SUM"/>
    <x v="4"/>
    <x v="6"/>
    <x v="8"/>
    <x v="5"/>
    <n v="3.5560000000000001E-2"/>
    <n v="630423.97"/>
    <n v="3672375.09"/>
    <n v="-69.58"/>
    <n v="-69.58"/>
    <n v="0"/>
    <n v="18071724"/>
    <x v="4"/>
    <n v="24"/>
    <n v="32"/>
    <n v="5963"/>
  </r>
  <r>
    <s v="AERMOD 22112"/>
    <s v="ElmoreNorth_10202023_2018_PM10.SUM"/>
    <x v="4"/>
    <x v="6"/>
    <x v="9"/>
    <x v="0"/>
    <n v="4.9979999999999997E-2"/>
    <n v="630423.97"/>
    <n v="3672375.09"/>
    <n v="-69.58"/>
    <n v="-69.58"/>
    <n v="0"/>
    <n v="18072824"/>
    <x v="4"/>
    <n v="24"/>
    <n v="32"/>
    <n v="5963"/>
  </r>
  <r>
    <s v="AERMOD 22112"/>
    <s v="ElmoreNorth_10202023_2018_PM10.SUM"/>
    <x v="4"/>
    <x v="6"/>
    <x v="9"/>
    <x v="1"/>
    <n v="4.725E-2"/>
    <n v="630423.97"/>
    <n v="3672375.09"/>
    <n v="-69.58"/>
    <n v="-69.58"/>
    <n v="0"/>
    <n v="18062324"/>
    <x v="4"/>
    <n v="24"/>
    <n v="32"/>
    <n v="5963"/>
  </r>
  <r>
    <s v="AERMOD 22112"/>
    <s v="ElmoreNorth_10202023_2018_PM10.SUM"/>
    <x v="4"/>
    <x v="6"/>
    <x v="9"/>
    <x v="2"/>
    <n v="4.0480000000000002E-2"/>
    <n v="630423.97"/>
    <n v="3672375.09"/>
    <n v="-69.58"/>
    <n v="-69.58"/>
    <n v="0"/>
    <n v="18080724"/>
    <x v="4"/>
    <n v="24"/>
    <n v="32"/>
    <n v="5963"/>
  </r>
  <r>
    <s v="AERMOD 22112"/>
    <s v="ElmoreNorth_10202023_2018_PM10.SUM"/>
    <x v="4"/>
    <x v="6"/>
    <x v="9"/>
    <x v="3"/>
    <n v="3.943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9"/>
    <x v="4"/>
    <n v="3.585E-2"/>
    <n v="630423.97"/>
    <n v="3672375.09"/>
    <n v="-69.58"/>
    <n v="-69.58"/>
    <n v="0"/>
    <n v="18071824"/>
    <x v="4"/>
    <n v="24"/>
    <n v="32"/>
    <n v="5963"/>
  </r>
  <r>
    <s v="AERMOD 22112"/>
    <s v="ElmoreNorth_10202023_2018_PM10.SUM"/>
    <x v="4"/>
    <x v="6"/>
    <x v="9"/>
    <x v="5"/>
    <n v="3.533E-2"/>
    <n v="630423.97"/>
    <n v="3672375.09"/>
    <n v="-69.58"/>
    <n v="-69.58"/>
    <n v="0"/>
    <n v="18071724"/>
    <x v="4"/>
    <n v="24"/>
    <n v="32"/>
    <n v="5963"/>
  </r>
  <r>
    <s v="AERMOD 22112"/>
    <s v="ElmoreNorth_10202023_2018_PM10.SUM"/>
    <x v="4"/>
    <x v="6"/>
    <x v="10"/>
    <x v="0"/>
    <n v="4.8129999999999999E-2"/>
    <n v="630423.97"/>
    <n v="3672375.09"/>
    <n v="-69.58"/>
    <n v="-69.58"/>
    <n v="0"/>
    <n v="18072824"/>
    <x v="4"/>
    <n v="24"/>
    <n v="32"/>
    <n v="5963"/>
  </r>
  <r>
    <s v="AERMOD 22112"/>
    <s v="ElmoreNorth_10202023_2018_PM10.SUM"/>
    <x v="4"/>
    <x v="6"/>
    <x v="10"/>
    <x v="1"/>
    <n v="4.2430000000000002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0"/>
    <x v="2"/>
    <n v="3.9390000000000001E-2"/>
    <n v="630423.97"/>
    <n v="3672375.09"/>
    <n v="-69.58"/>
    <n v="-69.58"/>
    <n v="0"/>
    <n v="18080724"/>
    <x v="4"/>
    <n v="24"/>
    <n v="32"/>
    <n v="5963"/>
  </r>
  <r>
    <s v="AERMOD 22112"/>
    <s v="ElmoreNorth_10202023_2018_PM10.SUM"/>
    <x v="4"/>
    <x v="6"/>
    <x v="10"/>
    <x v="3"/>
    <n v="3.9039999999999998E-2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10"/>
    <x v="4"/>
    <n v="3.4200000000000001E-2"/>
    <n v="630423.97"/>
    <n v="3672375.09"/>
    <n v="-69.58"/>
    <n v="-69.58"/>
    <n v="0"/>
    <n v="18080924"/>
    <x v="4"/>
    <n v="24"/>
    <n v="32"/>
    <n v="5963"/>
  </r>
  <r>
    <s v="AERMOD 22112"/>
    <s v="ElmoreNorth_10202023_2018_PM10.SUM"/>
    <x v="4"/>
    <x v="6"/>
    <x v="10"/>
    <x v="5"/>
    <n v="3.3730000000000003E-2"/>
    <n v="630423.97"/>
    <n v="3672375.09"/>
    <n v="-69.58"/>
    <n v="-69.58"/>
    <n v="0"/>
    <n v="18071724"/>
    <x v="4"/>
    <n v="24"/>
    <n v="32"/>
    <n v="5963"/>
  </r>
  <r>
    <s v="AERMOD 22112"/>
    <s v="ElmoreNorth_10202023_2018_PM10.SUM"/>
    <x v="4"/>
    <x v="6"/>
    <x v="11"/>
    <x v="0"/>
    <n v="3.3989999999999999E-2"/>
    <n v="630423.97"/>
    <n v="3672375.09"/>
    <n v="-69.58"/>
    <n v="-69.58"/>
    <n v="0"/>
    <n v="18072824"/>
    <x v="4"/>
    <n v="24"/>
    <n v="32"/>
    <n v="5963"/>
  </r>
  <r>
    <s v="AERMOD 22112"/>
    <s v="ElmoreNorth_10202023_2018_PM10.SUM"/>
    <x v="4"/>
    <x v="6"/>
    <x v="11"/>
    <x v="1"/>
    <n v="3.3079999999999998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1"/>
    <x v="2"/>
    <n v="3.0179999999999998E-2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11"/>
    <x v="3"/>
    <n v="2.673E-2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11"/>
    <x v="4"/>
    <n v="2.494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11"/>
    <x v="5"/>
    <n v="2.1940000000000001E-2"/>
    <n v="630399.73"/>
    <n v="3672375.09"/>
    <n v="-69.62"/>
    <n v="-69.62"/>
    <n v="0"/>
    <n v="18072724"/>
    <x v="4"/>
    <n v="24"/>
    <n v="32"/>
    <n v="5963"/>
  </r>
  <r>
    <s v="AERMOD 22112"/>
    <s v="ElmoreNorth_10202023_2018_PM10.SUM"/>
    <x v="4"/>
    <x v="6"/>
    <x v="12"/>
    <x v="0"/>
    <n v="3.2620000000000003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2"/>
    <x v="1"/>
    <n v="3.2140000000000002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2"/>
    <x v="2"/>
    <n v="2.9059999999999999E-2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12"/>
    <x v="3"/>
    <n v="2.5309999999999999E-2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12"/>
    <x v="4"/>
    <n v="2.3460000000000002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12"/>
    <x v="5"/>
    <n v="2.0969999999999999E-2"/>
    <n v="630714.82999999996"/>
    <n v="3672280.26"/>
    <n v="-68.94"/>
    <n v="-68.94"/>
    <n v="0"/>
    <n v="18041624"/>
    <x v="4"/>
    <n v="24"/>
    <n v="32"/>
    <n v="5963"/>
  </r>
  <r>
    <s v="AERMOD 22112"/>
    <s v="ElmoreNorth_10202023_2018_PM10.SUM"/>
    <x v="4"/>
    <x v="6"/>
    <x v="13"/>
    <x v="0"/>
    <n v="3.1800000000000002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3"/>
    <x v="1"/>
    <n v="3.143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3"/>
    <x v="2"/>
    <n v="2.819E-2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13"/>
    <x v="3"/>
    <n v="2.4240000000000001E-2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13"/>
    <x v="4"/>
    <n v="2.315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13"/>
    <x v="5"/>
    <n v="2.0930000000000001E-2"/>
    <n v="630714.82999999996"/>
    <n v="3672280.26"/>
    <n v="-68.94"/>
    <n v="-68.94"/>
    <n v="0"/>
    <n v="18041624"/>
    <x v="4"/>
    <n v="24"/>
    <n v="32"/>
    <n v="5963"/>
  </r>
  <r>
    <s v="AERMOD 22112"/>
    <s v="ElmoreNorth_10202023_2018_PM10.SUM"/>
    <x v="4"/>
    <x v="6"/>
    <x v="14"/>
    <x v="0"/>
    <n v="3.4860000000000002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4"/>
    <x v="1"/>
    <n v="2.9229999999999999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4"/>
    <x v="2"/>
    <n v="2.8369999999999999E-2"/>
    <n v="630375.49"/>
    <n v="3672375.09"/>
    <n v="-69.680000000000007"/>
    <n v="-69.680000000000007"/>
    <n v="0"/>
    <n v="18062324"/>
    <x v="4"/>
    <n v="24"/>
    <n v="32"/>
    <n v="5963"/>
  </r>
  <r>
    <s v="AERMOD 22112"/>
    <s v="ElmoreNorth_10202023_2018_PM10.SUM"/>
    <x v="4"/>
    <x v="6"/>
    <x v="14"/>
    <x v="3"/>
    <n v="2.785E-2"/>
    <n v="630375.49"/>
    <n v="3672375.09"/>
    <n v="-69.680000000000007"/>
    <n v="-69.680000000000007"/>
    <n v="0"/>
    <n v="18072824"/>
    <x v="4"/>
    <n v="24"/>
    <n v="32"/>
    <n v="5963"/>
  </r>
  <r>
    <s v="AERMOD 22112"/>
    <s v="ElmoreNorth_10202023_2018_PM10.SUM"/>
    <x v="4"/>
    <x v="6"/>
    <x v="14"/>
    <x v="4"/>
    <n v="2.6519999999999998E-2"/>
    <n v="630375.49"/>
    <n v="3672375.09"/>
    <n v="-69.680000000000007"/>
    <n v="-69.680000000000007"/>
    <n v="0"/>
    <n v="18072724"/>
    <x v="4"/>
    <n v="24"/>
    <n v="32"/>
    <n v="5963"/>
  </r>
  <r>
    <s v="AERMOD 22112"/>
    <s v="ElmoreNorth_10202023_2018_PM10.SUM"/>
    <x v="4"/>
    <x v="6"/>
    <x v="14"/>
    <x v="5"/>
    <n v="2.2120000000000001E-2"/>
    <n v="630375.49"/>
    <n v="3672375.09"/>
    <n v="-69.680000000000007"/>
    <n v="-69.680000000000007"/>
    <n v="0"/>
    <n v="18071824"/>
    <x v="4"/>
    <n v="24"/>
    <n v="32"/>
    <n v="5963"/>
  </r>
  <r>
    <s v="AERMOD 22112"/>
    <s v="ElmoreNorth_10202023_2018_PM10.SUM"/>
    <x v="4"/>
    <x v="6"/>
    <x v="15"/>
    <x v="0"/>
    <n v="4.0989999999999999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5"/>
    <x v="1"/>
    <n v="4.0489999999999998E-2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15"/>
    <x v="2"/>
    <n v="3.3890000000000003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5"/>
    <x v="3"/>
    <n v="3.1300000000000001E-2"/>
    <n v="630399.73"/>
    <n v="3672375.09"/>
    <n v="-69.62"/>
    <n v="-69.62"/>
    <n v="0"/>
    <n v="18071724"/>
    <x v="4"/>
    <n v="24"/>
    <n v="32"/>
    <n v="5963"/>
  </r>
  <r>
    <s v="AERMOD 22112"/>
    <s v="ElmoreNorth_10202023_2018_PM10.SUM"/>
    <x v="4"/>
    <x v="6"/>
    <x v="15"/>
    <x v="4"/>
    <n v="3.0099999999999998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15"/>
    <x v="5"/>
    <n v="2.8029999999999999E-2"/>
    <n v="630399.73"/>
    <n v="3672375.09"/>
    <n v="-69.62"/>
    <n v="-69.62"/>
    <n v="0"/>
    <n v="18080924"/>
    <x v="4"/>
    <n v="24"/>
    <n v="32"/>
    <n v="5963"/>
  </r>
  <r>
    <s v="AERMOD 22112"/>
    <s v="ElmoreNorth_10202023_2018_PM10.SUM"/>
    <x v="4"/>
    <x v="6"/>
    <x v="16"/>
    <x v="0"/>
    <n v="3.9989999999999998E-2"/>
    <n v="630399.73"/>
    <n v="3672375.09"/>
    <n v="-69.62"/>
    <n v="-69.62"/>
    <n v="0"/>
    <n v="18072824"/>
    <x v="4"/>
    <n v="24"/>
    <n v="32"/>
    <n v="5963"/>
  </r>
  <r>
    <s v="AERMOD 22112"/>
    <s v="ElmoreNorth_10202023_2018_PM10.SUM"/>
    <x v="4"/>
    <x v="6"/>
    <x v="16"/>
    <x v="1"/>
    <n v="3.6999999999999998E-2"/>
    <n v="630399.73"/>
    <n v="3672375.09"/>
    <n v="-69.62"/>
    <n v="-69.62"/>
    <n v="0"/>
    <n v="18062324"/>
    <x v="4"/>
    <n v="24"/>
    <n v="32"/>
    <n v="5963"/>
  </r>
  <r>
    <s v="AERMOD 22112"/>
    <s v="ElmoreNorth_10202023_2018_PM10.SUM"/>
    <x v="4"/>
    <x v="6"/>
    <x v="16"/>
    <x v="2"/>
    <n v="3.3439999999999998E-2"/>
    <n v="630399.73"/>
    <n v="3672375.09"/>
    <n v="-69.62"/>
    <n v="-69.62"/>
    <n v="0"/>
    <n v="18080724"/>
    <x v="4"/>
    <n v="24"/>
    <n v="32"/>
    <n v="5963"/>
  </r>
  <r>
    <s v="AERMOD 22112"/>
    <s v="ElmoreNorth_10202023_2018_PM10.SUM"/>
    <x v="4"/>
    <x v="6"/>
    <x v="16"/>
    <x v="3"/>
    <n v="3.0630000000000001E-2"/>
    <n v="630375.49"/>
    <n v="3672375.09"/>
    <n v="-69.680000000000007"/>
    <n v="-69.680000000000007"/>
    <n v="0"/>
    <n v="18080724"/>
    <x v="4"/>
    <n v="24"/>
    <n v="32"/>
    <n v="5963"/>
  </r>
  <r>
    <s v="AERMOD 22112"/>
    <s v="ElmoreNorth_10202023_2018_PM10.SUM"/>
    <x v="4"/>
    <x v="6"/>
    <x v="16"/>
    <x v="4"/>
    <n v="2.929E-2"/>
    <n v="630399.73"/>
    <n v="3672375.09"/>
    <n v="-69.62"/>
    <n v="-69.62"/>
    <n v="0"/>
    <n v="18071824"/>
    <x v="4"/>
    <n v="24"/>
    <n v="32"/>
    <n v="5963"/>
  </r>
  <r>
    <s v="AERMOD 22112"/>
    <s v="ElmoreNorth_10202023_2018_PM10.SUM"/>
    <x v="4"/>
    <x v="6"/>
    <x v="16"/>
    <x v="5"/>
    <n v="2.6700000000000002E-2"/>
    <n v="630399.73"/>
    <n v="3672375.09"/>
    <n v="-69.62"/>
    <n v="-69.62"/>
    <n v="0"/>
    <n v="18080924"/>
    <x v="4"/>
    <n v="24"/>
    <n v="32"/>
    <n v="5963"/>
  </r>
  <r>
    <s v="AERMOD 22112"/>
    <s v="ElmoreNorth_10202023_2018_PM10A.SUM"/>
    <x v="4"/>
    <x v="2"/>
    <x v="0"/>
    <x v="0"/>
    <n v="0.63773000000000002"/>
    <n v="630714.82999999996"/>
    <n v="3672138.02"/>
    <n v="-68.86"/>
    <n v="-68.86"/>
    <n v="0"/>
    <s v="1 YEARS"/>
    <x v="4"/>
    <n v="24"/>
    <n v="32"/>
    <n v="5963"/>
  </r>
  <r>
    <s v="AERMOD 22112"/>
    <s v="ElmoreNorth_10202023_2018_PM10A.SUM"/>
    <x v="4"/>
    <x v="2"/>
    <x v="17"/>
    <x v="0"/>
    <n v="0.63693"/>
    <n v="630714.82999999996"/>
    <n v="3672138.02"/>
    <n v="-68.86"/>
    <n v="-68.86"/>
    <n v="0"/>
    <s v="1 YEARS"/>
    <x v="4"/>
    <n v="24"/>
    <n v="32"/>
    <n v="5963"/>
  </r>
  <r>
    <s v="AERMOD 22112"/>
    <s v="ElmoreNorth_10202023_2018_PM10A.SUM"/>
    <x v="4"/>
    <x v="2"/>
    <x v="1"/>
    <x v="0"/>
    <n v="2.7299999999999998E-3"/>
    <n v="630714.82999999996"/>
    <n v="3672256.55"/>
    <n v="-68.92"/>
    <n v="-68.92"/>
    <n v="0"/>
    <s v="1 YEARS"/>
    <x v="4"/>
    <n v="24"/>
    <n v="32"/>
    <n v="5963"/>
  </r>
  <r>
    <s v="AERMOD 22112"/>
    <s v="ElmoreNorth_10202023_2018_PM10A.SUM"/>
    <x v="4"/>
    <x v="2"/>
    <x v="2"/>
    <x v="0"/>
    <n v="0.63773000000000002"/>
    <n v="630714.82999999996"/>
    <n v="3672138.02"/>
    <n v="-68.86"/>
    <n v="-68.86"/>
    <n v="0"/>
    <s v="1 YEARS"/>
    <x v="4"/>
    <n v="24"/>
    <n v="32"/>
    <n v="5963"/>
  </r>
  <r>
    <s v="AERMOD 22112"/>
    <s v="ElmoreNorth_10202023_2018_PM10A.SUM"/>
    <x v="4"/>
    <x v="2"/>
    <x v="3"/>
    <x v="0"/>
    <n v="8.4999999999999995E-4"/>
    <n v="630423.97"/>
    <n v="3672375.09"/>
    <n v="-69.58"/>
    <n v="-69.58"/>
    <n v="0"/>
    <s v="1 YEARS"/>
    <x v="4"/>
    <n v="24"/>
    <n v="32"/>
    <n v="5963"/>
  </r>
  <r>
    <s v="AERMOD 22112"/>
    <s v="ElmoreNorth_10202023_2018_PM10A.SUM"/>
    <x v="4"/>
    <x v="2"/>
    <x v="4"/>
    <x v="0"/>
    <n v="7.2000000000000005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10A.SUM"/>
    <x v="4"/>
    <x v="2"/>
    <x v="5"/>
    <x v="0"/>
    <n v="7.2000000000000005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10A.SUM"/>
    <x v="4"/>
    <x v="2"/>
    <x v="6"/>
    <x v="0"/>
    <n v="1.0200000000000001E-3"/>
    <n v="630714.82999999996"/>
    <n v="3672232.85"/>
    <n v="-68.91"/>
    <n v="-68.91"/>
    <n v="0"/>
    <s v="1 YEARS"/>
    <x v="4"/>
    <n v="24"/>
    <n v="32"/>
    <n v="5963"/>
  </r>
  <r>
    <s v="AERMOD 22112"/>
    <s v="ElmoreNorth_10202023_2018_PM10A.SUM"/>
    <x v="4"/>
    <x v="2"/>
    <x v="36"/>
    <x v="0"/>
    <n v="3.6799999999999999E-2"/>
    <n v="630714.82999999996"/>
    <n v="3672232.85"/>
    <n v="-68.91"/>
    <n v="-68.91"/>
    <n v="0"/>
    <s v="1 YEARS"/>
    <x v="4"/>
    <n v="24"/>
    <n v="32"/>
    <n v="5963"/>
  </r>
  <r>
    <s v="AERMOD 22112"/>
    <s v="ElmoreNorth_10202023_2018_PM10A.SUM"/>
    <x v="4"/>
    <x v="2"/>
    <x v="37"/>
    <x v="0"/>
    <n v="4.7199999999999999E-2"/>
    <n v="630714.82999999996"/>
    <n v="3672209.14"/>
    <n v="-68.89"/>
    <n v="-68.89"/>
    <n v="0"/>
    <s v="1 YEARS"/>
    <x v="4"/>
    <n v="24"/>
    <n v="32"/>
    <n v="5963"/>
  </r>
  <r>
    <s v="AERMOD 22112"/>
    <s v="ElmoreNorth_10202023_2018_PM10A.SUM"/>
    <x v="4"/>
    <x v="2"/>
    <x v="38"/>
    <x v="0"/>
    <n v="5.5109999999999999E-2"/>
    <n v="630714.82999999996"/>
    <n v="3672185.43"/>
    <n v="-68.89"/>
    <n v="-68.89"/>
    <n v="0"/>
    <s v="1 YEARS"/>
    <x v="4"/>
    <n v="24"/>
    <n v="32"/>
    <n v="5963"/>
  </r>
  <r>
    <s v="AERMOD 22112"/>
    <s v="ElmoreNorth_10202023_2018_PM10A.SUM"/>
    <x v="4"/>
    <x v="2"/>
    <x v="39"/>
    <x v="0"/>
    <n v="6.5659999999999996E-2"/>
    <n v="630714.82999999996"/>
    <n v="3672185.43"/>
    <n v="-68.89"/>
    <n v="-68.89"/>
    <n v="0"/>
    <s v="1 YEARS"/>
    <x v="4"/>
    <n v="24"/>
    <n v="32"/>
    <n v="5963"/>
  </r>
  <r>
    <s v="AERMOD 22112"/>
    <s v="ElmoreNorth_10202023_2018_PM10A.SUM"/>
    <x v="4"/>
    <x v="2"/>
    <x v="40"/>
    <x v="0"/>
    <n v="7.2340000000000002E-2"/>
    <n v="630714.82999999996"/>
    <n v="3672161.72"/>
    <n v="-68.86"/>
    <n v="-68.86"/>
    <n v="0"/>
    <s v="1 YEARS"/>
    <x v="4"/>
    <n v="24"/>
    <n v="32"/>
    <n v="5963"/>
  </r>
  <r>
    <s v="AERMOD 22112"/>
    <s v="ElmoreNorth_10202023_2018_PM10A.SUM"/>
    <x v="4"/>
    <x v="2"/>
    <x v="41"/>
    <x v="0"/>
    <n v="7.7840000000000006E-2"/>
    <n v="630714.82999999996"/>
    <n v="3672161.72"/>
    <n v="-68.86"/>
    <n v="-68.86"/>
    <n v="0"/>
    <s v="1 YEARS"/>
    <x v="4"/>
    <n v="24"/>
    <n v="32"/>
    <n v="5963"/>
  </r>
  <r>
    <s v="AERMOD 22112"/>
    <s v="ElmoreNorth_10202023_2018_PM10A.SUM"/>
    <x v="4"/>
    <x v="2"/>
    <x v="42"/>
    <x v="0"/>
    <n v="8.1079999999999999E-2"/>
    <n v="630714.82999999996"/>
    <n v="3672138.02"/>
    <n v="-68.86"/>
    <n v="-68.86"/>
    <n v="0"/>
    <s v="1 YEARS"/>
    <x v="4"/>
    <n v="24"/>
    <n v="32"/>
    <n v="5963"/>
  </r>
  <r>
    <s v="AERMOD 22112"/>
    <s v="ElmoreNorth_10202023_2018_PM10A.SUM"/>
    <x v="4"/>
    <x v="2"/>
    <x v="43"/>
    <x v="0"/>
    <n v="8.2419999999999993E-2"/>
    <n v="630714.82999999996"/>
    <n v="3672138.02"/>
    <n v="-68.86"/>
    <n v="-68.86"/>
    <n v="0"/>
    <s v="1 YEARS"/>
    <x v="4"/>
    <n v="24"/>
    <n v="32"/>
    <n v="5963"/>
  </r>
  <r>
    <s v="AERMOD 22112"/>
    <s v="ElmoreNorth_10202023_2018_PM10A.SUM"/>
    <x v="4"/>
    <x v="2"/>
    <x v="44"/>
    <x v="0"/>
    <n v="7.979E-2"/>
    <n v="630714.82999999996"/>
    <n v="3672114.31"/>
    <n v="-68.73"/>
    <n v="-68.73"/>
    <n v="0"/>
    <s v="1 YEARS"/>
    <x v="4"/>
    <n v="24"/>
    <n v="32"/>
    <n v="5963"/>
  </r>
  <r>
    <s v="AERMOD 22112"/>
    <s v="ElmoreNorth_10202023_2018_PM10A.SUM"/>
    <x v="4"/>
    <x v="2"/>
    <x v="45"/>
    <x v="0"/>
    <n v="7.4099999999999999E-2"/>
    <n v="630714.82999999996"/>
    <n v="3672114.31"/>
    <n v="-68.73"/>
    <n v="-68.73"/>
    <n v="0"/>
    <s v="1 YEARS"/>
    <x v="4"/>
    <n v="24"/>
    <n v="32"/>
    <n v="5963"/>
  </r>
  <r>
    <s v="AERMOD 22112"/>
    <s v="ElmoreNorth_10202023_2018_PM10A.SUM"/>
    <x v="4"/>
    <x v="2"/>
    <x v="46"/>
    <x v="0"/>
    <n v="6.1769999999999999E-2"/>
    <n v="630714.82999999996"/>
    <n v="3672090.6"/>
    <n v="-68.86"/>
    <n v="-68.86"/>
    <n v="0"/>
    <s v="1 YEARS"/>
    <x v="4"/>
    <n v="24"/>
    <n v="32"/>
    <n v="5963"/>
  </r>
  <r>
    <s v="AERMOD 22112"/>
    <s v="ElmoreNorth_10202023_2018_PM10A.SUM"/>
    <x v="4"/>
    <x v="2"/>
    <x v="47"/>
    <x v="0"/>
    <n v="4.4650000000000002E-2"/>
    <n v="630714.82999999996"/>
    <n v="3672090.6"/>
    <n v="-68.86"/>
    <n v="-68.86"/>
    <n v="0"/>
    <s v="1 YEARS"/>
    <x v="4"/>
    <n v="24"/>
    <n v="32"/>
    <n v="5963"/>
  </r>
  <r>
    <s v="AERMOD 22112"/>
    <s v="ElmoreNorth_10202023_2018_PM10A.SUM"/>
    <x v="4"/>
    <x v="2"/>
    <x v="48"/>
    <x v="0"/>
    <n v="3.082E-2"/>
    <n v="630775"/>
    <n v="3672075"/>
    <n v="-68.59"/>
    <n v="-68.59"/>
    <n v="0"/>
    <s v="1 YEARS"/>
    <x v="4"/>
    <n v="24"/>
    <n v="32"/>
    <n v="5963"/>
  </r>
  <r>
    <s v="AERMOD 22112"/>
    <s v="ElmoreNorth_10202023_2018_PM10A.SUM"/>
    <x v="4"/>
    <x v="2"/>
    <x v="49"/>
    <x v="0"/>
    <n v="2.0049999999999998E-2"/>
    <n v="630850"/>
    <n v="3672075"/>
    <n v="-69.19"/>
    <n v="-69.19"/>
    <n v="0"/>
    <s v="1 YEARS"/>
    <x v="4"/>
    <n v="24"/>
    <n v="32"/>
    <n v="5963"/>
  </r>
  <r>
    <s v="AERMOD 22112"/>
    <s v="ElmoreNorth_10202023_2018_PM10A.SUM"/>
    <x v="4"/>
    <x v="2"/>
    <x v="7"/>
    <x v="0"/>
    <n v="1.0200000000000001E-3"/>
    <n v="630714.82999999996"/>
    <n v="3672232.85"/>
    <n v="-68.91"/>
    <n v="-68.91"/>
    <n v="0"/>
    <s v="1 YEARS"/>
    <x v="4"/>
    <n v="24"/>
    <n v="32"/>
    <n v="5963"/>
  </r>
  <r>
    <s v="AERMOD 22112"/>
    <s v="ElmoreNorth_10202023_2018_PM10A.SUM"/>
    <x v="4"/>
    <x v="2"/>
    <x v="8"/>
    <x v="0"/>
    <n v="2.9999999999999997E-4"/>
    <n v="630423.97"/>
    <n v="3672375.09"/>
    <n v="-69.58"/>
    <n v="-69.58"/>
    <n v="0"/>
    <s v="1 YEARS"/>
    <x v="4"/>
    <n v="24"/>
    <n v="32"/>
    <n v="5963"/>
  </r>
  <r>
    <s v="AERMOD 22112"/>
    <s v="ElmoreNorth_10202023_2018_PM10A.SUM"/>
    <x v="4"/>
    <x v="2"/>
    <x v="9"/>
    <x v="0"/>
    <n v="2.9E-4"/>
    <n v="630423.97"/>
    <n v="3672375.09"/>
    <n v="-69.58"/>
    <n v="-69.58"/>
    <n v="0"/>
    <s v="1 YEARS"/>
    <x v="4"/>
    <n v="24"/>
    <n v="32"/>
    <n v="5963"/>
  </r>
  <r>
    <s v="AERMOD 22112"/>
    <s v="ElmoreNorth_10202023_2018_PM10A.SUM"/>
    <x v="4"/>
    <x v="2"/>
    <x v="10"/>
    <x v="0"/>
    <n v="2.7E-4"/>
    <n v="630423.97"/>
    <n v="3672375.09"/>
    <n v="-69.58"/>
    <n v="-69.58"/>
    <n v="0"/>
    <s v="1 YEARS"/>
    <x v="4"/>
    <n v="24"/>
    <n v="32"/>
    <n v="5963"/>
  </r>
  <r>
    <s v="AERMOD 22112"/>
    <s v="ElmoreNorth_10202023_2018_PM10A.SUM"/>
    <x v="4"/>
    <x v="2"/>
    <x v="11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10A.SUM"/>
    <x v="4"/>
    <x v="2"/>
    <x v="12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10A.SUM"/>
    <x v="4"/>
    <x v="2"/>
    <x v="13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10A.SUM"/>
    <x v="4"/>
    <x v="2"/>
    <x v="14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10A.SUM"/>
    <x v="4"/>
    <x v="2"/>
    <x v="15"/>
    <x v="0"/>
    <n v="2.5000000000000001E-4"/>
    <n v="630399.73"/>
    <n v="3672375.09"/>
    <n v="-69.62"/>
    <n v="-69.62"/>
    <n v="0"/>
    <s v="1 YEARS"/>
    <x v="4"/>
    <n v="24"/>
    <n v="32"/>
    <n v="5963"/>
  </r>
  <r>
    <s v="AERMOD 22112"/>
    <s v="ElmoreNorth_10202023_2018_PM10A.SUM"/>
    <x v="4"/>
    <x v="2"/>
    <x v="16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.SUM"/>
    <x v="5"/>
    <x v="7"/>
    <x v="0"/>
    <x v="0"/>
    <n v="2.6351100000000001"/>
    <n v="630593.64"/>
    <n v="3671995.77"/>
    <n v="-69.02"/>
    <n v="-69.02"/>
    <n v="0"/>
    <s v="1 YEARS"/>
    <x v="4"/>
    <n v="24"/>
    <n v="32"/>
    <n v="5963"/>
  </r>
  <r>
    <s v="AERMOD 22112"/>
    <s v="ElmoreNorth_10202023_2018_PM25.SUM"/>
    <x v="5"/>
    <x v="7"/>
    <x v="17"/>
    <x v="0"/>
    <n v="2.5317799999999999"/>
    <n v="630593.64"/>
    <n v="3671995.77"/>
    <n v="-69.02"/>
    <n v="-69.02"/>
    <n v="0"/>
    <s v="1 YEARS"/>
    <x v="4"/>
    <n v="24"/>
    <n v="32"/>
    <n v="5963"/>
  </r>
  <r>
    <s v="AERMOD 22112"/>
    <s v="ElmoreNorth_10202023_2018_PM25.SUM"/>
    <x v="5"/>
    <x v="7"/>
    <x v="1"/>
    <x v="0"/>
    <n v="0.35375000000000001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2"/>
    <x v="0"/>
    <n v="2.6351100000000001"/>
    <n v="630593.64"/>
    <n v="3671995.77"/>
    <n v="-69.02"/>
    <n v="-69.02"/>
    <n v="0"/>
    <s v="1 YEARS"/>
    <x v="4"/>
    <n v="24"/>
    <n v="32"/>
    <n v="5963"/>
  </r>
  <r>
    <s v="AERMOD 22112"/>
    <s v="ElmoreNorth_10202023_2018_PM25.SUM"/>
    <x v="5"/>
    <x v="7"/>
    <x v="3"/>
    <x v="0"/>
    <n v="0.14829999999999999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7"/>
    <x v="4"/>
    <x v="0"/>
    <n v="9.7729999999999997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5"/>
    <x v="0"/>
    <n v="0.11583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6"/>
    <x v="0"/>
    <n v="3.9480000000000001E-2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.SUM"/>
    <x v="5"/>
    <x v="7"/>
    <x v="36"/>
    <x v="0"/>
    <n v="0.21568999999999999"/>
    <n v="630714.82999999996"/>
    <n v="3672209.14"/>
    <n v="-68.89"/>
    <n v="-68.89"/>
    <n v="0"/>
    <s v="1 YEARS"/>
    <x v="4"/>
    <n v="24"/>
    <n v="32"/>
    <n v="5963"/>
  </r>
  <r>
    <s v="AERMOD 22112"/>
    <s v="ElmoreNorth_10202023_2018_PM25.SUM"/>
    <x v="5"/>
    <x v="7"/>
    <x v="37"/>
    <x v="0"/>
    <n v="0.24207999999999999"/>
    <n v="630520.92000000004"/>
    <n v="3671995.77"/>
    <n v="-69.150000000000006"/>
    <n v="-69.150000000000006"/>
    <n v="0"/>
    <s v="1 YEARS"/>
    <x v="4"/>
    <n v="24"/>
    <n v="32"/>
    <n v="5963"/>
  </r>
  <r>
    <s v="AERMOD 22112"/>
    <s v="ElmoreNorth_10202023_2018_PM25.SUM"/>
    <x v="5"/>
    <x v="7"/>
    <x v="38"/>
    <x v="0"/>
    <n v="0.27690999999999999"/>
    <n v="630545.16"/>
    <n v="3671995.77"/>
    <n v="-69.12"/>
    <n v="-69.12"/>
    <n v="0"/>
    <s v="1 YEARS"/>
    <x v="4"/>
    <n v="24"/>
    <n v="32"/>
    <n v="5963"/>
  </r>
  <r>
    <s v="AERMOD 22112"/>
    <s v="ElmoreNorth_10202023_2018_PM25.SUM"/>
    <x v="5"/>
    <x v="7"/>
    <x v="39"/>
    <x v="0"/>
    <n v="0.31180000000000002"/>
    <n v="630545.16"/>
    <n v="3671995.77"/>
    <n v="-69.12"/>
    <n v="-69.12"/>
    <n v="0"/>
    <s v="1 YEARS"/>
    <x v="4"/>
    <n v="24"/>
    <n v="32"/>
    <n v="5963"/>
  </r>
  <r>
    <s v="AERMOD 22112"/>
    <s v="ElmoreNorth_10202023_2018_PM25.SUM"/>
    <x v="5"/>
    <x v="7"/>
    <x v="40"/>
    <x v="0"/>
    <n v="0.34123999999999999"/>
    <n v="630545.16"/>
    <n v="3671995.77"/>
    <n v="-69.12"/>
    <n v="-69.12"/>
    <n v="0"/>
    <s v="1 YEARS"/>
    <x v="4"/>
    <n v="24"/>
    <n v="32"/>
    <n v="5963"/>
  </r>
  <r>
    <s v="AERMOD 22112"/>
    <s v="ElmoreNorth_10202023_2018_PM25.SUM"/>
    <x v="5"/>
    <x v="7"/>
    <x v="41"/>
    <x v="0"/>
    <n v="0.34458"/>
    <n v="630545.16"/>
    <n v="3671995.77"/>
    <n v="-69.12"/>
    <n v="-69.12"/>
    <n v="0"/>
    <s v="1 YEARS"/>
    <x v="4"/>
    <n v="24"/>
    <n v="32"/>
    <n v="5963"/>
  </r>
  <r>
    <s v="AERMOD 22112"/>
    <s v="ElmoreNorth_10202023_2018_PM25.SUM"/>
    <x v="5"/>
    <x v="7"/>
    <x v="42"/>
    <x v="0"/>
    <n v="0.35148000000000001"/>
    <n v="630569.4"/>
    <n v="3671995.77"/>
    <n v="-69.069999999999993"/>
    <n v="-69.069999999999993"/>
    <n v="0"/>
    <s v="1 YEARS"/>
    <x v="4"/>
    <n v="24"/>
    <n v="32"/>
    <n v="5963"/>
  </r>
  <r>
    <s v="AERMOD 22112"/>
    <s v="ElmoreNorth_10202023_2018_PM25.SUM"/>
    <x v="5"/>
    <x v="7"/>
    <x v="43"/>
    <x v="0"/>
    <n v="0.36004999999999998"/>
    <n v="630593.64"/>
    <n v="3671995.77"/>
    <n v="-69.02"/>
    <n v="-69.02"/>
    <n v="0"/>
    <s v="1 YEARS"/>
    <x v="4"/>
    <n v="24"/>
    <n v="32"/>
    <n v="5963"/>
  </r>
  <r>
    <s v="AERMOD 22112"/>
    <s v="ElmoreNorth_10202023_2018_PM25.SUM"/>
    <x v="5"/>
    <x v="7"/>
    <x v="44"/>
    <x v="0"/>
    <n v="0.34966000000000003"/>
    <n v="630593.64"/>
    <n v="3671995.77"/>
    <n v="-69.02"/>
    <n v="-69.02"/>
    <n v="0"/>
    <s v="1 YEARS"/>
    <x v="4"/>
    <n v="24"/>
    <n v="32"/>
    <n v="5963"/>
  </r>
  <r>
    <s v="AERMOD 22112"/>
    <s v="ElmoreNorth_10202023_2018_PM25.SUM"/>
    <x v="5"/>
    <x v="7"/>
    <x v="45"/>
    <x v="0"/>
    <n v="0.28932000000000002"/>
    <n v="630593.64"/>
    <n v="3671995.77"/>
    <n v="-69.02"/>
    <n v="-69.02"/>
    <n v="0"/>
    <s v="1 YEARS"/>
    <x v="4"/>
    <n v="24"/>
    <n v="32"/>
    <n v="5963"/>
  </r>
  <r>
    <s v="AERMOD 22112"/>
    <s v="ElmoreNorth_10202023_2018_PM25.SUM"/>
    <x v="5"/>
    <x v="7"/>
    <x v="46"/>
    <x v="0"/>
    <n v="0.24984999999999999"/>
    <n v="630714.82999999996"/>
    <n v="3672185.43"/>
    <n v="-68.89"/>
    <n v="-68.89"/>
    <n v="0"/>
    <s v="1 YEARS"/>
    <x v="4"/>
    <n v="24"/>
    <n v="32"/>
    <n v="5963"/>
  </r>
  <r>
    <s v="AERMOD 22112"/>
    <s v="ElmoreNorth_10202023_2018_PM25.SUM"/>
    <x v="5"/>
    <x v="7"/>
    <x v="47"/>
    <x v="0"/>
    <n v="0.25305"/>
    <n v="630725"/>
    <n v="3672175"/>
    <n v="-68.849999999999994"/>
    <n v="-68.849999999999994"/>
    <n v="0"/>
    <s v="1 YEARS"/>
    <x v="4"/>
    <n v="24"/>
    <n v="32"/>
    <n v="5963"/>
  </r>
  <r>
    <s v="AERMOD 22112"/>
    <s v="ElmoreNorth_10202023_2018_PM25.SUM"/>
    <x v="5"/>
    <x v="7"/>
    <x v="48"/>
    <x v="0"/>
    <n v="0.24865999999999999"/>
    <n v="630725"/>
    <n v="3672150"/>
    <n v="-68.81"/>
    <n v="-68.81"/>
    <n v="0"/>
    <s v="1 YEARS"/>
    <x v="4"/>
    <n v="24"/>
    <n v="32"/>
    <n v="5963"/>
  </r>
  <r>
    <s v="AERMOD 22112"/>
    <s v="ElmoreNorth_10202023_2018_PM25.SUM"/>
    <x v="5"/>
    <x v="7"/>
    <x v="49"/>
    <x v="0"/>
    <n v="0.24679999999999999"/>
    <n v="630750"/>
    <n v="3672150"/>
    <n v="-68.78"/>
    <n v="-68.78"/>
    <n v="0"/>
    <s v="1 YEARS"/>
    <x v="4"/>
    <n v="24"/>
    <n v="32"/>
    <n v="5963"/>
  </r>
  <r>
    <s v="AERMOD 22112"/>
    <s v="ElmoreNorth_10202023_2018_PM25.SUM"/>
    <x v="5"/>
    <x v="7"/>
    <x v="7"/>
    <x v="0"/>
    <n v="3.9480000000000001E-2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.SUM"/>
    <x v="5"/>
    <x v="7"/>
    <x v="8"/>
    <x v="0"/>
    <n v="5.1069999999999997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7"/>
    <x v="9"/>
    <x v="0"/>
    <n v="4.9979999999999997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7"/>
    <x v="10"/>
    <x v="0"/>
    <n v="4.8129999999999999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7"/>
    <x v="11"/>
    <x v="0"/>
    <n v="3.3989999999999999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7"/>
    <x v="12"/>
    <x v="0"/>
    <n v="3.2620000000000003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13"/>
    <x v="0"/>
    <n v="3.1800000000000002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14"/>
    <x v="0"/>
    <n v="3.4860000000000002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15"/>
    <x v="0"/>
    <n v="4.0989999999999999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7"/>
    <x v="16"/>
    <x v="0"/>
    <n v="3.9989999999999998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8"/>
    <x v="0"/>
    <x v="0"/>
    <n v="1.9851300000000001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.SUM"/>
    <x v="5"/>
    <x v="8"/>
    <x v="17"/>
    <x v="0"/>
    <n v="1.96591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.SUM"/>
    <x v="5"/>
    <x v="8"/>
    <x v="1"/>
    <x v="0"/>
    <n v="0.21962000000000001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2"/>
    <x v="0"/>
    <n v="1.9851300000000001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.SUM"/>
    <x v="5"/>
    <x v="8"/>
    <x v="3"/>
    <x v="0"/>
    <n v="8.813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4"/>
    <x v="0"/>
    <n v="5.7119999999999997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8"/>
    <x v="5"/>
    <x v="0"/>
    <n v="6.651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6"/>
    <x v="0"/>
    <n v="2.751E-2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.SUM"/>
    <x v="5"/>
    <x v="8"/>
    <x v="36"/>
    <x v="0"/>
    <n v="0.14607000000000001"/>
    <n v="630714.82999999996"/>
    <n v="3672209.14"/>
    <n v="-68.89"/>
    <n v="-68.89"/>
    <n v="0"/>
    <s v="1 YEARS"/>
    <x v="4"/>
    <n v="24"/>
    <n v="32"/>
    <n v="5963"/>
  </r>
  <r>
    <s v="AERMOD 22112"/>
    <s v="ElmoreNorth_10202023_2018_PM25.SUM"/>
    <x v="5"/>
    <x v="8"/>
    <x v="37"/>
    <x v="0"/>
    <n v="0.17509"/>
    <n v="630714.82999999996"/>
    <n v="3672185.43"/>
    <n v="-68.89"/>
    <n v="-68.89"/>
    <n v="0"/>
    <s v="1 YEARS"/>
    <x v="4"/>
    <n v="24"/>
    <n v="32"/>
    <n v="5963"/>
  </r>
  <r>
    <s v="AERMOD 22112"/>
    <s v="ElmoreNorth_10202023_2018_PM25.SUM"/>
    <x v="5"/>
    <x v="8"/>
    <x v="38"/>
    <x v="0"/>
    <n v="0.19961999999999999"/>
    <n v="630714.82999999996"/>
    <n v="3672185.43"/>
    <n v="-68.89"/>
    <n v="-68.89"/>
    <n v="0"/>
    <s v="1 YEARS"/>
    <x v="4"/>
    <n v="24"/>
    <n v="32"/>
    <n v="5963"/>
  </r>
  <r>
    <s v="AERMOD 22112"/>
    <s v="ElmoreNorth_10202023_2018_PM25.SUM"/>
    <x v="5"/>
    <x v="8"/>
    <x v="39"/>
    <x v="0"/>
    <n v="0.21451999999999999"/>
    <n v="630714.82999999996"/>
    <n v="3672161.72"/>
    <n v="-68.86"/>
    <n v="-68.86"/>
    <n v="0"/>
    <s v="1 YEARS"/>
    <x v="4"/>
    <n v="24"/>
    <n v="32"/>
    <n v="5963"/>
  </r>
  <r>
    <s v="AERMOD 22112"/>
    <s v="ElmoreNorth_10202023_2018_PM25.SUM"/>
    <x v="5"/>
    <x v="8"/>
    <x v="40"/>
    <x v="0"/>
    <n v="0.23587"/>
    <n v="630714.82999999996"/>
    <n v="3672161.72"/>
    <n v="-68.86"/>
    <n v="-68.86"/>
    <n v="0"/>
    <s v="1 YEARS"/>
    <x v="4"/>
    <n v="24"/>
    <n v="32"/>
    <n v="5963"/>
  </r>
  <r>
    <s v="AERMOD 22112"/>
    <s v="ElmoreNorth_10202023_2018_PM25.SUM"/>
    <x v="5"/>
    <x v="8"/>
    <x v="41"/>
    <x v="0"/>
    <n v="0.23777999999999999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.SUM"/>
    <x v="5"/>
    <x v="8"/>
    <x v="42"/>
    <x v="0"/>
    <n v="0.25520999999999999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.SUM"/>
    <x v="5"/>
    <x v="8"/>
    <x v="43"/>
    <x v="0"/>
    <n v="0.24897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.SUM"/>
    <x v="5"/>
    <x v="8"/>
    <x v="44"/>
    <x v="0"/>
    <n v="0.24604000000000001"/>
    <n v="630714.82999999996"/>
    <n v="3672114.31"/>
    <n v="-68.73"/>
    <n v="-68.73"/>
    <n v="0"/>
    <s v="1 YEARS"/>
    <x v="4"/>
    <n v="24"/>
    <n v="32"/>
    <n v="5963"/>
  </r>
  <r>
    <s v="AERMOD 22112"/>
    <s v="ElmoreNorth_10202023_2018_PM25.SUM"/>
    <x v="5"/>
    <x v="8"/>
    <x v="45"/>
    <x v="0"/>
    <n v="0.22414999999999999"/>
    <n v="630714.82999999996"/>
    <n v="3672114.31"/>
    <n v="-68.73"/>
    <n v="-68.73"/>
    <n v="0"/>
    <s v="1 YEARS"/>
    <x v="4"/>
    <n v="24"/>
    <n v="32"/>
    <n v="5963"/>
  </r>
  <r>
    <s v="AERMOD 22112"/>
    <s v="ElmoreNorth_10202023_2018_PM25.SUM"/>
    <x v="5"/>
    <x v="8"/>
    <x v="46"/>
    <x v="0"/>
    <n v="0.18801999999999999"/>
    <n v="630714.82999999996"/>
    <n v="3672090.6"/>
    <n v="-68.86"/>
    <n v="-68.86"/>
    <n v="0"/>
    <s v="1 YEARS"/>
    <x v="4"/>
    <n v="24"/>
    <n v="32"/>
    <n v="5963"/>
  </r>
  <r>
    <s v="AERMOD 22112"/>
    <s v="ElmoreNorth_10202023_2018_PM25.SUM"/>
    <x v="5"/>
    <x v="8"/>
    <x v="47"/>
    <x v="0"/>
    <n v="0.13975000000000001"/>
    <n v="630714.82999999996"/>
    <n v="3672090.6"/>
    <n v="-68.86"/>
    <n v="-68.86"/>
    <n v="0"/>
    <s v="1 YEARS"/>
    <x v="4"/>
    <n v="24"/>
    <n v="32"/>
    <n v="5963"/>
  </r>
  <r>
    <s v="AERMOD 22112"/>
    <s v="ElmoreNorth_10202023_2018_PM25.SUM"/>
    <x v="5"/>
    <x v="8"/>
    <x v="48"/>
    <x v="0"/>
    <n v="9.5149999999999998E-2"/>
    <n v="630725"/>
    <n v="3672075"/>
    <n v="-68.73"/>
    <n v="-68.73"/>
    <n v="0"/>
    <s v="1 YEARS"/>
    <x v="4"/>
    <n v="24"/>
    <n v="32"/>
    <n v="5963"/>
  </r>
  <r>
    <s v="AERMOD 22112"/>
    <s v="ElmoreNorth_10202023_2018_PM25.SUM"/>
    <x v="5"/>
    <x v="8"/>
    <x v="49"/>
    <x v="0"/>
    <n v="5.2109999999999997E-2"/>
    <n v="630850"/>
    <n v="3672075"/>
    <n v="-69.19"/>
    <n v="-69.19"/>
    <n v="0"/>
    <s v="1 YEARS"/>
    <x v="4"/>
    <n v="24"/>
    <n v="32"/>
    <n v="5963"/>
  </r>
  <r>
    <s v="AERMOD 22112"/>
    <s v="ElmoreNorth_10202023_2018_PM25.SUM"/>
    <x v="5"/>
    <x v="8"/>
    <x v="7"/>
    <x v="0"/>
    <n v="2.751E-2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.SUM"/>
    <x v="5"/>
    <x v="8"/>
    <x v="8"/>
    <x v="0"/>
    <n v="3.014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9"/>
    <x v="0"/>
    <n v="2.9940000000000001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10"/>
    <x v="0"/>
    <n v="2.8049999999999999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11"/>
    <x v="0"/>
    <n v="1.9470000000000001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8"/>
    <x v="12"/>
    <x v="0"/>
    <n v="1.9040000000000001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8"/>
    <x v="13"/>
    <x v="0"/>
    <n v="1.8610000000000002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8"/>
    <x v="14"/>
    <x v="0"/>
    <n v="2.001E-2"/>
    <n v="630399.73"/>
    <n v="3672375.09"/>
    <n v="-69.62"/>
    <n v="-69.62"/>
    <n v="0"/>
    <s v="1 YEARS"/>
    <x v="4"/>
    <n v="24"/>
    <n v="32"/>
    <n v="5963"/>
  </r>
  <r>
    <s v="AERMOD 22112"/>
    <s v="ElmoreNorth_10202023_2018_PM25.SUM"/>
    <x v="5"/>
    <x v="8"/>
    <x v="15"/>
    <x v="0"/>
    <n v="2.3439999999999999E-2"/>
    <n v="630423.97"/>
    <n v="3672375.09"/>
    <n v="-69.58"/>
    <n v="-69.58"/>
    <n v="0"/>
    <s v="1 YEARS"/>
    <x v="4"/>
    <n v="24"/>
    <n v="32"/>
    <n v="5963"/>
  </r>
  <r>
    <s v="AERMOD 22112"/>
    <s v="ElmoreNorth_10202023_2018_PM25.SUM"/>
    <x v="5"/>
    <x v="8"/>
    <x v="16"/>
    <x v="0"/>
    <n v="2.247E-2"/>
    <n v="630423.97"/>
    <n v="3672375.09"/>
    <n v="-69.58"/>
    <n v="-69.58"/>
    <n v="0"/>
    <s v="1 YEARS"/>
    <x v="4"/>
    <n v="24"/>
    <n v="32"/>
    <n v="5963"/>
  </r>
  <r>
    <s v="AERMOD 22112"/>
    <s v="ElmoreNorth_10202023_2018_PM25A.SUM"/>
    <x v="5"/>
    <x v="2"/>
    <x v="0"/>
    <x v="0"/>
    <n v="0.38138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A.SUM"/>
    <x v="5"/>
    <x v="2"/>
    <x v="17"/>
    <x v="0"/>
    <n v="0.38057000000000002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A.SUM"/>
    <x v="5"/>
    <x v="2"/>
    <x v="1"/>
    <x v="0"/>
    <n v="2.7299999999999998E-3"/>
    <n v="630714.82999999996"/>
    <n v="3672256.55"/>
    <n v="-68.92"/>
    <n v="-68.92"/>
    <n v="0"/>
    <s v="1 YEARS"/>
    <x v="4"/>
    <n v="24"/>
    <n v="32"/>
    <n v="5963"/>
  </r>
  <r>
    <s v="AERMOD 22112"/>
    <s v="ElmoreNorth_10202023_2018_PM25A.SUM"/>
    <x v="5"/>
    <x v="2"/>
    <x v="2"/>
    <x v="0"/>
    <n v="0.38138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A.SUM"/>
    <x v="5"/>
    <x v="2"/>
    <x v="3"/>
    <x v="0"/>
    <n v="8.4999999999999995E-4"/>
    <n v="630423.97"/>
    <n v="3672375.09"/>
    <n v="-69.58"/>
    <n v="-69.58"/>
    <n v="0"/>
    <s v="1 YEARS"/>
    <x v="4"/>
    <n v="24"/>
    <n v="32"/>
    <n v="5963"/>
  </r>
  <r>
    <s v="AERMOD 22112"/>
    <s v="ElmoreNorth_10202023_2018_PM25A.SUM"/>
    <x v="5"/>
    <x v="2"/>
    <x v="4"/>
    <x v="0"/>
    <n v="7.2000000000000005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A.SUM"/>
    <x v="5"/>
    <x v="2"/>
    <x v="5"/>
    <x v="0"/>
    <n v="7.2000000000000005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A.SUM"/>
    <x v="5"/>
    <x v="2"/>
    <x v="6"/>
    <x v="0"/>
    <n v="1.0200000000000001E-3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A.SUM"/>
    <x v="5"/>
    <x v="2"/>
    <x v="36"/>
    <x v="0"/>
    <n v="2.1989999999999999E-2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A.SUM"/>
    <x v="5"/>
    <x v="2"/>
    <x v="37"/>
    <x v="0"/>
    <n v="2.8199999999999999E-2"/>
    <n v="630714.82999999996"/>
    <n v="3672209.14"/>
    <n v="-68.89"/>
    <n v="-68.89"/>
    <n v="0"/>
    <s v="1 YEARS"/>
    <x v="4"/>
    <n v="24"/>
    <n v="32"/>
    <n v="5963"/>
  </r>
  <r>
    <s v="AERMOD 22112"/>
    <s v="ElmoreNorth_10202023_2018_PM25A.SUM"/>
    <x v="5"/>
    <x v="2"/>
    <x v="38"/>
    <x v="0"/>
    <n v="3.2930000000000001E-2"/>
    <n v="630714.82999999996"/>
    <n v="3672185.43"/>
    <n v="-68.89"/>
    <n v="-68.89"/>
    <n v="0"/>
    <s v="1 YEARS"/>
    <x v="4"/>
    <n v="24"/>
    <n v="32"/>
    <n v="5963"/>
  </r>
  <r>
    <s v="AERMOD 22112"/>
    <s v="ElmoreNorth_10202023_2018_PM25A.SUM"/>
    <x v="5"/>
    <x v="2"/>
    <x v="39"/>
    <x v="0"/>
    <n v="3.9230000000000001E-2"/>
    <n v="630714.82999999996"/>
    <n v="3672185.43"/>
    <n v="-68.89"/>
    <n v="-68.89"/>
    <n v="0"/>
    <s v="1 YEARS"/>
    <x v="4"/>
    <n v="24"/>
    <n v="32"/>
    <n v="5963"/>
  </r>
  <r>
    <s v="AERMOD 22112"/>
    <s v="ElmoreNorth_10202023_2018_PM25A.SUM"/>
    <x v="5"/>
    <x v="2"/>
    <x v="40"/>
    <x v="0"/>
    <n v="4.3220000000000001E-2"/>
    <n v="630714.82999999996"/>
    <n v="3672161.72"/>
    <n v="-68.86"/>
    <n v="-68.86"/>
    <n v="0"/>
    <s v="1 YEARS"/>
    <x v="4"/>
    <n v="24"/>
    <n v="32"/>
    <n v="5963"/>
  </r>
  <r>
    <s v="AERMOD 22112"/>
    <s v="ElmoreNorth_10202023_2018_PM25A.SUM"/>
    <x v="5"/>
    <x v="2"/>
    <x v="41"/>
    <x v="0"/>
    <n v="4.6510000000000003E-2"/>
    <n v="630714.82999999996"/>
    <n v="3672161.72"/>
    <n v="-68.86"/>
    <n v="-68.86"/>
    <n v="0"/>
    <s v="1 YEARS"/>
    <x v="4"/>
    <n v="24"/>
    <n v="32"/>
    <n v="5963"/>
  </r>
  <r>
    <s v="AERMOD 22112"/>
    <s v="ElmoreNorth_10202023_2018_PM25A.SUM"/>
    <x v="5"/>
    <x v="2"/>
    <x v="42"/>
    <x v="0"/>
    <n v="4.845E-2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A.SUM"/>
    <x v="5"/>
    <x v="2"/>
    <x v="43"/>
    <x v="0"/>
    <n v="4.9250000000000002E-2"/>
    <n v="630714.82999999996"/>
    <n v="3672138.02"/>
    <n v="-68.86"/>
    <n v="-68.86"/>
    <n v="0"/>
    <s v="1 YEARS"/>
    <x v="4"/>
    <n v="24"/>
    <n v="32"/>
    <n v="5963"/>
  </r>
  <r>
    <s v="AERMOD 22112"/>
    <s v="ElmoreNorth_10202023_2018_PM25A.SUM"/>
    <x v="5"/>
    <x v="2"/>
    <x v="44"/>
    <x v="0"/>
    <n v="4.768E-2"/>
    <n v="630714.82999999996"/>
    <n v="3672114.31"/>
    <n v="-68.73"/>
    <n v="-68.73"/>
    <n v="0"/>
    <s v="1 YEARS"/>
    <x v="4"/>
    <n v="24"/>
    <n v="32"/>
    <n v="5963"/>
  </r>
  <r>
    <s v="AERMOD 22112"/>
    <s v="ElmoreNorth_10202023_2018_PM25A.SUM"/>
    <x v="5"/>
    <x v="2"/>
    <x v="45"/>
    <x v="0"/>
    <n v="4.4269999999999997E-2"/>
    <n v="630714.82999999996"/>
    <n v="3672114.31"/>
    <n v="-68.73"/>
    <n v="-68.73"/>
    <n v="0"/>
    <s v="1 YEARS"/>
    <x v="4"/>
    <n v="24"/>
    <n v="32"/>
    <n v="5963"/>
  </r>
  <r>
    <s v="AERMOD 22112"/>
    <s v="ElmoreNorth_10202023_2018_PM25A.SUM"/>
    <x v="5"/>
    <x v="2"/>
    <x v="46"/>
    <x v="0"/>
    <n v="3.6909999999999998E-2"/>
    <n v="630714.82999999996"/>
    <n v="3672090.6"/>
    <n v="-68.86"/>
    <n v="-68.86"/>
    <n v="0"/>
    <s v="1 YEARS"/>
    <x v="4"/>
    <n v="24"/>
    <n v="32"/>
    <n v="5963"/>
  </r>
  <r>
    <s v="AERMOD 22112"/>
    <s v="ElmoreNorth_10202023_2018_PM25A.SUM"/>
    <x v="5"/>
    <x v="2"/>
    <x v="47"/>
    <x v="0"/>
    <n v="2.6679999999999999E-2"/>
    <n v="630714.82999999996"/>
    <n v="3672090.6"/>
    <n v="-68.86"/>
    <n v="-68.86"/>
    <n v="0"/>
    <s v="1 YEARS"/>
    <x v="4"/>
    <n v="24"/>
    <n v="32"/>
    <n v="5963"/>
  </r>
  <r>
    <s v="AERMOD 22112"/>
    <s v="ElmoreNorth_10202023_2018_PM25A.SUM"/>
    <x v="5"/>
    <x v="2"/>
    <x v="48"/>
    <x v="0"/>
    <n v="1.8419999999999999E-2"/>
    <n v="630775"/>
    <n v="3672075"/>
    <n v="-68.59"/>
    <n v="-68.59"/>
    <n v="0"/>
    <s v="1 YEARS"/>
    <x v="4"/>
    <n v="24"/>
    <n v="32"/>
    <n v="5963"/>
  </r>
  <r>
    <s v="AERMOD 22112"/>
    <s v="ElmoreNorth_10202023_2018_PM25A.SUM"/>
    <x v="5"/>
    <x v="2"/>
    <x v="49"/>
    <x v="0"/>
    <n v="1.1979999999999999E-2"/>
    <n v="630850"/>
    <n v="3672075"/>
    <n v="-69.19"/>
    <n v="-69.19"/>
    <n v="0"/>
    <s v="1 YEARS"/>
    <x v="4"/>
    <n v="24"/>
    <n v="32"/>
    <n v="5963"/>
  </r>
  <r>
    <s v="AERMOD 22112"/>
    <s v="ElmoreNorth_10202023_2018_PM25A.SUM"/>
    <x v="5"/>
    <x v="2"/>
    <x v="7"/>
    <x v="0"/>
    <n v="1.0200000000000001E-3"/>
    <n v="630714.82999999996"/>
    <n v="3672232.85"/>
    <n v="-68.91"/>
    <n v="-68.91"/>
    <n v="0"/>
    <s v="1 YEARS"/>
    <x v="4"/>
    <n v="24"/>
    <n v="32"/>
    <n v="5963"/>
  </r>
  <r>
    <s v="AERMOD 22112"/>
    <s v="ElmoreNorth_10202023_2018_PM25A.SUM"/>
    <x v="5"/>
    <x v="2"/>
    <x v="8"/>
    <x v="0"/>
    <n v="2.9999999999999997E-4"/>
    <n v="630423.97"/>
    <n v="3672375.09"/>
    <n v="-69.58"/>
    <n v="-69.58"/>
    <n v="0"/>
    <s v="1 YEARS"/>
    <x v="4"/>
    <n v="24"/>
    <n v="32"/>
    <n v="5963"/>
  </r>
  <r>
    <s v="AERMOD 22112"/>
    <s v="ElmoreNorth_10202023_2018_PM25A.SUM"/>
    <x v="5"/>
    <x v="2"/>
    <x v="9"/>
    <x v="0"/>
    <n v="2.9E-4"/>
    <n v="630423.97"/>
    <n v="3672375.09"/>
    <n v="-69.58"/>
    <n v="-69.58"/>
    <n v="0"/>
    <s v="1 YEARS"/>
    <x v="4"/>
    <n v="24"/>
    <n v="32"/>
    <n v="5963"/>
  </r>
  <r>
    <s v="AERMOD 22112"/>
    <s v="ElmoreNorth_10202023_2018_PM25A.SUM"/>
    <x v="5"/>
    <x v="2"/>
    <x v="10"/>
    <x v="0"/>
    <n v="2.7E-4"/>
    <n v="630423.97"/>
    <n v="3672375.09"/>
    <n v="-69.58"/>
    <n v="-69.58"/>
    <n v="0"/>
    <s v="1 YEARS"/>
    <x v="4"/>
    <n v="24"/>
    <n v="32"/>
    <n v="5963"/>
  </r>
  <r>
    <s v="AERMOD 22112"/>
    <s v="ElmoreNorth_10202023_2018_PM25A.SUM"/>
    <x v="5"/>
    <x v="2"/>
    <x v="11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A.SUM"/>
    <x v="5"/>
    <x v="2"/>
    <x v="12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A.SUM"/>
    <x v="5"/>
    <x v="2"/>
    <x v="13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A.SUM"/>
    <x v="5"/>
    <x v="2"/>
    <x v="14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PM25A.SUM"/>
    <x v="5"/>
    <x v="2"/>
    <x v="15"/>
    <x v="0"/>
    <n v="2.5000000000000001E-4"/>
    <n v="630399.73"/>
    <n v="3672375.09"/>
    <n v="-69.62"/>
    <n v="-69.62"/>
    <n v="0"/>
    <s v="1 YEARS"/>
    <x v="4"/>
    <n v="24"/>
    <n v="32"/>
    <n v="5963"/>
  </r>
  <r>
    <s v="AERMOD 22112"/>
    <s v="ElmoreNorth_10202023_2018_PM25A.SUM"/>
    <x v="5"/>
    <x v="2"/>
    <x v="16"/>
    <x v="0"/>
    <n v="2.4000000000000001E-4"/>
    <n v="630714.82999999996"/>
    <n v="3672280.26"/>
    <n v="-68.94"/>
    <n v="-68.94"/>
    <n v="0"/>
    <s v="1 YEARS"/>
    <x v="4"/>
    <n v="24"/>
    <n v="32"/>
    <n v="5963"/>
  </r>
  <r>
    <s v="AERMOD 22112"/>
    <s v="ElmoreNorth_10202023_2018_SO2.SUM"/>
    <x v="6"/>
    <x v="3"/>
    <x v="0"/>
    <x v="0"/>
    <n v="7.6999999999999996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1"/>
    <x v="0"/>
    <n v="7.6999999999999996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2"/>
    <x v="0"/>
    <n v="7.6999999999999996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3"/>
    <x v="0"/>
    <n v="3.3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4"/>
    <x v="0"/>
    <n v="2.100000000000000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5"/>
    <x v="0"/>
    <n v="2.7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6"/>
    <x v="0"/>
    <n v="9.0000000000000006E-5"/>
    <n v="630714.82999999996"/>
    <n v="3672209.14"/>
    <n v="-68.89"/>
    <n v="-68.89"/>
    <n v="0"/>
    <s v="1 YEARS"/>
    <x v="4"/>
    <n v="10"/>
    <n v="17"/>
    <n v="5963"/>
  </r>
  <r>
    <s v="AERMOD 22112"/>
    <s v="ElmoreNorth_10202023_2018_SO2.SUM"/>
    <x v="6"/>
    <x v="3"/>
    <x v="7"/>
    <x v="0"/>
    <n v="9.0000000000000006E-5"/>
    <n v="630714.82999999996"/>
    <n v="3672209.14"/>
    <n v="-68.89"/>
    <n v="-68.89"/>
    <n v="0"/>
    <s v="1 YEARS"/>
    <x v="4"/>
    <n v="10"/>
    <n v="17"/>
    <n v="5963"/>
  </r>
  <r>
    <s v="AERMOD 22112"/>
    <s v="ElmoreNorth_10202023_2018_SO2.SUM"/>
    <x v="6"/>
    <x v="3"/>
    <x v="8"/>
    <x v="0"/>
    <n v="1.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9"/>
    <x v="0"/>
    <n v="1.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10"/>
    <x v="0"/>
    <n v="1.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11"/>
    <x v="0"/>
    <n v="8.0000000000000007E-5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SO2.SUM"/>
    <x v="6"/>
    <x v="3"/>
    <x v="12"/>
    <x v="0"/>
    <n v="6.9999999999999994E-5"/>
    <n v="630593.64"/>
    <n v="3672375.09"/>
    <n v="-69.260000000000005"/>
    <n v="-69.260000000000005"/>
    <n v="0"/>
    <s v="1 YEARS"/>
    <x v="4"/>
    <n v="10"/>
    <n v="17"/>
    <n v="5963"/>
  </r>
  <r>
    <s v="AERMOD 22112"/>
    <s v="ElmoreNorth_10202023_2018_SO2.SUM"/>
    <x v="6"/>
    <x v="3"/>
    <x v="13"/>
    <x v="0"/>
    <n v="6.9999999999999994E-5"/>
    <n v="630423.97"/>
    <n v="3672375.09"/>
    <n v="-69.58"/>
    <n v="-69.58"/>
    <n v="0"/>
    <s v="1 YEARS"/>
    <x v="4"/>
    <n v="10"/>
    <n v="17"/>
    <n v="5963"/>
  </r>
  <r>
    <s v="AERMOD 22112"/>
    <s v="ElmoreNorth_10202023_2018_SO2.SUM"/>
    <x v="6"/>
    <x v="3"/>
    <x v="14"/>
    <x v="0"/>
    <n v="9.0000000000000006E-5"/>
    <n v="630485.19999999995"/>
    <n v="3672380.53"/>
    <n v="-69.47"/>
    <n v="-69.47"/>
    <n v="0"/>
    <s v="1 YEARS"/>
    <x v="4"/>
    <n v="10"/>
    <n v="17"/>
    <n v="5963"/>
  </r>
  <r>
    <s v="AERMOD 22112"/>
    <s v="ElmoreNorth_10202023_2018_SO2.SUM"/>
    <x v="6"/>
    <x v="3"/>
    <x v="15"/>
    <x v="0"/>
    <n v="9.0000000000000006E-5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3"/>
    <x v="16"/>
    <x v="0"/>
    <n v="9.0000000000000006E-5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0"/>
    <x v="0"/>
    <n v="7.5000000000000002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1"/>
    <x v="0"/>
    <n v="7.5000000000000002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2"/>
    <x v="0"/>
    <n v="7.5000000000000002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3"/>
    <x v="0"/>
    <n v="3.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4"/>
    <x v="0"/>
    <n v="2.0000000000000001E-4"/>
    <n v="630423.97"/>
    <n v="3672375.09"/>
    <n v="-69.58"/>
    <n v="-69.58"/>
    <n v="0"/>
    <s v="1 YEARS"/>
    <x v="4"/>
    <n v="10"/>
    <n v="17"/>
    <n v="5963"/>
  </r>
  <r>
    <s v="AERMOD 22112"/>
    <s v="ElmoreNorth_10202023_2018_SO2.SUM"/>
    <x v="6"/>
    <x v="9"/>
    <x v="5"/>
    <x v="0"/>
    <n v="2.500000000000000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6"/>
    <x v="0"/>
    <n v="9.0000000000000006E-5"/>
    <n v="630714.82999999996"/>
    <n v="3672209.14"/>
    <n v="-68.89"/>
    <n v="-68.89"/>
    <n v="0"/>
    <s v="1 YEARS"/>
    <x v="4"/>
    <n v="10"/>
    <n v="17"/>
    <n v="5963"/>
  </r>
  <r>
    <s v="AERMOD 22112"/>
    <s v="ElmoreNorth_10202023_2018_SO2.SUM"/>
    <x v="6"/>
    <x v="9"/>
    <x v="7"/>
    <x v="0"/>
    <n v="9.0000000000000006E-5"/>
    <n v="630714.82999999996"/>
    <n v="3672209.14"/>
    <n v="-68.89"/>
    <n v="-68.89"/>
    <n v="0"/>
    <s v="1 YEARS"/>
    <x v="4"/>
    <n v="10"/>
    <n v="17"/>
    <n v="5963"/>
  </r>
  <r>
    <s v="AERMOD 22112"/>
    <s v="ElmoreNorth_10202023_2018_SO2.SUM"/>
    <x v="6"/>
    <x v="9"/>
    <x v="8"/>
    <x v="0"/>
    <n v="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9"/>
    <x v="0"/>
    <n v="1.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10"/>
    <x v="0"/>
    <n v="1E-4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11"/>
    <x v="0"/>
    <n v="6.9999999999999994E-5"/>
    <n v="630423.97"/>
    <n v="3672375.09"/>
    <n v="-69.58"/>
    <n v="-69.58"/>
    <n v="0"/>
    <s v="1 YEARS"/>
    <x v="4"/>
    <n v="10"/>
    <n v="17"/>
    <n v="5963"/>
  </r>
  <r>
    <s v="AERMOD 22112"/>
    <s v="ElmoreNorth_10202023_2018_SO2.SUM"/>
    <x v="6"/>
    <x v="9"/>
    <x v="12"/>
    <x v="0"/>
    <n v="6.9999999999999994E-5"/>
    <n v="630423.97"/>
    <n v="3672375.09"/>
    <n v="-69.58"/>
    <n v="-69.58"/>
    <n v="0"/>
    <s v="1 YEARS"/>
    <x v="4"/>
    <n v="10"/>
    <n v="17"/>
    <n v="5963"/>
  </r>
  <r>
    <s v="AERMOD 22112"/>
    <s v="ElmoreNorth_10202023_2018_SO2.SUM"/>
    <x v="6"/>
    <x v="9"/>
    <x v="13"/>
    <x v="0"/>
    <n v="6.0000000000000002E-5"/>
    <n v="630423.97"/>
    <n v="3672375.09"/>
    <n v="-69.58"/>
    <n v="-69.58"/>
    <n v="0"/>
    <s v="1 YEARS"/>
    <x v="4"/>
    <n v="10"/>
    <n v="17"/>
    <n v="5963"/>
  </r>
  <r>
    <s v="AERMOD 22112"/>
    <s v="ElmoreNorth_10202023_2018_SO2.SUM"/>
    <x v="6"/>
    <x v="9"/>
    <x v="14"/>
    <x v="0"/>
    <n v="8.0000000000000007E-5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15"/>
    <x v="0"/>
    <n v="9.0000000000000006E-5"/>
    <n v="630448.19999999995"/>
    <n v="3672375.09"/>
    <n v="-69.53"/>
    <n v="-69.53"/>
    <n v="0"/>
    <s v="1 YEARS"/>
    <x v="4"/>
    <n v="10"/>
    <n v="17"/>
    <n v="5963"/>
  </r>
  <r>
    <s v="AERMOD 22112"/>
    <s v="ElmoreNorth_10202023_2018_SO2.SUM"/>
    <x v="6"/>
    <x v="9"/>
    <x v="16"/>
    <x v="0"/>
    <n v="8.0000000000000007E-5"/>
    <n v="630423.97"/>
    <n v="3672375.09"/>
    <n v="-69.58"/>
    <n v="-69.58"/>
    <n v="0"/>
    <s v="1 YEARS"/>
    <x v="4"/>
    <n v="10"/>
    <n v="17"/>
    <n v="5963"/>
  </r>
  <r>
    <s v="AERMOD 22112"/>
    <s v="ElmoreNorth_10202023_2018_SO23.SUM"/>
    <x v="6"/>
    <x v="10"/>
    <x v="0"/>
    <x v="0"/>
    <n v="2.1000000000000001E-4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0"/>
    <x v="1"/>
    <n v="1.9000000000000001E-4"/>
    <n v="630448.19999999995"/>
    <n v="3672375.09"/>
    <n v="-69.53"/>
    <n v="-69.53"/>
    <n v="0"/>
    <n v="18080724"/>
    <x v="4"/>
    <n v="10"/>
    <n v="17"/>
    <n v="5963"/>
  </r>
  <r>
    <s v="AERMOD 22112"/>
    <s v="ElmoreNorth_10202023_2018_SO23.SUM"/>
    <x v="6"/>
    <x v="10"/>
    <x v="1"/>
    <x v="0"/>
    <n v="2.1000000000000001E-4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1"/>
    <x v="1"/>
    <n v="1.9000000000000001E-4"/>
    <n v="630448.19999999995"/>
    <n v="3672375.09"/>
    <n v="-69.53"/>
    <n v="-69.53"/>
    <n v="0"/>
    <n v="18080724"/>
    <x v="4"/>
    <n v="10"/>
    <n v="17"/>
    <n v="5963"/>
  </r>
  <r>
    <s v="AERMOD 22112"/>
    <s v="ElmoreNorth_10202023_2018_SO23.SUM"/>
    <x v="6"/>
    <x v="10"/>
    <x v="2"/>
    <x v="0"/>
    <n v="2.1000000000000001E-4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2"/>
    <x v="1"/>
    <n v="1.9000000000000001E-4"/>
    <n v="630448.19999999995"/>
    <n v="3672375.09"/>
    <n v="-69.53"/>
    <n v="-69.53"/>
    <n v="0"/>
    <n v="18080724"/>
    <x v="4"/>
    <n v="10"/>
    <n v="17"/>
    <n v="5963"/>
  </r>
  <r>
    <s v="AERMOD 22112"/>
    <s v="ElmoreNorth_10202023_2018_SO23.SUM"/>
    <x v="6"/>
    <x v="10"/>
    <x v="3"/>
    <x v="0"/>
    <n v="9.0000000000000006E-5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3"/>
    <x v="1"/>
    <n v="8.0000000000000007E-5"/>
    <n v="630423.97"/>
    <n v="3672375.09"/>
    <n v="-69.58"/>
    <n v="-69.58"/>
    <n v="0"/>
    <n v="18080721"/>
    <x v="4"/>
    <n v="10"/>
    <n v="17"/>
    <n v="5963"/>
  </r>
  <r>
    <s v="AERMOD 22112"/>
    <s v="ElmoreNorth_10202023_2018_SO23.SUM"/>
    <x v="6"/>
    <x v="10"/>
    <x v="4"/>
    <x v="0"/>
    <n v="6.0000000000000002E-5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4"/>
    <x v="1"/>
    <n v="6.0000000000000002E-5"/>
    <n v="630399.73"/>
    <n v="3672375.09"/>
    <n v="-69.62"/>
    <n v="-69.62"/>
    <n v="0"/>
    <n v="18080803"/>
    <x v="4"/>
    <n v="10"/>
    <n v="17"/>
    <n v="5963"/>
  </r>
  <r>
    <s v="AERMOD 22112"/>
    <s v="ElmoreNorth_10202023_2018_SO23.SUM"/>
    <x v="6"/>
    <x v="10"/>
    <x v="5"/>
    <x v="0"/>
    <n v="6.9999999999999994E-5"/>
    <n v="630448.19999999995"/>
    <n v="3672375.09"/>
    <n v="-69.53"/>
    <n v="-69.53"/>
    <n v="0"/>
    <n v="18082021"/>
    <x v="4"/>
    <n v="10"/>
    <n v="17"/>
    <n v="5963"/>
  </r>
  <r>
    <s v="AERMOD 22112"/>
    <s v="ElmoreNorth_10202023_2018_SO23.SUM"/>
    <x v="6"/>
    <x v="10"/>
    <x v="5"/>
    <x v="1"/>
    <n v="6.0000000000000002E-5"/>
    <n v="630423.97"/>
    <n v="3672375.09"/>
    <n v="-69.58"/>
    <n v="-69.58"/>
    <n v="0"/>
    <n v="18080724"/>
    <x v="4"/>
    <n v="10"/>
    <n v="17"/>
    <n v="5963"/>
  </r>
  <r>
    <s v="AERMOD 22112"/>
    <s v="ElmoreNorth_10202023_2018_SO23.SUM"/>
    <x v="6"/>
    <x v="10"/>
    <x v="6"/>
    <x v="0"/>
    <n v="3.0000000000000001E-5"/>
    <n v="630714.82999999996"/>
    <n v="3672209.14"/>
    <n v="-68.89"/>
    <n v="-68.89"/>
    <n v="0"/>
    <n v="18061324"/>
    <x v="4"/>
    <n v="10"/>
    <n v="17"/>
    <n v="5963"/>
  </r>
  <r>
    <s v="AERMOD 22112"/>
    <s v="ElmoreNorth_10202023_2018_SO23.SUM"/>
    <x v="6"/>
    <x v="10"/>
    <x v="6"/>
    <x v="1"/>
    <n v="3.0000000000000001E-5"/>
    <n v="630714.82999999996"/>
    <n v="3672209.14"/>
    <n v="-68.89"/>
    <n v="-68.89"/>
    <n v="0"/>
    <n v="18052206"/>
    <x v="4"/>
    <n v="10"/>
    <n v="17"/>
    <n v="5963"/>
  </r>
  <r>
    <s v="AERMOD 22112"/>
    <s v="ElmoreNorth_10202023_2018_SO23.SUM"/>
    <x v="6"/>
    <x v="10"/>
    <x v="7"/>
    <x v="0"/>
    <n v="3.0000000000000001E-5"/>
    <n v="630714.82999999996"/>
    <n v="3672209.14"/>
    <n v="-68.89"/>
    <n v="-68.89"/>
    <n v="0"/>
    <n v="18061324"/>
    <x v="4"/>
    <n v="10"/>
    <n v="17"/>
    <n v="5963"/>
  </r>
  <r>
    <s v="AERMOD 22112"/>
    <s v="ElmoreNorth_10202023_2018_SO23.SUM"/>
    <x v="6"/>
    <x v="10"/>
    <x v="7"/>
    <x v="1"/>
    <n v="3.0000000000000001E-5"/>
    <n v="630714.82999999996"/>
    <n v="3672209.14"/>
    <n v="-68.89"/>
    <n v="-68.89"/>
    <n v="0"/>
    <n v="18052206"/>
    <x v="4"/>
    <n v="10"/>
    <n v="17"/>
    <n v="5963"/>
  </r>
  <r>
    <s v="AERMOD 22112"/>
    <s v="ElmoreNorth_10202023_2018_SO23.SUM"/>
    <x v="6"/>
    <x v="10"/>
    <x v="8"/>
    <x v="0"/>
    <n v="3.0000000000000001E-5"/>
    <n v="630461.84"/>
    <n v="3672380.53"/>
    <n v="-69.52"/>
    <n v="-69.52"/>
    <n v="0"/>
    <n v="18082021"/>
    <x v="4"/>
    <n v="10"/>
    <n v="17"/>
    <n v="5963"/>
  </r>
  <r>
    <s v="AERMOD 22112"/>
    <s v="ElmoreNorth_10202023_2018_SO23.SUM"/>
    <x v="6"/>
    <x v="10"/>
    <x v="8"/>
    <x v="1"/>
    <n v="3.0000000000000001E-5"/>
    <n v="630423.97"/>
    <n v="3672375.09"/>
    <n v="-69.58"/>
    <n v="-69.58"/>
    <n v="0"/>
    <n v="18080721"/>
    <x v="4"/>
    <n v="10"/>
    <n v="17"/>
    <n v="5963"/>
  </r>
  <r>
    <s v="AERMOD 22112"/>
    <s v="ElmoreNorth_10202023_2018_SO23.SUM"/>
    <x v="6"/>
    <x v="10"/>
    <x v="9"/>
    <x v="0"/>
    <n v="3.0000000000000001E-5"/>
    <n v="630461.84"/>
    <n v="3672380.53"/>
    <n v="-69.52"/>
    <n v="-69.52"/>
    <n v="0"/>
    <n v="18082021"/>
    <x v="4"/>
    <n v="10"/>
    <n v="17"/>
    <n v="5963"/>
  </r>
  <r>
    <s v="AERMOD 22112"/>
    <s v="ElmoreNorth_10202023_2018_SO23.SUM"/>
    <x v="6"/>
    <x v="10"/>
    <x v="9"/>
    <x v="1"/>
    <n v="3.0000000000000001E-5"/>
    <n v="630423.97"/>
    <n v="3672375.09"/>
    <n v="-69.58"/>
    <n v="-69.58"/>
    <n v="0"/>
    <n v="18080721"/>
    <x v="4"/>
    <n v="10"/>
    <n v="17"/>
    <n v="5963"/>
  </r>
  <r>
    <s v="AERMOD 22112"/>
    <s v="ElmoreNorth_10202023_2018_SO23.SUM"/>
    <x v="6"/>
    <x v="10"/>
    <x v="10"/>
    <x v="0"/>
    <n v="3.0000000000000001E-5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10"/>
    <x v="1"/>
    <n v="3.0000000000000001E-5"/>
    <n v="630423.97"/>
    <n v="3672375.09"/>
    <n v="-69.58"/>
    <n v="-69.58"/>
    <n v="0"/>
    <n v="18080721"/>
    <x v="4"/>
    <n v="10"/>
    <n v="17"/>
    <n v="5963"/>
  </r>
  <r>
    <s v="AERMOD 22112"/>
    <s v="ElmoreNorth_10202023_2018_SO23.SUM"/>
    <x v="6"/>
    <x v="10"/>
    <x v="11"/>
    <x v="0"/>
    <n v="2.0000000000000002E-5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11"/>
    <x v="1"/>
    <n v="2.0000000000000002E-5"/>
    <n v="630399.73"/>
    <n v="3672375.09"/>
    <n v="-69.62"/>
    <n v="-69.62"/>
    <n v="0"/>
    <n v="18080803"/>
    <x v="4"/>
    <n v="10"/>
    <n v="17"/>
    <n v="5963"/>
  </r>
  <r>
    <s v="AERMOD 22112"/>
    <s v="ElmoreNorth_10202023_2018_SO23.SUM"/>
    <x v="6"/>
    <x v="10"/>
    <x v="12"/>
    <x v="0"/>
    <n v="2.0000000000000002E-5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12"/>
    <x v="1"/>
    <n v="2.0000000000000002E-5"/>
    <n v="630399.73"/>
    <n v="3672375.09"/>
    <n v="-69.62"/>
    <n v="-69.62"/>
    <n v="0"/>
    <n v="18080803"/>
    <x v="4"/>
    <n v="10"/>
    <n v="17"/>
    <n v="5963"/>
  </r>
  <r>
    <s v="AERMOD 22112"/>
    <s v="ElmoreNorth_10202023_2018_SO23.SUM"/>
    <x v="6"/>
    <x v="10"/>
    <x v="13"/>
    <x v="0"/>
    <n v="2.0000000000000002E-5"/>
    <n v="630423.97"/>
    <n v="3672375.09"/>
    <n v="-69.58"/>
    <n v="-69.58"/>
    <n v="0"/>
    <n v="18072821"/>
    <x v="4"/>
    <n v="10"/>
    <n v="17"/>
    <n v="5963"/>
  </r>
  <r>
    <s v="AERMOD 22112"/>
    <s v="ElmoreNorth_10202023_2018_SO23.SUM"/>
    <x v="6"/>
    <x v="10"/>
    <x v="13"/>
    <x v="1"/>
    <n v="2.0000000000000002E-5"/>
    <n v="630399.73"/>
    <n v="3672375.09"/>
    <n v="-69.62"/>
    <n v="-69.62"/>
    <n v="0"/>
    <n v="18080803"/>
    <x v="4"/>
    <n v="10"/>
    <n v="17"/>
    <n v="5963"/>
  </r>
  <r>
    <s v="AERMOD 22112"/>
    <s v="ElmoreNorth_10202023_2018_SO23.SUM"/>
    <x v="6"/>
    <x v="10"/>
    <x v="14"/>
    <x v="0"/>
    <n v="2.0000000000000002E-5"/>
    <n v="630448.19999999995"/>
    <n v="3672375.09"/>
    <n v="-69.53"/>
    <n v="-69.53"/>
    <n v="0"/>
    <n v="18082021"/>
    <x v="4"/>
    <n v="10"/>
    <n v="17"/>
    <n v="5963"/>
  </r>
  <r>
    <s v="AERMOD 22112"/>
    <s v="ElmoreNorth_10202023_2018_SO23.SUM"/>
    <x v="6"/>
    <x v="10"/>
    <x v="14"/>
    <x v="1"/>
    <n v="2.0000000000000002E-5"/>
    <n v="630448.19999999995"/>
    <n v="3672375.09"/>
    <n v="-69.53"/>
    <n v="-69.53"/>
    <n v="0"/>
    <n v="18061524"/>
    <x v="4"/>
    <n v="10"/>
    <n v="17"/>
    <n v="5963"/>
  </r>
  <r>
    <s v="AERMOD 22112"/>
    <s v="ElmoreNorth_10202023_2018_SO23.SUM"/>
    <x v="6"/>
    <x v="10"/>
    <x v="15"/>
    <x v="0"/>
    <n v="2.0000000000000002E-5"/>
    <n v="630448.19999999995"/>
    <n v="3672375.09"/>
    <n v="-69.53"/>
    <n v="-69.53"/>
    <n v="0"/>
    <n v="18082021"/>
    <x v="4"/>
    <n v="10"/>
    <n v="17"/>
    <n v="5963"/>
  </r>
  <r>
    <s v="AERMOD 22112"/>
    <s v="ElmoreNorth_10202023_2018_SO23.SUM"/>
    <x v="6"/>
    <x v="10"/>
    <x v="15"/>
    <x v="1"/>
    <n v="2.0000000000000002E-5"/>
    <n v="630399.73"/>
    <n v="3672375.09"/>
    <n v="-69.62"/>
    <n v="-69.62"/>
    <n v="0"/>
    <n v="18072821"/>
    <x v="4"/>
    <n v="10"/>
    <n v="17"/>
    <n v="5963"/>
  </r>
  <r>
    <s v="AERMOD 22112"/>
    <s v="ElmoreNorth_10202023_2018_SO23.SUM"/>
    <x v="6"/>
    <x v="10"/>
    <x v="16"/>
    <x v="0"/>
    <n v="2.0000000000000002E-5"/>
    <n v="630399.73"/>
    <n v="3672375.09"/>
    <n v="-69.62"/>
    <n v="-69.62"/>
    <n v="0"/>
    <n v="18080721"/>
    <x v="4"/>
    <n v="10"/>
    <n v="17"/>
    <n v="5963"/>
  </r>
  <r>
    <s v="AERMOD 22112"/>
    <s v="ElmoreNorth_10202023_2018_SO23.SUM"/>
    <x v="6"/>
    <x v="10"/>
    <x v="16"/>
    <x v="1"/>
    <n v="2.0000000000000002E-5"/>
    <n v="630399.73"/>
    <n v="3672375.09"/>
    <n v="-69.62"/>
    <n v="-69.62"/>
    <n v="0"/>
    <n v="18072821"/>
    <x v="4"/>
    <n v="10"/>
    <n v="17"/>
    <n v="5963"/>
  </r>
  <r>
    <s v="AERMOD 22112"/>
    <s v="ElmoreNorth_10202023_2018_SO24.SUM"/>
    <x v="6"/>
    <x v="6"/>
    <x v="0"/>
    <x v="0"/>
    <n v="2.0000000000000002E-5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0"/>
    <x v="1"/>
    <n v="2.0000000000000002E-5"/>
    <n v="630399.73"/>
    <n v="3672375.09"/>
    <n v="-69.62"/>
    <n v="-69.62"/>
    <n v="0"/>
    <n v="18062324"/>
    <x v="4"/>
    <n v="10"/>
    <n v="17"/>
    <n v="5963"/>
  </r>
  <r>
    <s v="AERMOD 22112"/>
    <s v="ElmoreNorth_10202023_2018_SO24.SUM"/>
    <x v="6"/>
    <x v="6"/>
    <x v="1"/>
    <x v="0"/>
    <n v="2.0000000000000002E-5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"/>
    <x v="1"/>
    <n v="2.0000000000000002E-5"/>
    <n v="630399.73"/>
    <n v="3672375.09"/>
    <n v="-69.62"/>
    <n v="-69.62"/>
    <n v="0"/>
    <n v="18062324"/>
    <x v="4"/>
    <n v="10"/>
    <n v="17"/>
    <n v="5963"/>
  </r>
  <r>
    <s v="AERMOD 22112"/>
    <s v="ElmoreNorth_10202023_2018_SO24.SUM"/>
    <x v="6"/>
    <x v="6"/>
    <x v="2"/>
    <x v="0"/>
    <n v="2.0000000000000002E-5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2"/>
    <x v="1"/>
    <n v="2.0000000000000002E-5"/>
    <n v="630399.73"/>
    <n v="3672375.09"/>
    <n v="-69.62"/>
    <n v="-69.62"/>
    <n v="0"/>
    <n v="18062324"/>
    <x v="4"/>
    <n v="10"/>
    <n v="17"/>
    <n v="5963"/>
  </r>
  <r>
    <s v="AERMOD 22112"/>
    <s v="ElmoreNorth_10202023_2018_SO24.SUM"/>
    <x v="6"/>
    <x v="6"/>
    <x v="3"/>
    <x v="0"/>
    <n v="1.0000000000000001E-5"/>
    <n v="630423.97"/>
    <n v="3672375.09"/>
    <n v="-69.58"/>
    <n v="-69.58"/>
    <n v="0"/>
    <n v="18072824"/>
    <x v="4"/>
    <n v="10"/>
    <n v="17"/>
    <n v="5963"/>
  </r>
  <r>
    <s v="AERMOD 22112"/>
    <s v="ElmoreNorth_10202023_2018_SO24.SUM"/>
    <x v="6"/>
    <x v="6"/>
    <x v="3"/>
    <x v="1"/>
    <n v="1.0000000000000001E-5"/>
    <n v="630423.97"/>
    <n v="3672375.09"/>
    <n v="-69.58"/>
    <n v="-69.58"/>
    <n v="0"/>
    <n v="18062324"/>
    <x v="4"/>
    <n v="10"/>
    <n v="17"/>
    <n v="5963"/>
  </r>
  <r>
    <s v="AERMOD 22112"/>
    <s v="ElmoreNorth_10202023_2018_SO24.SUM"/>
    <x v="6"/>
    <x v="6"/>
    <x v="4"/>
    <x v="0"/>
    <n v="1.0000000000000001E-5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4"/>
    <x v="1"/>
    <n v="1.0000000000000001E-5"/>
    <n v="630399.73"/>
    <n v="3672375.09"/>
    <n v="-69.62"/>
    <n v="-69.62"/>
    <n v="0"/>
    <n v="18080724"/>
    <x v="4"/>
    <n v="10"/>
    <n v="17"/>
    <n v="5963"/>
  </r>
  <r>
    <s v="AERMOD 22112"/>
    <s v="ElmoreNorth_10202023_2018_SO24.SUM"/>
    <x v="6"/>
    <x v="6"/>
    <x v="5"/>
    <x v="0"/>
    <n v="1.0000000000000001E-5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5"/>
    <x v="1"/>
    <n v="1.0000000000000001E-5"/>
    <n v="630399.73"/>
    <n v="3672375.09"/>
    <n v="-69.62"/>
    <n v="-69.62"/>
    <n v="0"/>
    <n v="18062324"/>
    <x v="4"/>
    <n v="10"/>
    <n v="17"/>
    <n v="5963"/>
  </r>
  <r>
    <s v="AERMOD 22112"/>
    <s v="ElmoreNorth_10202023_2018_SO24.SUM"/>
    <x v="6"/>
    <x v="6"/>
    <x v="6"/>
    <x v="0"/>
    <n v="0"/>
    <n v="630714.82999999996"/>
    <n v="3672232.85"/>
    <n v="-68.91"/>
    <n v="-68.91"/>
    <n v="0"/>
    <n v="18050224"/>
    <x v="4"/>
    <n v="10"/>
    <n v="17"/>
    <n v="5963"/>
  </r>
  <r>
    <s v="AERMOD 22112"/>
    <s v="ElmoreNorth_10202023_2018_SO24.SUM"/>
    <x v="6"/>
    <x v="6"/>
    <x v="6"/>
    <x v="1"/>
    <n v="0"/>
    <n v="630714.82999999996"/>
    <n v="3672209.14"/>
    <n v="-68.89"/>
    <n v="-68.89"/>
    <n v="0"/>
    <n v="18043024"/>
    <x v="4"/>
    <n v="10"/>
    <n v="17"/>
    <n v="5963"/>
  </r>
  <r>
    <s v="AERMOD 22112"/>
    <s v="ElmoreNorth_10202023_2018_SO24.SUM"/>
    <x v="6"/>
    <x v="6"/>
    <x v="7"/>
    <x v="0"/>
    <n v="0"/>
    <n v="630714.82999999996"/>
    <n v="3672232.85"/>
    <n v="-68.91"/>
    <n v="-68.91"/>
    <n v="0"/>
    <n v="18050224"/>
    <x v="4"/>
    <n v="10"/>
    <n v="17"/>
    <n v="5963"/>
  </r>
  <r>
    <s v="AERMOD 22112"/>
    <s v="ElmoreNorth_10202023_2018_SO24.SUM"/>
    <x v="6"/>
    <x v="6"/>
    <x v="7"/>
    <x v="1"/>
    <n v="0"/>
    <n v="630714.82999999996"/>
    <n v="3672209.14"/>
    <n v="-68.89"/>
    <n v="-68.89"/>
    <n v="0"/>
    <n v="18043024"/>
    <x v="4"/>
    <n v="10"/>
    <n v="17"/>
    <n v="5963"/>
  </r>
  <r>
    <s v="AERMOD 22112"/>
    <s v="ElmoreNorth_10202023_2018_SO24.SUM"/>
    <x v="6"/>
    <x v="6"/>
    <x v="8"/>
    <x v="0"/>
    <n v="0"/>
    <n v="630423.97"/>
    <n v="3672375.09"/>
    <n v="-69.58"/>
    <n v="-69.58"/>
    <n v="0"/>
    <n v="18062324"/>
    <x v="4"/>
    <n v="10"/>
    <n v="17"/>
    <n v="5963"/>
  </r>
  <r>
    <s v="AERMOD 22112"/>
    <s v="ElmoreNorth_10202023_2018_SO24.SUM"/>
    <x v="6"/>
    <x v="6"/>
    <x v="8"/>
    <x v="1"/>
    <n v="0"/>
    <n v="630423.97"/>
    <n v="3672375.09"/>
    <n v="-69.58"/>
    <n v="-69.58"/>
    <n v="0"/>
    <n v="18072824"/>
    <x v="4"/>
    <n v="10"/>
    <n v="17"/>
    <n v="5963"/>
  </r>
  <r>
    <s v="AERMOD 22112"/>
    <s v="ElmoreNorth_10202023_2018_SO24.SUM"/>
    <x v="6"/>
    <x v="6"/>
    <x v="9"/>
    <x v="0"/>
    <n v="0"/>
    <n v="630423.97"/>
    <n v="3672375.09"/>
    <n v="-69.58"/>
    <n v="-69.58"/>
    <n v="0"/>
    <n v="18072824"/>
    <x v="4"/>
    <n v="10"/>
    <n v="17"/>
    <n v="5963"/>
  </r>
  <r>
    <s v="AERMOD 22112"/>
    <s v="ElmoreNorth_10202023_2018_SO24.SUM"/>
    <x v="6"/>
    <x v="6"/>
    <x v="9"/>
    <x v="1"/>
    <n v="0"/>
    <n v="630423.97"/>
    <n v="3672375.09"/>
    <n v="-69.58"/>
    <n v="-69.58"/>
    <n v="0"/>
    <n v="18062324"/>
    <x v="4"/>
    <n v="10"/>
    <n v="17"/>
    <n v="5963"/>
  </r>
  <r>
    <s v="AERMOD 22112"/>
    <s v="ElmoreNorth_10202023_2018_SO24.SUM"/>
    <x v="6"/>
    <x v="6"/>
    <x v="10"/>
    <x v="0"/>
    <n v="0"/>
    <n v="630423.97"/>
    <n v="3672375.09"/>
    <n v="-69.58"/>
    <n v="-69.58"/>
    <n v="0"/>
    <n v="18072824"/>
    <x v="4"/>
    <n v="10"/>
    <n v="17"/>
    <n v="5963"/>
  </r>
  <r>
    <s v="AERMOD 22112"/>
    <s v="ElmoreNorth_10202023_2018_SO24.SUM"/>
    <x v="6"/>
    <x v="6"/>
    <x v="10"/>
    <x v="1"/>
    <n v="0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1"/>
    <x v="0"/>
    <n v="0"/>
    <n v="630423.97"/>
    <n v="3672375.09"/>
    <n v="-69.58"/>
    <n v="-69.58"/>
    <n v="0"/>
    <n v="18072824"/>
    <x v="4"/>
    <n v="10"/>
    <n v="17"/>
    <n v="5963"/>
  </r>
  <r>
    <s v="AERMOD 22112"/>
    <s v="ElmoreNorth_10202023_2018_SO24.SUM"/>
    <x v="6"/>
    <x v="6"/>
    <x v="11"/>
    <x v="1"/>
    <n v="0"/>
    <n v="630399.73"/>
    <n v="3672375.09"/>
    <n v="-69.62"/>
    <n v="-69.62"/>
    <n v="0"/>
    <n v="18080724"/>
    <x v="4"/>
    <n v="10"/>
    <n v="17"/>
    <n v="5963"/>
  </r>
  <r>
    <s v="AERMOD 22112"/>
    <s v="ElmoreNorth_10202023_2018_SO24.SUM"/>
    <x v="6"/>
    <x v="6"/>
    <x v="12"/>
    <x v="0"/>
    <n v="0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2"/>
    <x v="1"/>
    <n v="0"/>
    <n v="630399.73"/>
    <n v="3672375.09"/>
    <n v="-69.62"/>
    <n v="-69.62"/>
    <n v="0"/>
    <n v="18080724"/>
    <x v="4"/>
    <n v="10"/>
    <n v="17"/>
    <n v="5963"/>
  </r>
  <r>
    <s v="AERMOD 22112"/>
    <s v="ElmoreNorth_10202023_2018_SO24.SUM"/>
    <x v="6"/>
    <x v="6"/>
    <x v="13"/>
    <x v="0"/>
    <n v="0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3"/>
    <x v="1"/>
    <n v="0"/>
    <n v="630399.73"/>
    <n v="3672375.09"/>
    <n v="-69.62"/>
    <n v="-69.62"/>
    <n v="0"/>
    <n v="18080724"/>
    <x v="4"/>
    <n v="10"/>
    <n v="17"/>
    <n v="5963"/>
  </r>
  <r>
    <s v="AERMOD 22112"/>
    <s v="ElmoreNorth_10202023_2018_SO24.SUM"/>
    <x v="6"/>
    <x v="6"/>
    <x v="14"/>
    <x v="0"/>
    <n v="0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4"/>
    <x v="1"/>
    <n v="0"/>
    <n v="630399.73"/>
    <n v="3672375.09"/>
    <n v="-69.62"/>
    <n v="-69.62"/>
    <n v="0"/>
    <n v="18080724"/>
    <x v="4"/>
    <n v="10"/>
    <n v="17"/>
    <n v="5963"/>
  </r>
  <r>
    <s v="AERMOD 22112"/>
    <s v="ElmoreNorth_10202023_2018_SO24.SUM"/>
    <x v="6"/>
    <x v="6"/>
    <x v="15"/>
    <x v="0"/>
    <n v="0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5"/>
    <x v="1"/>
    <n v="0"/>
    <n v="630399.73"/>
    <n v="3672375.09"/>
    <n v="-69.62"/>
    <n v="-69.62"/>
    <n v="0"/>
    <n v="18062324"/>
    <x v="4"/>
    <n v="10"/>
    <n v="17"/>
    <n v="5963"/>
  </r>
  <r>
    <s v="AERMOD 22112"/>
    <s v="ElmoreNorth_10202023_2018_SO24.SUM"/>
    <x v="6"/>
    <x v="6"/>
    <x v="16"/>
    <x v="0"/>
    <n v="0"/>
    <n v="630399.73"/>
    <n v="3672375.09"/>
    <n v="-69.62"/>
    <n v="-69.62"/>
    <n v="0"/>
    <n v="18072824"/>
    <x v="4"/>
    <n v="10"/>
    <n v="17"/>
    <n v="5963"/>
  </r>
  <r>
    <s v="AERMOD 22112"/>
    <s v="ElmoreNorth_10202023_2018_SO24.SUM"/>
    <x v="6"/>
    <x v="6"/>
    <x v="16"/>
    <x v="1"/>
    <n v="0"/>
    <n v="630399.73"/>
    <n v="3672375.09"/>
    <n v="-69.62"/>
    <n v="-69.62"/>
    <n v="0"/>
    <n v="18062324"/>
    <x v="4"/>
    <n v="10"/>
    <n v="17"/>
    <n v="5963"/>
  </r>
  <r>
    <s v="AERMOD 22112"/>
    <s v="ElmoreNorth_10202023_2018_SO2A.SUM"/>
    <x v="6"/>
    <x v="2"/>
    <x v="0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1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2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3"/>
    <x v="0"/>
    <n v="0"/>
    <n v="630423.97"/>
    <n v="3672375.09"/>
    <n v="-69.58"/>
    <n v="-69.58"/>
    <n v="0"/>
    <s v="1 YEARS"/>
    <x v="4"/>
    <n v="10"/>
    <n v="17"/>
    <n v="5963"/>
  </r>
  <r>
    <s v="AERMOD 22112"/>
    <s v="ElmoreNorth_10202023_2018_SO2A.SUM"/>
    <x v="6"/>
    <x v="2"/>
    <x v="4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5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6"/>
    <x v="0"/>
    <n v="0"/>
    <n v="630714.82999999996"/>
    <n v="3672232.85"/>
    <n v="-68.91"/>
    <n v="-68.91"/>
    <n v="0"/>
    <s v="1 YEARS"/>
    <x v="4"/>
    <n v="10"/>
    <n v="17"/>
    <n v="5963"/>
  </r>
  <r>
    <s v="AERMOD 22112"/>
    <s v="ElmoreNorth_10202023_2018_SO2A.SUM"/>
    <x v="6"/>
    <x v="2"/>
    <x v="7"/>
    <x v="0"/>
    <n v="0"/>
    <n v="630714.82999999996"/>
    <n v="3672232.85"/>
    <n v="-68.91"/>
    <n v="-68.91"/>
    <n v="0"/>
    <s v="1 YEARS"/>
    <x v="4"/>
    <n v="10"/>
    <n v="17"/>
    <n v="5963"/>
  </r>
  <r>
    <s v="AERMOD 22112"/>
    <s v="ElmoreNorth_10202023_2018_SO2A.SUM"/>
    <x v="6"/>
    <x v="2"/>
    <x v="8"/>
    <x v="0"/>
    <n v="0"/>
    <n v="630423.97"/>
    <n v="3672375.09"/>
    <n v="-69.58"/>
    <n v="-69.58"/>
    <n v="0"/>
    <s v="1 YEARS"/>
    <x v="4"/>
    <n v="10"/>
    <n v="17"/>
    <n v="5963"/>
  </r>
  <r>
    <s v="AERMOD 22112"/>
    <s v="ElmoreNorth_10202023_2018_SO2A.SUM"/>
    <x v="6"/>
    <x v="2"/>
    <x v="9"/>
    <x v="0"/>
    <n v="0"/>
    <n v="630423.97"/>
    <n v="3672375.09"/>
    <n v="-69.58"/>
    <n v="-69.58"/>
    <n v="0"/>
    <s v="1 YEARS"/>
    <x v="4"/>
    <n v="10"/>
    <n v="17"/>
    <n v="5963"/>
  </r>
  <r>
    <s v="AERMOD 22112"/>
    <s v="ElmoreNorth_10202023_2018_SO2A.SUM"/>
    <x v="6"/>
    <x v="2"/>
    <x v="10"/>
    <x v="0"/>
    <n v="0"/>
    <n v="630423.97"/>
    <n v="3672375.09"/>
    <n v="-69.58"/>
    <n v="-69.58"/>
    <n v="0"/>
    <s v="1 YEARS"/>
    <x v="4"/>
    <n v="10"/>
    <n v="17"/>
    <n v="5963"/>
  </r>
  <r>
    <s v="AERMOD 22112"/>
    <s v="ElmoreNorth_10202023_2018_SO2A.SUM"/>
    <x v="6"/>
    <x v="2"/>
    <x v="11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12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13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14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18_SO2A.SUM"/>
    <x v="6"/>
    <x v="2"/>
    <x v="15"/>
    <x v="0"/>
    <n v="0"/>
    <n v="630399.73"/>
    <n v="3672375.09"/>
    <n v="-69.62"/>
    <n v="-69.62"/>
    <n v="0"/>
    <s v="1 YEARS"/>
    <x v="4"/>
    <n v="10"/>
    <n v="17"/>
    <n v="5963"/>
  </r>
  <r>
    <s v="AERMOD 22112"/>
    <s v="ElmoreNorth_10202023_2018_SO2A.SUM"/>
    <x v="6"/>
    <x v="2"/>
    <x v="16"/>
    <x v="0"/>
    <n v="0"/>
    <n v="630714.82999999996"/>
    <n v="3672280.26"/>
    <n v="-68.94"/>
    <n v="-68.94"/>
    <n v="0"/>
    <s v="1 YEARS"/>
    <x v="4"/>
    <n v="10"/>
    <n v="17"/>
    <n v="5963"/>
  </r>
  <r>
    <s v="AERMOD 22112"/>
    <s v="ElmoreNorth_10202023_2021_CO.SUM"/>
    <x v="0"/>
    <x v="0"/>
    <x v="0"/>
    <x v="0"/>
    <n v="1330.25198"/>
    <n v="630448.19999999995"/>
    <n v="3672375.09"/>
    <n v="-69.53"/>
    <n v="-69.53"/>
    <n v="0"/>
    <n v="21071101"/>
    <x v="5"/>
    <n v="10"/>
    <n v="17"/>
    <n v="5963"/>
  </r>
  <r>
    <s v="AERMOD 22112"/>
    <s v="ElmoreNorth_10202023_2021_CO.SUM"/>
    <x v="0"/>
    <x v="0"/>
    <x v="0"/>
    <x v="1"/>
    <n v="1310.1677099999999"/>
    <n v="630448.19999999995"/>
    <n v="3672375.09"/>
    <n v="-69.53"/>
    <n v="-69.53"/>
    <n v="0"/>
    <n v="21081020"/>
    <x v="5"/>
    <n v="10"/>
    <n v="17"/>
    <n v="5963"/>
  </r>
  <r>
    <s v="AERMOD 22112"/>
    <s v="ElmoreNorth_10202023_2021_CO.SUM"/>
    <x v="0"/>
    <x v="0"/>
    <x v="1"/>
    <x v="0"/>
    <n v="1330.25198"/>
    <n v="630448.19999999995"/>
    <n v="3672375.09"/>
    <n v="-69.53"/>
    <n v="-69.53"/>
    <n v="0"/>
    <n v="21071101"/>
    <x v="5"/>
    <n v="10"/>
    <n v="17"/>
    <n v="5963"/>
  </r>
  <r>
    <s v="AERMOD 22112"/>
    <s v="ElmoreNorth_10202023_2021_CO.SUM"/>
    <x v="0"/>
    <x v="0"/>
    <x v="1"/>
    <x v="1"/>
    <n v="1310.1677099999999"/>
    <n v="630448.19999999995"/>
    <n v="3672375.09"/>
    <n v="-69.53"/>
    <n v="-69.53"/>
    <n v="0"/>
    <n v="21081020"/>
    <x v="5"/>
    <n v="10"/>
    <n v="17"/>
    <n v="5963"/>
  </r>
  <r>
    <s v="AERMOD 22112"/>
    <s v="ElmoreNorth_10202023_2021_CO.SUM"/>
    <x v="0"/>
    <x v="0"/>
    <x v="2"/>
    <x v="0"/>
    <n v="1330.25198"/>
    <n v="630448.19999999995"/>
    <n v="3672375.09"/>
    <n v="-69.53"/>
    <n v="-69.53"/>
    <n v="0"/>
    <n v="21071101"/>
    <x v="5"/>
    <n v="10"/>
    <n v="17"/>
    <n v="5963"/>
  </r>
  <r>
    <s v="AERMOD 22112"/>
    <s v="ElmoreNorth_10202023_2021_CO.SUM"/>
    <x v="0"/>
    <x v="0"/>
    <x v="2"/>
    <x v="1"/>
    <n v="1310.1677099999999"/>
    <n v="630448.19999999995"/>
    <n v="3672375.09"/>
    <n v="-69.53"/>
    <n v="-69.53"/>
    <n v="0"/>
    <n v="21081020"/>
    <x v="5"/>
    <n v="10"/>
    <n v="17"/>
    <n v="5963"/>
  </r>
  <r>
    <s v="AERMOD 22112"/>
    <s v="ElmoreNorth_10202023_2021_CO.SUM"/>
    <x v="0"/>
    <x v="0"/>
    <x v="3"/>
    <x v="0"/>
    <n v="569.28351999999995"/>
    <n v="630448.19999999995"/>
    <n v="3672375.09"/>
    <n v="-69.53"/>
    <n v="-69.53"/>
    <n v="0"/>
    <n v="21121416"/>
    <x v="5"/>
    <n v="10"/>
    <n v="17"/>
    <n v="5963"/>
  </r>
  <r>
    <s v="AERMOD 22112"/>
    <s v="ElmoreNorth_10202023_2021_CO.SUM"/>
    <x v="0"/>
    <x v="0"/>
    <x v="3"/>
    <x v="1"/>
    <n v="561.24914999999999"/>
    <n v="630448.19999999995"/>
    <n v="3672375.09"/>
    <n v="-69.53"/>
    <n v="-69.53"/>
    <n v="0"/>
    <n v="21080821"/>
    <x v="5"/>
    <n v="10"/>
    <n v="17"/>
    <n v="5963"/>
  </r>
  <r>
    <s v="AERMOD 22112"/>
    <s v="ElmoreNorth_10202023_2021_CO.SUM"/>
    <x v="0"/>
    <x v="0"/>
    <x v="4"/>
    <x v="0"/>
    <n v="386.59715"/>
    <n v="630555.26"/>
    <n v="3672380.53"/>
    <n v="-69.34"/>
    <n v="-69.34"/>
    <n v="0"/>
    <n v="21052519"/>
    <x v="5"/>
    <n v="10"/>
    <n v="17"/>
    <n v="5963"/>
  </r>
  <r>
    <s v="AERMOD 22112"/>
    <s v="ElmoreNorth_10202023_2021_CO.SUM"/>
    <x v="0"/>
    <x v="0"/>
    <x v="4"/>
    <x v="1"/>
    <n v="357.63046000000003"/>
    <n v="630569.4"/>
    <n v="3672375.09"/>
    <n v="-69.3"/>
    <n v="-69.3"/>
    <n v="0"/>
    <n v="21122606"/>
    <x v="5"/>
    <n v="10"/>
    <n v="17"/>
    <n v="5963"/>
  </r>
  <r>
    <s v="AERMOD 22112"/>
    <s v="ElmoreNorth_10202023_2021_CO.SUM"/>
    <x v="0"/>
    <x v="0"/>
    <x v="5"/>
    <x v="0"/>
    <n v="469.30117999999999"/>
    <n v="630448.19999999995"/>
    <n v="3672375.09"/>
    <n v="-69.53"/>
    <n v="-69.53"/>
    <n v="0"/>
    <n v="21071620"/>
    <x v="5"/>
    <n v="10"/>
    <n v="17"/>
    <n v="5963"/>
  </r>
  <r>
    <s v="AERMOD 22112"/>
    <s v="ElmoreNorth_10202023_2021_CO.SUM"/>
    <x v="0"/>
    <x v="0"/>
    <x v="5"/>
    <x v="1"/>
    <n v="466.75223999999997"/>
    <n v="630448.19999999995"/>
    <n v="3672375.09"/>
    <n v="-69.53"/>
    <n v="-69.53"/>
    <n v="0"/>
    <n v="21081620"/>
    <x v="5"/>
    <n v="10"/>
    <n v="17"/>
    <n v="5963"/>
  </r>
  <r>
    <s v="AERMOD 22112"/>
    <s v="ElmoreNorth_10202023_2021_CO.SUM"/>
    <x v="0"/>
    <x v="0"/>
    <x v="6"/>
    <x v="0"/>
    <n v="14.29185"/>
    <n v="630714.82999999996"/>
    <n v="3672209.14"/>
    <n v="-68.89"/>
    <n v="-68.89"/>
    <n v="0"/>
    <n v="21012520"/>
    <x v="5"/>
    <n v="10"/>
    <n v="17"/>
    <n v="5963"/>
  </r>
  <r>
    <s v="AERMOD 22112"/>
    <s v="ElmoreNorth_10202023_2021_CO.SUM"/>
    <x v="0"/>
    <x v="0"/>
    <x v="6"/>
    <x v="1"/>
    <n v="14.290380000000001"/>
    <n v="630714.82999999996"/>
    <n v="3672209.14"/>
    <n v="-68.89"/>
    <n v="-68.89"/>
    <n v="0"/>
    <n v="21020321"/>
    <x v="5"/>
    <n v="10"/>
    <n v="17"/>
    <n v="5963"/>
  </r>
  <r>
    <s v="AERMOD 22112"/>
    <s v="ElmoreNorth_10202023_2021_CO.SUM"/>
    <x v="0"/>
    <x v="0"/>
    <x v="7"/>
    <x v="0"/>
    <n v="14.29185"/>
    <n v="630714.82999999996"/>
    <n v="3672209.14"/>
    <n v="-68.89"/>
    <n v="-68.89"/>
    <n v="0"/>
    <n v="21012520"/>
    <x v="5"/>
    <n v="10"/>
    <n v="17"/>
    <n v="5963"/>
  </r>
  <r>
    <s v="AERMOD 22112"/>
    <s v="ElmoreNorth_10202023_2021_CO.SUM"/>
    <x v="0"/>
    <x v="0"/>
    <x v="7"/>
    <x v="1"/>
    <n v="14.290380000000001"/>
    <n v="630714.82999999996"/>
    <n v="3672209.14"/>
    <n v="-68.89"/>
    <n v="-68.89"/>
    <n v="0"/>
    <n v="21020321"/>
    <x v="5"/>
    <n v="10"/>
    <n v="17"/>
    <n v="5963"/>
  </r>
  <r>
    <s v="AERMOD 22112"/>
    <s v="ElmoreNorth_10202023_2021_CO.SUM"/>
    <x v="0"/>
    <x v="0"/>
    <x v="8"/>
    <x v="0"/>
    <n v="190.89830000000001"/>
    <n v="630472.43999999994"/>
    <n v="3672375.09"/>
    <n v="-69.489999999999995"/>
    <n v="-69.489999999999995"/>
    <n v="0"/>
    <n v="21071420"/>
    <x v="5"/>
    <n v="10"/>
    <n v="17"/>
    <n v="5963"/>
  </r>
  <r>
    <s v="AERMOD 22112"/>
    <s v="ElmoreNorth_10202023_2021_CO.SUM"/>
    <x v="0"/>
    <x v="0"/>
    <x v="8"/>
    <x v="1"/>
    <n v="189.83811"/>
    <n v="630448.19999999995"/>
    <n v="3672375.09"/>
    <n v="-69.53"/>
    <n v="-69.53"/>
    <n v="0"/>
    <n v="21080821"/>
    <x v="5"/>
    <n v="10"/>
    <n v="17"/>
    <n v="5963"/>
  </r>
  <r>
    <s v="AERMOD 22112"/>
    <s v="ElmoreNorth_10202023_2021_CO.SUM"/>
    <x v="0"/>
    <x v="0"/>
    <x v="9"/>
    <x v="0"/>
    <n v="196.97515999999999"/>
    <n v="630448.19999999995"/>
    <n v="3672375.09"/>
    <n v="-69.53"/>
    <n v="-69.53"/>
    <n v="0"/>
    <n v="21080821"/>
    <x v="5"/>
    <n v="10"/>
    <n v="17"/>
    <n v="5963"/>
  </r>
  <r>
    <s v="AERMOD 22112"/>
    <s v="ElmoreNorth_10202023_2021_CO.SUM"/>
    <x v="0"/>
    <x v="0"/>
    <x v="9"/>
    <x v="1"/>
    <n v="194.75814"/>
    <n v="630448.19999999995"/>
    <n v="3672375.09"/>
    <n v="-69.53"/>
    <n v="-69.53"/>
    <n v="0"/>
    <n v="21121416"/>
    <x v="5"/>
    <n v="10"/>
    <n v="17"/>
    <n v="5963"/>
  </r>
  <r>
    <s v="AERMOD 22112"/>
    <s v="ElmoreNorth_10202023_2021_CO.SUM"/>
    <x v="0"/>
    <x v="0"/>
    <x v="10"/>
    <x v="0"/>
    <n v="193.65880000000001"/>
    <n v="630545.16"/>
    <n v="3672375.09"/>
    <n v="-69.349999999999994"/>
    <n v="-69.349999999999994"/>
    <n v="0"/>
    <n v="21071102"/>
    <x v="5"/>
    <n v="10"/>
    <n v="17"/>
    <n v="5963"/>
  </r>
  <r>
    <s v="AERMOD 22112"/>
    <s v="ElmoreNorth_10202023_2021_CO.SUM"/>
    <x v="0"/>
    <x v="0"/>
    <x v="10"/>
    <x v="1"/>
    <n v="176.79593"/>
    <n v="630545.16"/>
    <n v="3672375.09"/>
    <n v="-69.349999999999994"/>
    <n v="-69.349999999999994"/>
    <n v="0"/>
    <n v="21071103"/>
    <x v="5"/>
    <n v="10"/>
    <n v="17"/>
    <n v="5963"/>
  </r>
  <r>
    <s v="AERMOD 22112"/>
    <s v="ElmoreNorth_10202023_2021_CO.SUM"/>
    <x v="0"/>
    <x v="0"/>
    <x v="11"/>
    <x v="0"/>
    <n v="154.96673999999999"/>
    <n v="630555.26"/>
    <n v="3672380.53"/>
    <n v="-69.34"/>
    <n v="-69.34"/>
    <n v="0"/>
    <n v="21052519"/>
    <x v="5"/>
    <n v="10"/>
    <n v="17"/>
    <n v="5963"/>
  </r>
  <r>
    <s v="AERMOD 22112"/>
    <s v="ElmoreNorth_10202023_2021_CO.SUM"/>
    <x v="0"/>
    <x v="0"/>
    <x v="11"/>
    <x v="1"/>
    <n v="140.52252999999999"/>
    <n v="630569.4"/>
    <n v="3672375.09"/>
    <n v="-69.3"/>
    <n v="-69.3"/>
    <n v="0"/>
    <n v="21031005"/>
    <x v="5"/>
    <n v="10"/>
    <n v="17"/>
    <n v="5963"/>
  </r>
  <r>
    <s v="AERMOD 22112"/>
    <s v="ElmoreNorth_10202023_2021_CO.SUM"/>
    <x v="0"/>
    <x v="0"/>
    <x v="12"/>
    <x v="0"/>
    <n v="121.80247"/>
    <n v="630555.26"/>
    <n v="3672380.53"/>
    <n v="-69.34"/>
    <n v="-69.34"/>
    <n v="0"/>
    <n v="21052519"/>
    <x v="5"/>
    <n v="10"/>
    <n v="17"/>
    <n v="5963"/>
  </r>
  <r>
    <s v="AERMOD 22112"/>
    <s v="ElmoreNorth_10202023_2021_CO.SUM"/>
    <x v="0"/>
    <x v="0"/>
    <x v="12"/>
    <x v="1"/>
    <n v="120.58356000000001"/>
    <n v="630423.97"/>
    <n v="3672375.09"/>
    <n v="-69.58"/>
    <n v="-69.58"/>
    <n v="0"/>
    <n v="21072319"/>
    <x v="5"/>
    <n v="10"/>
    <n v="17"/>
    <n v="5963"/>
  </r>
  <r>
    <s v="AERMOD 22112"/>
    <s v="ElmoreNorth_10202023_2021_CO.SUM"/>
    <x v="0"/>
    <x v="0"/>
    <x v="13"/>
    <x v="0"/>
    <n v="114.22875999999999"/>
    <n v="630423.97"/>
    <n v="3672375.09"/>
    <n v="-69.58"/>
    <n v="-69.58"/>
    <n v="0"/>
    <n v="21071205"/>
    <x v="5"/>
    <n v="10"/>
    <n v="17"/>
    <n v="5963"/>
  </r>
  <r>
    <s v="AERMOD 22112"/>
    <s v="ElmoreNorth_10202023_2021_CO.SUM"/>
    <x v="0"/>
    <x v="0"/>
    <x v="13"/>
    <x v="1"/>
    <n v="114.0842"/>
    <n v="630423.97"/>
    <n v="3672375.09"/>
    <n v="-69.58"/>
    <n v="-69.58"/>
    <n v="0"/>
    <n v="21072319"/>
    <x v="5"/>
    <n v="10"/>
    <n v="17"/>
    <n v="5963"/>
  </r>
  <r>
    <s v="AERMOD 22112"/>
    <s v="ElmoreNorth_10202023_2021_CO.SUM"/>
    <x v="0"/>
    <x v="0"/>
    <x v="14"/>
    <x v="0"/>
    <n v="158.90849"/>
    <n v="630472.43999999994"/>
    <n v="3672375.09"/>
    <n v="-69.489999999999995"/>
    <n v="-69.489999999999995"/>
    <n v="0"/>
    <n v="21071420"/>
    <x v="5"/>
    <n v="10"/>
    <n v="17"/>
    <n v="5963"/>
  </r>
  <r>
    <s v="AERMOD 22112"/>
    <s v="ElmoreNorth_10202023_2021_CO.SUM"/>
    <x v="0"/>
    <x v="0"/>
    <x v="14"/>
    <x v="1"/>
    <n v="154.83614"/>
    <n v="630448.19999999995"/>
    <n v="3672375.09"/>
    <n v="-69.53"/>
    <n v="-69.53"/>
    <n v="0"/>
    <n v="21071620"/>
    <x v="5"/>
    <n v="10"/>
    <n v="17"/>
    <n v="5963"/>
  </r>
  <r>
    <s v="AERMOD 22112"/>
    <s v="ElmoreNorth_10202023_2021_CO.SUM"/>
    <x v="0"/>
    <x v="0"/>
    <x v="15"/>
    <x v="0"/>
    <n v="161.56544"/>
    <n v="630448.19999999995"/>
    <n v="3672375.09"/>
    <n v="-69.53"/>
    <n v="-69.53"/>
    <n v="0"/>
    <n v="21071620"/>
    <x v="5"/>
    <n v="10"/>
    <n v="17"/>
    <n v="5963"/>
  </r>
  <r>
    <s v="AERMOD 22112"/>
    <s v="ElmoreNorth_10202023_2021_CO.SUM"/>
    <x v="0"/>
    <x v="0"/>
    <x v="15"/>
    <x v="1"/>
    <n v="160.46047999999999"/>
    <n v="630448.19999999995"/>
    <n v="3672375.09"/>
    <n v="-69.53"/>
    <n v="-69.53"/>
    <n v="0"/>
    <n v="21081620"/>
    <x v="5"/>
    <n v="10"/>
    <n v="17"/>
    <n v="5963"/>
  </r>
  <r>
    <s v="AERMOD 22112"/>
    <s v="ElmoreNorth_10202023_2021_CO.SUM"/>
    <x v="0"/>
    <x v="0"/>
    <x v="16"/>
    <x v="0"/>
    <n v="152.89959999999999"/>
    <n v="630448.19999999995"/>
    <n v="3672375.09"/>
    <n v="-69.53"/>
    <n v="-69.53"/>
    <n v="0"/>
    <n v="21071620"/>
    <x v="5"/>
    <n v="10"/>
    <n v="17"/>
    <n v="5963"/>
  </r>
  <r>
    <s v="AERMOD 22112"/>
    <s v="ElmoreNorth_10202023_2021_CO.SUM"/>
    <x v="0"/>
    <x v="0"/>
    <x v="16"/>
    <x v="1"/>
    <n v="151.55589000000001"/>
    <n v="630448.19999999995"/>
    <n v="3672375.09"/>
    <n v="-69.53"/>
    <n v="-69.53"/>
    <n v="0"/>
    <n v="21081620"/>
    <x v="5"/>
    <n v="10"/>
    <n v="17"/>
    <n v="5963"/>
  </r>
  <r>
    <s v="AERMOD 22112"/>
    <s v="ElmoreNorth_10202023_2021_CO8.SUM"/>
    <x v="0"/>
    <x v="1"/>
    <x v="0"/>
    <x v="0"/>
    <n v="109.58183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0"/>
    <x v="1"/>
    <n v="101.4909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1"/>
    <x v="0"/>
    <n v="109.58183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1"/>
    <x v="1"/>
    <n v="101.4909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2"/>
    <x v="0"/>
    <n v="109.58183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2"/>
    <x v="1"/>
    <n v="101.4909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3"/>
    <x v="0"/>
    <n v="50.90305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3"/>
    <x v="1"/>
    <n v="46.340780000000002"/>
    <n v="630423.97"/>
    <n v="3672375.09"/>
    <n v="-69.58"/>
    <n v="-69.58"/>
    <n v="0"/>
    <n v="21062108"/>
    <x v="5"/>
    <n v="10"/>
    <n v="17"/>
    <n v="5963"/>
  </r>
  <r>
    <s v="AERMOD 22112"/>
    <s v="ElmoreNorth_10202023_2021_CO8.SUM"/>
    <x v="0"/>
    <x v="1"/>
    <x v="4"/>
    <x v="0"/>
    <n v="27.947769999999998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4"/>
    <x v="1"/>
    <n v="27.023820000000001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5"/>
    <x v="0"/>
    <n v="36.157049999999998"/>
    <n v="630399.73"/>
    <n v="3672375.09"/>
    <n v="-69.62"/>
    <n v="-69.62"/>
    <n v="0"/>
    <n v="21080824"/>
    <x v="5"/>
    <n v="10"/>
    <n v="17"/>
    <n v="5963"/>
  </r>
  <r>
    <s v="AERMOD 22112"/>
    <s v="ElmoreNorth_10202023_2021_CO8.SUM"/>
    <x v="0"/>
    <x v="1"/>
    <x v="5"/>
    <x v="1"/>
    <n v="32.764490000000002"/>
    <n v="630399.73"/>
    <n v="3672375.09"/>
    <n v="-69.62"/>
    <n v="-69.62"/>
    <n v="0"/>
    <n v="21062108"/>
    <x v="5"/>
    <n v="10"/>
    <n v="17"/>
    <n v="5963"/>
  </r>
  <r>
    <s v="AERMOD 22112"/>
    <s v="ElmoreNorth_10202023_2021_CO8.SUM"/>
    <x v="0"/>
    <x v="1"/>
    <x v="6"/>
    <x v="0"/>
    <n v="1.26142"/>
    <n v="630714.82999999996"/>
    <n v="3672209.14"/>
    <n v="-68.89"/>
    <n v="-68.89"/>
    <n v="0"/>
    <n v="21101208"/>
    <x v="5"/>
    <n v="10"/>
    <n v="17"/>
    <n v="5963"/>
  </r>
  <r>
    <s v="AERMOD 22112"/>
    <s v="ElmoreNorth_10202023_2021_CO8.SUM"/>
    <x v="0"/>
    <x v="1"/>
    <x v="6"/>
    <x v="1"/>
    <n v="1.21702"/>
    <n v="630714.82999999996"/>
    <n v="3672209.14"/>
    <n v="-68.89"/>
    <n v="-68.89"/>
    <n v="0"/>
    <n v="21101724"/>
    <x v="5"/>
    <n v="10"/>
    <n v="17"/>
    <n v="5963"/>
  </r>
  <r>
    <s v="AERMOD 22112"/>
    <s v="ElmoreNorth_10202023_2021_CO8.SUM"/>
    <x v="0"/>
    <x v="1"/>
    <x v="7"/>
    <x v="0"/>
    <n v="1.26142"/>
    <n v="630714.82999999996"/>
    <n v="3672209.14"/>
    <n v="-68.89"/>
    <n v="-68.89"/>
    <n v="0"/>
    <n v="21101208"/>
    <x v="5"/>
    <n v="10"/>
    <n v="17"/>
    <n v="5963"/>
  </r>
  <r>
    <s v="AERMOD 22112"/>
    <s v="ElmoreNorth_10202023_2021_CO8.SUM"/>
    <x v="0"/>
    <x v="1"/>
    <x v="7"/>
    <x v="1"/>
    <n v="1.21702"/>
    <n v="630714.82999999996"/>
    <n v="3672209.14"/>
    <n v="-68.89"/>
    <n v="-68.89"/>
    <n v="0"/>
    <n v="21101724"/>
    <x v="5"/>
    <n v="10"/>
    <n v="17"/>
    <n v="5963"/>
  </r>
  <r>
    <s v="AERMOD 22112"/>
    <s v="ElmoreNorth_10202023_2021_CO8.SUM"/>
    <x v="0"/>
    <x v="1"/>
    <x v="8"/>
    <x v="0"/>
    <n v="17.074359999999999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8"/>
    <x v="1"/>
    <n v="15.776669999999999"/>
    <n v="630423.97"/>
    <n v="3672375.09"/>
    <n v="-69.58"/>
    <n v="-69.58"/>
    <n v="0"/>
    <n v="21062108"/>
    <x v="5"/>
    <n v="10"/>
    <n v="17"/>
    <n v="5963"/>
  </r>
  <r>
    <s v="AERMOD 22112"/>
    <s v="ElmoreNorth_10202023_2021_CO8.SUM"/>
    <x v="0"/>
    <x v="1"/>
    <x v="9"/>
    <x v="0"/>
    <n v="17.345949999999998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9"/>
    <x v="1"/>
    <n v="15.828340000000001"/>
    <n v="630423.97"/>
    <n v="3672375.09"/>
    <n v="-69.58"/>
    <n v="-69.58"/>
    <n v="0"/>
    <n v="21062108"/>
    <x v="5"/>
    <n v="10"/>
    <n v="17"/>
    <n v="5963"/>
  </r>
  <r>
    <s v="AERMOD 22112"/>
    <s v="ElmoreNorth_10202023_2021_CO8.SUM"/>
    <x v="0"/>
    <x v="1"/>
    <x v="10"/>
    <x v="0"/>
    <n v="16.48274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10"/>
    <x v="1"/>
    <n v="14.73577"/>
    <n v="630423.97"/>
    <n v="3672375.09"/>
    <n v="-69.58"/>
    <n v="-69.58"/>
    <n v="0"/>
    <n v="21062108"/>
    <x v="5"/>
    <n v="10"/>
    <n v="17"/>
    <n v="5963"/>
  </r>
  <r>
    <s v="AERMOD 22112"/>
    <s v="ElmoreNorth_10202023_2021_CO8.SUM"/>
    <x v="0"/>
    <x v="1"/>
    <x v="11"/>
    <x v="0"/>
    <n v="9.8938400000000009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11"/>
    <x v="1"/>
    <n v="9.3275900000000007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12"/>
    <x v="0"/>
    <n v="9.3434799999999996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12"/>
    <x v="1"/>
    <n v="9.0237700000000007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13"/>
    <x v="0"/>
    <n v="8.7104499999999998"/>
    <n v="630423.97"/>
    <n v="3672375.09"/>
    <n v="-69.58"/>
    <n v="-69.58"/>
    <n v="0"/>
    <n v="21080824"/>
    <x v="5"/>
    <n v="10"/>
    <n v="17"/>
    <n v="5963"/>
  </r>
  <r>
    <s v="AERMOD 22112"/>
    <s v="ElmoreNorth_10202023_2021_CO8.SUM"/>
    <x v="0"/>
    <x v="1"/>
    <x v="13"/>
    <x v="1"/>
    <n v="8.6724599999999992"/>
    <n v="630423.97"/>
    <n v="3672375.09"/>
    <n v="-69.58"/>
    <n v="-69.58"/>
    <n v="0"/>
    <n v="21071208"/>
    <x v="5"/>
    <n v="10"/>
    <n v="17"/>
    <n v="5963"/>
  </r>
  <r>
    <s v="AERMOD 22112"/>
    <s v="ElmoreNorth_10202023_2021_CO8.SUM"/>
    <x v="0"/>
    <x v="1"/>
    <x v="14"/>
    <x v="0"/>
    <n v="11.728339999999999"/>
    <n v="630448.19999999995"/>
    <n v="3672375.09"/>
    <n v="-69.53"/>
    <n v="-69.53"/>
    <n v="0"/>
    <n v="21121416"/>
    <x v="5"/>
    <n v="10"/>
    <n v="17"/>
    <n v="5963"/>
  </r>
  <r>
    <s v="AERMOD 22112"/>
    <s v="ElmoreNorth_10202023_2021_CO8.SUM"/>
    <x v="0"/>
    <x v="1"/>
    <x v="14"/>
    <x v="1"/>
    <n v="9.7093299999999996"/>
    <n v="630438.49"/>
    <n v="3672380.53"/>
    <n v="-69.56"/>
    <n v="-69.56"/>
    <n v="0"/>
    <n v="21072124"/>
    <x v="5"/>
    <n v="10"/>
    <n v="17"/>
    <n v="5963"/>
  </r>
  <r>
    <s v="AERMOD 22112"/>
    <s v="ElmoreNorth_10202023_2021_CO8.SUM"/>
    <x v="0"/>
    <x v="1"/>
    <x v="15"/>
    <x v="0"/>
    <n v="13.52745"/>
    <n v="630399.73"/>
    <n v="3672375.09"/>
    <n v="-69.62"/>
    <n v="-69.62"/>
    <n v="0"/>
    <n v="21080824"/>
    <x v="5"/>
    <n v="10"/>
    <n v="17"/>
    <n v="5963"/>
  </r>
  <r>
    <s v="AERMOD 22112"/>
    <s v="ElmoreNorth_10202023_2021_CO8.SUM"/>
    <x v="0"/>
    <x v="1"/>
    <x v="15"/>
    <x v="1"/>
    <n v="13.105499999999999"/>
    <n v="630399.73"/>
    <n v="3672375.09"/>
    <n v="-69.62"/>
    <n v="-69.62"/>
    <n v="0"/>
    <n v="21062108"/>
    <x v="5"/>
    <n v="10"/>
    <n v="17"/>
    <n v="5963"/>
  </r>
  <r>
    <s v="AERMOD 22112"/>
    <s v="ElmoreNorth_10202023_2021_CO8.SUM"/>
    <x v="0"/>
    <x v="1"/>
    <x v="16"/>
    <x v="0"/>
    <n v="13.1348"/>
    <n v="630399.73"/>
    <n v="3672375.09"/>
    <n v="-69.62"/>
    <n v="-69.62"/>
    <n v="0"/>
    <n v="21080824"/>
    <x v="5"/>
    <n v="10"/>
    <n v="17"/>
    <n v="5963"/>
  </r>
  <r>
    <s v="AERMOD 22112"/>
    <s v="ElmoreNorth_10202023_2021_CO8.SUM"/>
    <x v="0"/>
    <x v="1"/>
    <x v="16"/>
    <x v="1"/>
    <n v="12.52638"/>
    <n v="630399.73"/>
    <n v="3672375.09"/>
    <n v="-69.62"/>
    <n v="-69.62"/>
    <n v="0"/>
    <n v="21062108"/>
    <x v="5"/>
    <n v="10"/>
    <n v="17"/>
    <n v="5963"/>
  </r>
  <r>
    <s v="AERMOD 22112"/>
    <s v="ElmoreNorth_10202023_2021_H2S.SUM"/>
    <x v="1"/>
    <x v="0"/>
    <x v="0"/>
    <x v="0"/>
    <n v="398.02686999999997"/>
    <n v="630714.82999999996"/>
    <n v="3672161.72"/>
    <n v="-68.86"/>
    <n v="-68.86"/>
    <n v="0"/>
    <n v="21051523"/>
    <x v="5"/>
    <n v="30"/>
    <n v="35"/>
    <n v="5963"/>
  </r>
  <r>
    <s v="AERMOD 22112"/>
    <s v="ElmoreNorth_10202023_2021_H2S.SUM"/>
    <x v="1"/>
    <x v="0"/>
    <x v="17"/>
    <x v="0"/>
    <n v="36.748779999999996"/>
    <n v="630254.29"/>
    <n v="3671995.77"/>
    <n v="-69.650000000000006"/>
    <n v="-69.650000000000006"/>
    <n v="0"/>
    <n v="21090318"/>
    <x v="5"/>
    <n v="30"/>
    <n v="35"/>
    <n v="5963"/>
  </r>
  <r>
    <s v="AERMOD 22112"/>
    <s v="ElmoreNorth_10202023_2021_H2S.SUM"/>
    <x v="1"/>
    <x v="0"/>
    <x v="18"/>
    <x v="0"/>
    <n v="154.37439000000001"/>
    <n v="630900"/>
    <n v="3673100"/>
    <n v="-69.47"/>
    <n v="-69.47"/>
    <n v="0"/>
    <n v="21051523"/>
    <x v="5"/>
    <n v="30"/>
    <n v="35"/>
    <n v="5963"/>
  </r>
  <r>
    <s v="AERMOD 22112"/>
    <s v="ElmoreNorth_10202023_2021_H2S.SUM"/>
    <x v="1"/>
    <x v="0"/>
    <x v="19"/>
    <x v="0"/>
    <n v="141.61675"/>
    <n v="630900"/>
    <n v="3673200"/>
    <n v="-69.510000000000005"/>
    <n v="-69.510000000000005"/>
    <n v="0"/>
    <n v="21101117"/>
    <x v="5"/>
    <n v="30"/>
    <n v="35"/>
    <n v="5963"/>
  </r>
  <r>
    <s v="AERMOD 22112"/>
    <s v="ElmoreNorth_10202023_2021_H2S.SUM"/>
    <x v="1"/>
    <x v="0"/>
    <x v="20"/>
    <x v="0"/>
    <n v="115.26090000000001"/>
    <n v="631750"/>
    <n v="3670750"/>
    <n v="-66.28"/>
    <n v="-66.28"/>
    <n v="0"/>
    <n v="21051522"/>
    <x v="5"/>
    <n v="30"/>
    <n v="35"/>
    <n v="5963"/>
  </r>
  <r>
    <s v="AERMOD 22112"/>
    <s v="ElmoreNorth_10202023_2021_H2S.SUM"/>
    <x v="1"/>
    <x v="0"/>
    <x v="21"/>
    <x v="0"/>
    <n v="89.008049999999997"/>
    <n v="632250"/>
    <n v="3671000"/>
    <n v="-66.06"/>
    <n v="-66.06"/>
    <n v="0"/>
    <n v="21071206"/>
    <x v="5"/>
    <n v="30"/>
    <n v="35"/>
    <n v="5963"/>
  </r>
  <r>
    <s v="AERMOD 22112"/>
    <s v="ElmoreNorth_10202023_2021_H2S.SUM"/>
    <x v="1"/>
    <x v="0"/>
    <x v="22"/>
    <x v="0"/>
    <n v="106.69359"/>
    <n v="630100"/>
    <n v="3673300"/>
    <n v="-70.010000000000005"/>
    <n v="-70.010000000000005"/>
    <n v="0"/>
    <n v="21102517"/>
    <x v="5"/>
    <n v="30"/>
    <n v="35"/>
    <n v="5963"/>
  </r>
  <r>
    <s v="AERMOD 22112"/>
    <s v="ElmoreNorth_10202023_2021_H2S.SUM"/>
    <x v="1"/>
    <x v="0"/>
    <x v="23"/>
    <x v="0"/>
    <n v="100.05925999999999"/>
    <n v="631000"/>
    <n v="3673500"/>
    <n v="-69.540000000000006"/>
    <n v="-69.540000000000006"/>
    <n v="0"/>
    <n v="21051523"/>
    <x v="5"/>
    <n v="30"/>
    <n v="35"/>
    <n v="5963"/>
  </r>
  <r>
    <s v="AERMOD 22112"/>
    <s v="ElmoreNorth_10202023_2021_H2S.SUM"/>
    <x v="1"/>
    <x v="0"/>
    <x v="24"/>
    <x v="0"/>
    <n v="152.37431000000001"/>
    <n v="630675"/>
    <n v="3672475"/>
    <n v="-69.16"/>
    <n v="-69.16"/>
    <n v="0"/>
    <n v="21101117"/>
    <x v="5"/>
    <n v="30"/>
    <n v="35"/>
    <n v="5963"/>
  </r>
  <r>
    <s v="AERMOD 22112"/>
    <s v="ElmoreNorth_10202023_2021_H2S.SUM"/>
    <x v="1"/>
    <x v="0"/>
    <x v="25"/>
    <x v="0"/>
    <n v="98.020210000000006"/>
    <n v="630250"/>
    <n v="3670000"/>
    <n v="-66.42"/>
    <n v="-66.42"/>
    <n v="0"/>
    <n v="21031518"/>
    <x v="5"/>
    <n v="30"/>
    <n v="35"/>
    <n v="5963"/>
  </r>
  <r>
    <s v="AERMOD 22112"/>
    <s v="ElmoreNorth_10202023_2021_H2S.SUM"/>
    <x v="1"/>
    <x v="0"/>
    <x v="26"/>
    <x v="0"/>
    <n v="149.45114000000001"/>
    <n v="630025"/>
    <n v="3672525"/>
    <n v="-69.48"/>
    <n v="-66.55"/>
    <n v="0"/>
    <n v="21101117"/>
    <x v="5"/>
    <n v="30"/>
    <n v="35"/>
    <n v="5963"/>
  </r>
  <r>
    <s v="AERMOD 22112"/>
    <s v="ElmoreNorth_10202023_2021_H2S.SUM"/>
    <x v="1"/>
    <x v="0"/>
    <x v="27"/>
    <x v="0"/>
    <n v="89.606290000000001"/>
    <n v="630250"/>
    <n v="3670500"/>
    <n v="-67.239999999999995"/>
    <n v="-67.239999999999995"/>
    <n v="0"/>
    <n v="21102517"/>
    <x v="5"/>
    <n v="30"/>
    <n v="35"/>
    <n v="5963"/>
  </r>
  <r>
    <s v="AERMOD 22112"/>
    <s v="ElmoreNorth_10202023_2021_H2S.SUM"/>
    <x v="1"/>
    <x v="0"/>
    <x v="28"/>
    <x v="0"/>
    <n v="108.4682"/>
    <n v="631000"/>
    <n v="3670500"/>
    <n v="-66.459999999999994"/>
    <n v="-66.459999999999994"/>
    <n v="0"/>
    <n v="21051919"/>
    <x v="5"/>
    <n v="30"/>
    <n v="35"/>
    <n v="5963"/>
  </r>
  <r>
    <s v="AERMOD 22112"/>
    <s v="ElmoreNorth_10202023_2021_H2S.SUM"/>
    <x v="1"/>
    <x v="0"/>
    <x v="29"/>
    <x v="0"/>
    <n v="107.93374"/>
    <n v="631000"/>
    <n v="3670750"/>
    <n v="-66.95"/>
    <n v="-66.95"/>
    <n v="0"/>
    <n v="21051522"/>
    <x v="5"/>
    <n v="30"/>
    <n v="35"/>
    <n v="5963"/>
  </r>
  <r>
    <s v="AERMOD 22112"/>
    <s v="ElmoreNorth_10202023_2021_H2S.SUM"/>
    <x v="1"/>
    <x v="0"/>
    <x v="30"/>
    <x v="0"/>
    <n v="118.90702"/>
    <n v="629500"/>
    <n v="3673250"/>
    <n v="-69.81"/>
    <n v="-69.81"/>
    <n v="0"/>
    <n v="21051919"/>
    <x v="5"/>
    <n v="30"/>
    <n v="35"/>
    <n v="5963"/>
  </r>
  <r>
    <s v="AERMOD 22112"/>
    <s v="ElmoreNorth_10202023_2021_H2S.SUM"/>
    <x v="1"/>
    <x v="0"/>
    <x v="31"/>
    <x v="0"/>
    <n v="103.41215"/>
    <n v="630695"/>
    <n v="3670336.53"/>
    <n v="-66.52"/>
    <n v="-66.52"/>
    <n v="0"/>
    <n v="21102517"/>
    <x v="5"/>
    <n v="30"/>
    <n v="35"/>
    <n v="5963"/>
  </r>
  <r>
    <s v="AERMOD 22112"/>
    <s v="ElmoreNorth_10202023_2021_H2S.SUM"/>
    <x v="1"/>
    <x v="0"/>
    <x v="32"/>
    <x v="0"/>
    <n v="377.87945000000002"/>
    <n v="630714.82999999996"/>
    <n v="3672161.72"/>
    <n v="-68.86"/>
    <n v="-68.86"/>
    <n v="0"/>
    <n v="21051523"/>
    <x v="5"/>
    <n v="30"/>
    <n v="35"/>
    <n v="5963"/>
  </r>
  <r>
    <s v="AERMOD 22112"/>
    <s v="ElmoreNorth_10202023_2021_H2S.SUM"/>
    <x v="1"/>
    <x v="0"/>
    <x v="33"/>
    <x v="0"/>
    <n v="70.517920000000004"/>
    <n v="630375.49"/>
    <n v="3672375.09"/>
    <n v="-69.680000000000007"/>
    <n v="-69.680000000000007"/>
    <n v="0"/>
    <n v="21051524"/>
    <x v="5"/>
    <n v="30"/>
    <n v="35"/>
    <n v="5963"/>
  </r>
  <r>
    <s v="AERMOD 22112"/>
    <s v="ElmoreNorth_10202023_2021_H2S.SUM"/>
    <x v="1"/>
    <x v="0"/>
    <x v="34"/>
    <x v="0"/>
    <n v="71.520889999999994"/>
    <n v="630375.49"/>
    <n v="3672375.09"/>
    <n v="-69.680000000000007"/>
    <n v="-69.680000000000007"/>
    <n v="0"/>
    <n v="21051524"/>
    <x v="5"/>
    <n v="30"/>
    <n v="35"/>
    <n v="5963"/>
  </r>
  <r>
    <s v="AERMOD 22112"/>
    <s v="ElmoreNorth_10202023_2021_H2S.SUM"/>
    <x v="1"/>
    <x v="0"/>
    <x v="2"/>
    <x v="0"/>
    <n v="36.748779999999996"/>
    <n v="630254.29"/>
    <n v="3671995.77"/>
    <n v="-69.650000000000006"/>
    <n v="-69.650000000000006"/>
    <n v="0"/>
    <n v="21090318"/>
    <x v="5"/>
    <n v="30"/>
    <n v="35"/>
    <n v="5963"/>
  </r>
  <r>
    <s v="AERMOD 22112"/>
    <s v="ElmoreNorth_10202023_2021_H2S.SUM"/>
    <x v="1"/>
    <x v="0"/>
    <x v="35"/>
    <x v="0"/>
    <n v="142.03881999999999"/>
    <n v="630375.49"/>
    <n v="3672375.09"/>
    <n v="-69.680000000000007"/>
    <n v="-69.680000000000007"/>
    <n v="0"/>
    <n v="21051524"/>
    <x v="5"/>
    <n v="30"/>
    <n v="35"/>
    <n v="5963"/>
  </r>
  <r>
    <s v="AERMOD 22112"/>
    <s v="ElmoreNorth_10202023_2021_H2S.SUM"/>
    <x v="1"/>
    <x v="0"/>
    <x v="36"/>
    <x v="0"/>
    <n v="5.6031000000000004"/>
    <n v="630157.34"/>
    <n v="3672090.6"/>
    <n v="-69.87"/>
    <n v="-69.87"/>
    <n v="0"/>
    <n v="21090318"/>
    <x v="5"/>
    <n v="30"/>
    <n v="35"/>
    <n v="5963"/>
  </r>
  <r>
    <s v="AERMOD 22112"/>
    <s v="ElmoreNorth_10202023_2021_H2S.SUM"/>
    <x v="1"/>
    <x v="0"/>
    <x v="37"/>
    <x v="0"/>
    <n v="5.5810199999999996"/>
    <n v="630714.82999999996"/>
    <n v="3672256.55"/>
    <n v="-68.92"/>
    <n v="-68.92"/>
    <n v="0"/>
    <n v="21090518"/>
    <x v="5"/>
    <n v="30"/>
    <n v="35"/>
    <n v="5963"/>
  </r>
  <r>
    <s v="AERMOD 22112"/>
    <s v="ElmoreNorth_10202023_2021_H2S.SUM"/>
    <x v="1"/>
    <x v="0"/>
    <x v="38"/>
    <x v="0"/>
    <n v="5.7299899999999999"/>
    <n v="630714.82999999996"/>
    <n v="3672232.85"/>
    <n v="-68.91"/>
    <n v="-68.91"/>
    <n v="0"/>
    <n v="21090518"/>
    <x v="5"/>
    <n v="30"/>
    <n v="35"/>
    <n v="5963"/>
  </r>
  <r>
    <s v="AERMOD 22112"/>
    <s v="ElmoreNorth_10202023_2021_H2S.SUM"/>
    <x v="1"/>
    <x v="0"/>
    <x v="39"/>
    <x v="0"/>
    <n v="5.8168300000000004"/>
    <n v="630725"/>
    <n v="3672225"/>
    <n v="-68.89"/>
    <n v="-68.89"/>
    <n v="0"/>
    <n v="21090518"/>
    <x v="5"/>
    <n v="30"/>
    <n v="35"/>
    <n v="5963"/>
  </r>
  <r>
    <s v="AERMOD 22112"/>
    <s v="ElmoreNorth_10202023_2021_H2S.SUM"/>
    <x v="1"/>
    <x v="0"/>
    <x v="40"/>
    <x v="0"/>
    <n v="6.0638399999999999"/>
    <n v="630714.82999999996"/>
    <n v="3672209.14"/>
    <n v="-68.89"/>
    <n v="-68.89"/>
    <n v="0"/>
    <n v="21090518"/>
    <x v="5"/>
    <n v="30"/>
    <n v="35"/>
    <n v="5963"/>
  </r>
  <r>
    <s v="AERMOD 22112"/>
    <s v="ElmoreNorth_10202023_2021_H2S.SUM"/>
    <x v="1"/>
    <x v="0"/>
    <x v="41"/>
    <x v="0"/>
    <n v="6.0171200000000002"/>
    <n v="630725"/>
    <n v="3672200"/>
    <n v="-68.87"/>
    <n v="-68.87"/>
    <n v="0"/>
    <n v="21090518"/>
    <x v="5"/>
    <n v="30"/>
    <n v="35"/>
    <n v="5963"/>
  </r>
  <r>
    <s v="AERMOD 22112"/>
    <s v="ElmoreNorth_10202023_2021_H2S.SUM"/>
    <x v="1"/>
    <x v="0"/>
    <x v="42"/>
    <x v="0"/>
    <n v="5.9664400000000004"/>
    <n v="630725"/>
    <n v="3672175"/>
    <n v="-68.849999999999994"/>
    <n v="-68.849999999999994"/>
    <n v="0"/>
    <n v="21090518"/>
    <x v="5"/>
    <n v="30"/>
    <n v="35"/>
    <n v="5963"/>
  </r>
  <r>
    <s v="AERMOD 22112"/>
    <s v="ElmoreNorth_10202023_2021_H2S.SUM"/>
    <x v="1"/>
    <x v="0"/>
    <x v="43"/>
    <x v="0"/>
    <n v="6.1025"/>
    <n v="630714.82999999996"/>
    <n v="3672161.72"/>
    <n v="-68.86"/>
    <n v="-68.86"/>
    <n v="0"/>
    <n v="21090518"/>
    <x v="5"/>
    <n v="30"/>
    <n v="35"/>
    <n v="5963"/>
  </r>
  <r>
    <s v="AERMOD 22112"/>
    <s v="ElmoreNorth_10202023_2021_H2S.SUM"/>
    <x v="1"/>
    <x v="0"/>
    <x v="44"/>
    <x v="0"/>
    <n v="6.0902000000000003"/>
    <n v="630725"/>
    <n v="3672150"/>
    <n v="-68.81"/>
    <n v="-68.81"/>
    <n v="0"/>
    <n v="21090518"/>
    <x v="5"/>
    <n v="30"/>
    <n v="35"/>
    <n v="5963"/>
  </r>
  <r>
    <s v="AERMOD 22112"/>
    <s v="ElmoreNorth_10202023_2021_H2S.SUM"/>
    <x v="1"/>
    <x v="0"/>
    <x v="45"/>
    <x v="0"/>
    <n v="6.2504900000000001"/>
    <n v="630302.77"/>
    <n v="3671995.77"/>
    <n v="-69.569999999999993"/>
    <n v="-69.569999999999993"/>
    <n v="0"/>
    <n v="21090318"/>
    <x v="5"/>
    <n v="30"/>
    <n v="35"/>
    <n v="5963"/>
  </r>
  <r>
    <s v="AERMOD 22112"/>
    <s v="ElmoreNorth_10202023_2021_H2S.SUM"/>
    <x v="1"/>
    <x v="0"/>
    <x v="46"/>
    <x v="0"/>
    <n v="6.8728699999999998"/>
    <n v="630351.25"/>
    <n v="3671995.77"/>
    <n v="-69.44"/>
    <n v="-69.44"/>
    <n v="0"/>
    <n v="21090318"/>
    <x v="5"/>
    <n v="30"/>
    <n v="35"/>
    <n v="5963"/>
  </r>
  <r>
    <s v="AERMOD 22112"/>
    <s v="ElmoreNorth_10202023_2021_H2S.SUM"/>
    <x v="1"/>
    <x v="0"/>
    <x v="47"/>
    <x v="0"/>
    <n v="7.3273599999999997"/>
    <n v="630399.73"/>
    <n v="3671995.77"/>
    <n v="-69.36"/>
    <n v="-69.36"/>
    <n v="0"/>
    <n v="21090318"/>
    <x v="5"/>
    <n v="30"/>
    <n v="35"/>
    <n v="5963"/>
  </r>
  <r>
    <s v="AERMOD 22112"/>
    <s v="ElmoreNorth_10202023_2021_H2S.SUM"/>
    <x v="1"/>
    <x v="0"/>
    <x v="48"/>
    <x v="0"/>
    <n v="7.6739600000000001"/>
    <n v="630423.97"/>
    <n v="3671995.77"/>
    <n v="-69.31"/>
    <n v="-69.31"/>
    <n v="0"/>
    <n v="21090318"/>
    <x v="5"/>
    <n v="30"/>
    <n v="35"/>
    <n v="5963"/>
  </r>
  <r>
    <s v="AERMOD 22112"/>
    <s v="ElmoreNorth_10202023_2021_H2S.SUM"/>
    <x v="1"/>
    <x v="0"/>
    <x v="49"/>
    <x v="0"/>
    <n v="396.52298999999999"/>
    <n v="630714.82999999996"/>
    <n v="3672161.72"/>
    <n v="-68.86"/>
    <n v="-68.86"/>
    <n v="0"/>
    <n v="21051523"/>
    <x v="5"/>
    <n v="30"/>
    <n v="35"/>
    <n v="5963"/>
  </r>
  <r>
    <s v="AERMOD 22112"/>
    <s v="ElmoreNorth_10202023_2021_HNO3.SUM"/>
    <x v="2"/>
    <x v="2"/>
    <x v="0"/>
    <x v="0"/>
    <n v="99.280659999999997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17"/>
    <x v="0"/>
    <n v="99.160679999999999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1"/>
    <x v="0"/>
    <n v="0.28466999999999998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18"/>
    <x v="0"/>
    <n v="1.502E-2"/>
    <n v="630750"/>
    <n v="3670250"/>
    <n v="-66.31"/>
    <n v="-66.31"/>
    <n v="0"/>
    <s v="1 YEARS"/>
    <x v="5"/>
    <n v="40"/>
    <n v="50"/>
    <n v="5963"/>
  </r>
  <r>
    <s v="AERMOD 22112"/>
    <s v="ElmoreNorth_10202023_2021_HNO3.SUM"/>
    <x v="2"/>
    <x v="2"/>
    <x v="19"/>
    <x v="0"/>
    <n v="5.4099999999999999E-3"/>
    <n v="630500"/>
    <n v="3673300"/>
    <n v="-69.75"/>
    <n v="-69.75"/>
    <n v="0"/>
    <s v="1 YEARS"/>
    <x v="5"/>
    <n v="40"/>
    <n v="50"/>
    <n v="5963"/>
  </r>
  <r>
    <s v="AERMOD 22112"/>
    <s v="ElmoreNorth_10202023_2021_HNO3.SUM"/>
    <x v="2"/>
    <x v="2"/>
    <x v="20"/>
    <x v="0"/>
    <n v="4.7999999999999996E-3"/>
    <n v="631250"/>
    <n v="3671000"/>
    <n v="-67.63"/>
    <n v="-67.63"/>
    <n v="0"/>
    <s v="1 YEARS"/>
    <x v="5"/>
    <n v="40"/>
    <n v="50"/>
    <n v="5963"/>
  </r>
  <r>
    <s v="AERMOD 22112"/>
    <s v="ElmoreNorth_10202023_2021_HNO3.SUM"/>
    <x v="2"/>
    <x v="2"/>
    <x v="21"/>
    <x v="0"/>
    <n v="4.4299999999999999E-3"/>
    <n v="632737.47"/>
    <n v="3670847.68"/>
    <n v="-65.8"/>
    <n v="-65.8"/>
    <n v="0"/>
    <s v="1 YEARS"/>
    <x v="5"/>
    <n v="40"/>
    <n v="50"/>
    <n v="5963"/>
  </r>
  <r>
    <s v="AERMOD 22112"/>
    <s v="ElmoreNorth_10202023_2021_HNO3.SUM"/>
    <x v="2"/>
    <x v="2"/>
    <x v="22"/>
    <x v="0"/>
    <n v="5.0000000000000001E-3"/>
    <n v="629800"/>
    <n v="3673300"/>
    <n v="-70.09"/>
    <n v="-70.09"/>
    <n v="0"/>
    <s v="1 YEARS"/>
    <x v="5"/>
    <n v="40"/>
    <n v="50"/>
    <n v="5963"/>
  </r>
  <r>
    <s v="AERMOD 22112"/>
    <s v="ElmoreNorth_10202023_2021_HNO3.SUM"/>
    <x v="2"/>
    <x v="2"/>
    <x v="23"/>
    <x v="0"/>
    <n v="5.0699999999999999E-3"/>
    <n v="630500"/>
    <n v="3673750"/>
    <n v="-69.569999999999993"/>
    <n v="-69.569999999999993"/>
    <n v="0"/>
    <s v="1 YEARS"/>
    <x v="5"/>
    <n v="40"/>
    <n v="50"/>
    <n v="5963"/>
  </r>
  <r>
    <s v="AERMOD 22112"/>
    <s v="ElmoreNorth_10202023_2021_HNO3.SUM"/>
    <x v="2"/>
    <x v="2"/>
    <x v="24"/>
    <x v="0"/>
    <n v="5.7299999999999999E-3"/>
    <n v="630325"/>
    <n v="3672550"/>
    <n v="-68.27"/>
    <n v="-68.27"/>
    <n v="0"/>
    <s v="1 YEARS"/>
    <x v="5"/>
    <n v="40"/>
    <n v="50"/>
    <n v="5963"/>
  </r>
  <r>
    <s v="AERMOD 22112"/>
    <s v="ElmoreNorth_10202023_2021_HNO3.SUM"/>
    <x v="2"/>
    <x v="2"/>
    <x v="25"/>
    <x v="0"/>
    <n v="4.2700000000000004E-3"/>
    <n v="630250"/>
    <n v="3670000"/>
    <n v="-66.42"/>
    <n v="-66.42"/>
    <n v="0"/>
    <s v="1 YEARS"/>
    <x v="5"/>
    <n v="40"/>
    <n v="50"/>
    <n v="5963"/>
  </r>
  <r>
    <s v="AERMOD 22112"/>
    <s v="ElmoreNorth_10202023_2021_HNO3.SUM"/>
    <x v="2"/>
    <x v="2"/>
    <x v="26"/>
    <x v="0"/>
    <n v="5.4400000000000004E-3"/>
    <n v="629700"/>
    <n v="3672575"/>
    <n v="-69.760000000000005"/>
    <n v="-69.760000000000005"/>
    <n v="0"/>
    <s v="1 YEARS"/>
    <x v="5"/>
    <n v="40"/>
    <n v="50"/>
    <n v="5963"/>
  </r>
  <r>
    <s v="AERMOD 22112"/>
    <s v="ElmoreNorth_10202023_2021_HNO3.SUM"/>
    <x v="2"/>
    <x v="2"/>
    <x v="27"/>
    <x v="0"/>
    <n v="5.5399999999999998E-3"/>
    <n v="629750"/>
    <n v="3670500"/>
    <n v="-67.73"/>
    <n v="-67.73"/>
    <n v="0"/>
    <s v="1 YEARS"/>
    <x v="5"/>
    <n v="40"/>
    <n v="50"/>
    <n v="5963"/>
  </r>
  <r>
    <s v="AERMOD 22112"/>
    <s v="ElmoreNorth_10202023_2021_HNO3.SUM"/>
    <x v="2"/>
    <x v="2"/>
    <x v="28"/>
    <x v="0"/>
    <n v="4.7099999999999998E-3"/>
    <n v="630500"/>
    <n v="3670500"/>
    <n v="-67.05"/>
    <n v="-67.05"/>
    <n v="0"/>
    <s v="1 YEARS"/>
    <x v="5"/>
    <n v="40"/>
    <n v="50"/>
    <n v="5963"/>
  </r>
  <r>
    <s v="AERMOD 22112"/>
    <s v="ElmoreNorth_10202023_2021_HNO3.SUM"/>
    <x v="2"/>
    <x v="2"/>
    <x v="29"/>
    <x v="0"/>
    <n v="5.3499999999999997E-3"/>
    <n v="630500"/>
    <n v="3671000"/>
    <n v="-68.3"/>
    <n v="-68.3"/>
    <n v="0"/>
    <s v="1 YEARS"/>
    <x v="5"/>
    <n v="40"/>
    <n v="50"/>
    <n v="5963"/>
  </r>
  <r>
    <s v="AERMOD 22112"/>
    <s v="ElmoreNorth_10202023_2021_HNO3.SUM"/>
    <x v="2"/>
    <x v="2"/>
    <x v="30"/>
    <x v="0"/>
    <n v="4.9899999999999996E-3"/>
    <n v="629500"/>
    <n v="3673250"/>
    <n v="-69.81"/>
    <n v="-69.81"/>
    <n v="0"/>
    <s v="1 YEARS"/>
    <x v="5"/>
    <n v="40"/>
    <n v="50"/>
    <n v="5963"/>
  </r>
  <r>
    <s v="AERMOD 22112"/>
    <s v="ElmoreNorth_10202023_2021_HNO3.SUM"/>
    <x v="2"/>
    <x v="2"/>
    <x v="31"/>
    <x v="0"/>
    <n v="5.2300000000000003E-3"/>
    <n v="630750"/>
    <n v="3670250"/>
    <n v="-66.31"/>
    <n v="-66.31"/>
    <n v="0"/>
    <s v="1 YEARS"/>
    <x v="5"/>
    <n v="40"/>
    <n v="50"/>
    <n v="5963"/>
  </r>
  <r>
    <s v="AERMOD 22112"/>
    <s v="ElmoreNorth_10202023_2021_HNO3.SUM"/>
    <x v="2"/>
    <x v="2"/>
    <x v="32"/>
    <x v="0"/>
    <n v="1.349E-2"/>
    <n v="630714.82999999996"/>
    <n v="3672256.55"/>
    <n v="-68.92"/>
    <n v="-68.92"/>
    <n v="0"/>
    <s v="1 YEARS"/>
    <x v="5"/>
    <n v="40"/>
    <n v="50"/>
    <n v="5963"/>
  </r>
  <r>
    <s v="AERMOD 22112"/>
    <s v="ElmoreNorth_10202023_2021_HNO3.SUM"/>
    <x v="2"/>
    <x v="2"/>
    <x v="33"/>
    <x v="0"/>
    <n v="1.91E-3"/>
    <n v="630448.19999999995"/>
    <n v="3672375.09"/>
    <n v="-69.53"/>
    <n v="-69.53"/>
    <n v="0"/>
    <s v="1 YEARS"/>
    <x v="5"/>
    <n v="40"/>
    <n v="50"/>
    <n v="5963"/>
  </r>
  <r>
    <s v="AERMOD 22112"/>
    <s v="ElmoreNorth_10202023_2021_HNO3.SUM"/>
    <x v="2"/>
    <x v="2"/>
    <x v="34"/>
    <x v="0"/>
    <n v="1.91E-3"/>
    <n v="630448.19999999995"/>
    <n v="3672375.09"/>
    <n v="-69.53"/>
    <n v="-69.53"/>
    <n v="0"/>
    <s v="1 YEARS"/>
    <x v="5"/>
    <n v="40"/>
    <n v="50"/>
    <n v="5963"/>
  </r>
  <r>
    <s v="AERMOD 22112"/>
    <s v="ElmoreNorth_10202023_2021_HNO3.SUM"/>
    <x v="2"/>
    <x v="2"/>
    <x v="2"/>
    <x v="0"/>
    <n v="99.265690000000006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35"/>
    <x v="0"/>
    <n v="3.82E-3"/>
    <n v="630448.19999999995"/>
    <n v="3672375.09"/>
    <n v="-69.53"/>
    <n v="-69.53"/>
    <n v="0"/>
    <s v="1 YEARS"/>
    <x v="5"/>
    <n v="40"/>
    <n v="50"/>
    <n v="5963"/>
  </r>
  <r>
    <s v="AERMOD 22112"/>
    <s v="ElmoreNorth_10202023_2021_HNO3.SUM"/>
    <x v="2"/>
    <x v="2"/>
    <x v="3"/>
    <x v="0"/>
    <n v="9.7879999999999995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4"/>
    <x v="0"/>
    <n v="6.8129999999999996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5"/>
    <x v="0"/>
    <n v="7.7619999999999995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6"/>
    <x v="0"/>
    <n v="0.12601000000000001"/>
    <n v="630714.82999999996"/>
    <n v="3672232.85"/>
    <n v="-68.91"/>
    <n v="-68.91"/>
    <n v="0"/>
    <s v="1 YEARS"/>
    <x v="5"/>
    <n v="40"/>
    <n v="50"/>
    <n v="5963"/>
  </r>
  <r>
    <s v="AERMOD 22112"/>
    <s v="ElmoreNorth_10202023_2021_HNO3.SUM"/>
    <x v="2"/>
    <x v="2"/>
    <x v="36"/>
    <x v="0"/>
    <n v="5.6130199999999997"/>
    <n v="630714.82999999996"/>
    <n v="3672232.85"/>
    <n v="-68.91"/>
    <n v="-68.91"/>
    <n v="0"/>
    <s v="1 YEARS"/>
    <x v="5"/>
    <n v="40"/>
    <n v="50"/>
    <n v="5963"/>
  </r>
  <r>
    <s v="AERMOD 22112"/>
    <s v="ElmoreNorth_10202023_2021_HNO3.SUM"/>
    <x v="2"/>
    <x v="2"/>
    <x v="37"/>
    <x v="0"/>
    <n v="6.9860699999999998"/>
    <n v="630714.82999999996"/>
    <n v="3672209.14"/>
    <n v="-68.89"/>
    <n v="-68.89"/>
    <n v="0"/>
    <s v="1 YEARS"/>
    <x v="5"/>
    <n v="40"/>
    <n v="50"/>
    <n v="5963"/>
  </r>
  <r>
    <s v="AERMOD 22112"/>
    <s v="ElmoreNorth_10202023_2021_HNO3.SUM"/>
    <x v="2"/>
    <x v="2"/>
    <x v="38"/>
    <x v="0"/>
    <n v="8.4865899999999996"/>
    <n v="630714.82999999996"/>
    <n v="3672209.14"/>
    <n v="-68.89"/>
    <n v="-68.89"/>
    <n v="0"/>
    <s v="1 YEARS"/>
    <x v="5"/>
    <n v="40"/>
    <n v="50"/>
    <n v="5963"/>
  </r>
  <r>
    <s v="AERMOD 22112"/>
    <s v="ElmoreNorth_10202023_2021_HNO3.SUM"/>
    <x v="2"/>
    <x v="2"/>
    <x v="39"/>
    <x v="0"/>
    <n v="9.8648399999999992"/>
    <n v="630714.82999999996"/>
    <n v="3672185.43"/>
    <n v="-68.89"/>
    <n v="-68.89"/>
    <n v="0"/>
    <s v="1 YEARS"/>
    <x v="5"/>
    <n v="40"/>
    <n v="50"/>
    <n v="5963"/>
  </r>
  <r>
    <s v="AERMOD 22112"/>
    <s v="ElmoreNorth_10202023_2021_HNO3.SUM"/>
    <x v="2"/>
    <x v="2"/>
    <x v="40"/>
    <x v="0"/>
    <n v="10.90898"/>
    <n v="630714.82999999996"/>
    <n v="3672161.72"/>
    <n v="-68.86"/>
    <n v="-68.86"/>
    <n v="0"/>
    <s v="1 YEARS"/>
    <x v="5"/>
    <n v="40"/>
    <n v="50"/>
    <n v="5963"/>
  </r>
  <r>
    <s v="AERMOD 22112"/>
    <s v="ElmoreNorth_10202023_2021_HNO3.SUM"/>
    <x v="2"/>
    <x v="2"/>
    <x v="41"/>
    <x v="0"/>
    <n v="11.886150000000001"/>
    <n v="630714.82999999996"/>
    <n v="3672161.72"/>
    <n v="-68.86"/>
    <n v="-68.86"/>
    <n v="0"/>
    <s v="1 YEARS"/>
    <x v="5"/>
    <n v="40"/>
    <n v="50"/>
    <n v="5963"/>
  </r>
  <r>
    <s v="AERMOD 22112"/>
    <s v="ElmoreNorth_10202023_2021_HNO3.SUM"/>
    <x v="2"/>
    <x v="2"/>
    <x v="42"/>
    <x v="0"/>
    <n v="12.38218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43"/>
    <x v="0"/>
    <n v="12.746700000000001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44"/>
    <x v="0"/>
    <n v="12.31081"/>
    <n v="630714.82999999996"/>
    <n v="3672114.31"/>
    <n v="-68.73"/>
    <n v="-68.73"/>
    <n v="0"/>
    <s v="1 YEARS"/>
    <x v="5"/>
    <n v="40"/>
    <n v="50"/>
    <n v="5963"/>
  </r>
  <r>
    <s v="AERMOD 22112"/>
    <s v="ElmoreNorth_10202023_2021_HNO3.SUM"/>
    <x v="2"/>
    <x v="2"/>
    <x v="45"/>
    <x v="0"/>
    <n v="11.476800000000001"/>
    <n v="630714.82999999996"/>
    <n v="3672114.31"/>
    <n v="-68.73"/>
    <n v="-68.73"/>
    <n v="0"/>
    <s v="1 YEARS"/>
    <x v="5"/>
    <n v="40"/>
    <n v="50"/>
    <n v="5963"/>
  </r>
  <r>
    <s v="AERMOD 22112"/>
    <s v="ElmoreNorth_10202023_2021_HNO3.SUM"/>
    <x v="2"/>
    <x v="2"/>
    <x v="46"/>
    <x v="0"/>
    <n v="9.5534300000000005"/>
    <n v="630714.82999999996"/>
    <n v="3672090.6"/>
    <n v="-68.86"/>
    <n v="-68.86"/>
    <n v="0"/>
    <s v="1 YEARS"/>
    <x v="5"/>
    <n v="40"/>
    <n v="50"/>
    <n v="5963"/>
  </r>
  <r>
    <s v="AERMOD 22112"/>
    <s v="ElmoreNorth_10202023_2021_HNO3.SUM"/>
    <x v="2"/>
    <x v="2"/>
    <x v="47"/>
    <x v="0"/>
    <n v="7.0433300000000001"/>
    <n v="630714.82999999996"/>
    <n v="3672090.6"/>
    <n v="-68.86"/>
    <n v="-68.86"/>
    <n v="0"/>
    <s v="1 YEARS"/>
    <x v="5"/>
    <n v="40"/>
    <n v="50"/>
    <n v="5963"/>
  </r>
  <r>
    <s v="AERMOD 22112"/>
    <s v="ElmoreNorth_10202023_2021_HNO3.SUM"/>
    <x v="2"/>
    <x v="2"/>
    <x v="48"/>
    <x v="0"/>
    <n v="4.7109699999999997"/>
    <n v="630750"/>
    <n v="3672075"/>
    <n v="-68.66"/>
    <n v="-68.66"/>
    <n v="0"/>
    <s v="1 YEARS"/>
    <x v="5"/>
    <n v="40"/>
    <n v="50"/>
    <n v="5963"/>
  </r>
  <r>
    <s v="AERMOD 22112"/>
    <s v="ElmoreNorth_10202023_2021_HNO3.SUM"/>
    <x v="2"/>
    <x v="2"/>
    <x v="49"/>
    <x v="0"/>
    <n v="3.0499000000000001"/>
    <n v="630850"/>
    <n v="3672100"/>
    <n v="-69.209999999999994"/>
    <n v="-69.209999999999994"/>
    <n v="0"/>
    <s v="1 YEARS"/>
    <x v="5"/>
    <n v="40"/>
    <n v="50"/>
    <n v="5963"/>
  </r>
  <r>
    <s v="AERMOD 22112"/>
    <s v="ElmoreNorth_10202023_2021_HNO3.SUM"/>
    <x v="2"/>
    <x v="2"/>
    <x v="7"/>
    <x v="0"/>
    <n v="0.12601000000000001"/>
    <n v="630714.82999999996"/>
    <n v="3672232.85"/>
    <n v="-68.91"/>
    <n v="-68.91"/>
    <n v="0"/>
    <s v="1 YEARS"/>
    <x v="5"/>
    <n v="40"/>
    <n v="50"/>
    <n v="5963"/>
  </r>
  <r>
    <s v="AERMOD 22112"/>
    <s v="ElmoreNorth_10202023_2021_HNO3.SUM"/>
    <x v="2"/>
    <x v="2"/>
    <x v="8"/>
    <x v="0"/>
    <n v="3.3989999999999999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9"/>
    <x v="0"/>
    <n v="3.304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10"/>
    <x v="0"/>
    <n v="3.0839999999999999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11"/>
    <x v="0"/>
    <n v="2.3359999999999999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12"/>
    <x v="0"/>
    <n v="2.265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13"/>
    <x v="0"/>
    <n v="2.2249999999999999E-2"/>
    <n v="630714.82999999996"/>
    <n v="3672303.97"/>
    <n v="-68.959999999999994"/>
    <n v="-68.959999999999994"/>
    <n v="0"/>
    <s v="1 YEARS"/>
    <x v="5"/>
    <n v="40"/>
    <n v="50"/>
    <n v="5963"/>
  </r>
  <r>
    <s v="AERMOD 22112"/>
    <s v="ElmoreNorth_10202023_2021_HNO3.SUM"/>
    <x v="2"/>
    <x v="2"/>
    <x v="14"/>
    <x v="0"/>
    <n v="2.3769999999999999E-2"/>
    <n v="630375.49"/>
    <n v="3672375.09"/>
    <n v="-69.680000000000007"/>
    <n v="-69.680000000000007"/>
    <n v="0"/>
    <s v="1 YEARS"/>
    <x v="5"/>
    <n v="40"/>
    <n v="50"/>
    <n v="5963"/>
  </r>
  <r>
    <s v="AERMOD 22112"/>
    <s v="ElmoreNorth_10202023_2021_HNO3.SUM"/>
    <x v="2"/>
    <x v="2"/>
    <x v="15"/>
    <x v="0"/>
    <n v="2.7959999999999999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16"/>
    <x v="0"/>
    <n v="4.3310000000000001E-2"/>
    <n v="630714.82999999996"/>
    <n v="3672280.26"/>
    <n v="-68.94"/>
    <n v="-68.94"/>
    <n v="0"/>
    <s v="1 YEARS"/>
    <x v="5"/>
    <n v="40"/>
    <n v="50"/>
    <n v="5963"/>
  </r>
  <r>
    <s v="AERMOD 22112"/>
    <s v="ElmoreNorth_10202023_2021_HNO3.SUM"/>
    <x v="2"/>
    <x v="2"/>
    <x v="0"/>
    <x v="0"/>
    <n v="88.807329999999993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17"/>
    <x v="0"/>
    <n v="88.73603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1"/>
    <x v="0"/>
    <n v="0.23979"/>
    <n v="630714.82999999996"/>
    <n v="3672280.26"/>
    <n v="-68.94"/>
    <n v="-68.94"/>
    <n v="0"/>
    <s v="1 YEARS"/>
    <x v="5"/>
    <n v="40"/>
    <n v="50"/>
    <n v="5963"/>
  </r>
  <r>
    <s v="AERMOD 22112"/>
    <s v="ElmoreNorth_10202023_2021_HNO3.SUM"/>
    <x v="2"/>
    <x v="2"/>
    <x v="18"/>
    <x v="0"/>
    <n v="1.2930000000000001E-2"/>
    <n v="630750"/>
    <n v="3670250"/>
    <n v="-66.31"/>
    <n v="-66.31"/>
    <n v="0"/>
    <s v="1 YEARS"/>
    <x v="5"/>
    <n v="40"/>
    <n v="50"/>
    <n v="5963"/>
  </r>
  <r>
    <s v="AERMOD 22112"/>
    <s v="ElmoreNorth_10202023_2021_HNO3.SUM"/>
    <x v="2"/>
    <x v="2"/>
    <x v="19"/>
    <x v="0"/>
    <n v="5.5599999999999998E-3"/>
    <n v="631000"/>
    <n v="3673200"/>
    <n v="-69.39"/>
    <n v="-69.39"/>
    <n v="0"/>
    <s v="1 YEARS"/>
    <x v="5"/>
    <n v="40"/>
    <n v="50"/>
    <n v="5963"/>
  </r>
  <r>
    <s v="AERMOD 22112"/>
    <s v="ElmoreNorth_10202023_2021_HNO3.SUM"/>
    <x v="2"/>
    <x v="2"/>
    <x v="20"/>
    <x v="0"/>
    <n v="3.7699999999999999E-3"/>
    <n v="631250"/>
    <n v="3671000"/>
    <n v="-67.63"/>
    <n v="-67.63"/>
    <n v="0"/>
    <s v="1 YEARS"/>
    <x v="5"/>
    <n v="40"/>
    <n v="50"/>
    <n v="5963"/>
  </r>
  <r>
    <s v="AERMOD 22112"/>
    <s v="ElmoreNorth_10202023_2021_HNO3.SUM"/>
    <x v="2"/>
    <x v="2"/>
    <x v="21"/>
    <x v="0"/>
    <n v="4.62E-3"/>
    <n v="632737.47"/>
    <n v="3670847.68"/>
    <n v="-65.8"/>
    <n v="-65.8"/>
    <n v="0"/>
    <s v="1 YEARS"/>
    <x v="5"/>
    <n v="40"/>
    <n v="50"/>
    <n v="5963"/>
  </r>
  <r>
    <s v="AERMOD 22112"/>
    <s v="ElmoreNorth_10202023_2021_HNO3.SUM"/>
    <x v="2"/>
    <x v="2"/>
    <x v="22"/>
    <x v="0"/>
    <n v="5.0099999999999997E-3"/>
    <n v="630300"/>
    <n v="3673300"/>
    <n v="-69.91"/>
    <n v="-69.91"/>
    <n v="0"/>
    <s v="1 YEARS"/>
    <x v="5"/>
    <n v="40"/>
    <n v="50"/>
    <n v="5963"/>
  </r>
  <r>
    <s v="AERMOD 22112"/>
    <s v="ElmoreNorth_10202023_2021_HNO3.SUM"/>
    <x v="2"/>
    <x v="2"/>
    <x v="23"/>
    <x v="0"/>
    <n v="4.1099999999999999E-3"/>
    <n v="630500"/>
    <n v="3673750"/>
    <n v="-69.569999999999993"/>
    <n v="-69.569999999999993"/>
    <n v="0"/>
    <s v="1 YEARS"/>
    <x v="5"/>
    <n v="40"/>
    <n v="50"/>
    <n v="5963"/>
  </r>
  <r>
    <s v="AERMOD 22112"/>
    <s v="ElmoreNorth_10202023_2021_HNO3.SUM"/>
    <x v="2"/>
    <x v="2"/>
    <x v="24"/>
    <x v="0"/>
    <n v="5.7299999999999999E-3"/>
    <n v="630825"/>
    <n v="3672475"/>
    <n v="-68.930000000000007"/>
    <n v="-68.930000000000007"/>
    <n v="0"/>
    <s v="1 YEARS"/>
    <x v="5"/>
    <n v="40"/>
    <n v="50"/>
    <n v="5963"/>
  </r>
  <r>
    <s v="AERMOD 22112"/>
    <s v="ElmoreNorth_10202023_2021_HNO3.SUM"/>
    <x v="2"/>
    <x v="2"/>
    <x v="25"/>
    <x v="0"/>
    <n v="4.0800000000000003E-3"/>
    <n v="630250"/>
    <n v="3670000"/>
    <n v="-66.42"/>
    <n v="-66.42"/>
    <n v="0"/>
    <s v="1 YEARS"/>
    <x v="5"/>
    <n v="40"/>
    <n v="50"/>
    <n v="5963"/>
  </r>
  <r>
    <s v="AERMOD 22112"/>
    <s v="ElmoreNorth_10202023_2021_HNO3.SUM"/>
    <x v="2"/>
    <x v="2"/>
    <x v="26"/>
    <x v="0"/>
    <n v="5.7499999999999999E-3"/>
    <n v="630125"/>
    <n v="3672500"/>
    <n v="-69.819999999999993"/>
    <n v="-69.819999999999993"/>
    <n v="0"/>
    <s v="1 YEARS"/>
    <x v="5"/>
    <n v="40"/>
    <n v="50"/>
    <n v="5963"/>
  </r>
  <r>
    <s v="AERMOD 22112"/>
    <s v="ElmoreNorth_10202023_2021_HNO3.SUM"/>
    <x v="2"/>
    <x v="2"/>
    <x v="27"/>
    <x v="0"/>
    <n v="4.2500000000000003E-3"/>
    <n v="629750"/>
    <n v="3670500"/>
    <n v="-67.73"/>
    <n v="-67.73"/>
    <n v="0"/>
    <s v="1 YEARS"/>
    <x v="5"/>
    <n v="40"/>
    <n v="50"/>
    <n v="5963"/>
  </r>
  <r>
    <s v="AERMOD 22112"/>
    <s v="ElmoreNorth_10202023_2021_HNO3.SUM"/>
    <x v="2"/>
    <x v="2"/>
    <x v="28"/>
    <x v="0"/>
    <n v="4.8199999999999996E-3"/>
    <n v="631000"/>
    <n v="3670500"/>
    <n v="-66.459999999999994"/>
    <n v="-66.459999999999994"/>
    <n v="0"/>
    <s v="1 YEARS"/>
    <x v="5"/>
    <n v="40"/>
    <n v="50"/>
    <n v="5963"/>
  </r>
  <r>
    <s v="AERMOD 22112"/>
    <s v="ElmoreNorth_10202023_2021_HNO3.SUM"/>
    <x v="2"/>
    <x v="2"/>
    <x v="29"/>
    <x v="0"/>
    <n v="4.3499999999999997E-3"/>
    <n v="630500"/>
    <n v="3671000"/>
    <n v="-68.3"/>
    <n v="-68.3"/>
    <n v="0"/>
    <s v="1 YEARS"/>
    <x v="5"/>
    <n v="40"/>
    <n v="50"/>
    <n v="5963"/>
  </r>
  <r>
    <s v="AERMOD 22112"/>
    <s v="ElmoreNorth_10202023_2021_HNO3.SUM"/>
    <x v="2"/>
    <x v="2"/>
    <x v="30"/>
    <x v="0"/>
    <n v="5.3800000000000002E-3"/>
    <n v="629500"/>
    <n v="3673250"/>
    <n v="-69.81"/>
    <n v="-69.81"/>
    <n v="0"/>
    <s v="1 YEARS"/>
    <x v="5"/>
    <n v="40"/>
    <n v="50"/>
    <n v="5963"/>
  </r>
  <r>
    <s v="AERMOD 22112"/>
    <s v="ElmoreNorth_10202023_2021_HNO3.SUM"/>
    <x v="2"/>
    <x v="2"/>
    <x v="31"/>
    <x v="0"/>
    <n v="5.7299999999999999E-3"/>
    <n v="630750"/>
    <n v="3670250"/>
    <n v="-66.31"/>
    <n v="-66.31"/>
    <n v="0"/>
    <s v="1 YEARS"/>
    <x v="5"/>
    <n v="40"/>
    <n v="50"/>
    <n v="5963"/>
  </r>
  <r>
    <s v="AERMOD 22112"/>
    <s v="ElmoreNorth_10202023_2021_HNO3.SUM"/>
    <x v="2"/>
    <x v="2"/>
    <x v="32"/>
    <x v="0"/>
    <n v="1.3679999999999999E-2"/>
    <n v="630714.82999999996"/>
    <n v="3672256.55"/>
    <n v="-68.92"/>
    <n v="-68.92"/>
    <n v="0"/>
    <s v="1 YEARS"/>
    <x v="5"/>
    <n v="40"/>
    <n v="50"/>
    <n v="5963"/>
  </r>
  <r>
    <s v="AERMOD 22112"/>
    <s v="ElmoreNorth_10202023_2021_HNO3.SUM"/>
    <x v="2"/>
    <x v="2"/>
    <x v="33"/>
    <x v="0"/>
    <n v="2.1900000000000001E-3"/>
    <n v="630438.49"/>
    <n v="3672380.53"/>
    <n v="-69.56"/>
    <n v="-69.56"/>
    <n v="0"/>
    <s v="1 YEARS"/>
    <x v="5"/>
    <n v="40"/>
    <n v="50"/>
    <n v="5963"/>
  </r>
  <r>
    <s v="AERMOD 22112"/>
    <s v="ElmoreNorth_10202023_2021_HNO3.SUM"/>
    <x v="2"/>
    <x v="2"/>
    <x v="34"/>
    <x v="0"/>
    <n v="2.1900000000000001E-3"/>
    <n v="630461.84"/>
    <n v="3672380.53"/>
    <n v="-69.52"/>
    <n v="-69.52"/>
    <n v="0"/>
    <s v="1 YEARS"/>
    <x v="5"/>
    <n v="40"/>
    <n v="50"/>
    <n v="5963"/>
  </r>
  <r>
    <s v="AERMOD 22112"/>
    <s v="ElmoreNorth_10202023_2021_HNO3.SUM"/>
    <x v="2"/>
    <x v="2"/>
    <x v="2"/>
    <x v="0"/>
    <n v="88.796840000000003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35"/>
    <x v="0"/>
    <n v="4.3800000000000002E-3"/>
    <n v="630438.49"/>
    <n v="3672380.53"/>
    <n v="-69.56"/>
    <n v="-69.56"/>
    <n v="0"/>
    <s v="1 YEARS"/>
    <x v="5"/>
    <n v="40"/>
    <n v="50"/>
    <n v="5963"/>
  </r>
  <r>
    <s v="AERMOD 22112"/>
    <s v="ElmoreNorth_10202023_2021_HNO3.SUM"/>
    <x v="2"/>
    <x v="2"/>
    <x v="3"/>
    <x v="0"/>
    <n v="8.5029999999999994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4"/>
    <x v="0"/>
    <n v="6.5280000000000005E-2"/>
    <n v="630714.82999999996"/>
    <n v="3672303.97"/>
    <n v="-68.959999999999994"/>
    <n v="-68.959999999999994"/>
    <n v="0"/>
    <s v="1 YEARS"/>
    <x v="5"/>
    <n v="40"/>
    <n v="50"/>
    <n v="5963"/>
  </r>
  <r>
    <s v="AERMOD 22112"/>
    <s v="ElmoreNorth_10202023_2021_HNO3.SUM"/>
    <x v="2"/>
    <x v="2"/>
    <x v="5"/>
    <x v="0"/>
    <n v="6.6180000000000003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6"/>
    <x v="0"/>
    <n v="9.493E-2"/>
    <n v="630714.82999999996"/>
    <n v="3672232.85"/>
    <n v="-68.91"/>
    <n v="-68.91"/>
    <n v="0"/>
    <s v="1 YEARS"/>
    <x v="5"/>
    <n v="40"/>
    <n v="50"/>
    <n v="5963"/>
  </r>
  <r>
    <s v="AERMOD 22112"/>
    <s v="ElmoreNorth_10202023_2021_HNO3.SUM"/>
    <x v="2"/>
    <x v="2"/>
    <x v="36"/>
    <x v="0"/>
    <n v="6.0207499999999996"/>
    <n v="630714.82999999996"/>
    <n v="3672232.85"/>
    <n v="-68.91"/>
    <n v="-68.91"/>
    <n v="0"/>
    <s v="1 YEARS"/>
    <x v="5"/>
    <n v="40"/>
    <n v="50"/>
    <n v="5963"/>
  </r>
  <r>
    <s v="AERMOD 22112"/>
    <s v="ElmoreNorth_10202023_2021_HNO3.SUM"/>
    <x v="2"/>
    <x v="2"/>
    <x v="37"/>
    <x v="0"/>
    <n v="7.0720299999999998"/>
    <n v="630714.82999999996"/>
    <n v="3672209.14"/>
    <n v="-68.89"/>
    <n v="-68.89"/>
    <n v="0"/>
    <s v="1 YEARS"/>
    <x v="5"/>
    <n v="40"/>
    <n v="50"/>
    <n v="5963"/>
  </r>
  <r>
    <s v="AERMOD 22112"/>
    <s v="ElmoreNorth_10202023_2021_HNO3.SUM"/>
    <x v="2"/>
    <x v="2"/>
    <x v="38"/>
    <x v="0"/>
    <n v="8.3312500000000007"/>
    <n v="630714.82999999996"/>
    <n v="3672209.14"/>
    <n v="-68.89"/>
    <n v="-68.89"/>
    <n v="0"/>
    <s v="1 YEARS"/>
    <x v="5"/>
    <n v="40"/>
    <n v="50"/>
    <n v="5963"/>
  </r>
  <r>
    <s v="AERMOD 22112"/>
    <s v="ElmoreNorth_10202023_2021_HNO3.SUM"/>
    <x v="2"/>
    <x v="2"/>
    <x v="39"/>
    <x v="0"/>
    <n v="9.3042499999999997"/>
    <n v="630714.82999999996"/>
    <n v="3672185.43"/>
    <n v="-68.89"/>
    <n v="-68.89"/>
    <n v="0"/>
    <s v="1 YEARS"/>
    <x v="5"/>
    <n v="40"/>
    <n v="50"/>
    <n v="5963"/>
  </r>
  <r>
    <s v="AERMOD 22112"/>
    <s v="ElmoreNorth_10202023_2021_HNO3.SUM"/>
    <x v="2"/>
    <x v="2"/>
    <x v="40"/>
    <x v="0"/>
    <n v="10.183960000000001"/>
    <n v="630714.82999999996"/>
    <n v="3672185.43"/>
    <n v="-68.89"/>
    <n v="-68.89"/>
    <n v="0"/>
    <s v="1 YEARS"/>
    <x v="5"/>
    <n v="40"/>
    <n v="50"/>
    <n v="5963"/>
  </r>
  <r>
    <s v="AERMOD 22112"/>
    <s v="ElmoreNorth_10202023_2021_HNO3.SUM"/>
    <x v="2"/>
    <x v="2"/>
    <x v="41"/>
    <x v="0"/>
    <n v="10.860060000000001"/>
    <n v="630714.82999999996"/>
    <n v="3672161.72"/>
    <n v="-68.86"/>
    <n v="-68.86"/>
    <n v="0"/>
    <s v="1 YEARS"/>
    <x v="5"/>
    <n v="40"/>
    <n v="50"/>
    <n v="5963"/>
  </r>
  <r>
    <s v="AERMOD 22112"/>
    <s v="ElmoreNorth_10202023_2021_HNO3.SUM"/>
    <x v="2"/>
    <x v="2"/>
    <x v="42"/>
    <x v="0"/>
    <n v="11.15273"/>
    <n v="630714.82999999996"/>
    <n v="3672161.72"/>
    <n v="-68.86"/>
    <n v="-68.86"/>
    <n v="0"/>
    <s v="1 YEARS"/>
    <x v="5"/>
    <n v="40"/>
    <n v="50"/>
    <n v="5963"/>
  </r>
  <r>
    <s v="AERMOD 22112"/>
    <s v="ElmoreNorth_10202023_2021_HNO3.SUM"/>
    <x v="2"/>
    <x v="2"/>
    <x v="43"/>
    <x v="0"/>
    <n v="11.46842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44"/>
    <x v="0"/>
    <n v="10.89795"/>
    <n v="630714.82999999996"/>
    <n v="3672138.02"/>
    <n v="-68.86"/>
    <n v="-68.86"/>
    <n v="0"/>
    <s v="1 YEARS"/>
    <x v="5"/>
    <n v="40"/>
    <n v="50"/>
    <n v="5963"/>
  </r>
  <r>
    <s v="AERMOD 22112"/>
    <s v="ElmoreNorth_10202023_2021_HNO3.SUM"/>
    <x v="2"/>
    <x v="2"/>
    <x v="45"/>
    <x v="0"/>
    <n v="10.476649999999999"/>
    <n v="630714.82999999996"/>
    <n v="3672114.31"/>
    <n v="-68.73"/>
    <n v="-68.73"/>
    <n v="0"/>
    <s v="1 YEARS"/>
    <x v="5"/>
    <n v="40"/>
    <n v="50"/>
    <n v="5963"/>
  </r>
  <r>
    <s v="AERMOD 22112"/>
    <s v="ElmoreNorth_10202023_2021_HNO3.SUM"/>
    <x v="2"/>
    <x v="2"/>
    <x v="46"/>
    <x v="0"/>
    <n v="8.6781400000000009"/>
    <n v="630714.82999999996"/>
    <n v="3672090.6"/>
    <n v="-68.86"/>
    <n v="-68.86"/>
    <n v="0"/>
    <s v="1 YEARS"/>
    <x v="5"/>
    <n v="40"/>
    <n v="50"/>
    <n v="5963"/>
  </r>
  <r>
    <s v="AERMOD 22112"/>
    <s v="ElmoreNorth_10202023_2021_HNO3.SUM"/>
    <x v="2"/>
    <x v="2"/>
    <x v="47"/>
    <x v="0"/>
    <n v="6.7739799999999999"/>
    <n v="630714.82999999996"/>
    <n v="3672090.6"/>
    <n v="-68.86"/>
    <n v="-68.86"/>
    <n v="0"/>
    <s v="1 YEARS"/>
    <x v="5"/>
    <n v="40"/>
    <n v="50"/>
    <n v="5963"/>
  </r>
  <r>
    <s v="AERMOD 22112"/>
    <s v="ElmoreNorth_10202023_2021_HNO3.SUM"/>
    <x v="2"/>
    <x v="2"/>
    <x v="48"/>
    <x v="0"/>
    <n v="4.5261699999999996"/>
    <n v="630725"/>
    <n v="3672075"/>
    <n v="-68.73"/>
    <n v="-68.73"/>
    <n v="0"/>
    <s v="1 YEARS"/>
    <x v="5"/>
    <n v="40"/>
    <n v="50"/>
    <n v="5963"/>
  </r>
  <r>
    <s v="AERMOD 22112"/>
    <s v="ElmoreNorth_10202023_2021_HNO3.SUM"/>
    <x v="2"/>
    <x v="2"/>
    <x v="49"/>
    <x v="0"/>
    <n v="2.7564000000000002"/>
    <n v="630800"/>
    <n v="3672075"/>
    <n v="-68.510000000000005"/>
    <n v="-68.510000000000005"/>
    <n v="0"/>
    <s v="1 YEARS"/>
    <x v="5"/>
    <n v="40"/>
    <n v="50"/>
    <n v="5963"/>
  </r>
  <r>
    <s v="AERMOD 22112"/>
    <s v="ElmoreNorth_10202023_2021_HNO3.SUM"/>
    <x v="2"/>
    <x v="2"/>
    <x v="7"/>
    <x v="0"/>
    <n v="9.493E-2"/>
    <n v="630714.82999999996"/>
    <n v="3672232.85"/>
    <n v="-68.91"/>
    <n v="-68.91"/>
    <n v="0"/>
    <s v="1 YEARS"/>
    <x v="5"/>
    <n v="40"/>
    <n v="50"/>
    <n v="5963"/>
  </r>
  <r>
    <s v="AERMOD 22112"/>
    <s v="ElmoreNorth_10202023_2021_HNO3.SUM"/>
    <x v="2"/>
    <x v="2"/>
    <x v="8"/>
    <x v="0"/>
    <n v="2.929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9"/>
    <x v="0"/>
    <n v="2.8719999999999999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10"/>
    <x v="0"/>
    <n v="2.7009999999999999E-2"/>
    <n v="630423.97"/>
    <n v="3672375.09"/>
    <n v="-69.58"/>
    <n v="-69.58"/>
    <n v="0"/>
    <s v="1 YEARS"/>
    <x v="5"/>
    <n v="40"/>
    <n v="50"/>
    <n v="5963"/>
  </r>
  <r>
    <s v="AERMOD 22112"/>
    <s v="ElmoreNorth_10202023_2021_HNO3.SUM"/>
    <x v="2"/>
    <x v="2"/>
    <x v="11"/>
    <x v="0"/>
    <n v="2.1819999999999999E-2"/>
    <n v="630714.82999999996"/>
    <n v="3672303.97"/>
    <n v="-68.959999999999994"/>
    <n v="-68.959999999999994"/>
    <n v="0"/>
    <s v="1 YEARS"/>
    <x v="5"/>
    <n v="40"/>
    <n v="50"/>
    <n v="5963"/>
  </r>
  <r>
    <s v="AERMOD 22112"/>
    <s v="ElmoreNorth_10202023_2021_HNO3.SUM"/>
    <x v="2"/>
    <x v="2"/>
    <x v="12"/>
    <x v="0"/>
    <n v="2.179E-2"/>
    <n v="630714.82999999996"/>
    <n v="3672303.97"/>
    <n v="-68.959999999999994"/>
    <n v="-68.959999999999994"/>
    <n v="0"/>
    <s v="1 YEARS"/>
    <x v="5"/>
    <n v="40"/>
    <n v="50"/>
    <n v="5963"/>
  </r>
  <r>
    <s v="AERMOD 22112"/>
    <s v="ElmoreNorth_10202023_2021_HNO3.SUM"/>
    <x v="2"/>
    <x v="2"/>
    <x v="13"/>
    <x v="0"/>
    <n v="2.1659999999999999E-2"/>
    <n v="630714.82999999996"/>
    <n v="3672303.97"/>
    <n v="-68.959999999999994"/>
    <n v="-68.959999999999994"/>
    <n v="0"/>
    <s v="1 YEARS"/>
    <x v="5"/>
    <n v="40"/>
    <n v="50"/>
    <n v="5963"/>
  </r>
  <r>
    <s v="AERMOD 22112"/>
    <s v="ElmoreNorth_10202023_2021_HNO3.SUM"/>
    <x v="2"/>
    <x v="2"/>
    <x v="14"/>
    <x v="0"/>
    <n v="2.1350000000000001E-2"/>
    <n v="630714.82999999996"/>
    <n v="3672280.26"/>
    <n v="-68.94"/>
    <n v="-68.94"/>
    <n v="0"/>
    <s v="1 YEARS"/>
    <x v="5"/>
    <n v="40"/>
    <n v="50"/>
    <n v="5963"/>
  </r>
  <r>
    <s v="AERMOD 22112"/>
    <s v="ElmoreNorth_10202023_2021_HNO3.SUM"/>
    <x v="2"/>
    <x v="2"/>
    <x v="15"/>
    <x v="0"/>
    <n v="2.3779999999999999E-2"/>
    <n v="630399.73"/>
    <n v="3672375.09"/>
    <n v="-69.62"/>
    <n v="-69.62"/>
    <n v="0"/>
    <s v="1 YEARS"/>
    <x v="5"/>
    <n v="40"/>
    <n v="50"/>
    <n v="5963"/>
  </r>
  <r>
    <s v="AERMOD 22112"/>
    <s v="ElmoreNorth_10202023_2021_HNO3.SUM"/>
    <x v="2"/>
    <x v="2"/>
    <x v="16"/>
    <x v="0"/>
    <n v="3.9629999999999999E-2"/>
    <n v="630714.82999999996"/>
    <n v="3672280.26"/>
    <n v="-68.94"/>
    <n v="-68.94"/>
    <n v="0"/>
    <s v="1 YEARS"/>
    <x v="5"/>
    <n v="40"/>
    <n v="50"/>
    <n v="5963"/>
  </r>
  <r>
    <s v="AERMOD 22112"/>
    <s v="ElmoreNorth_10202023_2021_NO2.SUM"/>
    <x v="3"/>
    <x v="3"/>
    <x v="0"/>
    <x v="0"/>
    <n v="1.3676699999999999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1"/>
    <x v="0"/>
    <n v="1.3676699999999999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2"/>
    <x v="0"/>
    <n v="1.3676699999999999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3"/>
    <x v="0"/>
    <n v="0.55954999999999999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4"/>
    <x v="0"/>
    <n v="0.37997999999999998"/>
    <n v="630555.26"/>
    <n v="3672380.53"/>
    <n v="-69.34"/>
    <n v="-69.34"/>
    <n v="0"/>
    <s v="1 YEARS"/>
    <x v="5"/>
    <n v="10"/>
    <n v="17"/>
    <n v="5963"/>
  </r>
  <r>
    <s v="AERMOD 22112"/>
    <s v="ElmoreNorth_10202023_2021_NO2.SUM"/>
    <x v="3"/>
    <x v="3"/>
    <x v="5"/>
    <x v="0"/>
    <n v="0.4612700000000000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6"/>
    <x v="0"/>
    <n v="0.31537999999999999"/>
    <n v="630714.82999999996"/>
    <n v="3672209.14"/>
    <n v="-68.89"/>
    <n v="-68.89"/>
    <n v="0"/>
    <s v="1 YEARS"/>
    <x v="5"/>
    <n v="10"/>
    <n v="17"/>
    <n v="5963"/>
  </r>
  <r>
    <s v="AERMOD 22112"/>
    <s v="ElmoreNorth_10202023_2021_NO2.SUM"/>
    <x v="3"/>
    <x v="3"/>
    <x v="7"/>
    <x v="0"/>
    <n v="0.31537999999999999"/>
    <n v="630714.82999999996"/>
    <n v="3672209.14"/>
    <n v="-68.89"/>
    <n v="-68.89"/>
    <n v="0"/>
    <s v="1 YEARS"/>
    <x v="5"/>
    <n v="10"/>
    <n v="17"/>
    <n v="5963"/>
  </r>
  <r>
    <s v="AERMOD 22112"/>
    <s v="ElmoreNorth_10202023_2021_NO2.SUM"/>
    <x v="3"/>
    <x v="3"/>
    <x v="8"/>
    <x v="0"/>
    <n v="0.18762999999999999"/>
    <n v="630472.43999999994"/>
    <n v="3672375.09"/>
    <n v="-69.489999999999995"/>
    <n v="-69.489999999999995"/>
    <n v="0"/>
    <s v="1 YEARS"/>
    <x v="5"/>
    <n v="10"/>
    <n v="17"/>
    <n v="5963"/>
  </r>
  <r>
    <s v="AERMOD 22112"/>
    <s v="ElmoreNorth_10202023_2021_NO2.SUM"/>
    <x v="3"/>
    <x v="3"/>
    <x v="9"/>
    <x v="0"/>
    <n v="0.1936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10"/>
    <x v="0"/>
    <n v="0.19034999999999999"/>
    <n v="630545.16"/>
    <n v="3672375.09"/>
    <n v="-69.349999999999994"/>
    <n v="-69.349999999999994"/>
    <n v="0"/>
    <s v="1 YEARS"/>
    <x v="5"/>
    <n v="10"/>
    <n v="17"/>
    <n v="5963"/>
  </r>
  <r>
    <s v="AERMOD 22112"/>
    <s v="ElmoreNorth_10202023_2021_NO2.SUM"/>
    <x v="3"/>
    <x v="3"/>
    <x v="11"/>
    <x v="0"/>
    <n v="0.15232000000000001"/>
    <n v="630555.26"/>
    <n v="3672380.53"/>
    <n v="-69.34"/>
    <n v="-69.34"/>
    <n v="0"/>
    <s v="1 YEARS"/>
    <x v="5"/>
    <n v="10"/>
    <n v="17"/>
    <n v="5963"/>
  </r>
  <r>
    <s v="AERMOD 22112"/>
    <s v="ElmoreNorth_10202023_2021_NO2.SUM"/>
    <x v="3"/>
    <x v="3"/>
    <x v="12"/>
    <x v="0"/>
    <n v="0.11971999999999999"/>
    <n v="630555.26"/>
    <n v="3672380.53"/>
    <n v="-69.34"/>
    <n v="-69.34"/>
    <n v="0"/>
    <s v="1 YEARS"/>
    <x v="5"/>
    <n v="10"/>
    <n v="17"/>
    <n v="5963"/>
  </r>
  <r>
    <s v="AERMOD 22112"/>
    <s v="ElmoreNorth_10202023_2021_NO2.SUM"/>
    <x v="3"/>
    <x v="3"/>
    <x v="13"/>
    <x v="0"/>
    <n v="0.11226999999999999"/>
    <n v="630423.97"/>
    <n v="3672375.09"/>
    <n v="-69.58"/>
    <n v="-69.58"/>
    <n v="0"/>
    <s v="1 YEARS"/>
    <x v="5"/>
    <n v="10"/>
    <n v="17"/>
    <n v="5963"/>
  </r>
  <r>
    <s v="AERMOD 22112"/>
    <s v="ElmoreNorth_10202023_2021_NO2.SUM"/>
    <x v="3"/>
    <x v="3"/>
    <x v="14"/>
    <x v="0"/>
    <n v="0.15619"/>
    <n v="630472.43999999994"/>
    <n v="3672375.09"/>
    <n v="-69.489999999999995"/>
    <n v="-69.489999999999995"/>
    <n v="0"/>
    <s v="1 YEARS"/>
    <x v="5"/>
    <n v="10"/>
    <n v="17"/>
    <n v="5963"/>
  </r>
  <r>
    <s v="AERMOD 22112"/>
    <s v="ElmoreNorth_10202023_2021_NO2.SUM"/>
    <x v="3"/>
    <x v="3"/>
    <x v="15"/>
    <x v="0"/>
    <n v="0.1588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3"/>
    <x v="16"/>
    <x v="0"/>
    <n v="0.15028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0"/>
    <x v="0"/>
    <n v="1.27067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1"/>
    <x v="0"/>
    <n v="1.27067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2"/>
    <x v="0"/>
    <n v="1.27067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3"/>
    <x v="0"/>
    <n v="0.51851999999999998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4"/>
    <x v="0"/>
    <n v="0.32190999999999997"/>
    <n v="630423.97"/>
    <n v="3672375.09"/>
    <n v="-69.58"/>
    <n v="-69.58"/>
    <n v="0"/>
    <s v="1 YEARS"/>
    <x v="5"/>
    <n v="10"/>
    <n v="17"/>
    <n v="5963"/>
  </r>
  <r>
    <s v="AERMOD 22112"/>
    <s v="ElmoreNorth_10202023_2021_NO2.SUM"/>
    <x v="3"/>
    <x v="4"/>
    <x v="5"/>
    <x v="0"/>
    <n v="0.43522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6"/>
    <x v="0"/>
    <n v="0.30717"/>
    <n v="630714.82999999996"/>
    <n v="3672209.14"/>
    <n v="-68.89"/>
    <n v="-68.89"/>
    <n v="0"/>
    <s v="1 YEARS"/>
    <x v="5"/>
    <n v="10"/>
    <n v="17"/>
    <n v="5963"/>
  </r>
  <r>
    <s v="AERMOD 22112"/>
    <s v="ElmoreNorth_10202023_2021_NO2.SUM"/>
    <x v="3"/>
    <x v="4"/>
    <x v="7"/>
    <x v="0"/>
    <n v="0.30717"/>
    <n v="630714.82999999996"/>
    <n v="3672209.14"/>
    <n v="-68.89"/>
    <n v="-68.89"/>
    <n v="0"/>
    <s v="1 YEARS"/>
    <x v="5"/>
    <n v="10"/>
    <n v="17"/>
    <n v="5963"/>
  </r>
  <r>
    <s v="AERMOD 22112"/>
    <s v="ElmoreNorth_10202023_2021_NO2.SUM"/>
    <x v="3"/>
    <x v="4"/>
    <x v="8"/>
    <x v="0"/>
    <n v="0.1745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9"/>
    <x v="0"/>
    <n v="0.17823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10"/>
    <x v="0"/>
    <n v="0.1678600000000000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11"/>
    <x v="0"/>
    <n v="0.11224000000000001"/>
    <n v="630423.97"/>
    <n v="3672375.09"/>
    <n v="-69.58"/>
    <n v="-69.58"/>
    <n v="0"/>
    <s v="1 YEARS"/>
    <x v="5"/>
    <n v="10"/>
    <n v="17"/>
    <n v="5963"/>
  </r>
  <r>
    <s v="AERMOD 22112"/>
    <s v="ElmoreNorth_10202023_2021_NO2.SUM"/>
    <x v="3"/>
    <x v="4"/>
    <x v="12"/>
    <x v="0"/>
    <n v="0.10635"/>
    <n v="630423.97"/>
    <n v="3672375.09"/>
    <n v="-69.58"/>
    <n v="-69.58"/>
    <n v="0"/>
    <s v="1 YEARS"/>
    <x v="5"/>
    <n v="10"/>
    <n v="17"/>
    <n v="5963"/>
  </r>
  <r>
    <s v="AERMOD 22112"/>
    <s v="ElmoreNorth_10202023_2021_NO2.SUM"/>
    <x v="3"/>
    <x v="4"/>
    <x v="13"/>
    <x v="0"/>
    <n v="0.10264"/>
    <n v="630423.97"/>
    <n v="3672375.09"/>
    <n v="-69.58"/>
    <n v="-69.58"/>
    <n v="0"/>
    <s v="1 YEARS"/>
    <x v="5"/>
    <n v="10"/>
    <n v="17"/>
    <n v="5963"/>
  </r>
  <r>
    <s v="AERMOD 22112"/>
    <s v="ElmoreNorth_10202023_2021_NO2.SUM"/>
    <x v="3"/>
    <x v="4"/>
    <x v="14"/>
    <x v="0"/>
    <n v="0.14534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15"/>
    <x v="0"/>
    <n v="0.14845"/>
    <n v="630448.19999999995"/>
    <n v="3672375.09"/>
    <n v="-69.53"/>
    <n v="-69.53"/>
    <n v="0"/>
    <s v="1 YEARS"/>
    <x v="5"/>
    <n v="10"/>
    <n v="17"/>
    <n v="5963"/>
  </r>
  <r>
    <s v="AERMOD 22112"/>
    <s v="ElmoreNorth_10202023_2021_NO2.SUM"/>
    <x v="3"/>
    <x v="4"/>
    <x v="16"/>
    <x v="0"/>
    <n v="0.14047000000000001"/>
    <n v="630423.97"/>
    <n v="3672375.09"/>
    <n v="-69.58"/>
    <n v="-69.58"/>
    <n v="0"/>
    <s v="1 YEARS"/>
    <x v="5"/>
    <n v="10"/>
    <n v="17"/>
    <n v="5963"/>
  </r>
  <r>
    <s v="AERMOD 22112"/>
    <s v="ElmoreNorth_10202023_2021_NO2A.SUM"/>
    <x v="3"/>
    <x v="2"/>
    <x v="0"/>
    <x v="0"/>
    <n v="5.3760000000000002E-2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1"/>
    <x v="0"/>
    <n v="5.3760000000000002E-2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2"/>
    <x v="0"/>
    <n v="5.3760000000000002E-2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3"/>
    <x v="0"/>
    <n v="1.8280000000000001E-2"/>
    <n v="630423.97"/>
    <n v="3672375.09"/>
    <n v="-69.58"/>
    <n v="-69.58"/>
    <n v="0"/>
    <s v="1 YEARS"/>
    <x v="5"/>
    <n v="10"/>
    <n v="17"/>
    <n v="5963"/>
  </r>
  <r>
    <s v="AERMOD 22112"/>
    <s v="ElmoreNorth_10202023_2021_NO2A.SUM"/>
    <x v="3"/>
    <x v="2"/>
    <x v="4"/>
    <x v="0"/>
    <n v="1.272E-2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5"/>
    <x v="0"/>
    <n v="1.4500000000000001E-2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6"/>
    <x v="0"/>
    <n v="2.5260000000000001E-2"/>
    <n v="630714.82999999996"/>
    <n v="3672232.85"/>
    <n v="-68.91"/>
    <n v="-68.91"/>
    <n v="0"/>
    <s v="1 YEARS"/>
    <x v="5"/>
    <n v="10"/>
    <n v="17"/>
    <n v="5963"/>
  </r>
  <r>
    <s v="AERMOD 22112"/>
    <s v="ElmoreNorth_10202023_2021_NO2A.SUM"/>
    <x v="3"/>
    <x v="2"/>
    <x v="7"/>
    <x v="0"/>
    <n v="2.5260000000000001E-2"/>
    <n v="630714.82999999996"/>
    <n v="3672232.85"/>
    <n v="-68.91"/>
    <n v="-68.91"/>
    <n v="0"/>
    <s v="1 YEARS"/>
    <x v="5"/>
    <n v="10"/>
    <n v="17"/>
    <n v="5963"/>
  </r>
  <r>
    <s v="AERMOD 22112"/>
    <s v="ElmoreNorth_10202023_2021_NO2A.SUM"/>
    <x v="3"/>
    <x v="2"/>
    <x v="8"/>
    <x v="0"/>
    <n v="6.3499999999999997E-3"/>
    <n v="630423.97"/>
    <n v="3672375.09"/>
    <n v="-69.58"/>
    <n v="-69.58"/>
    <n v="0"/>
    <s v="1 YEARS"/>
    <x v="5"/>
    <n v="10"/>
    <n v="17"/>
    <n v="5963"/>
  </r>
  <r>
    <s v="AERMOD 22112"/>
    <s v="ElmoreNorth_10202023_2021_NO2A.SUM"/>
    <x v="3"/>
    <x v="2"/>
    <x v="9"/>
    <x v="0"/>
    <n v="6.1700000000000001E-3"/>
    <n v="630423.97"/>
    <n v="3672375.09"/>
    <n v="-69.58"/>
    <n v="-69.58"/>
    <n v="0"/>
    <s v="1 YEARS"/>
    <x v="5"/>
    <n v="10"/>
    <n v="17"/>
    <n v="5963"/>
  </r>
  <r>
    <s v="AERMOD 22112"/>
    <s v="ElmoreNorth_10202023_2021_NO2A.SUM"/>
    <x v="3"/>
    <x v="2"/>
    <x v="10"/>
    <x v="0"/>
    <n v="5.7600000000000004E-3"/>
    <n v="630423.97"/>
    <n v="3672375.09"/>
    <n v="-69.58"/>
    <n v="-69.58"/>
    <n v="0"/>
    <s v="1 YEARS"/>
    <x v="5"/>
    <n v="10"/>
    <n v="17"/>
    <n v="5963"/>
  </r>
  <r>
    <s v="AERMOD 22112"/>
    <s v="ElmoreNorth_10202023_2021_NO2A.SUM"/>
    <x v="3"/>
    <x v="2"/>
    <x v="11"/>
    <x v="0"/>
    <n v="4.3600000000000002E-3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12"/>
    <x v="0"/>
    <n v="4.2300000000000003E-3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13"/>
    <x v="0"/>
    <n v="4.1599999999999996E-3"/>
    <n v="630714.82999999996"/>
    <n v="3672303.97"/>
    <n v="-68.959999999999994"/>
    <n v="-68.959999999999994"/>
    <n v="0"/>
    <s v="1 YEARS"/>
    <x v="5"/>
    <n v="10"/>
    <n v="17"/>
    <n v="5963"/>
  </r>
  <r>
    <s v="AERMOD 22112"/>
    <s v="ElmoreNorth_10202023_2021_NO2A.SUM"/>
    <x v="3"/>
    <x v="2"/>
    <x v="14"/>
    <x v="0"/>
    <n v="4.4400000000000004E-3"/>
    <n v="630375.49"/>
    <n v="3672375.09"/>
    <n v="-69.680000000000007"/>
    <n v="-69.680000000000007"/>
    <n v="0"/>
    <s v="1 YEARS"/>
    <x v="5"/>
    <n v="10"/>
    <n v="17"/>
    <n v="5963"/>
  </r>
  <r>
    <s v="AERMOD 22112"/>
    <s v="ElmoreNorth_10202023_2021_NO2A.SUM"/>
    <x v="3"/>
    <x v="2"/>
    <x v="15"/>
    <x v="0"/>
    <n v="5.2199999999999998E-3"/>
    <n v="630399.73"/>
    <n v="3672375.09"/>
    <n v="-69.62"/>
    <n v="-69.62"/>
    <n v="0"/>
    <s v="1 YEARS"/>
    <x v="5"/>
    <n v="10"/>
    <n v="17"/>
    <n v="5963"/>
  </r>
  <r>
    <s v="AERMOD 22112"/>
    <s v="ElmoreNorth_10202023_2021_NO2A.SUM"/>
    <x v="3"/>
    <x v="2"/>
    <x v="16"/>
    <x v="0"/>
    <n v="4.9899999999999996E-3"/>
    <n v="630399.73"/>
    <n v="3672375.09"/>
    <n v="-69.62"/>
    <n v="-69.62"/>
    <n v="0"/>
    <s v="1 YEARS"/>
    <x v="5"/>
    <n v="10"/>
    <n v="17"/>
    <n v="5963"/>
  </r>
  <r>
    <s v="AERMOD 22112"/>
    <s v="ElmoreNorth_10202023_2021_NO2C.SUM"/>
    <x v="3"/>
    <x v="3"/>
    <x v="0"/>
    <x v="0"/>
    <n v="141.0308200000000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3"/>
    <x v="1"/>
    <x v="0"/>
    <n v="141.0308200000000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3"/>
    <x v="2"/>
    <x v="0"/>
    <n v="141.03082000000001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3"/>
    <x v="3"/>
    <x v="0"/>
    <n v="88.253060000000005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3"/>
    <x v="4"/>
    <x v="0"/>
    <n v="49.561210000000003"/>
    <n v="630555.26"/>
    <n v="3672380.53"/>
    <n v="-69.34"/>
    <n v="-69.34"/>
    <n v="0"/>
    <s v="1 YEARS"/>
    <x v="5"/>
    <n v="10"/>
    <n v="17"/>
    <n v="5963"/>
  </r>
  <r>
    <s v="AERMOD 22112"/>
    <s v="ElmoreNorth_10202023_2021_NO2C.SUM"/>
    <x v="3"/>
    <x v="3"/>
    <x v="5"/>
    <x v="0"/>
    <n v="54.37182"/>
    <n v="630423.97"/>
    <n v="3672375.09"/>
    <n v="-69.58"/>
    <n v="-69.58"/>
    <n v="0"/>
    <s v="1 YEARS"/>
    <x v="5"/>
    <n v="10"/>
    <n v="17"/>
    <n v="5963"/>
  </r>
  <r>
    <s v="AERMOD 22112"/>
    <s v="ElmoreNorth_10202023_2021_NO2C.SUM"/>
    <x v="3"/>
    <x v="3"/>
    <x v="6"/>
    <x v="0"/>
    <n v="55.037350000000004"/>
    <n v="630714.82999999996"/>
    <n v="3672209.14"/>
    <n v="-68.89"/>
    <n v="-68.89"/>
    <n v="0"/>
    <s v="1 YEARS"/>
    <x v="5"/>
    <n v="10"/>
    <n v="17"/>
    <n v="5963"/>
  </r>
  <r>
    <s v="AERMOD 22112"/>
    <s v="ElmoreNorth_10202023_2021_NO2C.SUM"/>
    <x v="3"/>
    <x v="3"/>
    <x v="7"/>
    <x v="0"/>
    <n v="55.037350000000004"/>
    <n v="630714.82999999996"/>
    <n v="3672209.14"/>
    <n v="-68.89"/>
    <n v="-68.89"/>
    <n v="0"/>
    <s v="1 YEARS"/>
    <x v="5"/>
    <n v="10"/>
    <n v="17"/>
    <n v="5963"/>
  </r>
  <r>
    <s v="AERMOD 22112"/>
    <s v="ElmoreNorth_10202023_2021_NO2C.SUM"/>
    <x v="3"/>
    <x v="3"/>
    <x v="8"/>
    <x v="0"/>
    <n v="29.314820000000001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3"/>
    <x v="9"/>
    <x v="0"/>
    <n v="29.702449999999999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3"/>
    <x v="10"/>
    <x v="0"/>
    <n v="29.235779999999998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3"/>
    <x v="11"/>
    <x v="0"/>
    <n v="19.866520000000001"/>
    <n v="630555.26"/>
    <n v="3672380.53"/>
    <n v="-69.34"/>
    <n v="-69.34"/>
    <n v="0"/>
    <s v="1 YEARS"/>
    <x v="5"/>
    <n v="10"/>
    <n v="17"/>
    <n v="5963"/>
  </r>
  <r>
    <s v="AERMOD 22112"/>
    <s v="ElmoreNorth_10202023_2021_NO2C.SUM"/>
    <x v="3"/>
    <x v="3"/>
    <x v="12"/>
    <x v="0"/>
    <n v="17.094660000000001"/>
    <n v="630593.64"/>
    <n v="3672375.09"/>
    <n v="-69.260000000000005"/>
    <n v="-69.260000000000005"/>
    <n v="0"/>
    <s v="1 YEARS"/>
    <x v="5"/>
    <n v="10"/>
    <n v="17"/>
    <n v="5963"/>
  </r>
  <r>
    <s v="AERMOD 22112"/>
    <s v="ElmoreNorth_10202023_2021_NO2C.SUM"/>
    <x v="3"/>
    <x v="3"/>
    <x v="13"/>
    <x v="0"/>
    <n v="15.52463"/>
    <n v="630399.73"/>
    <n v="3671995.77"/>
    <n v="-69.36"/>
    <n v="-69.36"/>
    <n v="0"/>
    <s v="1 YEARS"/>
    <x v="5"/>
    <n v="10"/>
    <n v="17"/>
    <n v="5963"/>
  </r>
  <r>
    <s v="AERMOD 22112"/>
    <s v="ElmoreNorth_10202023_2021_NO2C.SUM"/>
    <x v="3"/>
    <x v="3"/>
    <x v="14"/>
    <x v="0"/>
    <n v="18.853439999999999"/>
    <n v="630472.43999999994"/>
    <n v="3672375.09"/>
    <n v="-69.489999999999995"/>
    <n v="-69.489999999999995"/>
    <n v="0"/>
    <s v="1 YEARS"/>
    <x v="5"/>
    <n v="10"/>
    <n v="17"/>
    <n v="5963"/>
  </r>
  <r>
    <s v="AERMOD 22112"/>
    <s v="ElmoreNorth_10202023_2021_NO2C.SUM"/>
    <x v="3"/>
    <x v="3"/>
    <x v="15"/>
    <x v="0"/>
    <n v="19.367149999999999"/>
    <n v="630399.73"/>
    <n v="3672375.09"/>
    <n v="-69.62"/>
    <n v="-69.62"/>
    <n v="0"/>
    <s v="1 YEARS"/>
    <x v="5"/>
    <n v="10"/>
    <n v="17"/>
    <n v="5963"/>
  </r>
  <r>
    <s v="AERMOD 22112"/>
    <s v="ElmoreNorth_10202023_2021_NO2C.SUM"/>
    <x v="3"/>
    <x v="3"/>
    <x v="16"/>
    <x v="0"/>
    <n v="19.02056"/>
    <n v="630555.26"/>
    <n v="3672380.53"/>
    <n v="-69.34"/>
    <n v="-69.34"/>
    <n v="0"/>
    <s v="1 YEARS"/>
    <x v="5"/>
    <n v="10"/>
    <n v="17"/>
    <n v="5963"/>
  </r>
  <r>
    <s v="AERMOD 22112"/>
    <s v="ElmoreNorth_10202023_2021_NO2C.SUM"/>
    <x v="3"/>
    <x v="5"/>
    <x v="0"/>
    <x v="0"/>
    <n v="140.93222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5"/>
    <x v="1"/>
    <x v="0"/>
    <n v="140.93222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5"/>
    <x v="2"/>
    <x v="0"/>
    <n v="140.93222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5"/>
    <x v="3"/>
    <x v="0"/>
    <n v="87.753429999999994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5"/>
    <x v="4"/>
    <x v="0"/>
    <n v="46.090530000000001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5"/>
    <x v="5"/>
    <x v="0"/>
    <n v="54.202939999999998"/>
    <n v="630423.97"/>
    <n v="3672375.09"/>
    <n v="-69.58"/>
    <n v="-69.58"/>
    <n v="0"/>
    <s v="1 YEARS"/>
    <x v="5"/>
    <n v="10"/>
    <n v="17"/>
    <n v="5963"/>
  </r>
  <r>
    <s v="AERMOD 22112"/>
    <s v="ElmoreNorth_10202023_2021_NO2C.SUM"/>
    <x v="3"/>
    <x v="5"/>
    <x v="6"/>
    <x v="0"/>
    <n v="55.031700000000001"/>
    <n v="630714.82999999996"/>
    <n v="3672209.14"/>
    <n v="-68.89"/>
    <n v="-68.89"/>
    <n v="0"/>
    <s v="1 YEARS"/>
    <x v="5"/>
    <n v="10"/>
    <n v="17"/>
    <n v="5963"/>
  </r>
  <r>
    <s v="AERMOD 22112"/>
    <s v="ElmoreNorth_10202023_2021_NO2C.SUM"/>
    <x v="3"/>
    <x v="5"/>
    <x v="7"/>
    <x v="0"/>
    <n v="55.031700000000001"/>
    <n v="630714.82999999996"/>
    <n v="3672209.14"/>
    <n v="-68.89"/>
    <n v="-68.89"/>
    <n v="0"/>
    <s v="1 YEARS"/>
    <x v="5"/>
    <n v="10"/>
    <n v="17"/>
    <n v="5963"/>
  </r>
  <r>
    <s v="AERMOD 22112"/>
    <s v="ElmoreNorth_10202023_2021_NO2C.SUM"/>
    <x v="3"/>
    <x v="5"/>
    <x v="8"/>
    <x v="0"/>
    <n v="29.25806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5"/>
    <x v="9"/>
    <x v="0"/>
    <n v="29.392810000000001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5"/>
    <x v="10"/>
    <x v="0"/>
    <n v="29.10256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5"/>
    <x v="11"/>
    <x v="0"/>
    <n v="18.54466"/>
    <n v="630569.4"/>
    <n v="3672375.09"/>
    <n v="-69.3"/>
    <n v="-69.3"/>
    <n v="0"/>
    <s v="1 YEARS"/>
    <x v="5"/>
    <n v="10"/>
    <n v="17"/>
    <n v="5963"/>
  </r>
  <r>
    <s v="AERMOD 22112"/>
    <s v="ElmoreNorth_10202023_2021_NO2C.SUM"/>
    <x v="3"/>
    <x v="5"/>
    <x v="12"/>
    <x v="0"/>
    <n v="15.41178"/>
    <n v="630593.64"/>
    <n v="3672375.09"/>
    <n v="-69.260000000000005"/>
    <n v="-69.260000000000005"/>
    <n v="0"/>
    <s v="1 YEARS"/>
    <x v="5"/>
    <n v="10"/>
    <n v="17"/>
    <n v="5963"/>
  </r>
  <r>
    <s v="AERMOD 22112"/>
    <s v="ElmoreNorth_10202023_2021_NO2C.SUM"/>
    <x v="3"/>
    <x v="5"/>
    <x v="13"/>
    <x v="0"/>
    <n v="15.45579"/>
    <n v="630399.73"/>
    <n v="3671995.77"/>
    <n v="-69.36"/>
    <n v="-69.36"/>
    <n v="0"/>
    <s v="1 YEARS"/>
    <x v="5"/>
    <n v="10"/>
    <n v="17"/>
    <n v="5963"/>
  </r>
  <r>
    <s v="AERMOD 22112"/>
    <s v="ElmoreNorth_10202023_2021_NO2C.SUM"/>
    <x v="3"/>
    <x v="5"/>
    <x v="14"/>
    <x v="0"/>
    <n v="18.046569999999999"/>
    <n v="630448.19999999995"/>
    <n v="3672375.09"/>
    <n v="-69.53"/>
    <n v="-69.53"/>
    <n v="0"/>
    <s v="1 YEARS"/>
    <x v="5"/>
    <n v="10"/>
    <n v="17"/>
    <n v="5963"/>
  </r>
  <r>
    <s v="AERMOD 22112"/>
    <s v="ElmoreNorth_10202023_2021_NO2C.SUM"/>
    <x v="3"/>
    <x v="5"/>
    <x v="15"/>
    <x v="0"/>
    <n v="19.19211"/>
    <n v="630399.73"/>
    <n v="3672375.09"/>
    <n v="-69.62"/>
    <n v="-69.62"/>
    <n v="0"/>
    <s v="1 YEARS"/>
    <x v="5"/>
    <n v="10"/>
    <n v="17"/>
    <n v="5963"/>
  </r>
  <r>
    <s v="AERMOD 22112"/>
    <s v="ElmoreNorth_10202023_2021_NO2C.SUM"/>
    <x v="3"/>
    <x v="5"/>
    <x v="16"/>
    <x v="0"/>
    <n v="18.738589999999999"/>
    <n v="630545.16"/>
    <n v="3672375.09"/>
    <n v="-69.349999999999994"/>
    <n v="-69.349999999999994"/>
    <n v="0"/>
    <s v="1 YEARS"/>
    <x v="5"/>
    <n v="10"/>
    <n v="17"/>
    <n v="5963"/>
  </r>
  <r>
    <s v="AERMOD 22112"/>
    <s v="ElmoreNorth_10202023_2021_PM10.SUM"/>
    <x v="4"/>
    <x v="6"/>
    <x v="0"/>
    <x v="0"/>
    <n v="4.3353299999999999"/>
    <n v="630593.64"/>
    <n v="3671995.77"/>
    <n v="-69.02"/>
    <n v="-69.02"/>
    <n v="0"/>
    <n v="21112524"/>
    <x v="5"/>
    <n v="24"/>
    <n v="32"/>
    <n v="5963"/>
  </r>
  <r>
    <s v="AERMOD 22112"/>
    <s v="ElmoreNorth_10202023_2021_PM10.SUM"/>
    <x v="4"/>
    <x v="6"/>
    <x v="0"/>
    <x v="1"/>
    <n v="3.9288500000000002"/>
    <n v="630593.64"/>
    <n v="3671995.77"/>
    <n v="-69.02"/>
    <n v="-69.02"/>
    <n v="0"/>
    <n v="21041824"/>
    <x v="5"/>
    <n v="24"/>
    <n v="32"/>
    <n v="5963"/>
  </r>
  <r>
    <s v="AERMOD 22112"/>
    <s v="ElmoreNorth_10202023_2021_PM10.SUM"/>
    <x v="4"/>
    <x v="6"/>
    <x v="0"/>
    <x v="2"/>
    <n v="3.3762099999999999"/>
    <n v="630714.82999999996"/>
    <n v="3672114.31"/>
    <n v="-68.73"/>
    <n v="-68.73"/>
    <n v="0"/>
    <n v="21101824"/>
    <x v="5"/>
    <n v="24"/>
    <n v="32"/>
    <n v="5963"/>
  </r>
  <r>
    <s v="AERMOD 22112"/>
    <s v="ElmoreNorth_10202023_2021_PM10.SUM"/>
    <x v="4"/>
    <x v="6"/>
    <x v="0"/>
    <x v="3"/>
    <n v="3.3312200000000001"/>
    <n v="630714.82999999996"/>
    <n v="3672138.02"/>
    <n v="-68.86"/>
    <n v="-68.86"/>
    <n v="0"/>
    <n v="21040824"/>
    <x v="5"/>
    <n v="24"/>
    <n v="32"/>
    <n v="5963"/>
  </r>
  <r>
    <s v="AERMOD 22112"/>
    <s v="ElmoreNorth_10202023_2021_PM10.SUM"/>
    <x v="4"/>
    <x v="6"/>
    <x v="0"/>
    <x v="4"/>
    <n v="3.12723"/>
    <n v="630714.82999999996"/>
    <n v="3672114.31"/>
    <n v="-68.73"/>
    <n v="-68.73"/>
    <n v="0"/>
    <n v="21042524"/>
    <x v="5"/>
    <n v="24"/>
    <n v="32"/>
    <n v="5963"/>
  </r>
  <r>
    <s v="AERMOD 22112"/>
    <s v="ElmoreNorth_10202023_2021_PM10.SUM"/>
    <x v="4"/>
    <x v="6"/>
    <x v="0"/>
    <x v="5"/>
    <n v="3.1227"/>
    <n v="630714.82999999996"/>
    <n v="3672114.31"/>
    <n v="-68.73"/>
    <n v="-68.73"/>
    <n v="0"/>
    <n v="21040824"/>
    <x v="5"/>
    <n v="24"/>
    <n v="32"/>
    <n v="5963"/>
  </r>
  <r>
    <s v="AERMOD 22112"/>
    <s v="ElmoreNorth_10202023_2021_PM10.SUM"/>
    <x v="4"/>
    <x v="6"/>
    <x v="17"/>
    <x v="0"/>
    <n v="4.27698"/>
    <n v="630593.64"/>
    <n v="3671995.77"/>
    <n v="-69.02"/>
    <n v="-69.02"/>
    <n v="0"/>
    <n v="21112524"/>
    <x v="5"/>
    <n v="24"/>
    <n v="32"/>
    <n v="5963"/>
  </r>
  <r>
    <s v="AERMOD 22112"/>
    <s v="ElmoreNorth_10202023_2021_PM10.SUM"/>
    <x v="4"/>
    <x v="6"/>
    <x v="17"/>
    <x v="1"/>
    <n v="3.86585"/>
    <n v="630593.64"/>
    <n v="3671995.77"/>
    <n v="-69.02"/>
    <n v="-69.02"/>
    <n v="0"/>
    <n v="21041824"/>
    <x v="5"/>
    <n v="24"/>
    <n v="32"/>
    <n v="5963"/>
  </r>
  <r>
    <s v="AERMOD 22112"/>
    <s v="ElmoreNorth_10202023_2021_PM10.SUM"/>
    <x v="4"/>
    <x v="6"/>
    <x v="17"/>
    <x v="2"/>
    <n v="3.3345500000000001"/>
    <n v="630714.82999999996"/>
    <n v="3672114.31"/>
    <n v="-68.73"/>
    <n v="-68.73"/>
    <n v="0"/>
    <n v="21101824"/>
    <x v="5"/>
    <n v="24"/>
    <n v="32"/>
    <n v="5963"/>
  </r>
  <r>
    <s v="AERMOD 22112"/>
    <s v="ElmoreNorth_10202023_2021_PM10.SUM"/>
    <x v="4"/>
    <x v="6"/>
    <x v="17"/>
    <x v="3"/>
    <n v="3.3118699999999999"/>
    <n v="630714.82999999996"/>
    <n v="3672138.02"/>
    <n v="-68.86"/>
    <n v="-68.86"/>
    <n v="0"/>
    <n v="21040824"/>
    <x v="5"/>
    <n v="24"/>
    <n v="32"/>
    <n v="5963"/>
  </r>
  <r>
    <s v="AERMOD 22112"/>
    <s v="ElmoreNorth_10202023_2021_PM10.SUM"/>
    <x v="4"/>
    <x v="6"/>
    <x v="17"/>
    <x v="4"/>
    <n v="3.1153499999999998"/>
    <n v="630714.82999999996"/>
    <n v="3672114.31"/>
    <n v="-68.73"/>
    <n v="-68.73"/>
    <n v="0"/>
    <n v="21042524"/>
    <x v="5"/>
    <n v="24"/>
    <n v="32"/>
    <n v="5963"/>
  </r>
  <r>
    <s v="AERMOD 22112"/>
    <s v="ElmoreNorth_10202023_2021_PM10.SUM"/>
    <x v="4"/>
    <x v="6"/>
    <x v="17"/>
    <x v="5"/>
    <n v="3.1125600000000002"/>
    <n v="630714.82999999996"/>
    <n v="3672114.31"/>
    <n v="-68.73"/>
    <n v="-68.73"/>
    <n v="0"/>
    <n v="21040824"/>
    <x v="5"/>
    <n v="24"/>
    <n v="32"/>
    <n v="5963"/>
  </r>
  <r>
    <s v="AERMOD 22112"/>
    <s v="ElmoreNorth_10202023_2021_PM10.SUM"/>
    <x v="4"/>
    <x v="6"/>
    <x v="1"/>
    <x v="0"/>
    <n v="0.38973999999999998"/>
    <n v="630423.97"/>
    <n v="3672375.09"/>
    <n v="-69.58"/>
    <n v="-69.58"/>
    <n v="0"/>
    <n v="21080524"/>
    <x v="5"/>
    <n v="24"/>
    <n v="32"/>
    <n v="5963"/>
  </r>
  <r>
    <s v="AERMOD 22112"/>
    <s v="ElmoreNorth_10202023_2021_PM10.SUM"/>
    <x v="4"/>
    <x v="6"/>
    <x v="1"/>
    <x v="1"/>
    <n v="0.3487100000000000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1"/>
    <x v="2"/>
    <n v="0.27825"/>
    <n v="630423.97"/>
    <n v="3672375.09"/>
    <n v="-69.58"/>
    <n v="-69.58"/>
    <n v="0"/>
    <n v="21082124"/>
    <x v="5"/>
    <n v="24"/>
    <n v="32"/>
    <n v="5963"/>
  </r>
  <r>
    <s v="AERMOD 22112"/>
    <s v="ElmoreNorth_10202023_2021_PM10.SUM"/>
    <x v="4"/>
    <x v="6"/>
    <x v="1"/>
    <x v="3"/>
    <n v="0.26716000000000001"/>
    <n v="630423.97"/>
    <n v="3672375.09"/>
    <n v="-69.58"/>
    <n v="-69.58"/>
    <n v="0"/>
    <n v="21080824"/>
    <x v="5"/>
    <n v="24"/>
    <n v="32"/>
    <n v="5963"/>
  </r>
  <r>
    <s v="AERMOD 22112"/>
    <s v="ElmoreNorth_10202023_2021_PM10.SUM"/>
    <x v="4"/>
    <x v="6"/>
    <x v="1"/>
    <x v="4"/>
    <n v="0.25269999999999998"/>
    <n v="630399.73"/>
    <n v="3672375.09"/>
    <n v="-69.62"/>
    <n v="-69.62"/>
    <n v="0"/>
    <n v="21070824"/>
    <x v="5"/>
    <n v="24"/>
    <n v="32"/>
    <n v="5963"/>
  </r>
  <r>
    <s v="AERMOD 22112"/>
    <s v="ElmoreNorth_10202023_2021_PM10.SUM"/>
    <x v="4"/>
    <x v="6"/>
    <x v="1"/>
    <x v="5"/>
    <n v="0.24413000000000001"/>
    <n v="630399.73"/>
    <n v="3672375.09"/>
    <n v="-69.62"/>
    <n v="-69.62"/>
    <n v="0"/>
    <n v="21063024"/>
    <x v="5"/>
    <n v="24"/>
    <n v="32"/>
    <n v="5963"/>
  </r>
  <r>
    <s v="AERMOD 22112"/>
    <s v="ElmoreNorth_10202023_2021_PM10.SUM"/>
    <x v="4"/>
    <x v="6"/>
    <x v="2"/>
    <x v="0"/>
    <n v="4.3353299999999999"/>
    <n v="630593.64"/>
    <n v="3671995.77"/>
    <n v="-69.02"/>
    <n v="-69.02"/>
    <n v="0"/>
    <n v="21112524"/>
    <x v="5"/>
    <n v="24"/>
    <n v="32"/>
    <n v="5963"/>
  </r>
  <r>
    <s v="AERMOD 22112"/>
    <s v="ElmoreNorth_10202023_2021_PM10.SUM"/>
    <x v="4"/>
    <x v="6"/>
    <x v="2"/>
    <x v="1"/>
    <n v="3.9288500000000002"/>
    <n v="630593.64"/>
    <n v="3671995.77"/>
    <n v="-69.02"/>
    <n v="-69.02"/>
    <n v="0"/>
    <n v="21041824"/>
    <x v="5"/>
    <n v="24"/>
    <n v="32"/>
    <n v="5963"/>
  </r>
  <r>
    <s v="AERMOD 22112"/>
    <s v="ElmoreNorth_10202023_2021_PM10.SUM"/>
    <x v="4"/>
    <x v="6"/>
    <x v="2"/>
    <x v="2"/>
    <n v="3.3762099999999999"/>
    <n v="630714.82999999996"/>
    <n v="3672114.31"/>
    <n v="-68.73"/>
    <n v="-68.73"/>
    <n v="0"/>
    <n v="21101824"/>
    <x v="5"/>
    <n v="24"/>
    <n v="32"/>
    <n v="5963"/>
  </r>
  <r>
    <s v="AERMOD 22112"/>
    <s v="ElmoreNorth_10202023_2021_PM10.SUM"/>
    <x v="4"/>
    <x v="6"/>
    <x v="2"/>
    <x v="3"/>
    <n v="3.3312200000000001"/>
    <n v="630714.82999999996"/>
    <n v="3672138.02"/>
    <n v="-68.86"/>
    <n v="-68.86"/>
    <n v="0"/>
    <n v="21040824"/>
    <x v="5"/>
    <n v="24"/>
    <n v="32"/>
    <n v="5963"/>
  </r>
  <r>
    <s v="AERMOD 22112"/>
    <s v="ElmoreNorth_10202023_2021_PM10.SUM"/>
    <x v="4"/>
    <x v="6"/>
    <x v="2"/>
    <x v="4"/>
    <n v="3.12723"/>
    <n v="630714.82999999996"/>
    <n v="3672114.31"/>
    <n v="-68.73"/>
    <n v="-68.73"/>
    <n v="0"/>
    <n v="21042524"/>
    <x v="5"/>
    <n v="24"/>
    <n v="32"/>
    <n v="5963"/>
  </r>
  <r>
    <s v="AERMOD 22112"/>
    <s v="ElmoreNorth_10202023_2021_PM10.SUM"/>
    <x v="4"/>
    <x v="6"/>
    <x v="2"/>
    <x v="5"/>
    <n v="3.1227"/>
    <n v="630714.82999999996"/>
    <n v="3672114.31"/>
    <n v="-68.73"/>
    <n v="-68.73"/>
    <n v="0"/>
    <n v="21040824"/>
    <x v="5"/>
    <n v="24"/>
    <n v="32"/>
    <n v="5963"/>
  </r>
  <r>
    <s v="AERMOD 22112"/>
    <s v="ElmoreNorth_10202023_2021_PM10.SUM"/>
    <x v="4"/>
    <x v="6"/>
    <x v="3"/>
    <x v="0"/>
    <n v="0.16993"/>
    <n v="630423.97"/>
    <n v="3672375.09"/>
    <n v="-69.58"/>
    <n v="-69.58"/>
    <n v="0"/>
    <n v="21080524"/>
    <x v="5"/>
    <n v="24"/>
    <n v="32"/>
    <n v="5963"/>
  </r>
  <r>
    <s v="AERMOD 22112"/>
    <s v="ElmoreNorth_10202023_2021_PM10.SUM"/>
    <x v="4"/>
    <x v="6"/>
    <x v="3"/>
    <x v="1"/>
    <n v="0.14749000000000001"/>
    <n v="630423.97"/>
    <n v="3672375.09"/>
    <n v="-69.58"/>
    <n v="-69.58"/>
    <n v="0"/>
    <n v="21071224"/>
    <x v="5"/>
    <n v="24"/>
    <n v="32"/>
    <n v="5963"/>
  </r>
  <r>
    <s v="AERMOD 22112"/>
    <s v="ElmoreNorth_10202023_2021_PM10.SUM"/>
    <x v="4"/>
    <x v="6"/>
    <x v="3"/>
    <x v="2"/>
    <n v="0.11781999999999999"/>
    <n v="630423.97"/>
    <n v="3672375.09"/>
    <n v="-69.58"/>
    <n v="-69.58"/>
    <n v="0"/>
    <n v="21080824"/>
    <x v="5"/>
    <n v="24"/>
    <n v="32"/>
    <n v="5963"/>
  </r>
  <r>
    <s v="AERMOD 22112"/>
    <s v="ElmoreNorth_10202023_2021_PM10.SUM"/>
    <x v="4"/>
    <x v="6"/>
    <x v="3"/>
    <x v="3"/>
    <n v="0.11631"/>
    <n v="630423.97"/>
    <n v="3672375.09"/>
    <n v="-69.58"/>
    <n v="-69.58"/>
    <n v="0"/>
    <n v="21082124"/>
    <x v="5"/>
    <n v="24"/>
    <n v="32"/>
    <n v="5963"/>
  </r>
  <r>
    <s v="AERMOD 22112"/>
    <s v="ElmoreNorth_10202023_2021_PM10.SUM"/>
    <x v="4"/>
    <x v="6"/>
    <x v="3"/>
    <x v="4"/>
    <n v="0.11137"/>
    <n v="630423.97"/>
    <n v="3672375.09"/>
    <n v="-69.58"/>
    <n v="-69.58"/>
    <n v="0"/>
    <n v="21062124"/>
    <x v="5"/>
    <n v="24"/>
    <n v="32"/>
    <n v="5963"/>
  </r>
  <r>
    <s v="AERMOD 22112"/>
    <s v="ElmoreNorth_10202023_2021_PM10.SUM"/>
    <x v="4"/>
    <x v="6"/>
    <x v="3"/>
    <x v="5"/>
    <n v="0.10051"/>
    <n v="630423.97"/>
    <n v="3672375.09"/>
    <n v="-69.58"/>
    <n v="-69.58"/>
    <n v="0"/>
    <n v="21062924"/>
    <x v="5"/>
    <n v="24"/>
    <n v="32"/>
    <n v="5963"/>
  </r>
  <r>
    <s v="AERMOD 22112"/>
    <s v="ElmoreNorth_10202023_2021_PM10.SUM"/>
    <x v="4"/>
    <x v="6"/>
    <x v="4"/>
    <x v="0"/>
    <n v="9.5159999999999995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4"/>
    <x v="1"/>
    <n v="9.468E-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4"/>
    <x v="2"/>
    <n v="7.2050000000000003E-2"/>
    <n v="630399.73"/>
    <n v="3672375.09"/>
    <n v="-69.62"/>
    <n v="-69.62"/>
    <n v="0"/>
    <n v="21062924"/>
    <x v="5"/>
    <n v="24"/>
    <n v="32"/>
    <n v="5963"/>
  </r>
  <r>
    <s v="AERMOD 22112"/>
    <s v="ElmoreNorth_10202023_2021_PM10.SUM"/>
    <x v="4"/>
    <x v="6"/>
    <x v="4"/>
    <x v="3"/>
    <n v="7.0260000000000003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4"/>
    <x v="4"/>
    <n v="6.6830000000000001E-2"/>
    <n v="630399.73"/>
    <n v="3672375.09"/>
    <n v="-69.62"/>
    <n v="-69.62"/>
    <n v="0"/>
    <n v="21070824"/>
    <x v="5"/>
    <n v="24"/>
    <n v="32"/>
    <n v="5963"/>
  </r>
  <r>
    <s v="AERMOD 22112"/>
    <s v="ElmoreNorth_10202023_2021_PM10.SUM"/>
    <x v="4"/>
    <x v="6"/>
    <x v="4"/>
    <x v="5"/>
    <n v="6.5689999999999998E-2"/>
    <n v="630399.73"/>
    <n v="3672375.09"/>
    <n v="-69.62"/>
    <n v="-69.62"/>
    <n v="0"/>
    <n v="21063024"/>
    <x v="5"/>
    <n v="24"/>
    <n v="32"/>
    <n v="5963"/>
  </r>
  <r>
    <s v="AERMOD 22112"/>
    <s v="ElmoreNorth_10202023_2021_PM10.SUM"/>
    <x v="4"/>
    <x v="6"/>
    <x v="5"/>
    <x v="0"/>
    <n v="0.11611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5"/>
    <x v="1"/>
    <n v="0.11318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5"/>
    <x v="2"/>
    <n v="8.6480000000000001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5"/>
    <x v="3"/>
    <n v="7.9810000000000006E-2"/>
    <n v="630399.73"/>
    <n v="3672375.09"/>
    <n v="-69.62"/>
    <n v="-69.62"/>
    <n v="0"/>
    <n v="21062924"/>
    <x v="5"/>
    <n v="24"/>
    <n v="32"/>
    <n v="5963"/>
  </r>
  <r>
    <s v="AERMOD 22112"/>
    <s v="ElmoreNorth_10202023_2021_PM10.SUM"/>
    <x v="4"/>
    <x v="6"/>
    <x v="5"/>
    <x v="4"/>
    <n v="7.9570000000000002E-2"/>
    <n v="630399.73"/>
    <n v="3672375.09"/>
    <n v="-69.62"/>
    <n v="-69.62"/>
    <n v="0"/>
    <n v="21082124"/>
    <x v="5"/>
    <n v="24"/>
    <n v="32"/>
    <n v="5963"/>
  </r>
  <r>
    <s v="AERMOD 22112"/>
    <s v="ElmoreNorth_10202023_2021_PM10.SUM"/>
    <x v="4"/>
    <x v="6"/>
    <x v="5"/>
    <x v="5"/>
    <n v="7.9339999999999994E-2"/>
    <n v="630399.73"/>
    <n v="3672375.09"/>
    <n v="-69.62"/>
    <n v="-69.62"/>
    <n v="0"/>
    <n v="21062124"/>
    <x v="5"/>
    <n v="24"/>
    <n v="32"/>
    <n v="5963"/>
  </r>
  <r>
    <s v="AERMOD 22112"/>
    <s v="ElmoreNorth_10202023_2021_PM10.SUM"/>
    <x v="4"/>
    <x v="6"/>
    <x v="6"/>
    <x v="0"/>
    <n v="3.4070000000000003E-2"/>
    <n v="630714.82999999996"/>
    <n v="3672232.85"/>
    <n v="-68.91"/>
    <n v="-68.91"/>
    <n v="0"/>
    <n v="21042224"/>
    <x v="5"/>
    <n v="24"/>
    <n v="32"/>
    <n v="5963"/>
  </r>
  <r>
    <s v="AERMOD 22112"/>
    <s v="ElmoreNorth_10202023_2021_PM10.SUM"/>
    <x v="4"/>
    <x v="6"/>
    <x v="6"/>
    <x v="1"/>
    <n v="3.1329999999999997E-2"/>
    <n v="630714.82999999996"/>
    <n v="3672232.85"/>
    <n v="-68.91"/>
    <n v="-68.91"/>
    <n v="0"/>
    <n v="21051624"/>
    <x v="5"/>
    <n v="24"/>
    <n v="32"/>
    <n v="5963"/>
  </r>
  <r>
    <s v="AERMOD 22112"/>
    <s v="ElmoreNorth_10202023_2021_PM10.SUM"/>
    <x v="4"/>
    <x v="6"/>
    <x v="6"/>
    <x v="2"/>
    <n v="3.0970000000000001E-2"/>
    <n v="630714.82999999996"/>
    <n v="3672232.85"/>
    <n v="-68.91"/>
    <n v="-68.91"/>
    <n v="0"/>
    <n v="21050224"/>
    <x v="5"/>
    <n v="24"/>
    <n v="32"/>
    <n v="5963"/>
  </r>
  <r>
    <s v="AERMOD 22112"/>
    <s v="ElmoreNorth_10202023_2021_PM10.SUM"/>
    <x v="4"/>
    <x v="6"/>
    <x v="6"/>
    <x v="3"/>
    <n v="2.7619999999999999E-2"/>
    <n v="630714.82999999996"/>
    <n v="3672232.85"/>
    <n v="-68.91"/>
    <n v="-68.91"/>
    <n v="0"/>
    <n v="21052124"/>
    <x v="5"/>
    <n v="24"/>
    <n v="32"/>
    <n v="5963"/>
  </r>
  <r>
    <s v="AERMOD 22112"/>
    <s v="ElmoreNorth_10202023_2021_PM10.SUM"/>
    <x v="4"/>
    <x v="6"/>
    <x v="6"/>
    <x v="4"/>
    <n v="2.7009999999999999E-2"/>
    <n v="630714.82999999996"/>
    <n v="3672232.85"/>
    <n v="-68.91"/>
    <n v="-68.91"/>
    <n v="0"/>
    <n v="21052724"/>
    <x v="5"/>
    <n v="24"/>
    <n v="32"/>
    <n v="5963"/>
  </r>
  <r>
    <s v="AERMOD 22112"/>
    <s v="ElmoreNorth_10202023_2021_PM10.SUM"/>
    <x v="4"/>
    <x v="6"/>
    <x v="6"/>
    <x v="5"/>
    <n v="2.5090000000000001E-2"/>
    <n v="630714.82999999996"/>
    <n v="3672232.85"/>
    <n v="-68.91"/>
    <n v="-68.91"/>
    <n v="0"/>
    <n v="21031024"/>
    <x v="5"/>
    <n v="24"/>
    <n v="32"/>
    <n v="5963"/>
  </r>
  <r>
    <s v="AERMOD 22112"/>
    <s v="ElmoreNorth_10202023_2021_PM10.SUM"/>
    <x v="4"/>
    <x v="6"/>
    <x v="36"/>
    <x v="0"/>
    <n v="0.41520000000000001"/>
    <n v="630157.34"/>
    <n v="3672090.6"/>
    <n v="-69.87"/>
    <n v="-69.87"/>
    <n v="0"/>
    <n v="21090324"/>
    <x v="5"/>
    <n v="24"/>
    <n v="32"/>
    <n v="5963"/>
  </r>
  <r>
    <s v="AERMOD 22112"/>
    <s v="ElmoreNorth_10202023_2021_PM10.SUM"/>
    <x v="4"/>
    <x v="6"/>
    <x v="36"/>
    <x v="1"/>
    <n v="0.31167"/>
    <n v="630714.82999999996"/>
    <n v="3672256.55"/>
    <n v="-68.92"/>
    <n v="-68.92"/>
    <n v="0"/>
    <n v="21052024"/>
    <x v="5"/>
    <n v="24"/>
    <n v="32"/>
    <n v="5963"/>
  </r>
  <r>
    <s v="AERMOD 22112"/>
    <s v="ElmoreNorth_10202023_2021_PM10.SUM"/>
    <x v="4"/>
    <x v="6"/>
    <x v="36"/>
    <x v="2"/>
    <n v="0.29532000000000003"/>
    <n v="630725"/>
    <n v="3672250"/>
    <n v="-68.89"/>
    <n v="-68.89"/>
    <n v="0"/>
    <n v="21052024"/>
    <x v="5"/>
    <n v="24"/>
    <n v="32"/>
    <n v="5963"/>
  </r>
  <r>
    <s v="AERMOD 22112"/>
    <s v="ElmoreNorth_10202023_2021_PM10.SUM"/>
    <x v="4"/>
    <x v="6"/>
    <x v="36"/>
    <x v="3"/>
    <n v="0.26269999999999999"/>
    <n v="630714.82999999996"/>
    <n v="3672256.55"/>
    <n v="-68.92"/>
    <n v="-68.92"/>
    <n v="0"/>
    <n v="21052124"/>
    <x v="5"/>
    <n v="24"/>
    <n v="32"/>
    <n v="5963"/>
  </r>
  <r>
    <s v="AERMOD 22112"/>
    <s v="ElmoreNorth_10202023_2021_PM10.SUM"/>
    <x v="4"/>
    <x v="6"/>
    <x v="36"/>
    <x v="4"/>
    <n v="0.24604000000000001"/>
    <n v="630714.82999999996"/>
    <n v="3672232.85"/>
    <n v="-68.91"/>
    <n v="-68.91"/>
    <n v="0"/>
    <n v="21042124"/>
    <x v="5"/>
    <n v="24"/>
    <n v="32"/>
    <n v="5963"/>
  </r>
  <r>
    <s v="AERMOD 22112"/>
    <s v="ElmoreNorth_10202023_2021_PM10.SUM"/>
    <x v="4"/>
    <x v="6"/>
    <x v="36"/>
    <x v="5"/>
    <n v="0.23479"/>
    <n v="630714.82999999996"/>
    <n v="3672232.85"/>
    <n v="-68.91"/>
    <n v="-68.91"/>
    <n v="0"/>
    <n v="21090524"/>
    <x v="5"/>
    <n v="24"/>
    <n v="32"/>
    <n v="5963"/>
  </r>
  <r>
    <s v="AERMOD 22112"/>
    <s v="ElmoreNorth_10202023_2021_PM10.SUM"/>
    <x v="4"/>
    <x v="6"/>
    <x v="37"/>
    <x v="0"/>
    <n v="0.41122999999999998"/>
    <n v="630714.82999999996"/>
    <n v="3672256.55"/>
    <n v="-68.92"/>
    <n v="-68.92"/>
    <n v="0"/>
    <n v="21090524"/>
    <x v="5"/>
    <n v="24"/>
    <n v="32"/>
    <n v="5963"/>
  </r>
  <r>
    <s v="AERMOD 22112"/>
    <s v="ElmoreNorth_10202023_2021_PM10.SUM"/>
    <x v="4"/>
    <x v="6"/>
    <x v="37"/>
    <x v="1"/>
    <n v="0.34327000000000002"/>
    <n v="630714.82999999996"/>
    <n v="3672232.85"/>
    <n v="-68.91"/>
    <n v="-68.91"/>
    <n v="0"/>
    <n v="21090524"/>
    <x v="5"/>
    <n v="24"/>
    <n v="32"/>
    <n v="5963"/>
  </r>
  <r>
    <s v="AERMOD 22112"/>
    <s v="ElmoreNorth_10202023_2021_PM10.SUM"/>
    <x v="4"/>
    <x v="6"/>
    <x v="37"/>
    <x v="2"/>
    <n v="0.33352999999999999"/>
    <n v="630714.82999999996"/>
    <n v="3672232.85"/>
    <n v="-68.91"/>
    <n v="-68.91"/>
    <n v="0"/>
    <n v="21052024"/>
    <x v="5"/>
    <n v="24"/>
    <n v="32"/>
    <n v="5963"/>
  </r>
  <r>
    <s v="AERMOD 22112"/>
    <s v="ElmoreNorth_10202023_2021_PM10.SUM"/>
    <x v="4"/>
    <x v="6"/>
    <x v="37"/>
    <x v="3"/>
    <n v="0.30235000000000001"/>
    <n v="630714.82999999996"/>
    <n v="3672232.85"/>
    <n v="-68.91"/>
    <n v="-68.91"/>
    <n v="0"/>
    <n v="21052124"/>
    <x v="5"/>
    <n v="24"/>
    <n v="32"/>
    <n v="5963"/>
  </r>
  <r>
    <s v="AERMOD 22112"/>
    <s v="ElmoreNorth_10202023_2021_PM10.SUM"/>
    <x v="4"/>
    <x v="6"/>
    <x v="37"/>
    <x v="4"/>
    <n v="0.29216999999999999"/>
    <n v="630714.82999999996"/>
    <n v="3672232.85"/>
    <n v="-68.91"/>
    <n v="-68.91"/>
    <n v="0"/>
    <n v="21051624"/>
    <x v="5"/>
    <n v="24"/>
    <n v="32"/>
    <n v="5963"/>
  </r>
  <r>
    <s v="AERMOD 22112"/>
    <s v="ElmoreNorth_10202023_2021_PM10.SUM"/>
    <x v="4"/>
    <x v="6"/>
    <x v="37"/>
    <x v="5"/>
    <n v="0.27034000000000002"/>
    <n v="630714.82999999996"/>
    <n v="3672232.85"/>
    <n v="-68.91"/>
    <n v="-68.91"/>
    <n v="0"/>
    <n v="21040824"/>
    <x v="5"/>
    <n v="24"/>
    <n v="32"/>
    <n v="5963"/>
  </r>
  <r>
    <s v="AERMOD 22112"/>
    <s v="ElmoreNorth_10202023_2021_PM10.SUM"/>
    <x v="4"/>
    <x v="6"/>
    <x v="38"/>
    <x v="0"/>
    <n v="0.42409000000000002"/>
    <n v="630714.82999999996"/>
    <n v="3672209.14"/>
    <n v="-68.89"/>
    <n v="-68.89"/>
    <n v="0"/>
    <n v="21050224"/>
    <x v="5"/>
    <n v="24"/>
    <n v="32"/>
    <n v="5963"/>
  </r>
  <r>
    <s v="AERMOD 22112"/>
    <s v="ElmoreNorth_10202023_2021_PM10.SUM"/>
    <x v="4"/>
    <x v="6"/>
    <x v="38"/>
    <x v="1"/>
    <n v="0.37126999999999999"/>
    <n v="630714.82999999996"/>
    <n v="3672232.85"/>
    <n v="-68.91"/>
    <n v="-68.91"/>
    <n v="0"/>
    <n v="21052024"/>
    <x v="5"/>
    <n v="24"/>
    <n v="32"/>
    <n v="5963"/>
  </r>
  <r>
    <s v="AERMOD 22112"/>
    <s v="ElmoreNorth_10202023_2021_PM10.SUM"/>
    <x v="4"/>
    <x v="6"/>
    <x v="38"/>
    <x v="2"/>
    <n v="0.35577999999999999"/>
    <n v="630714.82999999996"/>
    <n v="3672232.85"/>
    <n v="-68.91"/>
    <n v="-68.91"/>
    <n v="0"/>
    <n v="21050224"/>
    <x v="5"/>
    <n v="24"/>
    <n v="32"/>
    <n v="5963"/>
  </r>
  <r>
    <s v="AERMOD 22112"/>
    <s v="ElmoreNorth_10202023_2021_PM10.SUM"/>
    <x v="4"/>
    <x v="6"/>
    <x v="38"/>
    <x v="3"/>
    <n v="0.32595000000000002"/>
    <n v="630714.82999999996"/>
    <n v="3672209.14"/>
    <n v="-68.89"/>
    <n v="-68.89"/>
    <n v="0"/>
    <n v="21052124"/>
    <x v="5"/>
    <n v="24"/>
    <n v="32"/>
    <n v="5963"/>
  </r>
  <r>
    <s v="AERMOD 22112"/>
    <s v="ElmoreNorth_10202023_2021_PM10.SUM"/>
    <x v="4"/>
    <x v="6"/>
    <x v="38"/>
    <x v="4"/>
    <n v="0.31137999999999999"/>
    <n v="630725"/>
    <n v="3672225"/>
    <n v="-68.89"/>
    <n v="-68.89"/>
    <n v="0"/>
    <n v="21051624"/>
    <x v="5"/>
    <n v="24"/>
    <n v="32"/>
    <n v="5963"/>
  </r>
  <r>
    <s v="AERMOD 22112"/>
    <s v="ElmoreNorth_10202023_2021_PM10.SUM"/>
    <x v="4"/>
    <x v="6"/>
    <x v="38"/>
    <x v="5"/>
    <n v="0.29458000000000001"/>
    <n v="630714.82999999996"/>
    <n v="3672209.14"/>
    <n v="-68.89"/>
    <n v="-68.89"/>
    <n v="0"/>
    <n v="21040824"/>
    <x v="5"/>
    <n v="24"/>
    <n v="32"/>
    <n v="5963"/>
  </r>
  <r>
    <s v="AERMOD 22112"/>
    <s v="ElmoreNorth_10202023_2021_PM10.SUM"/>
    <x v="4"/>
    <x v="6"/>
    <x v="39"/>
    <x v="0"/>
    <n v="0.46911000000000003"/>
    <n v="630714.82999999996"/>
    <n v="3672185.43"/>
    <n v="-68.89"/>
    <n v="-68.89"/>
    <n v="0"/>
    <n v="21050224"/>
    <x v="5"/>
    <n v="24"/>
    <n v="32"/>
    <n v="5963"/>
  </r>
  <r>
    <s v="AERMOD 22112"/>
    <s v="ElmoreNorth_10202023_2021_PM10.SUM"/>
    <x v="4"/>
    <x v="6"/>
    <x v="39"/>
    <x v="1"/>
    <n v="0.40725"/>
    <n v="630714.82999999996"/>
    <n v="3672185.43"/>
    <n v="-68.89"/>
    <n v="-68.89"/>
    <n v="0"/>
    <n v="21051624"/>
    <x v="5"/>
    <n v="24"/>
    <n v="32"/>
    <n v="5963"/>
  </r>
  <r>
    <s v="AERMOD 22112"/>
    <s v="ElmoreNorth_10202023_2021_PM10.SUM"/>
    <x v="4"/>
    <x v="6"/>
    <x v="39"/>
    <x v="2"/>
    <n v="0.39045999999999997"/>
    <n v="630714.82999999996"/>
    <n v="3672209.14"/>
    <n v="-68.89"/>
    <n v="-68.89"/>
    <n v="0"/>
    <n v="21090524"/>
    <x v="5"/>
    <n v="24"/>
    <n v="32"/>
    <n v="5963"/>
  </r>
  <r>
    <s v="AERMOD 22112"/>
    <s v="ElmoreNorth_10202023_2021_PM10.SUM"/>
    <x v="4"/>
    <x v="6"/>
    <x v="39"/>
    <x v="3"/>
    <n v="0.38001000000000001"/>
    <n v="630714.82999999996"/>
    <n v="3672209.14"/>
    <n v="-68.89"/>
    <n v="-68.89"/>
    <n v="0"/>
    <n v="21052124"/>
    <x v="5"/>
    <n v="24"/>
    <n v="32"/>
    <n v="5963"/>
  </r>
  <r>
    <s v="AERMOD 22112"/>
    <s v="ElmoreNorth_10202023_2021_PM10.SUM"/>
    <x v="4"/>
    <x v="6"/>
    <x v="39"/>
    <x v="4"/>
    <n v="0.35408000000000001"/>
    <n v="630714.82999999996"/>
    <n v="3672209.14"/>
    <n v="-68.89"/>
    <n v="-68.89"/>
    <n v="0"/>
    <n v="21051624"/>
    <x v="5"/>
    <n v="24"/>
    <n v="32"/>
    <n v="5963"/>
  </r>
  <r>
    <s v="AERMOD 22112"/>
    <s v="ElmoreNorth_10202023_2021_PM10.SUM"/>
    <x v="4"/>
    <x v="6"/>
    <x v="39"/>
    <x v="5"/>
    <n v="0.33315"/>
    <n v="630714.82999999996"/>
    <n v="3672185.43"/>
    <n v="-68.89"/>
    <n v="-68.89"/>
    <n v="0"/>
    <n v="21040524"/>
    <x v="5"/>
    <n v="24"/>
    <n v="32"/>
    <n v="5963"/>
  </r>
  <r>
    <s v="AERMOD 22112"/>
    <s v="ElmoreNorth_10202023_2021_PM10.SUM"/>
    <x v="4"/>
    <x v="6"/>
    <x v="40"/>
    <x v="0"/>
    <n v="0.49085000000000001"/>
    <n v="630714.82999999996"/>
    <n v="3672185.43"/>
    <n v="-68.89"/>
    <n v="-68.89"/>
    <n v="0"/>
    <n v="21050224"/>
    <x v="5"/>
    <n v="24"/>
    <n v="32"/>
    <n v="5963"/>
  </r>
  <r>
    <s v="AERMOD 22112"/>
    <s v="ElmoreNorth_10202023_2021_PM10.SUM"/>
    <x v="4"/>
    <x v="6"/>
    <x v="40"/>
    <x v="1"/>
    <n v="0.43670999999999999"/>
    <n v="630714.82999999996"/>
    <n v="3672161.72"/>
    <n v="-68.86"/>
    <n v="-68.86"/>
    <n v="0"/>
    <n v="21051624"/>
    <x v="5"/>
    <n v="24"/>
    <n v="32"/>
    <n v="5963"/>
  </r>
  <r>
    <s v="AERMOD 22112"/>
    <s v="ElmoreNorth_10202023_2021_PM10.SUM"/>
    <x v="4"/>
    <x v="6"/>
    <x v="40"/>
    <x v="2"/>
    <n v="0.40958"/>
    <n v="630714.82999999996"/>
    <n v="3672185.43"/>
    <n v="-68.89"/>
    <n v="-68.89"/>
    <n v="0"/>
    <n v="21052024"/>
    <x v="5"/>
    <n v="24"/>
    <n v="32"/>
    <n v="5963"/>
  </r>
  <r>
    <s v="AERMOD 22112"/>
    <s v="ElmoreNorth_10202023_2021_PM10.SUM"/>
    <x v="4"/>
    <x v="6"/>
    <x v="40"/>
    <x v="3"/>
    <n v="0.39983999999999997"/>
    <n v="630714.82999999996"/>
    <n v="3672185.43"/>
    <n v="-68.89"/>
    <n v="-68.89"/>
    <n v="0"/>
    <n v="21052124"/>
    <x v="5"/>
    <n v="24"/>
    <n v="32"/>
    <n v="5963"/>
  </r>
  <r>
    <s v="AERMOD 22112"/>
    <s v="ElmoreNorth_10202023_2021_PM10.SUM"/>
    <x v="4"/>
    <x v="6"/>
    <x v="40"/>
    <x v="4"/>
    <n v="0.36181000000000002"/>
    <n v="630714.82999999996"/>
    <n v="3672185.43"/>
    <n v="-68.89"/>
    <n v="-68.89"/>
    <n v="0"/>
    <n v="21102324"/>
    <x v="5"/>
    <n v="24"/>
    <n v="32"/>
    <n v="5963"/>
  </r>
  <r>
    <s v="AERMOD 22112"/>
    <s v="ElmoreNorth_10202023_2021_PM10.SUM"/>
    <x v="4"/>
    <x v="6"/>
    <x v="40"/>
    <x v="5"/>
    <n v="0.35965000000000003"/>
    <n v="630714.82999999996"/>
    <n v="3672185.43"/>
    <n v="-68.89"/>
    <n v="-68.89"/>
    <n v="0"/>
    <n v="21030924"/>
    <x v="5"/>
    <n v="24"/>
    <n v="32"/>
    <n v="5963"/>
  </r>
  <r>
    <s v="AERMOD 22112"/>
    <s v="ElmoreNorth_10202023_2021_PM10.SUM"/>
    <x v="4"/>
    <x v="6"/>
    <x v="41"/>
    <x v="0"/>
    <n v="0.52198999999999995"/>
    <n v="630569.4"/>
    <n v="3671995.77"/>
    <n v="-69.069999999999993"/>
    <n v="-69.069999999999993"/>
    <n v="0"/>
    <n v="21041824"/>
    <x v="5"/>
    <n v="24"/>
    <n v="32"/>
    <n v="5963"/>
  </r>
  <r>
    <s v="AERMOD 22112"/>
    <s v="ElmoreNorth_10202023_2021_PM10.SUM"/>
    <x v="4"/>
    <x v="6"/>
    <x v="41"/>
    <x v="1"/>
    <n v="0.48453000000000002"/>
    <n v="630545.16"/>
    <n v="3671995.77"/>
    <n v="-69.12"/>
    <n v="-69.12"/>
    <n v="0"/>
    <n v="21022024"/>
    <x v="5"/>
    <n v="24"/>
    <n v="32"/>
    <n v="5963"/>
  </r>
  <r>
    <s v="AERMOD 22112"/>
    <s v="ElmoreNorth_10202023_2021_PM10.SUM"/>
    <x v="4"/>
    <x v="6"/>
    <x v="41"/>
    <x v="2"/>
    <n v="0.42958000000000002"/>
    <n v="630714.82999999996"/>
    <n v="3672185.43"/>
    <n v="-68.89"/>
    <n v="-68.89"/>
    <n v="0"/>
    <n v="21090524"/>
    <x v="5"/>
    <n v="24"/>
    <n v="32"/>
    <n v="5963"/>
  </r>
  <r>
    <s v="AERMOD 22112"/>
    <s v="ElmoreNorth_10202023_2021_PM10.SUM"/>
    <x v="4"/>
    <x v="6"/>
    <x v="41"/>
    <x v="3"/>
    <n v="0.41356999999999999"/>
    <n v="630714.82999999996"/>
    <n v="3672185.43"/>
    <n v="-68.89"/>
    <n v="-68.89"/>
    <n v="0"/>
    <n v="21052124"/>
    <x v="5"/>
    <n v="24"/>
    <n v="32"/>
    <n v="5963"/>
  </r>
  <r>
    <s v="AERMOD 22112"/>
    <s v="ElmoreNorth_10202023_2021_PM10.SUM"/>
    <x v="4"/>
    <x v="6"/>
    <x v="41"/>
    <x v="4"/>
    <n v="0.39344000000000001"/>
    <n v="630714.82999999996"/>
    <n v="3672161.72"/>
    <n v="-68.86"/>
    <n v="-68.86"/>
    <n v="0"/>
    <n v="21040524"/>
    <x v="5"/>
    <n v="24"/>
    <n v="32"/>
    <n v="5963"/>
  </r>
  <r>
    <s v="AERMOD 22112"/>
    <s v="ElmoreNorth_10202023_2021_PM10.SUM"/>
    <x v="4"/>
    <x v="6"/>
    <x v="41"/>
    <x v="5"/>
    <n v="0.38928000000000001"/>
    <n v="630714.82999999996"/>
    <n v="3672161.72"/>
    <n v="-68.86"/>
    <n v="-68.86"/>
    <n v="0"/>
    <n v="21052124"/>
    <x v="5"/>
    <n v="24"/>
    <n v="32"/>
    <n v="5963"/>
  </r>
  <r>
    <s v="AERMOD 22112"/>
    <s v="ElmoreNorth_10202023_2021_PM10.SUM"/>
    <x v="4"/>
    <x v="6"/>
    <x v="42"/>
    <x v="0"/>
    <n v="0.56696000000000002"/>
    <n v="630569.4"/>
    <n v="3671995.77"/>
    <n v="-69.069999999999993"/>
    <n v="-69.069999999999993"/>
    <n v="0"/>
    <n v="21041824"/>
    <x v="5"/>
    <n v="24"/>
    <n v="32"/>
    <n v="5963"/>
  </r>
  <r>
    <s v="AERMOD 22112"/>
    <s v="ElmoreNorth_10202023_2021_PM10.SUM"/>
    <x v="4"/>
    <x v="6"/>
    <x v="42"/>
    <x v="1"/>
    <n v="0.48258000000000001"/>
    <n v="630569.4"/>
    <n v="3671995.77"/>
    <n v="-69.069999999999993"/>
    <n v="-69.069999999999993"/>
    <n v="0"/>
    <n v="21112524"/>
    <x v="5"/>
    <n v="24"/>
    <n v="32"/>
    <n v="5963"/>
  </r>
  <r>
    <s v="AERMOD 22112"/>
    <s v="ElmoreNorth_10202023_2021_PM10.SUM"/>
    <x v="4"/>
    <x v="6"/>
    <x v="42"/>
    <x v="2"/>
    <n v="0.44616"/>
    <n v="630714.82999999996"/>
    <n v="3672161.72"/>
    <n v="-68.86"/>
    <n v="-68.86"/>
    <n v="0"/>
    <n v="21051624"/>
    <x v="5"/>
    <n v="24"/>
    <n v="32"/>
    <n v="5963"/>
  </r>
  <r>
    <s v="AERMOD 22112"/>
    <s v="ElmoreNorth_10202023_2021_PM10.SUM"/>
    <x v="4"/>
    <x v="6"/>
    <x v="42"/>
    <x v="3"/>
    <n v="0.42980000000000002"/>
    <n v="630714.82999999996"/>
    <n v="3672138.02"/>
    <n v="-68.86"/>
    <n v="-68.86"/>
    <n v="0"/>
    <n v="21040524"/>
    <x v="5"/>
    <n v="24"/>
    <n v="32"/>
    <n v="5963"/>
  </r>
  <r>
    <s v="AERMOD 22112"/>
    <s v="ElmoreNorth_10202023_2021_PM10.SUM"/>
    <x v="4"/>
    <x v="6"/>
    <x v="42"/>
    <x v="4"/>
    <n v="0.39212999999999998"/>
    <n v="630714.82999999996"/>
    <n v="3672161.72"/>
    <n v="-68.86"/>
    <n v="-68.86"/>
    <n v="0"/>
    <n v="21040824"/>
    <x v="5"/>
    <n v="24"/>
    <n v="32"/>
    <n v="5963"/>
  </r>
  <r>
    <s v="AERMOD 22112"/>
    <s v="ElmoreNorth_10202023_2021_PM10.SUM"/>
    <x v="4"/>
    <x v="6"/>
    <x v="42"/>
    <x v="5"/>
    <n v="0.38805000000000001"/>
    <n v="630714.82999999996"/>
    <n v="3672161.72"/>
    <n v="-68.86"/>
    <n v="-68.86"/>
    <n v="0"/>
    <n v="21102324"/>
    <x v="5"/>
    <n v="24"/>
    <n v="32"/>
    <n v="5963"/>
  </r>
  <r>
    <s v="AERMOD 22112"/>
    <s v="ElmoreNorth_10202023_2021_PM10.SUM"/>
    <x v="4"/>
    <x v="6"/>
    <x v="43"/>
    <x v="0"/>
    <n v="0.57340999999999998"/>
    <n v="630593.64"/>
    <n v="3671995.77"/>
    <n v="-69.02"/>
    <n v="-69.02"/>
    <n v="0"/>
    <n v="21112524"/>
    <x v="5"/>
    <n v="24"/>
    <n v="32"/>
    <n v="5963"/>
  </r>
  <r>
    <s v="AERMOD 22112"/>
    <s v="ElmoreNorth_10202023_2021_PM10.SUM"/>
    <x v="4"/>
    <x v="6"/>
    <x v="43"/>
    <x v="1"/>
    <n v="0.54212000000000005"/>
    <n v="630593.64"/>
    <n v="3671995.77"/>
    <n v="-69.02"/>
    <n v="-69.02"/>
    <n v="0"/>
    <n v="21041824"/>
    <x v="5"/>
    <n v="24"/>
    <n v="32"/>
    <n v="5963"/>
  </r>
  <r>
    <s v="AERMOD 22112"/>
    <s v="ElmoreNorth_10202023_2021_PM10.SUM"/>
    <x v="4"/>
    <x v="6"/>
    <x v="43"/>
    <x v="2"/>
    <n v="0.44457000000000002"/>
    <n v="630714.82999999996"/>
    <n v="3672161.72"/>
    <n v="-68.86"/>
    <n v="-68.86"/>
    <n v="0"/>
    <n v="21090524"/>
    <x v="5"/>
    <n v="24"/>
    <n v="32"/>
    <n v="5963"/>
  </r>
  <r>
    <s v="AERMOD 22112"/>
    <s v="ElmoreNorth_10202023_2021_PM10.SUM"/>
    <x v="4"/>
    <x v="6"/>
    <x v="43"/>
    <x v="3"/>
    <n v="0.42887999999999998"/>
    <n v="630569.4"/>
    <n v="3671995.77"/>
    <n v="-69.069999999999993"/>
    <n v="-69.069999999999993"/>
    <n v="0"/>
    <n v="21022024"/>
    <x v="5"/>
    <n v="24"/>
    <n v="32"/>
    <n v="5963"/>
  </r>
  <r>
    <s v="AERMOD 22112"/>
    <s v="ElmoreNorth_10202023_2021_PM10.SUM"/>
    <x v="4"/>
    <x v="6"/>
    <x v="43"/>
    <x v="4"/>
    <n v="0.41105999999999998"/>
    <n v="630714.82999999996"/>
    <n v="3672138.02"/>
    <n v="-68.86"/>
    <n v="-68.86"/>
    <n v="0"/>
    <n v="21042224"/>
    <x v="5"/>
    <n v="24"/>
    <n v="32"/>
    <n v="5963"/>
  </r>
  <r>
    <s v="AERMOD 22112"/>
    <s v="ElmoreNorth_10202023_2021_PM10.SUM"/>
    <x v="4"/>
    <x v="6"/>
    <x v="43"/>
    <x v="5"/>
    <n v="0.39882000000000001"/>
    <n v="630714.82999999996"/>
    <n v="3672138.02"/>
    <n v="-68.86"/>
    <n v="-68.86"/>
    <n v="0"/>
    <n v="21052124"/>
    <x v="5"/>
    <n v="24"/>
    <n v="32"/>
    <n v="5963"/>
  </r>
  <r>
    <s v="AERMOD 22112"/>
    <s v="ElmoreNorth_10202023_2021_PM10.SUM"/>
    <x v="4"/>
    <x v="6"/>
    <x v="44"/>
    <x v="0"/>
    <n v="0.54962999999999995"/>
    <n v="630593.64"/>
    <n v="3671995.77"/>
    <n v="-69.02"/>
    <n v="-69.02"/>
    <n v="0"/>
    <n v="21041824"/>
    <x v="5"/>
    <n v="24"/>
    <n v="32"/>
    <n v="5963"/>
  </r>
  <r>
    <s v="AERMOD 22112"/>
    <s v="ElmoreNorth_10202023_2021_PM10.SUM"/>
    <x v="4"/>
    <x v="6"/>
    <x v="44"/>
    <x v="1"/>
    <n v="0.54822000000000004"/>
    <n v="630593.64"/>
    <n v="3671995.77"/>
    <n v="-69.02"/>
    <n v="-69.02"/>
    <n v="0"/>
    <n v="21112524"/>
    <x v="5"/>
    <n v="24"/>
    <n v="32"/>
    <n v="5963"/>
  </r>
  <r>
    <s v="AERMOD 22112"/>
    <s v="ElmoreNorth_10202023_2021_PM10.SUM"/>
    <x v="4"/>
    <x v="6"/>
    <x v="44"/>
    <x v="2"/>
    <n v="0.44979000000000002"/>
    <n v="630714.82999999996"/>
    <n v="3672114.31"/>
    <n v="-68.73"/>
    <n v="-68.73"/>
    <n v="0"/>
    <n v="21040524"/>
    <x v="5"/>
    <n v="24"/>
    <n v="32"/>
    <n v="5963"/>
  </r>
  <r>
    <s v="AERMOD 22112"/>
    <s v="ElmoreNorth_10202023_2021_PM10.SUM"/>
    <x v="4"/>
    <x v="6"/>
    <x v="44"/>
    <x v="3"/>
    <n v="0.40711999999999998"/>
    <n v="630714.82999999996"/>
    <n v="3672114.31"/>
    <n v="-68.73"/>
    <n v="-68.73"/>
    <n v="0"/>
    <n v="21042224"/>
    <x v="5"/>
    <n v="24"/>
    <n v="32"/>
    <n v="5963"/>
  </r>
  <r>
    <s v="AERMOD 22112"/>
    <s v="ElmoreNorth_10202023_2021_PM10.SUM"/>
    <x v="4"/>
    <x v="6"/>
    <x v="44"/>
    <x v="4"/>
    <n v="0.39047999999999999"/>
    <n v="630714.82999999996"/>
    <n v="3672138.02"/>
    <n v="-68.86"/>
    <n v="-68.86"/>
    <n v="0"/>
    <n v="21040524"/>
    <x v="5"/>
    <n v="24"/>
    <n v="32"/>
    <n v="5963"/>
  </r>
  <r>
    <s v="AERMOD 22112"/>
    <s v="ElmoreNorth_10202023_2021_PM10.SUM"/>
    <x v="4"/>
    <x v="6"/>
    <x v="44"/>
    <x v="5"/>
    <n v="0.38629000000000002"/>
    <n v="630714.82999999996"/>
    <n v="3672138.02"/>
    <n v="-68.86"/>
    <n v="-68.86"/>
    <n v="0"/>
    <n v="21040824"/>
    <x v="5"/>
    <n v="24"/>
    <n v="32"/>
    <n v="5963"/>
  </r>
  <r>
    <s v="AERMOD 22112"/>
    <s v="ElmoreNorth_10202023_2021_PM10.SUM"/>
    <x v="4"/>
    <x v="6"/>
    <x v="45"/>
    <x v="0"/>
    <n v="0.48535"/>
    <n v="630593.64"/>
    <n v="3671995.77"/>
    <n v="-69.02"/>
    <n v="-69.02"/>
    <n v="0"/>
    <n v="21041824"/>
    <x v="5"/>
    <n v="24"/>
    <n v="32"/>
    <n v="5963"/>
  </r>
  <r>
    <s v="AERMOD 22112"/>
    <s v="ElmoreNorth_10202023_2021_PM10.SUM"/>
    <x v="4"/>
    <x v="6"/>
    <x v="45"/>
    <x v="1"/>
    <n v="0.42825999999999997"/>
    <n v="630714.82999999996"/>
    <n v="3672114.31"/>
    <n v="-68.73"/>
    <n v="-68.73"/>
    <n v="0"/>
    <n v="21051624"/>
    <x v="5"/>
    <n v="24"/>
    <n v="32"/>
    <n v="5963"/>
  </r>
  <r>
    <s v="AERMOD 22112"/>
    <s v="ElmoreNorth_10202023_2021_PM10.SUM"/>
    <x v="4"/>
    <x v="6"/>
    <x v="45"/>
    <x v="2"/>
    <n v="0.41388000000000003"/>
    <n v="630714.82999999996"/>
    <n v="3672114.31"/>
    <n v="-68.73"/>
    <n v="-68.73"/>
    <n v="0"/>
    <n v="21040524"/>
    <x v="5"/>
    <n v="24"/>
    <n v="32"/>
    <n v="5963"/>
  </r>
  <r>
    <s v="AERMOD 22112"/>
    <s v="ElmoreNorth_10202023_2021_PM10.SUM"/>
    <x v="4"/>
    <x v="6"/>
    <x v="45"/>
    <x v="3"/>
    <n v="0.39735999999999999"/>
    <n v="630714.82999999996"/>
    <n v="3672114.31"/>
    <n v="-68.73"/>
    <n v="-68.73"/>
    <n v="0"/>
    <n v="21052024"/>
    <x v="5"/>
    <n v="24"/>
    <n v="32"/>
    <n v="5963"/>
  </r>
  <r>
    <s v="AERMOD 22112"/>
    <s v="ElmoreNorth_10202023_2021_PM10.SUM"/>
    <x v="4"/>
    <x v="6"/>
    <x v="45"/>
    <x v="4"/>
    <n v="0.36564999999999998"/>
    <n v="630714.82999999996"/>
    <n v="3672114.31"/>
    <n v="-68.73"/>
    <n v="-68.73"/>
    <n v="0"/>
    <n v="21040824"/>
    <x v="5"/>
    <n v="24"/>
    <n v="32"/>
    <n v="5963"/>
  </r>
  <r>
    <s v="AERMOD 22112"/>
    <s v="ElmoreNorth_10202023_2021_PM10.SUM"/>
    <x v="4"/>
    <x v="6"/>
    <x v="45"/>
    <x v="5"/>
    <n v="0.35333999999999999"/>
    <n v="630714.82999999996"/>
    <n v="3672114.31"/>
    <n v="-68.73"/>
    <n v="-68.73"/>
    <n v="0"/>
    <n v="21032524"/>
    <x v="5"/>
    <n v="24"/>
    <n v="32"/>
    <n v="5963"/>
  </r>
  <r>
    <s v="AERMOD 22112"/>
    <s v="ElmoreNorth_10202023_2021_PM10.SUM"/>
    <x v="4"/>
    <x v="6"/>
    <x v="46"/>
    <x v="0"/>
    <n v="0.50331000000000004"/>
    <n v="630351.25"/>
    <n v="3671995.77"/>
    <n v="-69.44"/>
    <n v="-69.44"/>
    <n v="0"/>
    <n v="21090324"/>
    <x v="5"/>
    <n v="24"/>
    <n v="32"/>
    <n v="5963"/>
  </r>
  <r>
    <s v="AERMOD 22112"/>
    <s v="ElmoreNorth_10202023_2021_PM10.SUM"/>
    <x v="4"/>
    <x v="6"/>
    <x v="46"/>
    <x v="1"/>
    <n v="0.37959999999999999"/>
    <n v="630714.82999999996"/>
    <n v="3672114.31"/>
    <n v="-68.73"/>
    <n v="-68.73"/>
    <n v="0"/>
    <n v="21050224"/>
    <x v="5"/>
    <n v="24"/>
    <n v="32"/>
    <n v="5963"/>
  </r>
  <r>
    <s v="AERMOD 22112"/>
    <s v="ElmoreNorth_10202023_2021_PM10.SUM"/>
    <x v="4"/>
    <x v="6"/>
    <x v="46"/>
    <x v="2"/>
    <n v="0.36649999999999999"/>
    <n v="630714.82999999996"/>
    <n v="3672090.6"/>
    <n v="-68.86"/>
    <n v="-68.86"/>
    <n v="0"/>
    <n v="21040524"/>
    <x v="5"/>
    <n v="24"/>
    <n v="32"/>
    <n v="5963"/>
  </r>
  <r>
    <s v="AERMOD 22112"/>
    <s v="ElmoreNorth_10202023_2021_PM10.SUM"/>
    <x v="4"/>
    <x v="6"/>
    <x v="46"/>
    <x v="3"/>
    <n v="0.32285000000000003"/>
    <n v="630725"/>
    <n v="3672100"/>
    <n v="-68.84"/>
    <n v="-68.84"/>
    <n v="0"/>
    <n v="21052024"/>
    <x v="5"/>
    <n v="24"/>
    <n v="32"/>
    <n v="5963"/>
  </r>
  <r>
    <s v="AERMOD 22112"/>
    <s v="ElmoreNorth_10202023_2021_PM10.SUM"/>
    <x v="4"/>
    <x v="6"/>
    <x v="46"/>
    <x v="4"/>
    <n v="0.31096000000000001"/>
    <n v="630714.82999999996"/>
    <n v="3672114.31"/>
    <n v="-68.73"/>
    <n v="-68.73"/>
    <n v="0"/>
    <n v="21040524"/>
    <x v="5"/>
    <n v="24"/>
    <n v="32"/>
    <n v="5963"/>
  </r>
  <r>
    <s v="AERMOD 22112"/>
    <s v="ElmoreNorth_10202023_2021_PM10.SUM"/>
    <x v="4"/>
    <x v="6"/>
    <x v="46"/>
    <x v="5"/>
    <n v="0.31030999999999997"/>
    <n v="630714.82999999996"/>
    <n v="3672114.31"/>
    <n v="-68.73"/>
    <n v="-68.73"/>
    <n v="0"/>
    <n v="21040824"/>
    <x v="5"/>
    <n v="24"/>
    <n v="32"/>
    <n v="5963"/>
  </r>
  <r>
    <s v="AERMOD 22112"/>
    <s v="ElmoreNorth_10202023_2021_PM10.SUM"/>
    <x v="4"/>
    <x v="6"/>
    <x v="47"/>
    <x v="0"/>
    <n v="0.53305000000000002"/>
    <n v="630399.73"/>
    <n v="3671995.77"/>
    <n v="-69.36"/>
    <n v="-69.36"/>
    <n v="0"/>
    <n v="21090324"/>
    <x v="5"/>
    <n v="24"/>
    <n v="32"/>
    <n v="5963"/>
  </r>
  <r>
    <s v="AERMOD 22112"/>
    <s v="ElmoreNorth_10202023_2021_PM10.SUM"/>
    <x v="4"/>
    <x v="6"/>
    <x v="47"/>
    <x v="1"/>
    <n v="0.29194999999999999"/>
    <n v="630725"/>
    <n v="3672100"/>
    <n v="-68.84"/>
    <n v="-68.84"/>
    <n v="0"/>
    <n v="21050224"/>
    <x v="5"/>
    <n v="24"/>
    <n v="32"/>
    <n v="5963"/>
  </r>
  <r>
    <s v="AERMOD 22112"/>
    <s v="ElmoreNorth_10202023_2021_PM10.SUM"/>
    <x v="4"/>
    <x v="6"/>
    <x v="47"/>
    <x v="2"/>
    <n v="0.2913"/>
    <n v="630725"/>
    <n v="3672100"/>
    <n v="-68.84"/>
    <n v="-68.84"/>
    <n v="0"/>
    <n v="21052024"/>
    <x v="5"/>
    <n v="24"/>
    <n v="32"/>
    <n v="5963"/>
  </r>
  <r>
    <s v="AERMOD 22112"/>
    <s v="ElmoreNorth_10202023_2021_PM10.SUM"/>
    <x v="4"/>
    <x v="6"/>
    <x v="47"/>
    <x v="3"/>
    <n v="0.26672000000000001"/>
    <n v="630714.82999999996"/>
    <n v="3672090.6"/>
    <n v="-68.86"/>
    <n v="-68.86"/>
    <n v="0"/>
    <n v="21040524"/>
    <x v="5"/>
    <n v="24"/>
    <n v="32"/>
    <n v="5963"/>
  </r>
  <r>
    <s v="AERMOD 22112"/>
    <s v="ElmoreNorth_10202023_2021_PM10.SUM"/>
    <x v="4"/>
    <x v="6"/>
    <x v="47"/>
    <x v="4"/>
    <n v="0.24221999999999999"/>
    <n v="630714.82999999996"/>
    <n v="3672090.6"/>
    <n v="-68.86"/>
    <n v="-68.86"/>
    <n v="0"/>
    <n v="21042124"/>
    <x v="5"/>
    <n v="24"/>
    <n v="32"/>
    <n v="5963"/>
  </r>
  <r>
    <s v="AERMOD 22112"/>
    <s v="ElmoreNorth_10202023_2021_PM10.SUM"/>
    <x v="4"/>
    <x v="6"/>
    <x v="47"/>
    <x v="5"/>
    <n v="0.24015"/>
    <n v="630714.82999999996"/>
    <n v="3672090.6"/>
    <n v="-68.86"/>
    <n v="-68.86"/>
    <n v="0"/>
    <n v="21040824"/>
    <x v="5"/>
    <n v="24"/>
    <n v="32"/>
    <n v="5963"/>
  </r>
  <r>
    <s v="AERMOD 22112"/>
    <s v="ElmoreNorth_10202023_2021_PM10.SUM"/>
    <x v="4"/>
    <x v="6"/>
    <x v="48"/>
    <x v="0"/>
    <n v="0.55562"/>
    <n v="630423.97"/>
    <n v="3671995.77"/>
    <n v="-69.31"/>
    <n v="-69.31"/>
    <n v="0"/>
    <n v="21090324"/>
    <x v="5"/>
    <n v="24"/>
    <n v="32"/>
    <n v="5963"/>
  </r>
  <r>
    <s v="AERMOD 22112"/>
    <s v="ElmoreNorth_10202023_2021_PM10.SUM"/>
    <x v="4"/>
    <x v="6"/>
    <x v="48"/>
    <x v="1"/>
    <n v="0.31648999999999999"/>
    <n v="630775"/>
    <n v="3672125"/>
    <n v="-68.61"/>
    <n v="-68.61"/>
    <n v="0"/>
    <n v="21090424"/>
    <x v="5"/>
    <n v="24"/>
    <n v="32"/>
    <n v="5963"/>
  </r>
  <r>
    <s v="AERMOD 22112"/>
    <s v="ElmoreNorth_10202023_2021_PM10.SUM"/>
    <x v="4"/>
    <x v="6"/>
    <x v="48"/>
    <x v="2"/>
    <n v="0.20946999999999999"/>
    <n v="630725"/>
    <n v="3672100"/>
    <n v="-68.84"/>
    <n v="-68.84"/>
    <n v="0"/>
    <n v="21052024"/>
    <x v="5"/>
    <n v="24"/>
    <n v="32"/>
    <n v="5963"/>
  </r>
  <r>
    <s v="AERMOD 22112"/>
    <s v="ElmoreNorth_10202023_2021_PM10.SUM"/>
    <x v="4"/>
    <x v="6"/>
    <x v="48"/>
    <x v="3"/>
    <n v="0.18543000000000001"/>
    <n v="630725"/>
    <n v="3672075"/>
    <n v="-68.73"/>
    <n v="-68.73"/>
    <n v="0"/>
    <n v="21040524"/>
    <x v="5"/>
    <n v="24"/>
    <n v="32"/>
    <n v="5963"/>
  </r>
  <r>
    <s v="AERMOD 22112"/>
    <s v="ElmoreNorth_10202023_2021_PM10.SUM"/>
    <x v="4"/>
    <x v="6"/>
    <x v="48"/>
    <x v="4"/>
    <n v="0.17929"/>
    <n v="630725"/>
    <n v="3672075"/>
    <n v="-68.73"/>
    <n v="-68.73"/>
    <n v="0"/>
    <n v="21042124"/>
    <x v="5"/>
    <n v="24"/>
    <n v="32"/>
    <n v="5963"/>
  </r>
  <r>
    <s v="AERMOD 22112"/>
    <s v="ElmoreNorth_10202023_2021_PM10.SUM"/>
    <x v="4"/>
    <x v="6"/>
    <x v="48"/>
    <x v="5"/>
    <n v="0.16882"/>
    <n v="630725"/>
    <n v="3672075"/>
    <n v="-68.73"/>
    <n v="-68.73"/>
    <n v="0"/>
    <n v="21032524"/>
    <x v="5"/>
    <n v="24"/>
    <n v="32"/>
    <n v="5963"/>
  </r>
  <r>
    <s v="AERMOD 22112"/>
    <s v="ElmoreNorth_10202023_2021_PM10.SUM"/>
    <x v="4"/>
    <x v="6"/>
    <x v="49"/>
    <x v="0"/>
    <n v="0.53874999999999995"/>
    <n v="630425"/>
    <n v="3671975"/>
    <n v="-69.290000000000006"/>
    <n v="-69.290000000000006"/>
    <n v="0"/>
    <n v="21090324"/>
    <x v="5"/>
    <n v="24"/>
    <n v="32"/>
    <n v="5963"/>
  </r>
  <r>
    <s v="AERMOD 22112"/>
    <s v="ElmoreNorth_10202023_2021_PM10.SUM"/>
    <x v="4"/>
    <x v="6"/>
    <x v="49"/>
    <x v="1"/>
    <n v="0.29247000000000001"/>
    <n v="630750"/>
    <n v="3672100"/>
    <n v="-68.77"/>
    <n v="-68.77"/>
    <n v="0"/>
    <n v="21090524"/>
    <x v="5"/>
    <n v="24"/>
    <n v="32"/>
    <n v="5963"/>
  </r>
  <r>
    <s v="AERMOD 22112"/>
    <s v="ElmoreNorth_10202023_2021_PM10.SUM"/>
    <x v="4"/>
    <x v="6"/>
    <x v="49"/>
    <x v="2"/>
    <n v="0.12790000000000001"/>
    <n v="630800"/>
    <n v="3672100"/>
    <n v="-68.459999999999994"/>
    <n v="-68.459999999999994"/>
    <n v="0"/>
    <n v="21052024"/>
    <x v="5"/>
    <n v="24"/>
    <n v="32"/>
    <n v="5963"/>
  </r>
  <r>
    <s v="AERMOD 22112"/>
    <s v="ElmoreNorth_10202023_2021_PM10.SUM"/>
    <x v="4"/>
    <x v="6"/>
    <x v="49"/>
    <x v="3"/>
    <n v="0.11461"/>
    <n v="630775"/>
    <n v="3672075"/>
    <n v="-68.59"/>
    <n v="-68.59"/>
    <n v="0"/>
    <n v="21052024"/>
    <x v="5"/>
    <n v="24"/>
    <n v="32"/>
    <n v="5963"/>
  </r>
  <r>
    <s v="AERMOD 22112"/>
    <s v="ElmoreNorth_10202023_2021_PM10.SUM"/>
    <x v="4"/>
    <x v="6"/>
    <x v="49"/>
    <x v="4"/>
    <n v="0.10853"/>
    <n v="630775"/>
    <n v="3672075"/>
    <n v="-68.59"/>
    <n v="-68.59"/>
    <n v="0"/>
    <n v="21042124"/>
    <x v="5"/>
    <n v="24"/>
    <n v="32"/>
    <n v="5963"/>
  </r>
  <r>
    <s v="AERMOD 22112"/>
    <s v="ElmoreNorth_10202023_2021_PM10.SUM"/>
    <x v="4"/>
    <x v="6"/>
    <x v="49"/>
    <x v="5"/>
    <n v="0.10059"/>
    <n v="630775"/>
    <n v="3672075"/>
    <n v="-68.59"/>
    <n v="-68.59"/>
    <n v="0"/>
    <n v="21040524"/>
    <x v="5"/>
    <n v="24"/>
    <n v="32"/>
    <n v="5963"/>
  </r>
  <r>
    <s v="AERMOD 22112"/>
    <s v="ElmoreNorth_10202023_2021_PM10.SUM"/>
    <x v="4"/>
    <x v="6"/>
    <x v="7"/>
    <x v="0"/>
    <n v="3.4070000000000003E-2"/>
    <n v="630714.82999999996"/>
    <n v="3672232.85"/>
    <n v="-68.91"/>
    <n v="-68.91"/>
    <n v="0"/>
    <n v="21042224"/>
    <x v="5"/>
    <n v="24"/>
    <n v="32"/>
    <n v="5963"/>
  </r>
  <r>
    <s v="AERMOD 22112"/>
    <s v="ElmoreNorth_10202023_2021_PM10.SUM"/>
    <x v="4"/>
    <x v="6"/>
    <x v="7"/>
    <x v="1"/>
    <n v="3.1329999999999997E-2"/>
    <n v="630714.82999999996"/>
    <n v="3672232.85"/>
    <n v="-68.91"/>
    <n v="-68.91"/>
    <n v="0"/>
    <n v="21051624"/>
    <x v="5"/>
    <n v="24"/>
    <n v="32"/>
    <n v="5963"/>
  </r>
  <r>
    <s v="AERMOD 22112"/>
    <s v="ElmoreNorth_10202023_2021_PM10.SUM"/>
    <x v="4"/>
    <x v="6"/>
    <x v="7"/>
    <x v="2"/>
    <n v="3.0970000000000001E-2"/>
    <n v="630714.82999999996"/>
    <n v="3672232.85"/>
    <n v="-68.91"/>
    <n v="-68.91"/>
    <n v="0"/>
    <n v="21050224"/>
    <x v="5"/>
    <n v="24"/>
    <n v="32"/>
    <n v="5963"/>
  </r>
  <r>
    <s v="AERMOD 22112"/>
    <s v="ElmoreNorth_10202023_2021_PM10.SUM"/>
    <x v="4"/>
    <x v="6"/>
    <x v="7"/>
    <x v="3"/>
    <n v="2.7619999999999999E-2"/>
    <n v="630714.82999999996"/>
    <n v="3672232.85"/>
    <n v="-68.91"/>
    <n v="-68.91"/>
    <n v="0"/>
    <n v="21052124"/>
    <x v="5"/>
    <n v="24"/>
    <n v="32"/>
    <n v="5963"/>
  </r>
  <r>
    <s v="AERMOD 22112"/>
    <s v="ElmoreNorth_10202023_2021_PM10.SUM"/>
    <x v="4"/>
    <x v="6"/>
    <x v="7"/>
    <x v="4"/>
    <n v="2.7009999999999999E-2"/>
    <n v="630714.82999999996"/>
    <n v="3672232.85"/>
    <n v="-68.91"/>
    <n v="-68.91"/>
    <n v="0"/>
    <n v="21052724"/>
    <x v="5"/>
    <n v="24"/>
    <n v="32"/>
    <n v="5963"/>
  </r>
  <r>
    <s v="AERMOD 22112"/>
    <s v="ElmoreNorth_10202023_2021_PM10.SUM"/>
    <x v="4"/>
    <x v="6"/>
    <x v="7"/>
    <x v="5"/>
    <n v="2.5090000000000001E-2"/>
    <n v="630714.82999999996"/>
    <n v="3672232.85"/>
    <n v="-68.91"/>
    <n v="-68.91"/>
    <n v="0"/>
    <n v="21031024"/>
    <x v="5"/>
    <n v="24"/>
    <n v="32"/>
    <n v="5963"/>
  </r>
  <r>
    <s v="AERMOD 22112"/>
    <s v="ElmoreNorth_10202023_2021_PM10.SUM"/>
    <x v="4"/>
    <x v="6"/>
    <x v="8"/>
    <x v="0"/>
    <n v="5.7599999999999998E-2"/>
    <n v="630423.97"/>
    <n v="3672375.09"/>
    <n v="-69.58"/>
    <n v="-69.58"/>
    <n v="0"/>
    <n v="21080524"/>
    <x v="5"/>
    <n v="24"/>
    <n v="32"/>
    <n v="5963"/>
  </r>
  <r>
    <s v="AERMOD 22112"/>
    <s v="ElmoreNorth_10202023_2021_PM10.SUM"/>
    <x v="4"/>
    <x v="6"/>
    <x v="8"/>
    <x v="1"/>
    <n v="4.9489999999999999E-2"/>
    <n v="630423.97"/>
    <n v="3672375.09"/>
    <n v="-69.58"/>
    <n v="-69.58"/>
    <n v="0"/>
    <n v="21071224"/>
    <x v="5"/>
    <n v="24"/>
    <n v="32"/>
    <n v="5963"/>
  </r>
  <r>
    <s v="AERMOD 22112"/>
    <s v="ElmoreNorth_10202023_2021_PM10.SUM"/>
    <x v="4"/>
    <x v="6"/>
    <x v="8"/>
    <x v="2"/>
    <n v="4.0590000000000001E-2"/>
    <n v="630423.97"/>
    <n v="3672375.09"/>
    <n v="-69.58"/>
    <n v="-69.58"/>
    <n v="0"/>
    <n v="21082124"/>
    <x v="5"/>
    <n v="24"/>
    <n v="32"/>
    <n v="5963"/>
  </r>
  <r>
    <s v="AERMOD 22112"/>
    <s v="ElmoreNorth_10202023_2021_PM10.SUM"/>
    <x v="4"/>
    <x v="6"/>
    <x v="8"/>
    <x v="3"/>
    <n v="3.9730000000000001E-2"/>
    <n v="630423.97"/>
    <n v="3672375.09"/>
    <n v="-69.58"/>
    <n v="-69.58"/>
    <n v="0"/>
    <n v="21080824"/>
    <x v="5"/>
    <n v="24"/>
    <n v="32"/>
    <n v="5963"/>
  </r>
  <r>
    <s v="AERMOD 22112"/>
    <s v="ElmoreNorth_10202023_2021_PM10.SUM"/>
    <x v="4"/>
    <x v="6"/>
    <x v="8"/>
    <x v="4"/>
    <n v="3.8210000000000001E-2"/>
    <n v="630423.97"/>
    <n v="3672375.09"/>
    <n v="-69.58"/>
    <n v="-69.58"/>
    <n v="0"/>
    <n v="21062124"/>
    <x v="5"/>
    <n v="24"/>
    <n v="32"/>
    <n v="5963"/>
  </r>
  <r>
    <s v="AERMOD 22112"/>
    <s v="ElmoreNorth_10202023_2021_PM10.SUM"/>
    <x v="4"/>
    <x v="6"/>
    <x v="8"/>
    <x v="5"/>
    <n v="3.4590000000000003E-2"/>
    <n v="630423.97"/>
    <n v="3672375.09"/>
    <n v="-69.58"/>
    <n v="-69.58"/>
    <n v="0"/>
    <n v="21062924"/>
    <x v="5"/>
    <n v="24"/>
    <n v="32"/>
    <n v="5963"/>
  </r>
  <r>
    <s v="AERMOD 22112"/>
    <s v="ElmoreNorth_10202023_2021_PM10.SUM"/>
    <x v="4"/>
    <x v="6"/>
    <x v="9"/>
    <x v="0"/>
    <n v="5.7799999999999997E-2"/>
    <n v="630423.97"/>
    <n v="3672375.09"/>
    <n v="-69.58"/>
    <n v="-69.58"/>
    <n v="0"/>
    <n v="21080524"/>
    <x v="5"/>
    <n v="24"/>
    <n v="32"/>
    <n v="5963"/>
  </r>
  <r>
    <s v="AERMOD 22112"/>
    <s v="ElmoreNorth_10202023_2021_PM10.SUM"/>
    <x v="4"/>
    <x v="6"/>
    <x v="9"/>
    <x v="1"/>
    <n v="4.9939999999999998E-2"/>
    <n v="630423.97"/>
    <n v="3672375.09"/>
    <n v="-69.58"/>
    <n v="-69.58"/>
    <n v="0"/>
    <n v="21071224"/>
    <x v="5"/>
    <n v="24"/>
    <n v="32"/>
    <n v="5963"/>
  </r>
  <r>
    <s v="AERMOD 22112"/>
    <s v="ElmoreNorth_10202023_2021_PM10.SUM"/>
    <x v="4"/>
    <x v="6"/>
    <x v="9"/>
    <x v="2"/>
    <n v="4.0039999999999999E-2"/>
    <n v="630423.97"/>
    <n v="3672375.09"/>
    <n v="-69.58"/>
    <n v="-69.58"/>
    <n v="0"/>
    <n v="21080824"/>
    <x v="5"/>
    <n v="24"/>
    <n v="32"/>
    <n v="5963"/>
  </r>
  <r>
    <s v="AERMOD 22112"/>
    <s v="ElmoreNorth_10202023_2021_PM10.SUM"/>
    <x v="4"/>
    <x v="6"/>
    <x v="9"/>
    <x v="3"/>
    <n v="3.9309999999999998E-2"/>
    <n v="630423.97"/>
    <n v="3672375.09"/>
    <n v="-69.58"/>
    <n v="-69.58"/>
    <n v="0"/>
    <n v="21082124"/>
    <x v="5"/>
    <n v="24"/>
    <n v="32"/>
    <n v="5963"/>
  </r>
  <r>
    <s v="AERMOD 22112"/>
    <s v="ElmoreNorth_10202023_2021_PM10.SUM"/>
    <x v="4"/>
    <x v="6"/>
    <x v="9"/>
    <x v="4"/>
    <n v="3.7969999999999997E-2"/>
    <n v="630423.97"/>
    <n v="3672375.09"/>
    <n v="-69.58"/>
    <n v="-69.58"/>
    <n v="0"/>
    <n v="21062124"/>
    <x v="5"/>
    <n v="24"/>
    <n v="32"/>
    <n v="5963"/>
  </r>
  <r>
    <s v="AERMOD 22112"/>
    <s v="ElmoreNorth_10202023_2021_PM10.SUM"/>
    <x v="4"/>
    <x v="6"/>
    <x v="9"/>
    <x v="5"/>
    <n v="3.4139999999999997E-2"/>
    <n v="630423.97"/>
    <n v="3672375.09"/>
    <n v="-69.58"/>
    <n v="-69.58"/>
    <n v="0"/>
    <n v="21062924"/>
    <x v="5"/>
    <n v="24"/>
    <n v="32"/>
    <n v="5963"/>
  </r>
  <r>
    <s v="AERMOD 22112"/>
    <s v="ElmoreNorth_10202023_2021_PM10.SUM"/>
    <x v="4"/>
    <x v="6"/>
    <x v="10"/>
    <x v="0"/>
    <n v="5.4530000000000002E-2"/>
    <n v="630423.97"/>
    <n v="3672375.09"/>
    <n v="-69.58"/>
    <n v="-69.58"/>
    <n v="0"/>
    <n v="21080524"/>
    <x v="5"/>
    <n v="24"/>
    <n v="32"/>
    <n v="5963"/>
  </r>
  <r>
    <s v="AERMOD 22112"/>
    <s v="ElmoreNorth_10202023_2021_PM10.SUM"/>
    <x v="4"/>
    <x v="6"/>
    <x v="10"/>
    <x v="1"/>
    <n v="4.8059999999999999E-2"/>
    <n v="630423.97"/>
    <n v="3672375.09"/>
    <n v="-69.58"/>
    <n v="-69.58"/>
    <n v="0"/>
    <n v="21071224"/>
    <x v="5"/>
    <n v="24"/>
    <n v="32"/>
    <n v="5963"/>
  </r>
  <r>
    <s v="AERMOD 22112"/>
    <s v="ElmoreNorth_10202023_2021_PM10.SUM"/>
    <x v="4"/>
    <x v="6"/>
    <x v="10"/>
    <x v="2"/>
    <n v="3.805E-2"/>
    <n v="630423.97"/>
    <n v="3672375.09"/>
    <n v="-69.58"/>
    <n v="-69.58"/>
    <n v="0"/>
    <n v="21080824"/>
    <x v="5"/>
    <n v="24"/>
    <n v="32"/>
    <n v="5963"/>
  </r>
  <r>
    <s v="AERMOD 22112"/>
    <s v="ElmoreNorth_10202023_2021_PM10.SUM"/>
    <x v="4"/>
    <x v="6"/>
    <x v="10"/>
    <x v="3"/>
    <n v="3.6409999999999998E-2"/>
    <n v="630423.97"/>
    <n v="3672375.09"/>
    <n v="-69.58"/>
    <n v="-69.58"/>
    <n v="0"/>
    <n v="21082124"/>
    <x v="5"/>
    <n v="24"/>
    <n v="32"/>
    <n v="5963"/>
  </r>
  <r>
    <s v="AERMOD 22112"/>
    <s v="ElmoreNorth_10202023_2021_PM10.SUM"/>
    <x v="4"/>
    <x v="6"/>
    <x v="10"/>
    <x v="4"/>
    <n v="3.5189999999999999E-2"/>
    <n v="630423.97"/>
    <n v="3672375.09"/>
    <n v="-69.58"/>
    <n v="-69.58"/>
    <n v="0"/>
    <n v="21062124"/>
    <x v="5"/>
    <n v="24"/>
    <n v="32"/>
    <n v="5963"/>
  </r>
  <r>
    <s v="AERMOD 22112"/>
    <s v="ElmoreNorth_10202023_2021_PM10.SUM"/>
    <x v="4"/>
    <x v="6"/>
    <x v="10"/>
    <x v="5"/>
    <n v="3.1780000000000003E-2"/>
    <n v="630423.97"/>
    <n v="3672375.09"/>
    <n v="-69.58"/>
    <n v="-69.58"/>
    <n v="0"/>
    <n v="21062924"/>
    <x v="5"/>
    <n v="24"/>
    <n v="32"/>
    <n v="5963"/>
  </r>
  <r>
    <s v="AERMOD 22112"/>
    <s v="ElmoreNorth_10202023_2021_PM10.SUM"/>
    <x v="4"/>
    <x v="6"/>
    <x v="11"/>
    <x v="0"/>
    <n v="3.2829999999999998E-2"/>
    <n v="630423.97"/>
    <n v="3672375.09"/>
    <n v="-69.58"/>
    <n v="-69.58"/>
    <n v="0"/>
    <n v="21080524"/>
    <x v="5"/>
    <n v="24"/>
    <n v="32"/>
    <n v="5963"/>
  </r>
  <r>
    <s v="AERMOD 22112"/>
    <s v="ElmoreNorth_10202023_2021_PM10.SUM"/>
    <x v="4"/>
    <x v="6"/>
    <x v="11"/>
    <x v="1"/>
    <n v="3.2480000000000002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11"/>
    <x v="2"/>
    <n v="2.5049999999999999E-2"/>
    <n v="630399.73"/>
    <n v="3672375.09"/>
    <n v="-69.62"/>
    <n v="-69.62"/>
    <n v="0"/>
    <n v="21062924"/>
    <x v="5"/>
    <n v="24"/>
    <n v="32"/>
    <n v="5963"/>
  </r>
  <r>
    <s v="AERMOD 22112"/>
    <s v="ElmoreNorth_10202023_2021_PM10.SUM"/>
    <x v="4"/>
    <x v="6"/>
    <x v="11"/>
    <x v="3"/>
    <n v="2.4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11"/>
    <x v="4"/>
    <n v="2.325E-2"/>
    <n v="630399.73"/>
    <n v="3672375.09"/>
    <n v="-69.62"/>
    <n v="-69.62"/>
    <n v="0"/>
    <n v="21070824"/>
    <x v="5"/>
    <n v="24"/>
    <n v="32"/>
    <n v="5963"/>
  </r>
  <r>
    <s v="AERMOD 22112"/>
    <s v="ElmoreNorth_10202023_2021_PM10.SUM"/>
    <x v="4"/>
    <x v="6"/>
    <x v="11"/>
    <x v="5"/>
    <n v="2.2530000000000001E-2"/>
    <n v="630399.73"/>
    <n v="3672375.09"/>
    <n v="-69.62"/>
    <n v="-69.62"/>
    <n v="0"/>
    <n v="21063024"/>
    <x v="5"/>
    <n v="24"/>
    <n v="32"/>
    <n v="5963"/>
  </r>
  <r>
    <s v="AERMOD 22112"/>
    <s v="ElmoreNorth_10202023_2021_PM10.SUM"/>
    <x v="4"/>
    <x v="6"/>
    <x v="12"/>
    <x v="0"/>
    <n v="3.1669999999999997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12"/>
    <x v="1"/>
    <n v="3.1579999999999997E-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12"/>
    <x v="2"/>
    <n v="2.383E-2"/>
    <n v="630423.97"/>
    <n v="3672375.09"/>
    <n v="-69.58"/>
    <n v="-69.58"/>
    <n v="0"/>
    <n v="21082124"/>
    <x v="5"/>
    <n v="24"/>
    <n v="32"/>
    <n v="5963"/>
  </r>
  <r>
    <s v="AERMOD 22112"/>
    <s v="ElmoreNorth_10202023_2021_PM10.SUM"/>
    <x v="4"/>
    <x v="6"/>
    <x v="12"/>
    <x v="3"/>
    <n v="2.3519999999999999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12"/>
    <x v="4"/>
    <n v="2.223E-2"/>
    <n v="630399.73"/>
    <n v="3672375.09"/>
    <n v="-69.62"/>
    <n v="-69.62"/>
    <n v="0"/>
    <n v="21070824"/>
    <x v="5"/>
    <n v="24"/>
    <n v="32"/>
    <n v="5963"/>
  </r>
  <r>
    <s v="AERMOD 22112"/>
    <s v="ElmoreNorth_10202023_2021_PM10.SUM"/>
    <x v="4"/>
    <x v="6"/>
    <x v="12"/>
    <x v="5"/>
    <n v="2.188E-2"/>
    <n v="630399.73"/>
    <n v="3672375.09"/>
    <n v="-69.62"/>
    <n v="-69.62"/>
    <n v="0"/>
    <n v="21063024"/>
    <x v="5"/>
    <n v="24"/>
    <n v="32"/>
    <n v="5963"/>
  </r>
  <r>
    <s v="AERMOD 22112"/>
    <s v="ElmoreNorth_10202023_2021_PM10.SUM"/>
    <x v="4"/>
    <x v="6"/>
    <x v="13"/>
    <x v="0"/>
    <n v="3.1009999999999999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13"/>
    <x v="1"/>
    <n v="3.0540000000000001E-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13"/>
    <x v="2"/>
    <n v="2.3189999999999999E-2"/>
    <n v="630399.73"/>
    <n v="3672375.09"/>
    <n v="-69.62"/>
    <n v="-69.62"/>
    <n v="0"/>
    <n v="21062924"/>
    <x v="5"/>
    <n v="24"/>
    <n v="32"/>
    <n v="5963"/>
  </r>
  <r>
    <s v="AERMOD 22112"/>
    <s v="ElmoreNorth_10202023_2021_PM10.SUM"/>
    <x v="4"/>
    <x v="6"/>
    <x v="13"/>
    <x v="3"/>
    <n v="2.274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13"/>
    <x v="4"/>
    <n v="2.1350000000000001E-2"/>
    <n v="630399.73"/>
    <n v="3672375.09"/>
    <n v="-69.62"/>
    <n v="-69.62"/>
    <n v="0"/>
    <n v="21070824"/>
    <x v="5"/>
    <n v="24"/>
    <n v="32"/>
    <n v="5963"/>
  </r>
  <r>
    <s v="AERMOD 22112"/>
    <s v="ElmoreNorth_10202023_2021_PM10.SUM"/>
    <x v="4"/>
    <x v="6"/>
    <x v="13"/>
    <x v="5"/>
    <n v="2.128E-2"/>
    <n v="630399.73"/>
    <n v="3672375.09"/>
    <n v="-69.62"/>
    <n v="-69.62"/>
    <n v="0"/>
    <n v="21063024"/>
    <x v="5"/>
    <n v="24"/>
    <n v="32"/>
    <n v="5963"/>
  </r>
  <r>
    <s v="AERMOD 22112"/>
    <s v="ElmoreNorth_10202023_2021_PM10.SUM"/>
    <x v="4"/>
    <x v="6"/>
    <x v="14"/>
    <x v="0"/>
    <n v="3.2219999999999999E-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14"/>
    <x v="1"/>
    <n v="3.005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14"/>
    <x v="2"/>
    <n v="2.598E-2"/>
    <n v="630375.49"/>
    <n v="3672375.09"/>
    <n v="-69.680000000000007"/>
    <n v="-69.680000000000007"/>
    <n v="0"/>
    <n v="21062924"/>
    <x v="5"/>
    <n v="24"/>
    <n v="32"/>
    <n v="5963"/>
  </r>
  <r>
    <s v="AERMOD 22112"/>
    <s v="ElmoreNorth_10202023_2021_PM10.SUM"/>
    <x v="4"/>
    <x v="6"/>
    <x v="14"/>
    <x v="3"/>
    <n v="2.461E-2"/>
    <n v="630375.49"/>
    <n v="3672375.09"/>
    <n v="-69.680000000000007"/>
    <n v="-69.680000000000007"/>
    <n v="0"/>
    <n v="21071424"/>
    <x v="5"/>
    <n v="24"/>
    <n v="32"/>
    <n v="5963"/>
  </r>
  <r>
    <s v="AERMOD 22112"/>
    <s v="ElmoreNorth_10202023_2021_PM10.SUM"/>
    <x v="4"/>
    <x v="6"/>
    <x v="14"/>
    <x v="4"/>
    <n v="2.3009999999999999E-2"/>
    <n v="630375.49"/>
    <n v="3672375.09"/>
    <n v="-69.680000000000007"/>
    <n v="-69.680000000000007"/>
    <n v="0"/>
    <n v="21081724"/>
    <x v="5"/>
    <n v="24"/>
    <n v="32"/>
    <n v="5963"/>
  </r>
  <r>
    <s v="AERMOD 22112"/>
    <s v="ElmoreNorth_10202023_2021_PM10.SUM"/>
    <x v="4"/>
    <x v="6"/>
    <x v="14"/>
    <x v="5"/>
    <n v="2.198E-2"/>
    <n v="630375.49"/>
    <n v="3672375.09"/>
    <n v="-69.680000000000007"/>
    <n v="-69.680000000000007"/>
    <n v="0"/>
    <n v="21070824"/>
    <x v="5"/>
    <n v="24"/>
    <n v="32"/>
    <n v="5963"/>
  </r>
  <r>
    <s v="AERMOD 22112"/>
    <s v="ElmoreNorth_10202023_2021_PM10.SUM"/>
    <x v="4"/>
    <x v="6"/>
    <x v="15"/>
    <x v="0"/>
    <n v="4.3720000000000002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15"/>
    <x v="1"/>
    <n v="4.095E-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15"/>
    <x v="2"/>
    <n v="3.1969999999999998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15"/>
    <x v="3"/>
    <n v="3.1329999999999997E-2"/>
    <n v="630399.73"/>
    <n v="3672375.09"/>
    <n v="-69.62"/>
    <n v="-69.62"/>
    <n v="0"/>
    <n v="21062124"/>
    <x v="5"/>
    <n v="24"/>
    <n v="32"/>
    <n v="5963"/>
  </r>
  <r>
    <s v="AERMOD 22112"/>
    <s v="ElmoreNorth_10202023_2021_PM10.SUM"/>
    <x v="4"/>
    <x v="6"/>
    <x v="15"/>
    <x v="4"/>
    <n v="2.9479999999999999E-2"/>
    <n v="630399.73"/>
    <n v="3672375.09"/>
    <n v="-69.62"/>
    <n v="-69.62"/>
    <n v="0"/>
    <n v="21082124"/>
    <x v="5"/>
    <n v="24"/>
    <n v="32"/>
    <n v="5963"/>
  </r>
  <r>
    <s v="AERMOD 22112"/>
    <s v="ElmoreNorth_10202023_2021_PM10.SUM"/>
    <x v="4"/>
    <x v="6"/>
    <x v="15"/>
    <x v="5"/>
    <n v="2.8510000000000001E-2"/>
    <n v="630399.73"/>
    <n v="3672375.09"/>
    <n v="-69.62"/>
    <n v="-69.62"/>
    <n v="0"/>
    <n v="21062924"/>
    <x v="5"/>
    <n v="24"/>
    <n v="32"/>
    <n v="5963"/>
  </r>
  <r>
    <s v="AERMOD 22112"/>
    <s v="ElmoreNorth_10202023_2021_PM10.SUM"/>
    <x v="4"/>
    <x v="6"/>
    <x v="16"/>
    <x v="0"/>
    <n v="4.2340000000000003E-2"/>
    <n v="630399.73"/>
    <n v="3672375.09"/>
    <n v="-69.62"/>
    <n v="-69.62"/>
    <n v="0"/>
    <n v="21080524"/>
    <x v="5"/>
    <n v="24"/>
    <n v="32"/>
    <n v="5963"/>
  </r>
  <r>
    <s v="AERMOD 22112"/>
    <s v="ElmoreNorth_10202023_2021_PM10.SUM"/>
    <x v="4"/>
    <x v="6"/>
    <x v="16"/>
    <x v="1"/>
    <n v="4.002E-2"/>
    <n v="630399.73"/>
    <n v="3672375.09"/>
    <n v="-69.62"/>
    <n v="-69.62"/>
    <n v="0"/>
    <n v="21071224"/>
    <x v="5"/>
    <n v="24"/>
    <n v="32"/>
    <n v="5963"/>
  </r>
  <r>
    <s v="AERMOD 22112"/>
    <s v="ElmoreNorth_10202023_2021_PM10.SUM"/>
    <x v="4"/>
    <x v="6"/>
    <x v="16"/>
    <x v="2"/>
    <n v="3.1019999999999999E-2"/>
    <n v="630399.73"/>
    <n v="3672375.09"/>
    <n v="-69.62"/>
    <n v="-69.62"/>
    <n v="0"/>
    <n v="21080824"/>
    <x v="5"/>
    <n v="24"/>
    <n v="32"/>
    <n v="5963"/>
  </r>
  <r>
    <s v="AERMOD 22112"/>
    <s v="ElmoreNorth_10202023_2021_PM10.SUM"/>
    <x v="4"/>
    <x v="6"/>
    <x v="16"/>
    <x v="3"/>
    <n v="2.9899999999999999E-2"/>
    <n v="630399.73"/>
    <n v="3672375.09"/>
    <n v="-69.62"/>
    <n v="-69.62"/>
    <n v="0"/>
    <n v="21062124"/>
    <x v="5"/>
    <n v="24"/>
    <n v="32"/>
    <n v="5963"/>
  </r>
  <r>
    <s v="AERMOD 22112"/>
    <s v="ElmoreNorth_10202023_2021_PM10.SUM"/>
    <x v="4"/>
    <x v="6"/>
    <x v="16"/>
    <x v="4"/>
    <n v="2.8160000000000001E-2"/>
    <n v="630399.73"/>
    <n v="3672375.09"/>
    <n v="-69.62"/>
    <n v="-69.62"/>
    <n v="0"/>
    <n v="21082124"/>
    <x v="5"/>
    <n v="24"/>
    <n v="32"/>
    <n v="5963"/>
  </r>
  <r>
    <s v="AERMOD 22112"/>
    <s v="ElmoreNorth_10202023_2021_PM10.SUM"/>
    <x v="4"/>
    <x v="6"/>
    <x v="16"/>
    <x v="5"/>
    <n v="2.7279999999999999E-2"/>
    <n v="630399.73"/>
    <n v="3672375.09"/>
    <n v="-69.62"/>
    <n v="-69.62"/>
    <n v="0"/>
    <n v="21062924"/>
    <x v="5"/>
    <n v="24"/>
    <n v="32"/>
    <n v="5963"/>
  </r>
  <r>
    <s v="AERMOD 22112"/>
    <s v="ElmoreNorth_10202023_2021_PM10A.SUM"/>
    <x v="4"/>
    <x v="2"/>
    <x v="0"/>
    <x v="0"/>
    <n v="0.58375999999999995"/>
    <n v="630714.82999999996"/>
    <n v="3672138.02"/>
    <n v="-68.86"/>
    <n v="-68.86"/>
    <n v="0"/>
    <s v="1 YEARS"/>
    <x v="5"/>
    <n v="24"/>
    <n v="32"/>
    <n v="5963"/>
  </r>
  <r>
    <s v="AERMOD 22112"/>
    <s v="ElmoreNorth_10202023_2021_PM10A.SUM"/>
    <x v="4"/>
    <x v="2"/>
    <x v="17"/>
    <x v="0"/>
    <n v="0.58287"/>
    <n v="630714.82999999996"/>
    <n v="3672138.02"/>
    <n v="-68.86"/>
    <n v="-68.86"/>
    <n v="0"/>
    <s v="1 YEARS"/>
    <x v="5"/>
    <n v="24"/>
    <n v="32"/>
    <n v="5963"/>
  </r>
  <r>
    <s v="AERMOD 22112"/>
    <s v="ElmoreNorth_10202023_2021_PM10A.SUM"/>
    <x v="4"/>
    <x v="2"/>
    <x v="1"/>
    <x v="0"/>
    <n v="2.5500000000000002E-3"/>
    <n v="630399.73"/>
    <n v="3672375.09"/>
    <n v="-69.62"/>
    <n v="-69.62"/>
    <n v="0"/>
    <s v="1 YEARS"/>
    <x v="5"/>
    <n v="24"/>
    <n v="32"/>
    <n v="5963"/>
  </r>
  <r>
    <s v="AERMOD 22112"/>
    <s v="ElmoreNorth_10202023_2021_PM10A.SUM"/>
    <x v="4"/>
    <x v="2"/>
    <x v="2"/>
    <x v="0"/>
    <n v="0.58375999999999995"/>
    <n v="630714.82999999996"/>
    <n v="3672138.02"/>
    <n v="-68.86"/>
    <n v="-68.86"/>
    <n v="0"/>
    <s v="1 YEARS"/>
    <x v="5"/>
    <n v="24"/>
    <n v="32"/>
    <n v="5963"/>
  </r>
  <r>
    <s v="AERMOD 22112"/>
    <s v="ElmoreNorth_10202023_2021_PM10A.SUM"/>
    <x v="4"/>
    <x v="2"/>
    <x v="3"/>
    <x v="0"/>
    <n v="9.1E-4"/>
    <n v="630423.97"/>
    <n v="3672375.09"/>
    <n v="-69.58"/>
    <n v="-69.58"/>
    <n v="0"/>
    <s v="1 YEARS"/>
    <x v="5"/>
    <n v="24"/>
    <n v="32"/>
    <n v="5963"/>
  </r>
  <r>
    <s v="AERMOD 22112"/>
    <s v="ElmoreNorth_10202023_2021_PM10A.SUM"/>
    <x v="4"/>
    <x v="2"/>
    <x v="4"/>
    <x v="0"/>
    <n v="6.3000000000000003E-4"/>
    <n v="630399.73"/>
    <n v="3672375.09"/>
    <n v="-69.62"/>
    <n v="-69.62"/>
    <n v="0"/>
    <s v="1 YEARS"/>
    <x v="5"/>
    <n v="24"/>
    <n v="32"/>
    <n v="5963"/>
  </r>
  <r>
    <s v="AERMOD 22112"/>
    <s v="ElmoreNorth_10202023_2021_PM10A.SUM"/>
    <x v="4"/>
    <x v="2"/>
    <x v="5"/>
    <x v="0"/>
    <n v="7.2000000000000005E-4"/>
    <n v="630399.73"/>
    <n v="3672375.09"/>
    <n v="-69.62"/>
    <n v="-69.62"/>
    <n v="0"/>
    <s v="1 YEARS"/>
    <x v="5"/>
    <n v="24"/>
    <n v="32"/>
    <n v="5963"/>
  </r>
  <r>
    <s v="AERMOD 22112"/>
    <s v="ElmoreNorth_10202023_2021_PM10A.SUM"/>
    <x v="4"/>
    <x v="2"/>
    <x v="6"/>
    <x v="0"/>
    <n v="8.9999999999999998E-4"/>
    <n v="630714.82999999996"/>
    <n v="3672232.85"/>
    <n v="-68.91"/>
    <n v="-68.91"/>
    <n v="0"/>
    <s v="1 YEARS"/>
    <x v="5"/>
    <n v="24"/>
    <n v="32"/>
    <n v="5963"/>
  </r>
  <r>
    <s v="AERMOD 22112"/>
    <s v="ElmoreNorth_10202023_2021_PM10A.SUM"/>
    <x v="4"/>
    <x v="2"/>
    <x v="36"/>
    <x v="0"/>
    <n v="3.2989999999999998E-2"/>
    <n v="630714.82999999996"/>
    <n v="3672232.85"/>
    <n v="-68.91"/>
    <n v="-68.91"/>
    <n v="0"/>
    <s v="1 YEARS"/>
    <x v="5"/>
    <n v="24"/>
    <n v="32"/>
    <n v="5963"/>
  </r>
  <r>
    <s v="AERMOD 22112"/>
    <s v="ElmoreNorth_10202023_2021_PM10A.SUM"/>
    <x v="4"/>
    <x v="2"/>
    <x v="37"/>
    <x v="0"/>
    <n v="4.1059999999999999E-2"/>
    <n v="630714.82999999996"/>
    <n v="3672209.14"/>
    <n v="-68.89"/>
    <n v="-68.89"/>
    <n v="0"/>
    <s v="1 YEARS"/>
    <x v="5"/>
    <n v="24"/>
    <n v="32"/>
    <n v="5963"/>
  </r>
  <r>
    <s v="AERMOD 22112"/>
    <s v="ElmoreNorth_10202023_2021_PM10A.SUM"/>
    <x v="4"/>
    <x v="2"/>
    <x v="38"/>
    <x v="0"/>
    <n v="4.9880000000000001E-2"/>
    <n v="630714.82999999996"/>
    <n v="3672209.14"/>
    <n v="-68.89"/>
    <n v="-68.89"/>
    <n v="0"/>
    <s v="1 YEARS"/>
    <x v="5"/>
    <n v="24"/>
    <n v="32"/>
    <n v="5963"/>
  </r>
  <r>
    <s v="AERMOD 22112"/>
    <s v="ElmoreNorth_10202023_2021_PM10A.SUM"/>
    <x v="4"/>
    <x v="2"/>
    <x v="39"/>
    <x v="0"/>
    <n v="5.799E-2"/>
    <n v="630714.82999999996"/>
    <n v="3672185.43"/>
    <n v="-68.89"/>
    <n v="-68.89"/>
    <n v="0"/>
    <s v="1 YEARS"/>
    <x v="5"/>
    <n v="24"/>
    <n v="32"/>
    <n v="5963"/>
  </r>
  <r>
    <s v="AERMOD 22112"/>
    <s v="ElmoreNorth_10202023_2021_PM10A.SUM"/>
    <x v="4"/>
    <x v="2"/>
    <x v="40"/>
    <x v="0"/>
    <n v="6.4119999999999996E-2"/>
    <n v="630714.82999999996"/>
    <n v="3672161.72"/>
    <n v="-68.86"/>
    <n v="-68.86"/>
    <n v="0"/>
    <s v="1 YEARS"/>
    <x v="5"/>
    <n v="24"/>
    <n v="32"/>
    <n v="5963"/>
  </r>
  <r>
    <s v="AERMOD 22112"/>
    <s v="ElmoreNorth_10202023_2021_PM10A.SUM"/>
    <x v="4"/>
    <x v="2"/>
    <x v="41"/>
    <x v="0"/>
    <n v="6.9870000000000002E-2"/>
    <n v="630714.82999999996"/>
    <n v="3672161.72"/>
    <n v="-68.86"/>
    <n v="-68.86"/>
    <n v="0"/>
    <s v="1 YEARS"/>
    <x v="5"/>
    <n v="24"/>
    <n v="32"/>
    <n v="5963"/>
  </r>
  <r>
    <s v="AERMOD 22112"/>
    <s v="ElmoreNorth_10202023_2021_PM10A.SUM"/>
    <x v="4"/>
    <x v="2"/>
    <x v="42"/>
    <x v="0"/>
    <n v="7.2779999999999997E-2"/>
    <n v="630714.82999999996"/>
    <n v="3672138.02"/>
    <n v="-68.86"/>
    <n v="-68.86"/>
    <n v="0"/>
    <s v="1 YEARS"/>
    <x v="5"/>
    <n v="24"/>
    <n v="32"/>
    <n v="5963"/>
  </r>
  <r>
    <s v="AERMOD 22112"/>
    <s v="ElmoreNorth_10202023_2021_PM10A.SUM"/>
    <x v="4"/>
    <x v="2"/>
    <x v="43"/>
    <x v="0"/>
    <n v="7.4929999999999997E-2"/>
    <n v="630714.82999999996"/>
    <n v="3672138.02"/>
    <n v="-68.86"/>
    <n v="-68.86"/>
    <n v="0"/>
    <s v="1 YEARS"/>
    <x v="5"/>
    <n v="24"/>
    <n v="32"/>
    <n v="5963"/>
  </r>
  <r>
    <s v="AERMOD 22112"/>
    <s v="ElmoreNorth_10202023_2021_PM10A.SUM"/>
    <x v="4"/>
    <x v="2"/>
    <x v="44"/>
    <x v="0"/>
    <n v="7.2359999999999994E-2"/>
    <n v="630714.82999999996"/>
    <n v="3672114.31"/>
    <n v="-68.73"/>
    <n v="-68.73"/>
    <n v="0"/>
    <s v="1 YEARS"/>
    <x v="5"/>
    <n v="24"/>
    <n v="32"/>
    <n v="5963"/>
  </r>
  <r>
    <s v="AERMOD 22112"/>
    <s v="ElmoreNorth_10202023_2021_PM10A.SUM"/>
    <x v="4"/>
    <x v="2"/>
    <x v="45"/>
    <x v="0"/>
    <n v="6.7460000000000006E-2"/>
    <n v="630714.82999999996"/>
    <n v="3672114.31"/>
    <n v="-68.73"/>
    <n v="-68.73"/>
    <n v="0"/>
    <s v="1 YEARS"/>
    <x v="5"/>
    <n v="24"/>
    <n v="32"/>
    <n v="5963"/>
  </r>
  <r>
    <s v="AERMOD 22112"/>
    <s v="ElmoreNorth_10202023_2021_PM10A.SUM"/>
    <x v="4"/>
    <x v="2"/>
    <x v="46"/>
    <x v="0"/>
    <n v="5.6160000000000002E-2"/>
    <n v="630714.82999999996"/>
    <n v="3672090.6"/>
    <n v="-68.86"/>
    <n v="-68.86"/>
    <n v="0"/>
    <s v="1 YEARS"/>
    <x v="5"/>
    <n v="24"/>
    <n v="32"/>
    <n v="5963"/>
  </r>
  <r>
    <s v="AERMOD 22112"/>
    <s v="ElmoreNorth_10202023_2021_PM10A.SUM"/>
    <x v="4"/>
    <x v="2"/>
    <x v="47"/>
    <x v="0"/>
    <n v="4.1399999999999999E-2"/>
    <n v="630714.82999999996"/>
    <n v="3672090.6"/>
    <n v="-68.86"/>
    <n v="-68.86"/>
    <n v="0"/>
    <s v="1 YEARS"/>
    <x v="5"/>
    <n v="24"/>
    <n v="32"/>
    <n v="5963"/>
  </r>
  <r>
    <s v="AERMOD 22112"/>
    <s v="ElmoreNorth_10202023_2021_PM10A.SUM"/>
    <x v="4"/>
    <x v="2"/>
    <x v="48"/>
    <x v="0"/>
    <n v="2.7689999999999999E-2"/>
    <n v="630750"/>
    <n v="3672075"/>
    <n v="-68.66"/>
    <n v="-68.66"/>
    <n v="0"/>
    <s v="1 YEARS"/>
    <x v="5"/>
    <n v="24"/>
    <n v="32"/>
    <n v="5963"/>
  </r>
  <r>
    <s v="AERMOD 22112"/>
    <s v="ElmoreNorth_10202023_2021_PM10A.SUM"/>
    <x v="4"/>
    <x v="2"/>
    <x v="49"/>
    <x v="0"/>
    <n v="1.7919999999999998E-2"/>
    <n v="630850"/>
    <n v="3672100"/>
    <n v="-69.209999999999994"/>
    <n v="-69.209999999999994"/>
    <n v="0"/>
    <s v="1 YEARS"/>
    <x v="5"/>
    <n v="24"/>
    <n v="32"/>
    <n v="5963"/>
  </r>
  <r>
    <s v="AERMOD 22112"/>
    <s v="ElmoreNorth_10202023_2021_PM10A.SUM"/>
    <x v="4"/>
    <x v="2"/>
    <x v="7"/>
    <x v="0"/>
    <n v="8.9999999999999998E-4"/>
    <n v="630714.82999999996"/>
    <n v="3672232.85"/>
    <n v="-68.91"/>
    <n v="-68.91"/>
    <n v="0"/>
    <s v="1 YEARS"/>
    <x v="5"/>
    <n v="24"/>
    <n v="32"/>
    <n v="5963"/>
  </r>
  <r>
    <s v="AERMOD 22112"/>
    <s v="ElmoreNorth_10202023_2021_PM10A.SUM"/>
    <x v="4"/>
    <x v="2"/>
    <x v="8"/>
    <x v="0"/>
    <n v="3.2000000000000003E-4"/>
    <n v="630423.97"/>
    <n v="3672375.09"/>
    <n v="-69.58"/>
    <n v="-69.58"/>
    <n v="0"/>
    <s v="1 YEARS"/>
    <x v="5"/>
    <n v="24"/>
    <n v="32"/>
    <n v="5963"/>
  </r>
  <r>
    <s v="AERMOD 22112"/>
    <s v="ElmoreNorth_10202023_2021_PM10A.SUM"/>
    <x v="4"/>
    <x v="2"/>
    <x v="9"/>
    <x v="0"/>
    <n v="3.1E-4"/>
    <n v="630423.97"/>
    <n v="3672375.09"/>
    <n v="-69.58"/>
    <n v="-69.58"/>
    <n v="0"/>
    <s v="1 YEARS"/>
    <x v="5"/>
    <n v="24"/>
    <n v="32"/>
    <n v="5963"/>
  </r>
  <r>
    <s v="AERMOD 22112"/>
    <s v="ElmoreNorth_10202023_2021_PM10A.SUM"/>
    <x v="4"/>
    <x v="2"/>
    <x v="10"/>
    <x v="0"/>
    <n v="2.9E-4"/>
    <n v="630423.97"/>
    <n v="3672375.09"/>
    <n v="-69.58"/>
    <n v="-69.58"/>
    <n v="0"/>
    <s v="1 YEARS"/>
    <x v="5"/>
    <n v="24"/>
    <n v="32"/>
    <n v="5963"/>
  </r>
  <r>
    <s v="AERMOD 22112"/>
    <s v="ElmoreNorth_10202023_2021_PM10A.SUM"/>
    <x v="4"/>
    <x v="2"/>
    <x v="11"/>
    <x v="0"/>
    <n v="2.2000000000000001E-4"/>
    <n v="630399.73"/>
    <n v="3672375.09"/>
    <n v="-69.62"/>
    <n v="-69.62"/>
    <n v="0"/>
    <s v="1 YEARS"/>
    <x v="5"/>
    <n v="24"/>
    <n v="32"/>
    <n v="5963"/>
  </r>
  <r>
    <s v="AERMOD 22112"/>
    <s v="ElmoreNorth_10202023_2021_PM10A.SUM"/>
    <x v="4"/>
    <x v="2"/>
    <x v="12"/>
    <x v="0"/>
    <n v="2.1000000000000001E-4"/>
    <n v="630399.73"/>
    <n v="3672375.09"/>
    <n v="-69.62"/>
    <n v="-69.62"/>
    <n v="0"/>
    <s v="1 YEARS"/>
    <x v="5"/>
    <n v="24"/>
    <n v="32"/>
    <n v="5963"/>
  </r>
  <r>
    <s v="AERMOD 22112"/>
    <s v="ElmoreNorth_10202023_2021_PM10A.SUM"/>
    <x v="4"/>
    <x v="2"/>
    <x v="13"/>
    <x v="0"/>
    <n v="2.1000000000000001E-4"/>
    <n v="630714.82999999996"/>
    <n v="3672303.97"/>
    <n v="-68.959999999999994"/>
    <n v="-68.959999999999994"/>
    <n v="0"/>
    <s v="1 YEARS"/>
    <x v="5"/>
    <n v="24"/>
    <n v="32"/>
    <n v="5963"/>
  </r>
  <r>
    <s v="AERMOD 22112"/>
    <s v="ElmoreNorth_10202023_2021_PM10A.SUM"/>
    <x v="4"/>
    <x v="2"/>
    <x v="14"/>
    <x v="0"/>
    <n v="2.2000000000000001E-4"/>
    <n v="630375.49"/>
    <n v="3672375.09"/>
    <n v="-69.680000000000007"/>
    <n v="-69.680000000000007"/>
    <n v="0"/>
    <s v="1 YEARS"/>
    <x v="5"/>
    <n v="24"/>
    <n v="32"/>
    <n v="5963"/>
  </r>
  <r>
    <s v="AERMOD 22112"/>
    <s v="ElmoreNorth_10202023_2021_PM10A.SUM"/>
    <x v="4"/>
    <x v="2"/>
    <x v="15"/>
    <x v="0"/>
    <n v="2.5999999999999998E-4"/>
    <n v="630399.73"/>
    <n v="3672375.09"/>
    <n v="-69.62"/>
    <n v="-69.62"/>
    <n v="0"/>
    <s v="1 YEARS"/>
    <x v="5"/>
    <n v="24"/>
    <n v="32"/>
    <n v="5963"/>
  </r>
  <r>
    <s v="AERMOD 22112"/>
    <s v="ElmoreNorth_10202023_2021_PM10A.SUM"/>
    <x v="4"/>
    <x v="2"/>
    <x v="16"/>
    <x v="0"/>
    <n v="2.5000000000000001E-4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0"/>
    <x v="0"/>
    <n v="2.61389"/>
    <n v="630593.64"/>
    <n v="3671995.77"/>
    <n v="-69.02"/>
    <n v="-69.02"/>
    <n v="0"/>
    <s v="1 YEARS"/>
    <x v="5"/>
    <n v="24"/>
    <n v="32"/>
    <n v="5963"/>
  </r>
  <r>
    <s v="AERMOD 22112"/>
    <s v="ElmoreNorth_10202023_2021_PM25.SUM"/>
    <x v="5"/>
    <x v="7"/>
    <x v="17"/>
    <x v="0"/>
    <n v="2.5555400000000001"/>
    <n v="630593.64"/>
    <n v="3671995.77"/>
    <n v="-69.02"/>
    <n v="-69.02"/>
    <n v="0"/>
    <s v="1 YEARS"/>
    <x v="5"/>
    <n v="24"/>
    <n v="32"/>
    <n v="5963"/>
  </r>
  <r>
    <s v="AERMOD 22112"/>
    <s v="ElmoreNorth_10202023_2021_PM25.SUM"/>
    <x v="5"/>
    <x v="7"/>
    <x v="1"/>
    <x v="0"/>
    <n v="0.38973999999999998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7"/>
    <x v="2"/>
    <x v="0"/>
    <n v="2.61389"/>
    <n v="630593.64"/>
    <n v="3671995.77"/>
    <n v="-69.02"/>
    <n v="-69.02"/>
    <n v="0"/>
    <s v="1 YEARS"/>
    <x v="5"/>
    <n v="24"/>
    <n v="32"/>
    <n v="5963"/>
  </r>
  <r>
    <s v="AERMOD 22112"/>
    <s v="ElmoreNorth_10202023_2021_PM25.SUM"/>
    <x v="5"/>
    <x v="7"/>
    <x v="3"/>
    <x v="0"/>
    <n v="0.16993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7"/>
    <x v="4"/>
    <x v="0"/>
    <n v="9.5159999999999995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5"/>
    <x v="0"/>
    <n v="0.11611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6"/>
    <x v="0"/>
    <n v="3.4070000000000003E-2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.SUM"/>
    <x v="5"/>
    <x v="7"/>
    <x v="36"/>
    <x v="0"/>
    <n v="0.24809"/>
    <n v="630157.34"/>
    <n v="3672090.6"/>
    <n v="-69.87"/>
    <n v="-69.87"/>
    <n v="0"/>
    <s v="1 YEARS"/>
    <x v="5"/>
    <n v="24"/>
    <n v="32"/>
    <n v="5963"/>
  </r>
  <r>
    <s v="AERMOD 22112"/>
    <s v="ElmoreNorth_10202023_2021_PM25.SUM"/>
    <x v="5"/>
    <x v="7"/>
    <x v="37"/>
    <x v="0"/>
    <n v="0.24571000000000001"/>
    <n v="630714.82999999996"/>
    <n v="3672256.55"/>
    <n v="-68.92"/>
    <n v="-68.92"/>
    <n v="0"/>
    <s v="1 YEARS"/>
    <x v="5"/>
    <n v="24"/>
    <n v="32"/>
    <n v="5963"/>
  </r>
  <r>
    <s v="AERMOD 22112"/>
    <s v="ElmoreNorth_10202023_2021_PM25.SUM"/>
    <x v="5"/>
    <x v="7"/>
    <x v="38"/>
    <x v="0"/>
    <n v="0.25340000000000001"/>
    <n v="630714.82999999996"/>
    <n v="3672209.14"/>
    <n v="-68.89"/>
    <n v="-68.89"/>
    <n v="0"/>
    <s v="1 YEARS"/>
    <x v="5"/>
    <n v="24"/>
    <n v="32"/>
    <n v="5963"/>
  </r>
  <r>
    <s v="AERMOD 22112"/>
    <s v="ElmoreNorth_10202023_2021_PM25.SUM"/>
    <x v="5"/>
    <x v="7"/>
    <x v="39"/>
    <x v="0"/>
    <n v="0.28029999999999999"/>
    <n v="630714.82999999996"/>
    <n v="3672185.43"/>
    <n v="-68.89"/>
    <n v="-68.89"/>
    <n v="0"/>
    <s v="1 YEARS"/>
    <x v="5"/>
    <n v="24"/>
    <n v="32"/>
    <n v="5963"/>
  </r>
  <r>
    <s v="AERMOD 22112"/>
    <s v="ElmoreNorth_10202023_2021_PM25.SUM"/>
    <x v="5"/>
    <x v="7"/>
    <x v="40"/>
    <x v="0"/>
    <n v="0.29329"/>
    <n v="630714.82999999996"/>
    <n v="3672185.43"/>
    <n v="-68.89"/>
    <n v="-68.89"/>
    <n v="0"/>
    <s v="1 YEARS"/>
    <x v="5"/>
    <n v="24"/>
    <n v="32"/>
    <n v="5963"/>
  </r>
  <r>
    <s v="AERMOD 22112"/>
    <s v="ElmoreNorth_10202023_2021_PM25.SUM"/>
    <x v="5"/>
    <x v="7"/>
    <x v="41"/>
    <x v="0"/>
    <n v="0.31189"/>
    <n v="630569.4"/>
    <n v="3671995.77"/>
    <n v="-69.069999999999993"/>
    <n v="-69.069999999999993"/>
    <n v="0"/>
    <s v="1 YEARS"/>
    <x v="5"/>
    <n v="24"/>
    <n v="32"/>
    <n v="5963"/>
  </r>
  <r>
    <s v="AERMOD 22112"/>
    <s v="ElmoreNorth_10202023_2021_PM25.SUM"/>
    <x v="5"/>
    <x v="7"/>
    <x v="42"/>
    <x v="0"/>
    <n v="0.33877000000000002"/>
    <n v="630569.4"/>
    <n v="3671995.77"/>
    <n v="-69.069999999999993"/>
    <n v="-69.069999999999993"/>
    <n v="0"/>
    <s v="1 YEARS"/>
    <x v="5"/>
    <n v="24"/>
    <n v="32"/>
    <n v="5963"/>
  </r>
  <r>
    <s v="AERMOD 22112"/>
    <s v="ElmoreNorth_10202023_2021_PM25.SUM"/>
    <x v="5"/>
    <x v="7"/>
    <x v="43"/>
    <x v="0"/>
    <n v="0.34261999999999998"/>
    <n v="630593.64"/>
    <n v="3671995.77"/>
    <n v="-69.02"/>
    <n v="-69.02"/>
    <n v="0"/>
    <s v="1 YEARS"/>
    <x v="5"/>
    <n v="24"/>
    <n v="32"/>
    <n v="5963"/>
  </r>
  <r>
    <s v="AERMOD 22112"/>
    <s v="ElmoreNorth_10202023_2021_PM25.SUM"/>
    <x v="5"/>
    <x v="7"/>
    <x v="44"/>
    <x v="0"/>
    <n v="0.32840999999999998"/>
    <n v="630593.64"/>
    <n v="3671995.77"/>
    <n v="-69.02"/>
    <n v="-69.02"/>
    <n v="0"/>
    <s v="1 YEARS"/>
    <x v="5"/>
    <n v="24"/>
    <n v="32"/>
    <n v="5963"/>
  </r>
  <r>
    <s v="AERMOD 22112"/>
    <s v="ElmoreNorth_10202023_2021_PM25.SUM"/>
    <x v="5"/>
    <x v="7"/>
    <x v="45"/>
    <x v="0"/>
    <n v="0.28999999999999998"/>
    <n v="630593.64"/>
    <n v="3671995.77"/>
    <n v="-69.02"/>
    <n v="-69.02"/>
    <n v="0"/>
    <s v="1 YEARS"/>
    <x v="5"/>
    <n v="24"/>
    <n v="32"/>
    <n v="5963"/>
  </r>
  <r>
    <s v="AERMOD 22112"/>
    <s v="ElmoreNorth_10202023_2021_PM25.SUM"/>
    <x v="5"/>
    <x v="7"/>
    <x v="46"/>
    <x v="0"/>
    <n v="0.30073"/>
    <n v="630351.25"/>
    <n v="3671995.77"/>
    <n v="-69.44"/>
    <n v="-69.44"/>
    <n v="0"/>
    <s v="1 YEARS"/>
    <x v="5"/>
    <n v="24"/>
    <n v="32"/>
    <n v="5963"/>
  </r>
  <r>
    <s v="AERMOD 22112"/>
    <s v="ElmoreNorth_10202023_2021_PM25.SUM"/>
    <x v="5"/>
    <x v="7"/>
    <x v="47"/>
    <x v="0"/>
    <n v="0.31850000000000001"/>
    <n v="630399.73"/>
    <n v="3671995.77"/>
    <n v="-69.36"/>
    <n v="-69.36"/>
    <n v="0"/>
    <s v="1 YEARS"/>
    <x v="5"/>
    <n v="24"/>
    <n v="32"/>
    <n v="5963"/>
  </r>
  <r>
    <s v="AERMOD 22112"/>
    <s v="ElmoreNorth_10202023_2021_PM25.SUM"/>
    <x v="5"/>
    <x v="7"/>
    <x v="48"/>
    <x v="0"/>
    <n v="0.33199000000000001"/>
    <n v="630423.97"/>
    <n v="3671995.77"/>
    <n v="-69.31"/>
    <n v="-69.31"/>
    <n v="0"/>
    <s v="1 YEARS"/>
    <x v="5"/>
    <n v="24"/>
    <n v="32"/>
    <n v="5963"/>
  </r>
  <r>
    <s v="AERMOD 22112"/>
    <s v="ElmoreNorth_10202023_2021_PM25.SUM"/>
    <x v="5"/>
    <x v="7"/>
    <x v="49"/>
    <x v="0"/>
    <n v="0.32190999999999997"/>
    <n v="630425"/>
    <n v="3671975"/>
    <n v="-69.290000000000006"/>
    <n v="-69.290000000000006"/>
    <n v="0"/>
    <s v="1 YEARS"/>
    <x v="5"/>
    <n v="24"/>
    <n v="32"/>
    <n v="5963"/>
  </r>
  <r>
    <s v="AERMOD 22112"/>
    <s v="ElmoreNorth_10202023_2021_PM25.SUM"/>
    <x v="5"/>
    <x v="7"/>
    <x v="7"/>
    <x v="0"/>
    <n v="3.4070000000000003E-2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.SUM"/>
    <x v="5"/>
    <x v="7"/>
    <x v="8"/>
    <x v="0"/>
    <n v="5.7599999999999998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7"/>
    <x v="9"/>
    <x v="0"/>
    <n v="5.7799999999999997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7"/>
    <x v="10"/>
    <x v="0"/>
    <n v="5.4530000000000002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7"/>
    <x v="11"/>
    <x v="0"/>
    <n v="3.2829999999999998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7"/>
    <x v="12"/>
    <x v="0"/>
    <n v="3.1669999999999997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13"/>
    <x v="0"/>
    <n v="3.1009999999999999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14"/>
    <x v="0"/>
    <n v="3.2219999999999999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15"/>
    <x v="0"/>
    <n v="4.3720000000000002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7"/>
    <x v="16"/>
    <x v="0"/>
    <n v="4.2340000000000003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0"/>
    <x v="0"/>
    <n v="1.8134399999999999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.SUM"/>
    <x v="5"/>
    <x v="8"/>
    <x v="17"/>
    <x v="0"/>
    <n v="1.7622199999999999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.SUM"/>
    <x v="5"/>
    <x v="8"/>
    <x v="1"/>
    <x v="0"/>
    <n v="0.23291000000000001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2"/>
    <x v="0"/>
    <n v="1.8134399999999999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.SUM"/>
    <x v="5"/>
    <x v="8"/>
    <x v="3"/>
    <x v="0"/>
    <n v="9.5310000000000006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8"/>
    <x v="4"/>
    <x v="0"/>
    <n v="6.1870000000000001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5"/>
    <x v="0"/>
    <n v="7.4469999999999995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6"/>
    <x v="0"/>
    <n v="2.3949999999999999E-2"/>
    <n v="630714.82999999996"/>
    <n v="3672256.55"/>
    <n v="-68.92"/>
    <n v="-68.92"/>
    <n v="0"/>
    <s v="1 YEARS"/>
    <x v="5"/>
    <n v="24"/>
    <n v="32"/>
    <n v="5963"/>
  </r>
  <r>
    <s v="AERMOD 22112"/>
    <s v="ElmoreNorth_10202023_2021_PM25.SUM"/>
    <x v="5"/>
    <x v="8"/>
    <x v="36"/>
    <x v="0"/>
    <n v="0.13517000000000001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.SUM"/>
    <x v="5"/>
    <x v="8"/>
    <x v="37"/>
    <x v="0"/>
    <n v="0.1537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.SUM"/>
    <x v="5"/>
    <x v="8"/>
    <x v="38"/>
    <x v="0"/>
    <n v="0.16936000000000001"/>
    <n v="630714.82999999996"/>
    <n v="3672209.14"/>
    <n v="-68.89"/>
    <n v="-68.89"/>
    <n v="0"/>
    <s v="1 YEARS"/>
    <x v="5"/>
    <n v="24"/>
    <n v="32"/>
    <n v="5963"/>
  </r>
  <r>
    <s v="AERMOD 22112"/>
    <s v="ElmoreNorth_10202023_2021_PM25.SUM"/>
    <x v="5"/>
    <x v="8"/>
    <x v="39"/>
    <x v="0"/>
    <n v="0.19392999999999999"/>
    <n v="630714.82999999996"/>
    <n v="3672185.43"/>
    <n v="-68.89"/>
    <n v="-68.89"/>
    <n v="0"/>
    <s v="1 YEARS"/>
    <x v="5"/>
    <n v="24"/>
    <n v="32"/>
    <n v="5963"/>
  </r>
  <r>
    <s v="AERMOD 22112"/>
    <s v="ElmoreNorth_10202023_2021_PM25.SUM"/>
    <x v="5"/>
    <x v="8"/>
    <x v="40"/>
    <x v="0"/>
    <n v="0.20191999999999999"/>
    <n v="630714.82999999996"/>
    <n v="3672185.43"/>
    <n v="-68.89"/>
    <n v="-68.89"/>
    <n v="0"/>
    <s v="1 YEARS"/>
    <x v="5"/>
    <n v="24"/>
    <n v="32"/>
    <n v="5963"/>
  </r>
  <r>
    <s v="AERMOD 22112"/>
    <s v="ElmoreNorth_10202023_2021_PM25.SUM"/>
    <x v="5"/>
    <x v="8"/>
    <x v="41"/>
    <x v="0"/>
    <n v="0.22342999999999999"/>
    <n v="630714.82999999996"/>
    <n v="3672161.72"/>
    <n v="-68.86"/>
    <n v="-68.86"/>
    <n v="0"/>
    <s v="1 YEARS"/>
    <x v="5"/>
    <n v="24"/>
    <n v="32"/>
    <n v="5963"/>
  </r>
  <r>
    <s v="AERMOD 22112"/>
    <s v="ElmoreNorth_10202023_2021_PM25.SUM"/>
    <x v="5"/>
    <x v="8"/>
    <x v="42"/>
    <x v="0"/>
    <n v="0.22971"/>
    <n v="630714.82999999996"/>
    <n v="3672161.72"/>
    <n v="-68.86"/>
    <n v="-68.86"/>
    <n v="0"/>
    <s v="1 YEARS"/>
    <x v="5"/>
    <n v="24"/>
    <n v="32"/>
    <n v="5963"/>
  </r>
  <r>
    <s v="AERMOD 22112"/>
    <s v="ElmoreNorth_10202023_2021_PM25.SUM"/>
    <x v="5"/>
    <x v="8"/>
    <x v="43"/>
    <x v="0"/>
    <n v="0.23468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.SUM"/>
    <x v="5"/>
    <x v="8"/>
    <x v="44"/>
    <x v="0"/>
    <n v="0.22456999999999999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.SUM"/>
    <x v="5"/>
    <x v="8"/>
    <x v="45"/>
    <x v="0"/>
    <n v="0.20966000000000001"/>
    <n v="630714.82999999996"/>
    <n v="3672114.31"/>
    <n v="-68.73"/>
    <n v="-68.73"/>
    <n v="0"/>
    <s v="1 YEARS"/>
    <x v="5"/>
    <n v="24"/>
    <n v="32"/>
    <n v="5963"/>
  </r>
  <r>
    <s v="AERMOD 22112"/>
    <s v="ElmoreNorth_10202023_2021_PM25.SUM"/>
    <x v="5"/>
    <x v="8"/>
    <x v="46"/>
    <x v="0"/>
    <n v="0.17662"/>
    <n v="630714.82999999996"/>
    <n v="3672114.31"/>
    <n v="-68.73"/>
    <n v="-68.73"/>
    <n v="0"/>
    <s v="1 YEARS"/>
    <x v="5"/>
    <n v="24"/>
    <n v="32"/>
    <n v="5963"/>
  </r>
  <r>
    <s v="AERMOD 22112"/>
    <s v="ElmoreNorth_10202023_2021_PM25.SUM"/>
    <x v="5"/>
    <x v="8"/>
    <x v="47"/>
    <x v="0"/>
    <n v="0.13411999999999999"/>
    <n v="630725"/>
    <n v="3672100"/>
    <n v="-68.84"/>
    <n v="-68.84"/>
    <n v="0"/>
    <s v="1 YEARS"/>
    <x v="5"/>
    <n v="24"/>
    <n v="32"/>
    <n v="5963"/>
  </r>
  <r>
    <s v="AERMOD 22112"/>
    <s v="ElmoreNorth_10202023_2021_PM25.SUM"/>
    <x v="5"/>
    <x v="8"/>
    <x v="48"/>
    <x v="0"/>
    <n v="9.1859999999999997E-2"/>
    <n v="630725"/>
    <n v="3672075"/>
    <n v="-68.73"/>
    <n v="-68.73"/>
    <n v="0"/>
    <s v="1 YEARS"/>
    <x v="5"/>
    <n v="24"/>
    <n v="32"/>
    <n v="5963"/>
  </r>
  <r>
    <s v="AERMOD 22112"/>
    <s v="ElmoreNorth_10202023_2021_PM25.SUM"/>
    <x v="5"/>
    <x v="8"/>
    <x v="49"/>
    <x v="0"/>
    <n v="5.3100000000000001E-2"/>
    <n v="630825"/>
    <n v="3672100"/>
    <n v="-69.260000000000005"/>
    <n v="-69.260000000000005"/>
    <n v="0"/>
    <s v="1 YEARS"/>
    <x v="5"/>
    <n v="24"/>
    <n v="32"/>
    <n v="5963"/>
  </r>
  <r>
    <s v="AERMOD 22112"/>
    <s v="ElmoreNorth_10202023_2021_PM25.SUM"/>
    <x v="5"/>
    <x v="8"/>
    <x v="7"/>
    <x v="0"/>
    <n v="2.3949999999999999E-2"/>
    <n v="630714.82999999996"/>
    <n v="3672256.55"/>
    <n v="-68.92"/>
    <n v="-68.92"/>
    <n v="0"/>
    <s v="1 YEARS"/>
    <x v="5"/>
    <n v="24"/>
    <n v="32"/>
    <n v="5963"/>
  </r>
  <r>
    <s v="AERMOD 22112"/>
    <s v="ElmoreNorth_10202023_2021_PM25.SUM"/>
    <x v="5"/>
    <x v="8"/>
    <x v="8"/>
    <x v="0"/>
    <n v="3.236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8"/>
    <x v="9"/>
    <x v="0"/>
    <n v="3.243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8"/>
    <x v="10"/>
    <x v="0"/>
    <n v="3.0519999999999999E-2"/>
    <n v="630423.97"/>
    <n v="3672375.09"/>
    <n v="-69.58"/>
    <n v="-69.58"/>
    <n v="0"/>
    <s v="1 YEARS"/>
    <x v="5"/>
    <n v="24"/>
    <n v="32"/>
    <n v="5963"/>
  </r>
  <r>
    <s v="AERMOD 22112"/>
    <s v="ElmoreNorth_10202023_2021_PM25.SUM"/>
    <x v="5"/>
    <x v="8"/>
    <x v="11"/>
    <x v="0"/>
    <n v="2.1430000000000001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12"/>
    <x v="0"/>
    <n v="2.051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13"/>
    <x v="0"/>
    <n v="1.9890000000000001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14"/>
    <x v="0"/>
    <n v="2.0070000000000001E-2"/>
    <n v="630375.49"/>
    <n v="3672375.09"/>
    <n v="-69.680000000000007"/>
    <n v="-69.680000000000007"/>
    <n v="0"/>
    <s v="1 YEARS"/>
    <x v="5"/>
    <n v="24"/>
    <n v="32"/>
    <n v="5963"/>
  </r>
  <r>
    <s v="AERMOD 22112"/>
    <s v="ElmoreNorth_10202023_2021_PM25.SUM"/>
    <x v="5"/>
    <x v="8"/>
    <x v="15"/>
    <x v="0"/>
    <n v="2.7949999999999999E-2"/>
    <n v="630399.73"/>
    <n v="3672375.09"/>
    <n v="-69.62"/>
    <n v="-69.62"/>
    <n v="0"/>
    <s v="1 YEARS"/>
    <x v="5"/>
    <n v="24"/>
    <n v="32"/>
    <n v="5963"/>
  </r>
  <r>
    <s v="AERMOD 22112"/>
    <s v="ElmoreNorth_10202023_2021_PM25.SUM"/>
    <x v="5"/>
    <x v="8"/>
    <x v="16"/>
    <x v="0"/>
    <n v="2.6960000000000001E-2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0"/>
    <x v="0"/>
    <n v="0.34916000000000003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A.SUM"/>
    <x v="5"/>
    <x v="2"/>
    <x v="17"/>
    <x v="0"/>
    <n v="0.34827000000000002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A.SUM"/>
    <x v="5"/>
    <x v="2"/>
    <x v="1"/>
    <x v="0"/>
    <n v="2.5500000000000002E-3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2"/>
    <x v="0"/>
    <n v="0.34916000000000003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A.SUM"/>
    <x v="5"/>
    <x v="2"/>
    <x v="3"/>
    <x v="0"/>
    <n v="9.1E-4"/>
    <n v="630423.97"/>
    <n v="3672375.09"/>
    <n v="-69.58"/>
    <n v="-69.58"/>
    <n v="0"/>
    <s v="1 YEARS"/>
    <x v="5"/>
    <n v="24"/>
    <n v="32"/>
    <n v="5963"/>
  </r>
  <r>
    <s v="AERMOD 22112"/>
    <s v="ElmoreNorth_10202023_2021_PM25A.SUM"/>
    <x v="5"/>
    <x v="2"/>
    <x v="4"/>
    <x v="0"/>
    <n v="6.3000000000000003E-4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5"/>
    <x v="0"/>
    <n v="7.2000000000000005E-4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6"/>
    <x v="0"/>
    <n v="8.9999999999999998E-4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A.SUM"/>
    <x v="5"/>
    <x v="2"/>
    <x v="36"/>
    <x v="0"/>
    <n v="1.9709999999999998E-2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A.SUM"/>
    <x v="5"/>
    <x v="2"/>
    <x v="37"/>
    <x v="0"/>
    <n v="2.4539999999999999E-2"/>
    <n v="630714.82999999996"/>
    <n v="3672209.14"/>
    <n v="-68.89"/>
    <n v="-68.89"/>
    <n v="0"/>
    <s v="1 YEARS"/>
    <x v="5"/>
    <n v="24"/>
    <n v="32"/>
    <n v="5963"/>
  </r>
  <r>
    <s v="AERMOD 22112"/>
    <s v="ElmoreNorth_10202023_2021_PM25A.SUM"/>
    <x v="5"/>
    <x v="2"/>
    <x v="38"/>
    <x v="0"/>
    <n v="2.981E-2"/>
    <n v="630714.82999999996"/>
    <n v="3672209.14"/>
    <n v="-68.89"/>
    <n v="-68.89"/>
    <n v="0"/>
    <s v="1 YEARS"/>
    <x v="5"/>
    <n v="24"/>
    <n v="32"/>
    <n v="5963"/>
  </r>
  <r>
    <s v="AERMOD 22112"/>
    <s v="ElmoreNorth_10202023_2021_PM25A.SUM"/>
    <x v="5"/>
    <x v="2"/>
    <x v="39"/>
    <x v="0"/>
    <n v="3.465E-2"/>
    <n v="630714.82999999996"/>
    <n v="3672185.43"/>
    <n v="-68.89"/>
    <n v="-68.89"/>
    <n v="0"/>
    <s v="1 YEARS"/>
    <x v="5"/>
    <n v="24"/>
    <n v="32"/>
    <n v="5963"/>
  </r>
  <r>
    <s v="AERMOD 22112"/>
    <s v="ElmoreNorth_10202023_2021_PM25A.SUM"/>
    <x v="5"/>
    <x v="2"/>
    <x v="40"/>
    <x v="0"/>
    <n v="3.8309999999999997E-2"/>
    <n v="630714.82999999996"/>
    <n v="3672161.72"/>
    <n v="-68.86"/>
    <n v="-68.86"/>
    <n v="0"/>
    <s v="1 YEARS"/>
    <x v="5"/>
    <n v="24"/>
    <n v="32"/>
    <n v="5963"/>
  </r>
  <r>
    <s v="AERMOD 22112"/>
    <s v="ElmoreNorth_10202023_2021_PM25A.SUM"/>
    <x v="5"/>
    <x v="2"/>
    <x v="41"/>
    <x v="0"/>
    <n v="4.1750000000000002E-2"/>
    <n v="630714.82999999996"/>
    <n v="3672161.72"/>
    <n v="-68.86"/>
    <n v="-68.86"/>
    <n v="0"/>
    <s v="1 YEARS"/>
    <x v="5"/>
    <n v="24"/>
    <n v="32"/>
    <n v="5963"/>
  </r>
  <r>
    <s v="AERMOD 22112"/>
    <s v="ElmoreNorth_10202023_2021_PM25A.SUM"/>
    <x v="5"/>
    <x v="2"/>
    <x v="42"/>
    <x v="0"/>
    <n v="4.3490000000000001E-2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A.SUM"/>
    <x v="5"/>
    <x v="2"/>
    <x v="43"/>
    <x v="0"/>
    <n v="4.4769999999999997E-2"/>
    <n v="630714.82999999996"/>
    <n v="3672138.02"/>
    <n v="-68.86"/>
    <n v="-68.86"/>
    <n v="0"/>
    <s v="1 YEARS"/>
    <x v="5"/>
    <n v="24"/>
    <n v="32"/>
    <n v="5963"/>
  </r>
  <r>
    <s v="AERMOD 22112"/>
    <s v="ElmoreNorth_10202023_2021_PM25A.SUM"/>
    <x v="5"/>
    <x v="2"/>
    <x v="44"/>
    <x v="0"/>
    <n v="4.3240000000000001E-2"/>
    <n v="630714.82999999996"/>
    <n v="3672114.31"/>
    <n v="-68.73"/>
    <n v="-68.73"/>
    <n v="0"/>
    <s v="1 YEARS"/>
    <x v="5"/>
    <n v="24"/>
    <n v="32"/>
    <n v="5963"/>
  </r>
  <r>
    <s v="AERMOD 22112"/>
    <s v="ElmoreNorth_10202023_2021_PM25A.SUM"/>
    <x v="5"/>
    <x v="2"/>
    <x v="45"/>
    <x v="0"/>
    <n v="4.0309999999999999E-2"/>
    <n v="630714.82999999996"/>
    <n v="3672114.31"/>
    <n v="-68.73"/>
    <n v="-68.73"/>
    <n v="0"/>
    <s v="1 YEARS"/>
    <x v="5"/>
    <n v="24"/>
    <n v="32"/>
    <n v="5963"/>
  </r>
  <r>
    <s v="AERMOD 22112"/>
    <s v="ElmoreNorth_10202023_2021_PM25A.SUM"/>
    <x v="5"/>
    <x v="2"/>
    <x v="46"/>
    <x v="0"/>
    <n v="3.3550000000000003E-2"/>
    <n v="630714.82999999996"/>
    <n v="3672090.6"/>
    <n v="-68.86"/>
    <n v="-68.86"/>
    <n v="0"/>
    <s v="1 YEARS"/>
    <x v="5"/>
    <n v="24"/>
    <n v="32"/>
    <n v="5963"/>
  </r>
  <r>
    <s v="AERMOD 22112"/>
    <s v="ElmoreNorth_10202023_2021_PM25A.SUM"/>
    <x v="5"/>
    <x v="2"/>
    <x v="47"/>
    <x v="0"/>
    <n v="2.4740000000000002E-2"/>
    <n v="630714.82999999996"/>
    <n v="3672090.6"/>
    <n v="-68.86"/>
    <n v="-68.86"/>
    <n v="0"/>
    <s v="1 YEARS"/>
    <x v="5"/>
    <n v="24"/>
    <n v="32"/>
    <n v="5963"/>
  </r>
  <r>
    <s v="AERMOD 22112"/>
    <s v="ElmoreNorth_10202023_2021_PM25A.SUM"/>
    <x v="5"/>
    <x v="2"/>
    <x v="48"/>
    <x v="0"/>
    <n v="1.6549999999999999E-2"/>
    <n v="630750"/>
    <n v="3672075"/>
    <n v="-68.66"/>
    <n v="-68.66"/>
    <n v="0"/>
    <s v="1 YEARS"/>
    <x v="5"/>
    <n v="24"/>
    <n v="32"/>
    <n v="5963"/>
  </r>
  <r>
    <s v="AERMOD 22112"/>
    <s v="ElmoreNorth_10202023_2021_PM25A.SUM"/>
    <x v="5"/>
    <x v="2"/>
    <x v="49"/>
    <x v="0"/>
    <n v="1.0710000000000001E-2"/>
    <n v="630850"/>
    <n v="3672100"/>
    <n v="-69.209999999999994"/>
    <n v="-69.209999999999994"/>
    <n v="0"/>
    <s v="1 YEARS"/>
    <x v="5"/>
    <n v="24"/>
    <n v="32"/>
    <n v="5963"/>
  </r>
  <r>
    <s v="AERMOD 22112"/>
    <s v="ElmoreNorth_10202023_2021_PM25A.SUM"/>
    <x v="5"/>
    <x v="2"/>
    <x v="7"/>
    <x v="0"/>
    <n v="8.9999999999999998E-4"/>
    <n v="630714.82999999996"/>
    <n v="3672232.85"/>
    <n v="-68.91"/>
    <n v="-68.91"/>
    <n v="0"/>
    <s v="1 YEARS"/>
    <x v="5"/>
    <n v="24"/>
    <n v="32"/>
    <n v="5963"/>
  </r>
  <r>
    <s v="AERMOD 22112"/>
    <s v="ElmoreNorth_10202023_2021_PM25A.SUM"/>
    <x v="5"/>
    <x v="2"/>
    <x v="8"/>
    <x v="0"/>
    <n v="3.2000000000000003E-4"/>
    <n v="630423.97"/>
    <n v="3672375.09"/>
    <n v="-69.58"/>
    <n v="-69.58"/>
    <n v="0"/>
    <s v="1 YEARS"/>
    <x v="5"/>
    <n v="24"/>
    <n v="32"/>
    <n v="5963"/>
  </r>
  <r>
    <s v="AERMOD 22112"/>
    <s v="ElmoreNorth_10202023_2021_PM25A.SUM"/>
    <x v="5"/>
    <x v="2"/>
    <x v="9"/>
    <x v="0"/>
    <n v="3.1E-4"/>
    <n v="630423.97"/>
    <n v="3672375.09"/>
    <n v="-69.58"/>
    <n v="-69.58"/>
    <n v="0"/>
    <s v="1 YEARS"/>
    <x v="5"/>
    <n v="24"/>
    <n v="32"/>
    <n v="5963"/>
  </r>
  <r>
    <s v="AERMOD 22112"/>
    <s v="ElmoreNorth_10202023_2021_PM25A.SUM"/>
    <x v="5"/>
    <x v="2"/>
    <x v="10"/>
    <x v="0"/>
    <n v="2.9E-4"/>
    <n v="630423.97"/>
    <n v="3672375.09"/>
    <n v="-69.58"/>
    <n v="-69.58"/>
    <n v="0"/>
    <s v="1 YEARS"/>
    <x v="5"/>
    <n v="24"/>
    <n v="32"/>
    <n v="5963"/>
  </r>
  <r>
    <s v="AERMOD 22112"/>
    <s v="ElmoreNorth_10202023_2021_PM25A.SUM"/>
    <x v="5"/>
    <x v="2"/>
    <x v="11"/>
    <x v="0"/>
    <n v="2.2000000000000001E-4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12"/>
    <x v="0"/>
    <n v="2.1000000000000001E-4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13"/>
    <x v="0"/>
    <n v="2.1000000000000001E-4"/>
    <n v="630714.82999999996"/>
    <n v="3672303.97"/>
    <n v="-68.959999999999994"/>
    <n v="-68.959999999999994"/>
    <n v="0"/>
    <s v="1 YEARS"/>
    <x v="5"/>
    <n v="24"/>
    <n v="32"/>
    <n v="5963"/>
  </r>
  <r>
    <s v="AERMOD 22112"/>
    <s v="ElmoreNorth_10202023_2021_PM25A.SUM"/>
    <x v="5"/>
    <x v="2"/>
    <x v="14"/>
    <x v="0"/>
    <n v="2.2000000000000001E-4"/>
    <n v="630375.49"/>
    <n v="3672375.09"/>
    <n v="-69.680000000000007"/>
    <n v="-69.680000000000007"/>
    <n v="0"/>
    <s v="1 YEARS"/>
    <x v="5"/>
    <n v="24"/>
    <n v="32"/>
    <n v="5963"/>
  </r>
  <r>
    <s v="AERMOD 22112"/>
    <s v="ElmoreNorth_10202023_2021_PM25A.SUM"/>
    <x v="5"/>
    <x v="2"/>
    <x v="15"/>
    <x v="0"/>
    <n v="2.5999999999999998E-4"/>
    <n v="630399.73"/>
    <n v="3672375.09"/>
    <n v="-69.62"/>
    <n v="-69.62"/>
    <n v="0"/>
    <s v="1 YEARS"/>
    <x v="5"/>
    <n v="24"/>
    <n v="32"/>
    <n v="5963"/>
  </r>
  <r>
    <s v="AERMOD 22112"/>
    <s v="ElmoreNorth_10202023_2021_PM25A.SUM"/>
    <x v="5"/>
    <x v="2"/>
    <x v="16"/>
    <x v="0"/>
    <n v="2.5000000000000001E-4"/>
    <n v="630399.73"/>
    <n v="3672375.09"/>
    <n v="-69.62"/>
    <n v="-69.62"/>
    <n v="0"/>
    <s v="1 YEARS"/>
    <x v="5"/>
    <n v="24"/>
    <n v="32"/>
    <n v="5963"/>
  </r>
  <r>
    <s v="AERMOD 22112"/>
    <s v="ElmoreNorth_10202023_2021_SO2.SUM"/>
    <x v="6"/>
    <x v="3"/>
    <x v="0"/>
    <x v="0"/>
    <n v="7.6000000000000004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1"/>
    <x v="0"/>
    <n v="7.6000000000000004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2"/>
    <x v="0"/>
    <n v="7.6000000000000004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3"/>
    <x v="0"/>
    <n v="3.2000000000000003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4"/>
    <x v="0"/>
    <n v="2.2000000000000001E-4"/>
    <n v="630555.26"/>
    <n v="3672380.53"/>
    <n v="-69.34"/>
    <n v="-69.34"/>
    <n v="0"/>
    <s v="1 YEARS"/>
    <x v="5"/>
    <n v="10"/>
    <n v="17"/>
    <n v="5963"/>
  </r>
  <r>
    <s v="AERMOD 22112"/>
    <s v="ElmoreNorth_10202023_2021_SO2.SUM"/>
    <x v="6"/>
    <x v="3"/>
    <x v="5"/>
    <x v="0"/>
    <n v="2.5999999999999998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6"/>
    <x v="0"/>
    <n v="9.0000000000000006E-5"/>
    <n v="630714.82999999996"/>
    <n v="3672209.14"/>
    <n v="-68.89"/>
    <n v="-68.89"/>
    <n v="0"/>
    <s v="1 YEARS"/>
    <x v="5"/>
    <n v="10"/>
    <n v="17"/>
    <n v="5963"/>
  </r>
  <r>
    <s v="AERMOD 22112"/>
    <s v="ElmoreNorth_10202023_2021_SO2.SUM"/>
    <x v="6"/>
    <x v="3"/>
    <x v="7"/>
    <x v="0"/>
    <n v="9.0000000000000006E-5"/>
    <n v="630714.82999999996"/>
    <n v="3672209.14"/>
    <n v="-68.89"/>
    <n v="-68.89"/>
    <n v="0"/>
    <s v="1 YEARS"/>
    <x v="5"/>
    <n v="10"/>
    <n v="17"/>
    <n v="5963"/>
  </r>
  <r>
    <s v="AERMOD 22112"/>
    <s v="ElmoreNorth_10202023_2021_SO2.SUM"/>
    <x v="6"/>
    <x v="3"/>
    <x v="8"/>
    <x v="0"/>
    <n v="1.1E-4"/>
    <n v="630472.43999999994"/>
    <n v="3672375.09"/>
    <n v="-69.489999999999995"/>
    <n v="-69.489999999999995"/>
    <n v="0"/>
    <s v="1 YEARS"/>
    <x v="5"/>
    <n v="10"/>
    <n v="17"/>
    <n v="5963"/>
  </r>
  <r>
    <s v="AERMOD 22112"/>
    <s v="ElmoreNorth_10202023_2021_SO2.SUM"/>
    <x v="6"/>
    <x v="3"/>
    <x v="9"/>
    <x v="0"/>
    <n v="1.1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10"/>
    <x v="0"/>
    <n v="1.1E-4"/>
    <n v="630545.16"/>
    <n v="3672375.09"/>
    <n v="-69.349999999999994"/>
    <n v="-69.349999999999994"/>
    <n v="0"/>
    <s v="1 YEARS"/>
    <x v="5"/>
    <n v="10"/>
    <n v="17"/>
    <n v="5963"/>
  </r>
  <r>
    <s v="AERMOD 22112"/>
    <s v="ElmoreNorth_10202023_2021_SO2.SUM"/>
    <x v="6"/>
    <x v="3"/>
    <x v="11"/>
    <x v="0"/>
    <n v="9.0000000000000006E-5"/>
    <n v="630555.26"/>
    <n v="3672380.53"/>
    <n v="-69.34"/>
    <n v="-69.34"/>
    <n v="0"/>
    <s v="1 YEARS"/>
    <x v="5"/>
    <n v="10"/>
    <n v="17"/>
    <n v="5963"/>
  </r>
  <r>
    <s v="AERMOD 22112"/>
    <s v="ElmoreNorth_10202023_2021_SO2.SUM"/>
    <x v="6"/>
    <x v="3"/>
    <x v="12"/>
    <x v="0"/>
    <n v="6.9999999999999994E-5"/>
    <n v="630555.26"/>
    <n v="3672380.53"/>
    <n v="-69.34"/>
    <n v="-69.34"/>
    <n v="0"/>
    <s v="1 YEARS"/>
    <x v="5"/>
    <n v="10"/>
    <n v="17"/>
    <n v="5963"/>
  </r>
  <r>
    <s v="AERMOD 22112"/>
    <s v="ElmoreNorth_10202023_2021_SO2.SUM"/>
    <x v="6"/>
    <x v="3"/>
    <x v="13"/>
    <x v="0"/>
    <n v="6.0000000000000002E-5"/>
    <n v="630423.97"/>
    <n v="3672375.09"/>
    <n v="-69.58"/>
    <n v="-69.58"/>
    <n v="0"/>
    <s v="1 YEARS"/>
    <x v="5"/>
    <n v="10"/>
    <n v="17"/>
    <n v="5963"/>
  </r>
  <r>
    <s v="AERMOD 22112"/>
    <s v="ElmoreNorth_10202023_2021_SO2.SUM"/>
    <x v="6"/>
    <x v="3"/>
    <x v="14"/>
    <x v="0"/>
    <n v="9.0000000000000006E-5"/>
    <n v="630472.43999999994"/>
    <n v="3672375.09"/>
    <n v="-69.489999999999995"/>
    <n v="-69.489999999999995"/>
    <n v="0"/>
    <s v="1 YEARS"/>
    <x v="5"/>
    <n v="10"/>
    <n v="17"/>
    <n v="5963"/>
  </r>
  <r>
    <s v="AERMOD 22112"/>
    <s v="ElmoreNorth_10202023_2021_SO2.SUM"/>
    <x v="6"/>
    <x v="3"/>
    <x v="15"/>
    <x v="0"/>
    <n v="9.0000000000000006E-5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3"/>
    <x v="16"/>
    <x v="0"/>
    <n v="9.0000000000000006E-5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0"/>
    <x v="0"/>
    <n v="7.3999999999999999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1"/>
    <x v="0"/>
    <n v="7.3999999999999999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2"/>
    <x v="0"/>
    <n v="7.3999999999999999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3"/>
    <x v="0"/>
    <n v="2.9999999999999997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4"/>
    <x v="0"/>
    <n v="1.9000000000000001E-4"/>
    <n v="630423.97"/>
    <n v="3672375.09"/>
    <n v="-69.58"/>
    <n v="-69.58"/>
    <n v="0"/>
    <s v="1 YEARS"/>
    <x v="5"/>
    <n v="10"/>
    <n v="17"/>
    <n v="5963"/>
  </r>
  <r>
    <s v="AERMOD 22112"/>
    <s v="ElmoreNorth_10202023_2021_SO2.SUM"/>
    <x v="6"/>
    <x v="9"/>
    <x v="5"/>
    <x v="0"/>
    <n v="2.5999999999999998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6"/>
    <x v="0"/>
    <n v="9.0000000000000006E-5"/>
    <n v="630714.82999999996"/>
    <n v="3672209.14"/>
    <n v="-68.89"/>
    <n v="-68.89"/>
    <n v="0"/>
    <s v="1 YEARS"/>
    <x v="5"/>
    <n v="10"/>
    <n v="17"/>
    <n v="5963"/>
  </r>
  <r>
    <s v="AERMOD 22112"/>
    <s v="ElmoreNorth_10202023_2021_SO2.SUM"/>
    <x v="6"/>
    <x v="9"/>
    <x v="7"/>
    <x v="0"/>
    <n v="9.0000000000000006E-5"/>
    <n v="630714.82999999996"/>
    <n v="3672209.14"/>
    <n v="-68.89"/>
    <n v="-68.89"/>
    <n v="0"/>
    <s v="1 YEARS"/>
    <x v="5"/>
    <n v="10"/>
    <n v="17"/>
    <n v="5963"/>
  </r>
  <r>
    <s v="AERMOD 22112"/>
    <s v="ElmoreNorth_10202023_2021_SO2.SUM"/>
    <x v="6"/>
    <x v="9"/>
    <x v="8"/>
    <x v="0"/>
    <n v="1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9"/>
    <x v="0"/>
    <n v="1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10"/>
    <x v="0"/>
    <n v="1E-4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11"/>
    <x v="0"/>
    <n v="6.9999999999999994E-5"/>
    <n v="630423.97"/>
    <n v="3672375.09"/>
    <n v="-69.58"/>
    <n v="-69.58"/>
    <n v="0"/>
    <s v="1 YEARS"/>
    <x v="5"/>
    <n v="10"/>
    <n v="17"/>
    <n v="5963"/>
  </r>
  <r>
    <s v="AERMOD 22112"/>
    <s v="ElmoreNorth_10202023_2021_SO2.SUM"/>
    <x v="6"/>
    <x v="9"/>
    <x v="12"/>
    <x v="0"/>
    <n v="6.0000000000000002E-5"/>
    <n v="630423.97"/>
    <n v="3672375.09"/>
    <n v="-69.58"/>
    <n v="-69.58"/>
    <n v="0"/>
    <s v="1 YEARS"/>
    <x v="5"/>
    <n v="10"/>
    <n v="17"/>
    <n v="5963"/>
  </r>
  <r>
    <s v="AERMOD 22112"/>
    <s v="ElmoreNorth_10202023_2021_SO2.SUM"/>
    <x v="6"/>
    <x v="9"/>
    <x v="13"/>
    <x v="0"/>
    <n v="6.0000000000000002E-5"/>
    <n v="630423.97"/>
    <n v="3672375.09"/>
    <n v="-69.58"/>
    <n v="-69.58"/>
    <n v="0"/>
    <s v="1 YEARS"/>
    <x v="5"/>
    <n v="10"/>
    <n v="17"/>
    <n v="5963"/>
  </r>
  <r>
    <s v="AERMOD 22112"/>
    <s v="ElmoreNorth_10202023_2021_SO2.SUM"/>
    <x v="6"/>
    <x v="9"/>
    <x v="14"/>
    <x v="0"/>
    <n v="9.0000000000000006E-5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15"/>
    <x v="0"/>
    <n v="9.0000000000000006E-5"/>
    <n v="630448.19999999995"/>
    <n v="3672375.09"/>
    <n v="-69.53"/>
    <n v="-69.53"/>
    <n v="0"/>
    <s v="1 YEARS"/>
    <x v="5"/>
    <n v="10"/>
    <n v="17"/>
    <n v="5963"/>
  </r>
  <r>
    <s v="AERMOD 22112"/>
    <s v="ElmoreNorth_10202023_2021_SO2.SUM"/>
    <x v="6"/>
    <x v="9"/>
    <x v="16"/>
    <x v="0"/>
    <n v="8.0000000000000007E-5"/>
    <n v="630448.19999999995"/>
    <n v="3672375.09"/>
    <n v="-69.53"/>
    <n v="-69.53"/>
    <n v="0"/>
    <s v="1 YEARS"/>
    <x v="5"/>
    <n v="10"/>
    <n v="17"/>
    <n v="5963"/>
  </r>
  <r>
    <s v="AERMOD 22112"/>
    <s v="ElmoreNorth_10202023_2021_SO23.SUM"/>
    <x v="6"/>
    <x v="10"/>
    <x v="0"/>
    <x v="0"/>
    <n v="2.2000000000000001E-4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0"/>
    <x v="1"/>
    <n v="2.1000000000000001E-4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1"/>
    <x v="0"/>
    <n v="2.2000000000000001E-4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"/>
    <x v="1"/>
    <n v="2.1000000000000001E-4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2"/>
    <x v="0"/>
    <n v="2.2000000000000001E-4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2"/>
    <x v="1"/>
    <n v="2.1000000000000001E-4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3"/>
    <x v="0"/>
    <n v="9.0000000000000006E-5"/>
    <n v="630438.49"/>
    <n v="3672380.53"/>
    <n v="-69.56"/>
    <n v="-69.56"/>
    <n v="0"/>
    <n v="21071206"/>
    <x v="5"/>
    <n v="10"/>
    <n v="17"/>
    <n v="5963"/>
  </r>
  <r>
    <s v="AERMOD 22112"/>
    <s v="ElmoreNorth_10202023_2021_SO23.SUM"/>
    <x v="6"/>
    <x v="10"/>
    <x v="3"/>
    <x v="1"/>
    <n v="8.0000000000000007E-5"/>
    <n v="630423.97"/>
    <n v="3672375.09"/>
    <n v="-69.58"/>
    <n v="-69.58"/>
    <n v="0"/>
    <n v="21070821"/>
    <x v="5"/>
    <n v="10"/>
    <n v="17"/>
    <n v="5963"/>
  </r>
  <r>
    <s v="AERMOD 22112"/>
    <s v="ElmoreNorth_10202023_2021_SO23.SUM"/>
    <x v="6"/>
    <x v="10"/>
    <x v="4"/>
    <x v="0"/>
    <n v="6.0000000000000002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4"/>
    <x v="1"/>
    <n v="5.0000000000000002E-5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5"/>
    <x v="0"/>
    <n v="6.9999999999999994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5"/>
    <x v="1"/>
    <n v="6.9999999999999994E-5"/>
    <n v="630423.97"/>
    <n v="3672375.09"/>
    <n v="-69.58"/>
    <n v="-69.58"/>
    <n v="0"/>
    <n v="21080506"/>
    <x v="5"/>
    <n v="10"/>
    <n v="17"/>
    <n v="5963"/>
  </r>
  <r>
    <s v="AERMOD 22112"/>
    <s v="ElmoreNorth_10202023_2021_SO23.SUM"/>
    <x v="6"/>
    <x v="10"/>
    <x v="6"/>
    <x v="0"/>
    <n v="3.0000000000000001E-5"/>
    <n v="630714.82999999996"/>
    <n v="3672232.85"/>
    <n v="-68.91"/>
    <n v="-68.91"/>
    <n v="0"/>
    <n v="21042824"/>
    <x v="5"/>
    <n v="10"/>
    <n v="17"/>
    <n v="5963"/>
  </r>
  <r>
    <s v="AERMOD 22112"/>
    <s v="ElmoreNorth_10202023_2021_SO23.SUM"/>
    <x v="6"/>
    <x v="10"/>
    <x v="6"/>
    <x v="1"/>
    <n v="3.0000000000000001E-5"/>
    <n v="630714.82999999996"/>
    <n v="3672209.14"/>
    <n v="-68.89"/>
    <n v="-68.89"/>
    <n v="0"/>
    <n v="21101206"/>
    <x v="5"/>
    <n v="10"/>
    <n v="17"/>
    <n v="5963"/>
  </r>
  <r>
    <s v="AERMOD 22112"/>
    <s v="ElmoreNorth_10202023_2021_SO23.SUM"/>
    <x v="6"/>
    <x v="10"/>
    <x v="7"/>
    <x v="0"/>
    <n v="3.0000000000000001E-5"/>
    <n v="630714.82999999996"/>
    <n v="3672232.85"/>
    <n v="-68.91"/>
    <n v="-68.91"/>
    <n v="0"/>
    <n v="21042824"/>
    <x v="5"/>
    <n v="10"/>
    <n v="17"/>
    <n v="5963"/>
  </r>
  <r>
    <s v="AERMOD 22112"/>
    <s v="ElmoreNorth_10202023_2021_SO23.SUM"/>
    <x v="6"/>
    <x v="10"/>
    <x v="7"/>
    <x v="1"/>
    <n v="3.0000000000000001E-5"/>
    <n v="630714.82999999996"/>
    <n v="3672209.14"/>
    <n v="-68.89"/>
    <n v="-68.89"/>
    <n v="0"/>
    <n v="21101206"/>
    <x v="5"/>
    <n v="10"/>
    <n v="17"/>
    <n v="5963"/>
  </r>
  <r>
    <s v="AERMOD 22112"/>
    <s v="ElmoreNorth_10202023_2021_SO23.SUM"/>
    <x v="6"/>
    <x v="10"/>
    <x v="8"/>
    <x v="0"/>
    <n v="3.0000000000000001E-5"/>
    <n v="630438.49"/>
    <n v="3672380.53"/>
    <n v="-69.56"/>
    <n v="-69.56"/>
    <n v="0"/>
    <n v="21071206"/>
    <x v="5"/>
    <n v="10"/>
    <n v="17"/>
    <n v="5963"/>
  </r>
  <r>
    <s v="AERMOD 22112"/>
    <s v="ElmoreNorth_10202023_2021_SO23.SUM"/>
    <x v="6"/>
    <x v="10"/>
    <x v="8"/>
    <x v="1"/>
    <n v="3.0000000000000001E-5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9"/>
    <x v="0"/>
    <n v="3.0000000000000001E-5"/>
    <n v="630438.49"/>
    <n v="3672380.53"/>
    <n v="-69.56"/>
    <n v="-69.56"/>
    <n v="0"/>
    <n v="21071206"/>
    <x v="5"/>
    <n v="10"/>
    <n v="17"/>
    <n v="5963"/>
  </r>
  <r>
    <s v="AERMOD 22112"/>
    <s v="ElmoreNorth_10202023_2021_SO23.SUM"/>
    <x v="6"/>
    <x v="10"/>
    <x v="9"/>
    <x v="1"/>
    <n v="3.0000000000000001E-5"/>
    <n v="630423.97"/>
    <n v="3672375.09"/>
    <n v="-69.58"/>
    <n v="-69.58"/>
    <n v="0"/>
    <n v="21060221"/>
    <x v="5"/>
    <n v="10"/>
    <n v="17"/>
    <n v="5963"/>
  </r>
  <r>
    <s v="AERMOD 22112"/>
    <s v="ElmoreNorth_10202023_2021_SO23.SUM"/>
    <x v="6"/>
    <x v="10"/>
    <x v="10"/>
    <x v="0"/>
    <n v="3.0000000000000001E-5"/>
    <n v="630438.49"/>
    <n v="3672380.53"/>
    <n v="-69.56"/>
    <n v="-69.56"/>
    <n v="0"/>
    <n v="21071206"/>
    <x v="5"/>
    <n v="10"/>
    <n v="17"/>
    <n v="5963"/>
  </r>
  <r>
    <s v="AERMOD 22112"/>
    <s v="ElmoreNorth_10202023_2021_SO23.SUM"/>
    <x v="6"/>
    <x v="10"/>
    <x v="10"/>
    <x v="1"/>
    <n v="3.0000000000000001E-5"/>
    <n v="630423.97"/>
    <n v="3672375.09"/>
    <n v="-69.58"/>
    <n v="-69.58"/>
    <n v="0"/>
    <n v="21070821"/>
    <x v="5"/>
    <n v="10"/>
    <n v="17"/>
    <n v="5963"/>
  </r>
  <r>
    <s v="AERMOD 22112"/>
    <s v="ElmoreNorth_10202023_2021_SO23.SUM"/>
    <x v="6"/>
    <x v="10"/>
    <x v="11"/>
    <x v="0"/>
    <n v="2.0000000000000002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1"/>
    <x v="1"/>
    <n v="2.0000000000000002E-5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12"/>
    <x v="0"/>
    <n v="2.0000000000000002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2"/>
    <x v="1"/>
    <n v="2.0000000000000002E-5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13"/>
    <x v="0"/>
    <n v="2.0000000000000002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3"/>
    <x v="1"/>
    <n v="2.0000000000000002E-5"/>
    <n v="630423.97"/>
    <n v="3672375.09"/>
    <n v="-69.58"/>
    <n v="-69.58"/>
    <n v="0"/>
    <n v="21080821"/>
    <x v="5"/>
    <n v="10"/>
    <n v="17"/>
    <n v="5963"/>
  </r>
  <r>
    <s v="AERMOD 22112"/>
    <s v="ElmoreNorth_10202023_2021_SO23.SUM"/>
    <x v="6"/>
    <x v="10"/>
    <x v="14"/>
    <x v="0"/>
    <n v="2.0000000000000002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4"/>
    <x v="1"/>
    <n v="2.0000000000000002E-5"/>
    <n v="630448.19999999995"/>
    <n v="3672375.09"/>
    <n v="-69.53"/>
    <n v="-69.53"/>
    <n v="0"/>
    <n v="21081021"/>
    <x v="5"/>
    <n v="10"/>
    <n v="17"/>
    <n v="5963"/>
  </r>
  <r>
    <s v="AERMOD 22112"/>
    <s v="ElmoreNorth_10202023_2021_SO23.SUM"/>
    <x v="6"/>
    <x v="10"/>
    <x v="15"/>
    <x v="0"/>
    <n v="3.0000000000000001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5"/>
    <x v="1"/>
    <n v="3.0000000000000001E-5"/>
    <n v="630423.97"/>
    <n v="3672375.09"/>
    <n v="-69.58"/>
    <n v="-69.58"/>
    <n v="0"/>
    <n v="21080506"/>
    <x v="5"/>
    <n v="10"/>
    <n v="17"/>
    <n v="5963"/>
  </r>
  <r>
    <s v="AERMOD 22112"/>
    <s v="ElmoreNorth_10202023_2021_SO23.SUM"/>
    <x v="6"/>
    <x v="10"/>
    <x v="16"/>
    <x v="0"/>
    <n v="3.0000000000000001E-5"/>
    <n v="630423.97"/>
    <n v="3672375.09"/>
    <n v="-69.58"/>
    <n v="-69.58"/>
    <n v="0"/>
    <n v="21071206"/>
    <x v="5"/>
    <n v="10"/>
    <n v="17"/>
    <n v="5963"/>
  </r>
  <r>
    <s v="AERMOD 22112"/>
    <s v="ElmoreNorth_10202023_2021_SO23.SUM"/>
    <x v="6"/>
    <x v="10"/>
    <x v="16"/>
    <x v="1"/>
    <n v="2.0000000000000002E-5"/>
    <n v="630423.97"/>
    <n v="3672375.09"/>
    <n v="-69.58"/>
    <n v="-69.58"/>
    <n v="0"/>
    <n v="21080506"/>
    <x v="5"/>
    <n v="10"/>
    <n v="17"/>
    <n v="5963"/>
  </r>
  <r>
    <s v="AERMOD 22112"/>
    <s v="ElmoreNorth_10202023_2021_SO24.SUM"/>
    <x v="6"/>
    <x v="6"/>
    <x v="0"/>
    <x v="0"/>
    <n v="3.0000000000000001E-5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0"/>
    <x v="1"/>
    <n v="2.0000000000000002E-5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1"/>
    <x v="0"/>
    <n v="3.0000000000000001E-5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1"/>
    <x v="1"/>
    <n v="2.0000000000000002E-5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2"/>
    <x v="0"/>
    <n v="3.0000000000000001E-5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2"/>
    <x v="1"/>
    <n v="2.0000000000000002E-5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3"/>
    <x v="0"/>
    <n v="1.0000000000000001E-5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3"/>
    <x v="1"/>
    <n v="1.0000000000000001E-5"/>
    <n v="630423.97"/>
    <n v="3672375.09"/>
    <n v="-69.58"/>
    <n v="-69.58"/>
    <n v="0"/>
    <n v="21071224"/>
    <x v="5"/>
    <n v="10"/>
    <n v="17"/>
    <n v="5963"/>
  </r>
  <r>
    <s v="AERMOD 22112"/>
    <s v="ElmoreNorth_10202023_2021_SO24.SUM"/>
    <x v="6"/>
    <x v="6"/>
    <x v="4"/>
    <x v="0"/>
    <n v="1.0000000000000001E-5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4"/>
    <x v="1"/>
    <n v="1.0000000000000001E-5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5"/>
    <x v="0"/>
    <n v="1.0000000000000001E-5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5"/>
    <x v="1"/>
    <n v="1.0000000000000001E-5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6"/>
    <x v="0"/>
    <n v="0"/>
    <n v="630714.82999999996"/>
    <n v="3672232.85"/>
    <n v="-68.91"/>
    <n v="-68.91"/>
    <n v="0"/>
    <n v="21042224"/>
    <x v="5"/>
    <n v="10"/>
    <n v="17"/>
    <n v="5963"/>
  </r>
  <r>
    <s v="AERMOD 22112"/>
    <s v="ElmoreNorth_10202023_2021_SO24.SUM"/>
    <x v="6"/>
    <x v="6"/>
    <x v="6"/>
    <x v="1"/>
    <n v="0"/>
    <n v="630714.82999999996"/>
    <n v="3672232.85"/>
    <n v="-68.91"/>
    <n v="-68.91"/>
    <n v="0"/>
    <n v="21051624"/>
    <x v="5"/>
    <n v="10"/>
    <n v="17"/>
    <n v="5963"/>
  </r>
  <r>
    <s v="AERMOD 22112"/>
    <s v="ElmoreNorth_10202023_2021_SO24.SUM"/>
    <x v="6"/>
    <x v="6"/>
    <x v="7"/>
    <x v="0"/>
    <n v="0"/>
    <n v="630714.82999999996"/>
    <n v="3672232.85"/>
    <n v="-68.91"/>
    <n v="-68.91"/>
    <n v="0"/>
    <n v="21042224"/>
    <x v="5"/>
    <n v="10"/>
    <n v="17"/>
    <n v="5963"/>
  </r>
  <r>
    <s v="AERMOD 22112"/>
    <s v="ElmoreNorth_10202023_2021_SO24.SUM"/>
    <x v="6"/>
    <x v="6"/>
    <x v="7"/>
    <x v="1"/>
    <n v="0"/>
    <n v="630714.82999999996"/>
    <n v="3672232.85"/>
    <n v="-68.91"/>
    <n v="-68.91"/>
    <n v="0"/>
    <n v="21051624"/>
    <x v="5"/>
    <n v="10"/>
    <n v="17"/>
    <n v="5963"/>
  </r>
  <r>
    <s v="AERMOD 22112"/>
    <s v="ElmoreNorth_10202023_2021_SO24.SUM"/>
    <x v="6"/>
    <x v="6"/>
    <x v="8"/>
    <x v="0"/>
    <n v="0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8"/>
    <x v="1"/>
    <n v="0"/>
    <n v="630423.97"/>
    <n v="3672375.09"/>
    <n v="-69.58"/>
    <n v="-69.58"/>
    <n v="0"/>
    <n v="21071224"/>
    <x v="5"/>
    <n v="10"/>
    <n v="17"/>
    <n v="5963"/>
  </r>
  <r>
    <s v="AERMOD 22112"/>
    <s v="ElmoreNorth_10202023_2021_SO24.SUM"/>
    <x v="6"/>
    <x v="6"/>
    <x v="9"/>
    <x v="0"/>
    <n v="0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9"/>
    <x v="1"/>
    <n v="0"/>
    <n v="630423.97"/>
    <n v="3672375.09"/>
    <n v="-69.58"/>
    <n v="-69.58"/>
    <n v="0"/>
    <n v="21071224"/>
    <x v="5"/>
    <n v="10"/>
    <n v="17"/>
    <n v="5963"/>
  </r>
  <r>
    <s v="AERMOD 22112"/>
    <s v="ElmoreNorth_10202023_2021_SO24.SUM"/>
    <x v="6"/>
    <x v="6"/>
    <x v="10"/>
    <x v="0"/>
    <n v="0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10"/>
    <x v="1"/>
    <n v="0"/>
    <n v="630423.97"/>
    <n v="3672375.09"/>
    <n v="-69.58"/>
    <n v="-69.58"/>
    <n v="0"/>
    <n v="21071224"/>
    <x v="5"/>
    <n v="10"/>
    <n v="17"/>
    <n v="5963"/>
  </r>
  <r>
    <s v="AERMOD 22112"/>
    <s v="ElmoreNorth_10202023_2021_SO24.SUM"/>
    <x v="6"/>
    <x v="6"/>
    <x v="11"/>
    <x v="0"/>
    <n v="0"/>
    <n v="630423.97"/>
    <n v="3672375.09"/>
    <n v="-69.58"/>
    <n v="-69.58"/>
    <n v="0"/>
    <n v="21080524"/>
    <x v="5"/>
    <n v="10"/>
    <n v="17"/>
    <n v="5963"/>
  </r>
  <r>
    <s v="AERMOD 22112"/>
    <s v="ElmoreNorth_10202023_2021_SO24.SUM"/>
    <x v="6"/>
    <x v="6"/>
    <x v="11"/>
    <x v="1"/>
    <n v="0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12"/>
    <x v="0"/>
    <n v="0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12"/>
    <x v="1"/>
    <n v="0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13"/>
    <x v="0"/>
    <n v="0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13"/>
    <x v="1"/>
    <n v="0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14"/>
    <x v="0"/>
    <n v="0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14"/>
    <x v="1"/>
    <n v="0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15"/>
    <x v="0"/>
    <n v="0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15"/>
    <x v="1"/>
    <n v="0"/>
    <n v="630399.73"/>
    <n v="3672375.09"/>
    <n v="-69.62"/>
    <n v="-69.62"/>
    <n v="0"/>
    <n v="21071224"/>
    <x v="5"/>
    <n v="10"/>
    <n v="17"/>
    <n v="5963"/>
  </r>
  <r>
    <s v="AERMOD 22112"/>
    <s v="ElmoreNorth_10202023_2021_SO24.SUM"/>
    <x v="6"/>
    <x v="6"/>
    <x v="16"/>
    <x v="0"/>
    <n v="0"/>
    <n v="630399.73"/>
    <n v="3672375.09"/>
    <n v="-69.62"/>
    <n v="-69.62"/>
    <n v="0"/>
    <n v="21080524"/>
    <x v="5"/>
    <n v="10"/>
    <n v="17"/>
    <n v="5963"/>
  </r>
  <r>
    <s v="AERMOD 22112"/>
    <s v="ElmoreNorth_10202023_2021_SO24.SUM"/>
    <x v="6"/>
    <x v="6"/>
    <x v="16"/>
    <x v="1"/>
    <n v="0"/>
    <n v="630399.73"/>
    <n v="3672375.09"/>
    <n v="-69.62"/>
    <n v="-69.62"/>
    <n v="0"/>
    <n v="21071224"/>
    <x v="5"/>
    <n v="10"/>
    <n v="17"/>
    <n v="5963"/>
  </r>
  <r>
    <s v="AERMOD 22112"/>
    <s v="ElmoreNorth_10202023_2021_SO2A.SUM"/>
    <x v="6"/>
    <x v="2"/>
    <x v="0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1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2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3"/>
    <x v="0"/>
    <n v="0"/>
    <n v="630423.97"/>
    <n v="3672375.09"/>
    <n v="-69.58"/>
    <n v="-69.58"/>
    <n v="0"/>
    <s v="1 YEARS"/>
    <x v="5"/>
    <n v="10"/>
    <n v="17"/>
    <n v="5963"/>
  </r>
  <r>
    <s v="AERMOD 22112"/>
    <s v="ElmoreNorth_10202023_2021_SO2A.SUM"/>
    <x v="6"/>
    <x v="2"/>
    <x v="4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5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6"/>
    <x v="0"/>
    <n v="0"/>
    <n v="630714.82999999996"/>
    <n v="3672232.85"/>
    <n v="-68.91"/>
    <n v="-68.91"/>
    <n v="0"/>
    <s v="1 YEARS"/>
    <x v="5"/>
    <n v="10"/>
    <n v="17"/>
    <n v="5963"/>
  </r>
  <r>
    <s v="AERMOD 22112"/>
    <s v="ElmoreNorth_10202023_2021_SO2A.SUM"/>
    <x v="6"/>
    <x v="2"/>
    <x v="7"/>
    <x v="0"/>
    <n v="0"/>
    <n v="630714.82999999996"/>
    <n v="3672232.85"/>
    <n v="-68.91"/>
    <n v="-68.91"/>
    <n v="0"/>
    <s v="1 YEARS"/>
    <x v="5"/>
    <n v="10"/>
    <n v="17"/>
    <n v="5963"/>
  </r>
  <r>
    <s v="AERMOD 22112"/>
    <s v="ElmoreNorth_10202023_2021_SO2A.SUM"/>
    <x v="6"/>
    <x v="2"/>
    <x v="8"/>
    <x v="0"/>
    <n v="0"/>
    <n v="630423.97"/>
    <n v="3672375.09"/>
    <n v="-69.58"/>
    <n v="-69.58"/>
    <n v="0"/>
    <s v="1 YEARS"/>
    <x v="5"/>
    <n v="10"/>
    <n v="17"/>
    <n v="5963"/>
  </r>
  <r>
    <s v="AERMOD 22112"/>
    <s v="ElmoreNorth_10202023_2021_SO2A.SUM"/>
    <x v="6"/>
    <x v="2"/>
    <x v="9"/>
    <x v="0"/>
    <n v="0"/>
    <n v="630423.97"/>
    <n v="3672375.09"/>
    <n v="-69.58"/>
    <n v="-69.58"/>
    <n v="0"/>
    <s v="1 YEARS"/>
    <x v="5"/>
    <n v="10"/>
    <n v="17"/>
    <n v="5963"/>
  </r>
  <r>
    <s v="AERMOD 22112"/>
    <s v="ElmoreNorth_10202023_2021_SO2A.SUM"/>
    <x v="6"/>
    <x v="2"/>
    <x v="10"/>
    <x v="0"/>
    <n v="0"/>
    <n v="630423.97"/>
    <n v="3672375.09"/>
    <n v="-69.58"/>
    <n v="-69.58"/>
    <n v="0"/>
    <s v="1 YEARS"/>
    <x v="5"/>
    <n v="10"/>
    <n v="17"/>
    <n v="5963"/>
  </r>
  <r>
    <s v="AERMOD 22112"/>
    <s v="ElmoreNorth_10202023_2021_SO2A.SUM"/>
    <x v="6"/>
    <x v="2"/>
    <x v="11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12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13"/>
    <x v="0"/>
    <n v="0"/>
    <n v="630714.82999999996"/>
    <n v="3672303.97"/>
    <n v="-68.959999999999994"/>
    <n v="-68.959999999999994"/>
    <n v="0"/>
    <s v="1 YEARS"/>
    <x v="5"/>
    <n v="10"/>
    <n v="17"/>
    <n v="5963"/>
  </r>
  <r>
    <s v="AERMOD 22112"/>
    <s v="ElmoreNorth_10202023_2021_SO2A.SUM"/>
    <x v="6"/>
    <x v="2"/>
    <x v="14"/>
    <x v="0"/>
    <n v="0"/>
    <n v="630375.49"/>
    <n v="3672375.09"/>
    <n v="-69.680000000000007"/>
    <n v="-69.680000000000007"/>
    <n v="0"/>
    <s v="1 YEARS"/>
    <x v="5"/>
    <n v="10"/>
    <n v="17"/>
    <n v="5963"/>
  </r>
  <r>
    <s v="AERMOD 22112"/>
    <s v="ElmoreNorth_10202023_2021_SO2A.SUM"/>
    <x v="6"/>
    <x v="2"/>
    <x v="15"/>
    <x v="0"/>
    <n v="0"/>
    <n v="630399.73"/>
    <n v="3672375.09"/>
    <n v="-69.62"/>
    <n v="-69.62"/>
    <n v="0"/>
    <s v="1 YEARS"/>
    <x v="5"/>
    <n v="10"/>
    <n v="17"/>
    <n v="5963"/>
  </r>
  <r>
    <s v="AERMOD 22112"/>
    <s v="ElmoreNorth_10202023_2021_SO2A.SUM"/>
    <x v="6"/>
    <x v="2"/>
    <x v="16"/>
    <x v="0"/>
    <n v="0"/>
    <n v="630399.73"/>
    <n v="3672375.09"/>
    <n v="-69.62"/>
    <n v="-69.62"/>
    <n v="0"/>
    <s v="1 YEARS"/>
    <x v="5"/>
    <n v="10"/>
    <n v="17"/>
    <n v="59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C97088-D8D8-4CFE-9885-55E5C02F1BB0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A214" firstHeaderRow="1" firstDataRow="2" firstDataCol="1"/>
  <pivotFields count="17">
    <pivotField showAll="0"/>
    <pivotField showAll="0"/>
    <pivotField axis="axisRow" showAll="0">
      <items count="9">
        <item x="0"/>
        <item x="3"/>
        <item x="4"/>
        <item x="5"/>
        <item x="6"/>
        <item x="2"/>
        <item x="7"/>
        <item x="1"/>
        <item t="default"/>
      </items>
    </pivotField>
    <pivotField axis="axisRow" showAll="0">
      <items count="13">
        <item x="0"/>
        <item x="7"/>
        <item x="3"/>
        <item x="6"/>
        <item x="10"/>
        <item x="9"/>
        <item x="1"/>
        <item x="8"/>
        <item x="4"/>
        <item x="2"/>
        <item x="5"/>
        <item x="11"/>
        <item t="default"/>
      </items>
    </pivotField>
    <pivotField axis="axisCol" showAll="0">
      <items count="52">
        <item x="0"/>
        <item x="35"/>
        <item x="2"/>
        <item x="32"/>
        <item x="17"/>
        <item x="3"/>
        <item x="4"/>
        <item x="5"/>
        <item x="7"/>
        <item x="1"/>
        <item x="6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Row" showAll="0">
      <items count="7">
        <item x="0"/>
        <item x="1"/>
        <item x="5"/>
        <item x="2"/>
        <item x="3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3"/>
        <item x="4"/>
        <item x="5"/>
        <item x="1"/>
        <item t="default"/>
      </items>
    </pivotField>
    <pivotField showAll="0"/>
    <pivotField showAll="0"/>
    <pivotField showAll="0"/>
  </pivotFields>
  <rowFields count="4">
    <field x="2"/>
    <field x="3"/>
    <field x="5"/>
    <field x="13"/>
  </rowFields>
  <rowItems count="210">
    <i>
      <x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>
      <x v="1"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8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 r="1">
      <x v="10"/>
    </i>
    <i r="2">
      <x/>
    </i>
    <i r="3">
      <x/>
    </i>
    <i r="3">
      <x v="1"/>
    </i>
    <i r="3">
      <x v="2"/>
    </i>
    <i r="3">
      <x v="3"/>
    </i>
    <i r="3">
      <x v="4"/>
    </i>
    <i>
      <x v="2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2">
      <x v="4"/>
    </i>
    <i r="3">
      <x/>
    </i>
    <i r="3">
      <x v="1"/>
    </i>
    <i r="3">
      <x v="2"/>
    </i>
    <i r="3">
      <x v="3"/>
    </i>
    <i r="3">
      <x v="4"/>
    </i>
    <i r="3">
      <x v="5"/>
    </i>
    <i r="2">
      <x v="5"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3"/>
    </i>
    <i r="1">
      <x v="1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7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>
      <x v="4"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4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5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6"/>
    </i>
    <i r="1">
      <x/>
    </i>
    <i r="2">
      <x/>
    </i>
    <i r="3">
      <x v="5"/>
    </i>
    <i r="2">
      <x v="1"/>
    </i>
    <i r="3">
      <x v="5"/>
    </i>
    <i r="1">
      <x v="11"/>
    </i>
    <i r="2">
      <x/>
    </i>
    <i r="3">
      <x v="5"/>
    </i>
    <i>
      <x v="7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t="grand">
      <x/>
    </i>
  </rowItems>
  <colFields count="1">
    <field x="4"/>
  </colFields>
  <col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colItems>
  <dataFields count="1">
    <dataField name="Max of Conc/Dep" fld="6" subtotal="max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19E9-5438-4EB2-89FA-5BCC8590E3D3}">
  <dimension ref="A1:K53"/>
  <sheetViews>
    <sheetView tabSelected="1" view="pageBreakPreview" zoomScaleNormal="80" zoomScaleSheetLayoutView="100" workbookViewId="0">
      <selection activeCell="C5" sqref="C5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  <col min="5" max="5" width="13.5703125" customWidth="1"/>
    <col min="6" max="6" width="16.28515625" customWidth="1"/>
    <col min="7" max="7" width="16.5703125" customWidth="1"/>
    <col min="8" max="8" width="14.140625" customWidth="1"/>
    <col min="9" max="9" width="13.5703125" customWidth="1"/>
    <col min="10" max="10" width="13.42578125" customWidth="1"/>
    <col min="11" max="11" width="13.28515625" customWidth="1"/>
  </cols>
  <sheetData>
    <row r="1" spans="1:11" x14ac:dyDescent="0.25">
      <c r="A1" s="22" t="s">
        <v>412</v>
      </c>
    </row>
    <row r="2" spans="1:11" x14ac:dyDescent="0.25">
      <c r="A2" s="23" t="s">
        <v>413</v>
      </c>
    </row>
    <row r="3" spans="1:11" x14ac:dyDescent="0.25">
      <c r="A3" s="23" t="s">
        <v>414</v>
      </c>
    </row>
    <row r="4" spans="1:11" x14ac:dyDescent="0.25">
      <c r="A4" s="56" t="s">
        <v>379</v>
      </c>
    </row>
    <row r="6" spans="1:11" x14ac:dyDescent="0.25">
      <c r="A6" s="25" t="s">
        <v>415</v>
      </c>
    </row>
    <row r="7" spans="1:11" ht="24.75" x14ac:dyDescent="0.25">
      <c r="A7" s="41" t="s">
        <v>111</v>
      </c>
      <c r="B7" s="41" t="s">
        <v>112</v>
      </c>
      <c r="C7" s="41" t="s">
        <v>113</v>
      </c>
      <c r="D7" s="41" t="s">
        <v>114</v>
      </c>
      <c r="E7" s="26" t="s">
        <v>115</v>
      </c>
      <c r="F7" s="26" t="s">
        <v>116</v>
      </c>
      <c r="G7" s="26" t="s">
        <v>117</v>
      </c>
      <c r="H7" s="26" t="s">
        <v>118</v>
      </c>
      <c r="I7" s="26" t="s">
        <v>119</v>
      </c>
      <c r="J7" s="26" t="s">
        <v>120</v>
      </c>
      <c r="K7" s="26" t="s">
        <v>121</v>
      </c>
    </row>
    <row r="8" spans="1:11" x14ac:dyDescent="0.25">
      <c r="A8" s="42"/>
      <c r="B8" s="42"/>
      <c r="C8" s="42"/>
      <c r="D8" s="42"/>
      <c r="E8" s="26" t="s">
        <v>122</v>
      </c>
      <c r="F8" s="26" t="s">
        <v>122</v>
      </c>
      <c r="G8" s="26" t="s">
        <v>122</v>
      </c>
      <c r="H8" s="26" t="s">
        <v>122</v>
      </c>
      <c r="I8" s="26" t="s">
        <v>123</v>
      </c>
      <c r="J8" s="26" t="s">
        <v>124</v>
      </c>
      <c r="K8" s="26" t="s">
        <v>122</v>
      </c>
    </row>
    <row r="9" spans="1:11" x14ac:dyDescent="0.25">
      <c r="A9" s="57" t="s">
        <v>125</v>
      </c>
      <c r="B9" s="57" t="s">
        <v>126</v>
      </c>
      <c r="C9" s="57" t="s">
        <v>127</v>
      </c>
      <c r="D9" s="57" t="s">
        <v>206</v>
      </c>
      <c r="E9" s="57">
        <v>630474.86699999997</v>
      </c>
      <c r="F9" s="57">
        <v>3672198.81</v>
      </c>
      <c r="G9" s="57">
        <v>-69.349999999999994</v>
      </c>
      <c r="H9" s="57">
        <v>12.222479999999999</v>
      </c>
      <c r="I9" s="57">
        <v>311.76111100000003</v>
      </c>
      <c r="J9" s="57">
        <v>9.2648914799999993</v>
      </c>
      <c r="K9" s="57">
        <v>9.9974399999999992</v>
      </c>
    </row>
    <row r="10" spans="1:11" x14ac:dyDescent="0.25">
      <c r="A10" s="57" t="s">
        <v>128</v>
      </c>
      <c r="B10" s="57" t="s">
        <v>126</v>
      </c>
      <c r="C10" s="57" t="s">
        <v>127</v>
      </c>
      <c r="D10" s="57" t="s">
        <v>207</v>
      </c>
      <c r="E10" s="57">
        <v>630486.76100000006</v>
      </c>
      <c r="F10" s="57">
        <v>3672187.55</v>
      </c>
      <c r="G10" s="57">
        <v>-69.349999999999994</v>
      </c>
      <c r="H10" s="57">
        <v>12.222479999999999</v>
      </c>
      <c r="I10" s="57">
        <v>311.76111100000003</v>
      </c>
      <c r="J10" s="57">
        <v>9.2648914799999993</v>
      </c>
      <c r="K10" s="57">
        <v>9.9974399999999992</v>
      </c>
    </row>
    <row r="11" spans="1:11" x14ac:dyDescent="0.25">
      <c r="A11" s="57" t="s">
        <v>129</v>
      </c>
      <c r="B11" s="57" t="s">
        <v>126</v>
      </c>
      <c r="C11" s="57" t="s">
        <v>127</v>
      </c>
      <c r="D11" s="57" t="s">
        <v>209</v>
      </c>
      <c r="E11" s="57">
        <v>630498.02899999998</v>
      </c>
      <c r="F11" s="57">
        <v>3672175.65</v>
      </c>
      <c r="G11" s="57">
        <v>-69.349999999999994</v>
      </c>
      <c r="H11" s="57">
        <v>12.222479999999999</v>
      </c>
      <c r="I11" s="57">
        <v>311.76111100000003</v>
      </c>
      <c r="J11" s="57">
        <v>9.2648914799999993</v>
      </c>
      <c r="K11" s="57">
        <v>9.9974399999999992</v>
      </c>
    </row>
    <row r="12" spans="1:11" x14ac:dyDescent="0.25">
      <c r="A12" s="57" t="s">
        <v>130</v>
      </c>
      <c r="B12" s="57" t="s">
        <v>126</v>
      </c>
      <c r="C12" s="57" t="s">
        <v>127</v>
      </c>
      <c r="D12" s="57" t="s">
        <v>210</v>
      </c>
      <c r="E12" s="57">
        <v>630509.92200000002</v>
      </c>
      <c r="F12" s="57">
        <v>3672164.39</v>
      </c>
      <c r="G12" s="57">
        <v>-69.349999999999994</v>
      </c>
      <c r="H12" s="57">
        <v>12.222479999999999</v>
      </c>
      <c r="I12" s="57">
        <v>311.76111100000003</v>
      </c>
      <c r="J12" s="57">
        <v>9.2648914799999993</v>
      </c>
      <c r="K12" s="57">
        <v>9.9974399999999992</v>
      </c>
    </row>
    <row r="13" spans="1:11" x14ac:dyDescent="0.25">
      <c r="A13" s="57" t="s">
        <v>131</v>
      </c>
      <c r="B13" s="57" t="s">
        <v>126</v>
      </c>
      <c r="C13" s="57" t="s">
        <v>127</v>
      </c>
      <c r="D13" s="57" t="s">
        <v>211</v>
      </c>
      <c r="E13" s="57">
        <v>630521.81599999999</v>
      </c>
      <c r="F13" s="57">
        <v>3672152.49</v>
      </c>
      <c r="G13" s="57">
        <v>-69.349999999999994</v>
      </c>
      <c r="H13" s="57">
        <v>12.222479999999999</v>
      </c>
      <c r="I13" s="57">
        <v>311.76111100000003</v>
      </c>
      <c r="J13" s="57">
        <v>9.2648914799999993</v>
      </c>
      <c r="K13" s="57">
        <v>9.9974399999999992</v>
      </c>
    </row>
    <row r="14" spans="1:11" x14ac:dyDescent="0.25">
      <c r="A14" s="57" t="s">
        <v>132</v>
      </c>
      <c r="B14" s="57" t="s">
        <v>126</v>
      </c>
      <c r="C14" s="57" t="s">
        <v>127</v>
      </c>
      <c r="D14" s="57" t="s">
        <v>212</v>
      </c>
      <c r="E14" s="57">
        <v>630532.45700000005</v>
      </c>
      <c r="F14" s="57">
        <v>3672141.22</v>
      </c>
      <c r="G14" s="57">
        <v>-69.349999999999994</v>
      </c>
      <c r="H14" s="57">
        <v>12.222479999999999</v>
      </c>
      <c r="I14" s="57">
        <v>311.76111100000003</v>
      </c>
      <c r="J14" s="57">
        <v>9.2648914799999993</v>
      </c>
      <c r="K14" s="57">
        <v>9.9974399999999992</v>
      </c>
    </row>
    <row r="15" spans="1:11" x14ac:dyDescent="0.25">
      <c r="A15" s="57" t="s">
        <v>133</v>
      </c>
      <c r="B15" s="57" t="s">
        <v>126</v>
      </c>
      <c r="C15" s="57" t="s">
        <v>127</v>
      </c>
      <c r="D15" s="57" t="s">
        <v>213</v>
      </c>
      <c r="E15" s="57">
        <v>630544.97699999996</v>
      </c>
      <c r="F15" s="57">
        <v>3672129.96</v>
      </c>
      <c r="G15" s="57">
        <v>-69.349999999999994</v>
      </c>
      <c r="H15" s="57">
        <v>12.222479999999999</v>
      </c>
      <c r="I15" s="57">
        <v>311.76111100000003</v>
      </c>
      <c r="J15" s="57">
        <v>9.2648914799999993</v>
      </c>
      <c r="K15" s="57">
        <v>9.9974399999999992</v>
      </c>
    </row>
    <row r="16" spans="1:11" x14ac:dyDescent="0.25">
      <c r="A16" s="57" t="s">
        <v>219</v>
      </c>
      <c r="B16" s="57" t="s">
        <v>126</v>
      </c>
      <c r="C16" s="57" t="s">
        <v>127</v>
      </c>
      <c r="D16" s="57" t="s">
        <v>226</v>
      </c>
      <c r="E16" s="57">
        <v>630556.87</v>
      </c>
      <c r="F16" s="57">
        <v>3672118.69</v>
      </c>
      <c r="G16" s="57">
        <v>-69.349999999999994</v>
      </c>
      <c r="H16" s="57">
        <v>12.222479999999999</v>
      </c>
      <c r="I16" s="57">
        <v>311.76111100000003</v>
      </c>
      <c r="J16" s="57">
        <v>9.2648914799999993</v>
      </c>
      <c r="K16" s="57">
        <v>9.9974399999999992</v>
      </c>
    </row>
    <row r="17" spans="1:11" x14ac:dyDescent="0.25">
      <c r="A17" s="57" t="s">
        <v>220</v>
      </c>
      <c r="B17" s="57" t="s">
        <v>126</v>
      </c>
      <c r="C17" s="57" t="s">
        <v>127</v>
      </c>
      <c r="D17" s="57" t="s">
        <v>227</v>
      </c>
      <c r="E17" s="57">
        <v>630568.76399999997</v>
      </c>
      <c r="F17" s="57">
        <v>3672106.8</v>
      </c>
      <c r="G17" s="57">
        <v>-69.349999999999994</v>
      </c>
      <c r="H17" s="57">
        <v>12.222479999999999</v>
      </c>
      <c r="I17" s="57">
        <v>311.76111100000003</v>
      </c>
      <c r="J17" s="57">
        <v>9.2648914799999993</v>
      </c>
      <c r="K17" s="57">
        <v>9.9974399999999992</v>
      </c>
    </row>
    <row r="18" spans="1:11" x14ac:dyDescent="0.25">
      <c r="A18" s="57" t="s">
        <v>221</v>
      </c>
      <c r="B18" s="57" t="s">
        <v>126</v>
      </c>
      <c r="C18" s="57" t="s">
        <v>127</v>
      </c>
      <c r="D18" s="57" t="s">
        <v>228</v>
      </c>
      <c r="E18" s="57">
        <v>630580.03099999996</v>
      </c>
      <c r="F18" s="57">
        <v>3672096.15</v>
      </c>
      <c r="G18" s="57">
        <v>-69.349999999999994</v>
      </c>
      <c r="H18" s="57">
        <v>12.222479999999999</v>
      </c>
      <c r="I18" s="57">
        <v>311.76111100000003</v>
      </c>
      <c r="J18" s="57">
        <v>9.2648914799999993</v>
      </c>
      <c r="K18" s="57">
        <v>9.9974399999999992</v>
      </c>
    </row>
    <row r="19" spans="1:11" x14ac:dyDescent="0.25">
      <c r="A19" s="57" t="s">
        <v>222</v>
      </c>
      <c r="B19" s="57" t="s">
        <v>126</v>
      </c>
      <c r="C19" s="57" t="s">
        <v>127</v>
      </c>
      <c r="D19" s="57" t="s">
        <v>208</v>
      </c>
      <c r="E19" s="57">
        <v>630591.92500000005</v>
      </c>
      <c r="F19" s="57">
        <v>3672084.26</v>
      </c>
      <c r="G19" s="57">
        <v>-69.349999999999994</v>
      </c>
      <c r="H19" s="57">
        <v>12.222479999999999</v>
      </c>
      <c r="I19" s="57">
        <v>311.76111100000003</v>
      </c>
      <c r="J19" s="57">
        <v>9.2648914799999993</v>
      </c>
      <c r="K19" s="57">
        <v>9.9974399999999992</v>
      </c>
    </row>
    <row r="20" spans="1:11" x14ac:dyDescent="0.25">
      <c r="A20" s="57" t="s">
        <v>223</v>
      </c>
      <c r="B20" s="57" t="s">
        <v>126</v>
      </c>
      <c r="C20" s="57" t="s">
        <v>127</v>
      </c>
      <c r="D20" s="57" t="s">
        <v>229</v>
      </c>
      <c r="E20" s="57">
        <v>630603.81799999997</v>
      </c>
      <c r="F20" s="57">
        <v>3672072.99</v>
      </c>
      <c r="G20" s="57">
        <v>-69.349999999999994</v>
      </c>
      <c r="H20" s="57">
        <v>12.222479999999999</v>
      </c>
      <c r="I20" s="57">
        <v>311.76111100000003</v>
      </c>
      <c r="J20" s="57">
        <v>9.2648914799999993</v>
      </c>
      <c r="K20" s="57">
        <v>9.9974399999999992</v>
      </c>
    </row>
    <row r="21" spans="1:11" x14ac:dyDescent="0.25">
      <c r="A21" s="57" t="s">
        <v>224</v>
      </c>
      <c r="B21" s="57" t="s">
        <v>126</v>
      </c>
      <c r="C21" s="57" t="s">
        <v>127</v>
      </c>
      <c r="D21" s="57" t="s">
        <v>230</v>
      </c>
      <c r="E21" s="57">
        <v>630615.08600000001</v>
      </c>
      <c r="F21" s="57">
        <v>3672061.73</v>
      </c>
      <c r="G21" s="57">
        <v>-69.349999999999994</v>
      </c>
      <c r="H21" s="57">
        <v>12.222479999999999</v>
      </c>
      <c r="I21" s="57">
        <v>311.76111100000003</v>
      </c>
      <c r="J21" s="57">
        <v>9.2648914799999993</v>
      </c>
      <c r="K21" s="57">
        <v>9.9974399999999992</v>
      </c>
    </row>
    <row r="22" spans="1:11" x14ac:dyDescent="0.25">
      <c r="A22" s="57" t="s">
        <v>225</v>
      </c>
      <c r="B22" s="57" t="s">
        <v>126</v>
      </c>
      <c r="C22" s="57" t="s">
        <v>127</v>
      </c>
      <c r="D22" s="57" t="s">
        <v>231</v>
      </c>
      <c r="E22" s="57">
        <v>630626.98</v>
      </c>
      <c r="F22" s="57">
        <v>3672050.46</v>
      </c>
      <c r="G22" s="57">
        <v>-69.349999999999994</v>
      </c>
      <c r="H22" s="57">
        <v>12.222479999999999</v>
      </c>
      <c r="I22" s="57">
        <v>311.76111100000003</v>
      </c>
      <c r="J22" s="57">
        <v>9.2648914799999993</v>
      </c>
      <c r="K22" s="57">
        <v>9.9974399999999992</v>
      </c>
    </row>
    <row r="23" spans="1:11" x14ac:dyDescent="0.25">
      <c r="A23" s="57" t="s">
        <v>217</v>
      </c>
      <c r="B23" s="57" t="s">
        <v>126</v>
      </c>
      <c r="C23" s="57" t="s">
        <v>127</v>
      </c>
      <c r="D23" s="57" t="s">
        <v>214</v>
      </c>
      <c r="E23" s="57">
        <v>630227.59699999995</v>
      </c>
      <c r="F23" s="57">
        <v>3672341.21</v>
      </c>
      <c r="G23" s="57">
        <v>-69.92</v>
      </c>
      <c r="H23" s="57">
        <v>13.411199999999999</v>
      </c>
      <c r="I23" s="57">
        <v>499.816667</v>
      </c>
      <c r="J23" s="57">
        <v>5.87</v>
      </c>
      <c r="K23" s="57">
        <v>2.4384000000000001</v>
      </c>
    </row>
    <row r="24" spans="1:11" x14ac:dyDescent="0.25">
      <c r="A24" s="57" t="s">
        <v>218</v>
      </c>
      <c r="B24" s="57" t="s">
        <v>126</v>
      </c>
      <c r="C24" s="57" t="s">
        <v>127</v>
      </c>
      <c r="D24" s="57" t="s">
        <v>214</v>
      </c>
      <c r="E24" s="57">
        <v>630235.51100000006</v>
      </c>
      <c r="F24" s="57">
        <v>3672341.57</v>
      </c>
      <c r="G24" s="57">
        <v>-69.900000000000006</v>
      </c>
      <c r="H24" s="57">
        <v>13.411199999999999</v>
      </c>
      <c r="I24" s="57">
        <v>499.816667</v>
      </c>
      <c r="J24" s="57">
        <v>5.87</v>
      </c>
      <c r="K24" s="57">
        <v>2.4384000000000001</v>
      </c>
    </row>
    <row r="25" spans="1:11" x14ac:dyDescent="0.25">
      <c r="A25" s="57" t="s">
        <v>134</v>
      </c>
      <c r="B25" s="57" t="s">
        <v>126</v>
      </c>
      <c r="C25" s="57" t="s">
        <v>127</v>
      </c>
      <c r="D25" s="57" t="s">
        <v>215</v>
      </c>
      <c r="E25" s="57">
        <v>630569.96400000004</v>
      </c>
      <c r="F25" s="57">
        <v>3672219.61</v>
      </c>
      <c r="G25" s="57">
        <v>-69.16</v>
      </c>
      <c r="H25" s="57">
        <v>3.33</v>
      </c>
      <c r="I25" s="57">
        <v>789.26</v>
      </c>
      <c r="J25" s="57">
        <v>36.229999999999997</v>
      </c>
      <c r="K25" s="57">
        <v>0.15</v>
      </c>
    </row>
    <row r="26" spans="1:11" x14ac:dyDescent="0.25">
      <c r="A26" s="57" t="s">
        <v>141</v>
      </c>
      <c r="B26" s="57" t="s">
        <v>126</v>
      </c>
      <c r="C26" s="57" t="s">
        <v>127</v>
      </c>
      <c r="D26" s="57" t="s">
        <v>380</v>
      </c>
      <c r="E26" s="57">
        <v>630507.10699999996</v>
      </c>
      <c r="F26" s="57">
        <v>3672275.58</v>
      </c>
      <c r="G26" s="57">
        <v>-69.36</v>
      </c>
      <c r="H26" s="57">
        <v>7.17</v>
      </c>
      <c r="I26" s="57">
        <v>748.15</v>
      </c>
      <c r="J26" s="57">
        <v>34.967187500000001</v>
      </c>
      <c r="K26" s="57">
        <v>0.32</v>
      </c>
    </row>
    <row r="27" spans="1:11" x14ac:dyDescent="0.25">
      <c r="A27" s="57" t="s">
        <v>142</v>
      </c>
      <c r="B27" s="57" t="s">
        <v>126</v>
      </c>
      <c r="C27" s="57" t="s">
        <v>127</v>
      </c>
      <c r="D27" s="57" t="s">
        <v>381</v>
      </c>
      <c r="E27" s="57">
        <v>630507.10699999996</v>
      </c>
      <c r="F27" s="57">
        <v>3672274.28</v>
      </c>
      <c r="G27" s="57">
        <v>-69.36</v>
      </c>
      <c r="H27" s="57">
        <v>7.17</v>
      </c>
      <c r="I27" s="57">
        <v>748.15</v>
      </c>
      <c r="J27" s="57">
        <v>34.967187500000001</v>
      </c>
      <c r="K27" s="57">
        <v>0.32</v>
      </c>
    </row>
    <row r="28" spans="1:11" x14ac:dyDescent="0.25">
      <c r="A28" s="57" t="s">
        <v>143</v>
      </c>
      <c r="B28" s="57" t="s">
        <v>126</v>
      </c>
      <c r="C28" s="57" t="s">
        <v>127</v>
      </c>
      <c r="D28" s="57" t="s">
        <v>382</v>
      </c>
      <c r="E28" s="57">
        <v>630507.10699999996</v>
      </c>
      <c r="F28" s="57">
        <v>3672272.93</v>
      </c>
      <c r="G28" s="57">
        <v>-69.36</v>
      </c>
      <c r="H28" s="57">
        <v>7.17</v>
      </c>
      <c r="I28" s="57">
        <v>748.15</v>
      </c>
      <c r="J28" s="57">
        <v>34.967187500000001</v>
      </c>
      <c r="K28" s="57">
        <v>0.32</v>
      </c>
    </row>
    <row r="29" spans="1:11" x14ac:dyDescent="0.25">
      <c r="A29" s="57" t="s">
        <v>135</v>
      </c>
      <c r="B29" s="57" t="s">
        <v>126</v>
      </c>
      <c r="C29" s="57" t="s">
        <v>127</v>
      </c>
      <c r="D29" s="57" t="s">
        <v>383</v>
      </c>
      <c r="E29" s="57">
        <v>630507.10699999996</v>
      </c>
      <c r="F29" s="57">
        <v>3672266.18</v>
      </c>
      <c r="G29" s="57">
        <v>-69.39</v>
      </c>
      <c r="H29" s="57">
        <v>7.17</v>
      </c>
      <c r="I29" s="57">
        <v>748.15</v>
      </c>
      <c r="J29" s="57">
        <v>34.967187500000001</v>
      </c>
      <c r="K29" s="57">
        <v>0.32</v>
      </c>
    </row>
    <row r="30" spans="1:11" x14ac:dyDescent="0.25">
      <c r="A30" s="57" t="s">
        <v>136</v>
      </c>
      <c r="B30" s="57" t="s">
        <v>126</v>
      </c>
      <c r="C30" s="57" t="s">
        <v>127</v>
      </c>
      <c r="D30" s="57" t="s">
        <v>384</v>
      </c>
      <c r="E30" s="57">
        <v>630507.10699999996</v>
      </c>
      <c r="F30" s="57">
        <v>3672264.84</v>
      </c>
      <c r="G30" s="57">
        <v>-69.39</v>
      </c>
      <c r="H30" s="57">
        <v>7.17</v>
      </c>
      <c r="I30" s="57">
        <v>748.15</v>
      </c>
      <c r="J30" s="57">
        <v>34.967187500000001</v>
      </c>
      <c r="K30" s="57">
        <v>0.32</v>
      </c>
    </row>
    <row r="31" spans="1:11" x14ac:dyDescent="0.25">
      <c r="A31" s="57" t="s">
        <v>137</v>
      </c>
      <c r="B31" s="57" t="s">
        <v>126</v>
      </c>
      <c r="C31" s="57" t="s">
        <v>127</v>
      </c>
      <c r="D31" s="57" t="s">
        <v>385</v>
      </c>
      <c r="E31" s="57">
        <v>630507.10699999996</v>
      </c>
      <c r="F31" s="57">
        <v>3672263.58</v>
      </c>
      <c r="G31" s="57">
        <v>-69.39</v>
      </c>
      <c r="H31" s="57">
        <v>7.17</v>
      </c>
      <c r="I31" s="57">
        <v>748.15</v>
      </c>
      <c r="J31" s="57">
        <v>34.967187500000001</v>
      </c>
      <c r="K31" s="57">
        <v>0.32</v>
      </c>
    </row>
    <row r="32" spans="1:11" x14ac:dyDescent="0.25">
      <c r="A32" s="57" t="s">
        <v>138</v>
      </c>
      <c r="B32" s="57" t="s">
        <v>126</v>
      </c>
      <c r="C32" s="57" t="s">
        <v>127</v>
      </c>
      <c r="D32" s="57" t="s">
        <v>386</v>
      </c>
      <c r="E32" s="57">
        <v>630507.10699999996</v>
      </c>
      <c r="F32" s="57">
        <v>3672256.83</v>
      </c>
      <c r="G32" s="57">
        <v>-69.38</v>
      </c>
      <c r="H32" s="57">
        <v>7.17</v>
      </c>
      <c r="I32" s="57">
        <v>748.15</v>
      </c>
      <c r="J32" s="57">
        <v>34.967187500000001</v>
      </c>
      <c r="K32" s="57">
        <v>0.32</v>
      </c>
    </row>
    <row r="33" spans="1:11" x14ac:dyDescent="0.25">
      <c r="A33" s="57" t="s">
        <v>139</v>
      </c>
      <c r="B33" s="57" t="s">
        <v>126</v>
      </c>
      <c r="C33" s="57" t="s">
        <v>127</v>
      </c>
      <c r="D33" s="57" t="s">
        <v>387</v>
      </c>
      <c r="E33" s="57">
        <v>630507.10699999996</v>
      </c>
      <c r="F33" s="57">
        <v>3672255.53</v>
      </c>
      <c r="G33" s="57">
        <v>-69.38</v>
      </c>
      <c r="H33" s="57">
        <v>7.17</v>
      </c>
      <c r="I33" s="57">
        <v>748.15</v>
      </c>
      <c r="J33" s="57">
        <v>34.967187500000001</v>
      </c>
      <c r="K33" s="57">
        <v>0.32</v>
      </c>
    </row>
    <row r="34" spans="1:11" x14ac:dyDescent="0.25">
      <c r="A34" s="57" t="s">
        <v>140</v>
      </c>
      <c r="B34" s="57" t="s">
        <v>126</v>
      </c>
      <c r="C34" s="57" t="s">
        <v>127</v>
      </c>
      <c r="D34" s="57" t="s">
        <v>388</v>
      </c>
      <c r="E34" s="57">
        <v>630507.10699999996</v>
      </c>
      <c r="F34" s="57">
        <v>3672254.18</v>
      </c>
      <c r="G34" s="57">
        <v>-69.38</v>
      </c>
      <c r="H34" s="57">
        <v>7.17</v>
      </c>
      <c r="I34" s="57">
        <v>748.15</v>
      </c>
      <c r="J34" s="57">
        <v>34.967187500000001</v>
      </c>
      <c r="K34" s="57">
        <v>0.32</v>
      </c>
    </row>
    <row r="35" spans="1:11" x14ac:dyDescent="0.25">
      <c r="A35" s="57" t="s">
        <v>144</v>
      </c>
      <c r="B35" s="57" t="s">
        <v>126</v>
      </c>
      <c r="C35" s="57" t="s">
        <v>127</v>
      </c>
      <c r="D35" s="57" t="s">
        <v>145</v>
      </c>
      <c r="E35" s="57">
        <v>630421.43999999994</v>
      </c>
      <c r="F35" s="57">
        <v>3672208.12</v>
      </c>
      <c r="G35" s="57">
        <v>-69.489999999999995</v>
      </c>
      <c r="H35" s="57">
        <v>7.3151999999999999</v>
      </c>
      <c r="I35" s="57">
        <v>454.77777800000001</v>
      </c>
      <c r="J35" s="57">
        <v>2.7</v>
      </c>
      <c r="K35" s="57">
        <v>8.9700000000000006</v>
      </c>
    </row>
    <row r="36" spans="1:11" x14ac:dyDescent="0.25">
      <c r="A36" s="57" t="s">
        <v>258</v>
      </c>
      <c r="B36" s="57" t="s">
        <v>126</v>
      </c>
      <c r="C36" s="57" t="s">
        <v>127</v>
      </c>
      <c r="D36" s="57" t="s">
        <v>389</v>
      </c>
      <c r="E36" s="57">
        <v>630711.46</v>
      </c>
      <c r="F36" s="57">
        <v>3673131.33</v>
      </c>
      <c r="G36" s="57">
        <v>-69.3</v>
      </c>
      <c r="H36" s="57">
        <v>15.849600000000001</v>
      </c>
      <c r="I36" s="57">
        <v>384.705556</v>
      </c>
      <c r="J36" s="57">
        <v>8.43</v>
      </c>
      <c r="K36" s="57">
        <v>2.7431999999999999</v>
      </c>
    </row>
    <row r="37" spans="1:11" x14ac:dyDescent="0.25">
      <c r="A37" s="57" t="s">
        <v>259</v>
      </c>
      <c r="B37" s="57" t="s">
        <v>126</v>
      </c>
      <c r="C37" s="57" t="s">
        <v>127</v>
      </c>
      <c r="D37" s="57" t="s">
        <v>390</v>
      </c>
      <c r="E37" s="57">
        <v>631537.72</v>
      </c>
      <c r="F37" s="57">
        <v>3670819.44</v>
      </c>
      <c r="G37" s="57">
        <v>-66.62</v>
      </c>
      <c r="H37" s="57">
        <v>15.849600000000001</v>
      </c>
      <c r="I37" s="57">
        <v>384.705556</v>
      </c>
      <c r="J37" s="57">
        <v>8.43</v>
      </c>
      <c r="K37" s="57">
        <v>2.7431999999999999</v>
      </c>
    </row>
    <row r="38" spans="1:11" x14ac:dyDescent="0.25">
      <c r="A38" s="57" t="s">
        <v>260</v>
      </c>
      <c r="B38" s="57" t="s">
        <v>126</v>
      </c>
      <c r="C38" s="57" t="s">
        <v>127</v>
      </c>
      <c r="D38" s="57" t="s">
        <v>391</v>
      </c>
      <c r="E38" s="57">
        <v>632350.61</v>
      </c>
      <c r="F38" s="57">
        <v>3670825.99</v>
      </c>
      <c r="G38" s="57">
        <v>-65.87</v>
      </c>
      <c r="H38" s="57">
        <v>15.849600000000001</v>
      </c>
      <c r="I38" s="57">
        <v>384.705556</v>
      </c>
      <c r="J38" s="57">
        <v>8.43</v>
      </c>
      <c r="K38" s="57">
        <v>2.7431999999999999</v>
      </c>
    </row>
    <row r="39" spans="1:11" x14ac:dyDescent="0.25">
      <c r="A39" s="57" t="s">
        <v>261</v>
      </c>
      <c r="B39" s="57" t="s">
        <v>126</v>
      </c>
      <c r="C39" s="57" t="s">
        <v>127</v>
      </c>
      <c r="D39" s="57" t="s">
        <v>392</v>
      </c>
      <c r="E39" s="57">
        <v>629934.54</v>
      </c>
      <c r="F39" s="57">
        <v>3673207.51</v>
      </c>
      <c r="G39" s="57">
        <v>-70.06</v>
      </c>
      <c r="H39" s="57">
        <v>15.849600000000001</v>
      </c>
      <c r="I39" s="57">
        <v>384.705556</v>
      </c>
      <c r="J39" s="57">
        <v>8.43</v>
      </c>
      <c r="K39" s="57">
        <v>2.7431999999999999</v>
      </c>
    </row>
    <row r="40" spans="1:11" x14ac:dyDescent="0.25">
      <c r="A40" s="57" t="s">
        <v>262</v>
      </c>
      <c r="B40" s="57" t="s">
        <v>126</v>
      </c>
      <c r="C40" s="57" t="s">
        <v>127</v>
      </c>
      <c r="D40" s="57" t="s">
        <v>393</v>
      </c>
      <c r="E40" s="57">
        <v>630703.55000000005</v>
      </c>
      <c r="F40" s="57">
        <v>3673558.27</v>
      </c>
      <c r="G40" s="57">
        <v>-69.58</v>
      </c>
      <c r="H40" s="57">
        <v>15.849600000000001</v>
      </c>
      <c r="I40" s="57">
        <v>384.705556</v>
      </c>
      <c r="J40" s="57">
        <v>8.43</v>
      </c>
      <c r="K40" s="57">
        <v>2.7431999999999999</v>
      </c>
    </row>
    <row r="41" spans="1:11" x14ac:dyDescent="0.25">
      <c r="A41" s="57" t="s">
        <v>263</v>
      </c>
      <c r="B41" s="57" t="s">
        <v>126</v>
      </c>
      <c r="C41" s="57" t="s">
        <v>127</v>
      </c>
      <c r="D41" s="57" t="s">
        <v>394</v>
      </c>
      <c r="E41" s="57">
        <v>630521.71</v>
      </c>
      <c r="F41" s="57">
        <v>3672419.77</v>
      </c>
      <c r="G41" s="57">
        <v>-69.41</v>
      </c>
      <c r="H41" s="57">
        <v>15.849600000000001</v>
      </c>
      <c r="I41" s="57">
        <v>384.705556</v>
      </c>
      <c r="J41" s="57">
        <v>8.43</v>
      </c>
      <c r="K41" s="57">
        <v>2.7431999999999999</v>
      </c>
    </row>
    <row r="42" spans="1:11" x14ac:dyDescent="0.25">
      <c r="A42" s="57" t="s">
        <v>264</v>
      </c>
      <c r="B42" s="57" t="s">
        <v>126</v>
      </c>
      <c r="C42" s="57" t="s">
        <v>127</v>
      </c>
      <c r="D42" s="57" t="s">
        <v>395</v>
      </c>
      <c r="E42" s="57">
        <v>629944.55000000005</v>
      </c>
      <c r="F42" s="57">
        <v>3670008.35</v>
      </c>
      <c r="G42" s="57">
        <v>-66.42</v>
      </c>
      <c r="H42" s="57">
        <v>15.849600000000001</v>
      </c>
      <c r="I42" s="57">
        <v>384.705556</v>
      </c>
      <c r="J42" s="57">
        <v>8.43</v>
      </c>
      <c r="K42" s="57">
        <v>2.7431999999999999</v>
      </c>
    </row>
    <row r="43" spans="1:11" x14ac:dyDescent="0.25">
      <c r="A43" s="57" t="s">
        <v>265</v>
      </c>
      <c r="B43" s="57" t="s">
        <v>126</v>
      </c>
      <c r="C43" s="57" t="s">
        <v>127</v>
      </c>
      <c r="D43" s="57" t="s">
        <v>396</v>
      </c>
      <c r="E43" s="57">
        <v>629853.5</v>
      </c>
      <c r="F43" s="57">
        <v>3672457.91</v>
      </c>
      <c r="G43" s="57">
        <v>-70.34</v>
      </c>
      <c r="H43" s="57">
        <v>15.849600000000001</v>
      </c>
      <c r="I43" s="57">
        <v>384.705556</v>
      </c>
      <c r="J43" s="57">
        <v>8.43</v>
      </c>
      <c r="K43" s="57">
        <v>2.7431999999999999</v>
      </c>
    </row>
    <row r="44" spans="1:11" x14ac:dyDescent="0.25">
      <c r="A44" s="57" t="s">
        <v>266</v>
      </c>
      <c r="B44" s="57" t="s">
        <v>126</v>
      </c>
      <c r="C44" s="57" t="s">
        <v>127</v>
      </c>
      <c r="D44" s="57" t="s">
        <v>397</v>
      </c>
      <c r="E44" s="57">
        <v>629970.93999999994</v>
      </c>
      <c r="F44" s="57">
        <v>3670367.1</v>
      </c>
      <c r="G44" s="57">
        <v>-67.260000000000005</v>
      </c>
      <c r="H44" s="57">
        <v>15.849600000000001</v>
      </c>
      <c r="I44" s="57">
        <v>384.705556</v>
      </c>
      <c r="J44" s="57">
        <v>8.43</v>
      </c>
      <c r="K44" s="57">
        <v>2.7431999999999999</v>
      </c>
    </row>
    <row r="45" spans="1:11" x14ac:dyDescent="0.25">
      <c r="A45" s="57" t="s">
        <v>267</v>
      </c>
      <c r="B45" s="57" t="s">
        <v>126</v>
      </c>
      <c r="C45" s="57" t="s">
        <v>127</v>
      </c>
      <c r="D45" s="57" t="s">
        <v>398</v>
      </c>
      <c r="E45" s="57">
        <v>630741.22</v>
      </c>
      <c r="F45" s="57">
        <v>3670416.27</v>
      </c>
      <c r="G45" s="57">
        <v>-66.62</v>
      </c>
      <c r="H45" s="57">
        <v>15.849600000000001</v>
      </c>
      <c r="I45" s="57">
        <v>384.705556</v>
      </c>
      <c r="J45" s="57">
        <v>8.43</v>
      </c>
      <c r="K45" s="57">
        <v>2.7431999999999999</v>
      </c>
    </row>
    <row r="46" spans="1:11" x14ac:dyDescent="0.25">
      <c r="A46" s="57" t="s">
        <v>268</v>
      </c>
      <c r="B46" s="57" t="s">
        <v>126</v>
      </c>
      <c r="C46" s="57" t="s">
        <v>127</v>
      </c>
      <c r="D46" s="57" t="s">
        <v>399</v>
      </c>
      <c r="E46" s="57">
        <v>630719.37</v>
      </c>
      <c r="F46" s="57">
        <v>3670830.6</v>
      </c>
      <c r="G46" s="57">
        <v>-67.38</v>
      </c>
      <c r="H46" s="57">
        <v>15.849600000000001</v>
      </c>
      <c r="I46" s="57">
        <v>384.705556</v>
      </c>
      <c r="J46" s="57">
        <v>8.43</v>
      </c>
      <c r="K46" s="57">
        <v>2.7431999999999999</v>
      </c>
    </row>
    <row r="47" spans="1:11" x14ac:dyDescent="0.25">
      <c r="A47" s="57" t="s">
        <v>269</v>
      </c>
      <c r="B47" s="57" t="s">
        <v>126</v>
      </c>
      <c r="C47" s="57" t="s">
        <v>127</v>
      </c>
      <c r="D47" s="57" t="s">
        <v>400</v>
      </c>
      <c r="E47" s="57">
        <v>629245.72</v>
      </c>
      <c r="F47" s="57">
        <v>3673182.75</v>
      </c>
      <c r="G47" s="57">
        <v>-69.92</v>
      </c>
      <c r="H47" s="57">
        <v>15.849600000000001</v>
      </c>
      <c r="I47" s="57">
        <v>384.705556</v>
      </c>
      <c r="J47" s="57">
        <v>8.43</v>
      </c>
      <c r="K47" s="57">
        <v>2.7431999999999999</v>
      </c>
    </row>
    <row r="48" spans="1:11" x14ac:dyDescent="0.25">
      <c r="A48" s="57" t="s">
        <v>270</v>
      </c>
      <c r="B48" s="57" t="s">
        <v>126</v>
      </c>
      <c r="C48" s="57" t="s">
        <v>127</v>
      </c>
      <c r="D48" s="57" t="s">
        <v>401</v>
      </c>
      <c r="E48" s="57">
        <v>630452.77</v>
      </c>
      <c r="F48" s="57">
        <v>3670193.38</v>
      </c>
      <c r="G48" s="57">
        <v>-66.569999999999993</v>
      </c>
      <c r="H48" s="57">
        <v>15.849600000000001</v>
      </c>
      <c r="I48" s="57">
        <v>384.705556</v>
      </c>
      <c r="J48" s="57">
        <v>8.43</v>
      </c>
      <c r="K48" s="57">
        <v>2.7431999999999999</v>
      </c>
    </row>
    <row r="49" spans="1:11" x14ac:dyDescent="0.25">
      <c r="A49" s="57" t="s">
        <v>273</v>
      </c>
      <c r="B49" s="57" t="s">
        <v>126</v>
      </c>
      <c r="C49" s="57" t="s">
        <v>127</v>
      </c>
      <c r="D49" s="57" t="s">
        <v>402</v>
      </c>
      <c r="E49" s="57">
        <v>630377</v>
      </c>
      <c r="F49" s="57">
        <v>3672120</v>
      </c>
      <c r="G49" s="57">
        <v>-69.489999999999995</v>
      </c>
      <c r="H49" s="57">
        <v>2.3165</v>
      </c>
      <c r="I49" s="57">
        <v>0</v>
      </c>
      <c r="J49" s="57">
        <v>1.6609970000000001</v>
      </c>
      <c r="K49" s="57">
        <v>7.6200000000000004E-2</v>
      </c>
    </row>
    <row r="50" spans="1:11" x14ac:dyDescent="0.25">
      <c r="A50" s="39" t="s">
        <v>146</v>
      </c>
    </row>
    <row r="51" spans="1:11" x14ac:dyDescent="0.25">
      <c r="A51" s="33" t="s">
        <v>147</v>
      </c>
    </row>
    <row r="52" spans="1:11" x14ac:dyDescent="0.25">
      <c r="A52" s="33" t="s">
        <v>148</v>
      </c>
    </row>
    <row r="53" spans="1:11" x14ac:dyDescent="0.25">
      <c r="A53" s="33" t="s">
        <v>149</v>
      </c>
    </row>
  </sheetData>
  <sheetProtection algorithmName="SHA-512" hashValue="ggmX3M3lc0E4/Ul1DPvfUoai+x8JUs7Va80Nb26ACzxbmXX8qZWS1aGYGiOiJ+qzxi/CD3zda72AsMIVc9ueaQ==" saltValue="jI1VpzJ1VUvk/pFMZEBk2g==" spinCount="100000" sheet="1" objects="1" scenarios="1"/>
  <mergeCells count="4">
    <mergeCell ref="A7:A8"/>
    <mergeCell ref="B7:B8"/>
    <mergeCell ref="C7:C8"/>
    <mergeCell ref="D7:D8"/>
  </mergeCells>
  <phoneticPr fontId="23" type="noConversion"/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F9C1-F735-4BE6-A357-C020539A045E}">
  <dimension ref="A1:S76"/>
  <sheetViews>
    <sheetView view="pageBreakPreview" zoomScaleNormal="100" zoomScaleSheetLayoutView="100" workbookViewId="0">
      <selection activeCell="A9" sqref="A9:K49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</cols>
  <sheetData>
    <row r="1" spans="1:19" x14ac:dyDescent="0.25">
      <c r="A1" s="22" t="str">
        <f>Op_Sources!A1</f>
        <v>Elmore North Geothermal Project</v>
      </c>
    </row>
    <row r="2" spans="1:19" x14ac:dyDescent="0.25">
      <c r="A2" s="23" t="str">
        <f>Op_Sources!A2</f>
        <v>ENGP Operational Air Quality Impacts Analysis</v>
      </c>
    </row>
    <row r="3" spans="1:19" x14ac:dyDescent="0.25">
      <c r="A3" s="23" t="s">
        <v>416</v>
      </c>
    </row>
    <row r="4" spans="1:19" x14ac:dyDescent="0.25">
      <c r="A4" s="24" t="str">
        <f>Op_Sources!A4</f>
        <v>Revised November 2023</v>
      </c>
    </row>
    <row r="6" spans="1:19" x14ac:dyDescent="0.25">
      <c r="A6" s="25" t="s">
        <v>417</v>
      </c>
    </row>
    <row r="7" spans="1:19" x14ac:dyDescent="0.25">
      <c r="A7" s="41" t="s">
        <v>111</v>
      </c>
      <c r="B7" s="41" t="s">
        <v>112</v>
      </c>
      <c r="C7" s="41" t="s">
        <v>113</v>
      </c>
      <c r="D7" s="41" t="s">
        <v>114</v>
      </c>
      <c r="E7" s="26" t="s">
        <v>10</v>
      </c>
      <c r="F7" s="26" t="s">
        <v>1</v>
      </c>
      <c r="G7" s="26" t="s">
        <v>150</v>
      </c>
      <c r="H7" s="26" t="s">
        <v>11</v>
      </c>
      <c r="I7" s="26" t="s">
        <v>151</v>
      </c>
      <c r="J7" s="26" t="s">
        <v>21</v>
      </c>
      <c r="K7" s="26" t="s">
        <v>152</v>
      </c>
      <c r="L7" s="26" t="s">
        <v>13</v>
      </c>
      <c r="M7" s="26" t="s">
        <v>153</v>
      </c>
      <c r="N7" s="26" t="s">
        <v>16</v>
      </c>
      <c r="O7" s="26" t="s">
        <v>154</v>
      </c>
      <c r="P7" s="26" t="s">
        <v>155</v>
      </c>
      <c r="Q7" s="26" t="s">
        <v>156</v>
      </c>
      <c r="R7" s="26" t="s">
        <v>235</v>
      </c>
      <c r="S7" s="26" t="s">
        <v>157</v>
      </c>
    </row>
    <row r="8" spans="1:19" x14ac:dyDescent="0.25">
      <c r="A8" s="42"/>
      <c r="B8" s="42"/>
      <c r="C8" s="42"/>
      <c r="D8" s="42"/>
      <c r="E8" s="26" t="s">
        <v>158</v>
      </c>
      <c r="F8" s="26" t="s">
        <v>158</v>
      </c>
      <c r="G8" s="26" t="s">
        <v>158</v>
      </c>
      <c r="H8" s="26" t="s">
        <v>158</v>
      </c>
      <c r="I8" s="26" t="s">
        <v>158</v>
      </c>
      <c r="J8" s="26" t="s">
        <v>158</v>
      </c>
      <c r="K8" s="26" t="s">
        <v>158</v>
      </c>
      <c r="L8" s="26" t="s">
        <v>158</v>
      </c>
      <c r="M8" s="26" t="s">
        <v>158</v>
      </c>
      <c r="N8" s="26" t="s">
        <v>158</v>
      </c>
      <c r="O8" s="26" t="s">
        <v>158</v>
      </c>
      <c r="P8" s="26" t="s">
        <v>158</v>
      </c>
      <c r="Q8" s="26" t="s">
        <v>158</v>
      </c>
      <c r="R8" s="26" t="s">
        <v>158</v>
      </c>
      <c r="S8" s="26" t="s">
        <v>158</v>
      </c>
    </row>
    <row r="9" spans="1:19" x14ac:dyDescent="0.25">
      <c r="A9" s="57" t="s">
        <v>125</v>
      </c>
      <c r="B9" s="57" t="s">
        <v>126</v>
      </c>
      <c r="C9" s="57" t="s">
        <v>127</v>
      </c>
      <c r="D9" s="57" t="s">
        <v>206</v>
      </c>
      <c r="E9" s="58">
        <v>1.8143694799799999E-2</v>
      </c>
      <c r="F9" s="58">
        <v>0</v>
      </c>
      <c r="G9" s="58">
        <v>0</v>
      </c>
      <c r="H9" s="58">
        <v>0</v>
      </c>
      <c r="I9" s="58">
        <v>0</v>
      </c>
      <c r="J9" s="58">
        <v>1.8143694799799999E-2</v>
      </c>
      <c r="K9" s="58">
        <v>1.8143694799799999E-2</v>
      </c>
      <c r="L9" s="58">
        <v>3.0365489213500001E-2</v>
      </c>
      <c r="M9" s="58">
        <v>3.0365489213500001E-2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5.1659131027163001</v>
      </c>
    </row>
    <row r="10" spans="1:19" x14ac:dyDescent="0.25">
      <c r="A10" s="57" t="s">
        <v>128</v>
      </c>
      <c r="B10" s="57" t="s">
        <v>126</v>
      </c>
      <c r="C10" s="57" t="s">
        <v>127</v>
      </c>
      <c r="D10" s="57" t="s">
        <v>207</v>
      </c>
      <c r="E10" s="58">
        <v>1.8143694799799999E-2</v>
      </c>
      <c r="F10" s="58">
        <v>0</v>
      </c>
      <c r="G10" s="58">
        <v>0</v>
      </c>
      <c r="H10" s="58">
        <v>0</v>
      </c>
      <c r="I10" s="58">
        <v>0</v>
      </c>
      <c r="J10" s="58">
        <v>1.8143694799799999E-2</v>
      </c>
      <c r="K10" s="58">
        <v>1.8143694799799999E-2</v>
      </c>
      <c r="L10" s="58">
        <v>3.0365489213500001E-2</v>
      </c>
      <c r="M10" s="58">
        <v>3.0365489213500001E-2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5.1659131027163001</v>
      </c>
    </row>
    <row r="11" spans="1:19" x14ac:dyDescent="0.25">
      <c r="A11" s="57" t="s">
        <v>129</v>
      </c>
      <c r="B11" s="57" t="s">
        <v>126</v>
      </c>
      <c r="C11" s="57" t="s">
        <v>127</v>
      </c>
      <c r="D11" s="57" t="s">
        <v>209</v>
      </c>
      <c r="E11" s="58">
        <v>1.8143694799799999E-2</v>
      </c>
      <c r="F11" s="58">
        <v>0</v>
      </c>
      <c r="G11" s="58">
        <v>0</v>
      </c>
      <c r="H11" s="58">
        <v>0</v>
      </c>
      <c r="I11" s="58">
        <v>0</v>
      </c>
      <c r="J11" s="58">
        <v>1.8143694799799999E-2</v>
      </c>
      <c r="K11" s="58">
        <v>1.8143694799799999E-2</v>
      </c>
      <c r="L11" s="58">
        <v>3.0365489213500001E-2</v>
      </c>
      <c r="M11" s="58">
        <v>3.0365489213500001E-2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5.1659131027163001</v>
      </c>
    </row>
    <row r="12" spans="1:19" x14ac:dyDescent="0.25">
      <c r="A12" s="57" t="s">
        <v>130</v>
      </c>
      <c r="B12" s="57" t="s">
        <v>126</v>
      </c>
      <c r="C12" s="57" t="s">
        <v>127</v>
      </c>
      <c r="D12" s="57" t="s">
        <v>210</v>
      </c>
      <c r="E12" s="58">
        <v>1.8143694799799999E-2</v>
      </c>
      <c r="F12" s="58">
        <v>0</v>
      </c>
      <c r="G12" s="58">
        <v>0</v>
      </c>
      <c r="H12" s="58">
        <v>0</v>
      </c>
      <c r="I12" s="58">
        <v>0</v>
      </c>
      <c r="J12" s="58">
        <v>1.8143694799799999E-2</v>
      </c>
      <c r="K12" s="58">
        <v>1.8143694799799999E-2</v>
      </c>
      <c r="L12" s="58">
        <v>3.0365489213500001E-2</v>
      </c>
      <c r="M12" s="58">
        <v>3.0365489213500001E-2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5.1659131027163001</v>
      </c>
    </row>
    <row r="13" spans="1:19" x14ac:dyDescent="0.25">
      <c r="A13" s="57" t="s">
        <v>131</v>
      </c>
      <c r="B13" s="57" t="s">
        <v>126</v>
      </c>
      <c r="C13" s="57" t="s">
        <v>127</v>
      </c>
      <c r="D13" s="57" t="s">
        <v>211</v>
      </c>
      <c r="E13" s="58">
        <v>1.8143694799799999E-2</v>
      </c>
      <c r="F13" s="58">
        <v>0</v>
      </c>
      <c r="G13" s="58">
        <v>0</v>
      </c>
      <c r="H13" s="58">
        <v>0</v>
      </c>
      <c r="I13" s="58">
        <v>0</v>
      </c>
      <c r="J13" s="58">
        <v>1.8143694799799999E-2</v>
      </c>
      <c r="K13" s="58">
        <v>1.8143694799799999E-2</v>
      </c>
      <c r="L13" s="58">
        <v>3.0365489213500001E-2</v>
      </c>
      <c r="M13" s="58">
        <v>3.0365489213500001E-2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5.1659131027163001</v>
      </c>
    </row>
    <row r="14" spans="1:19" x14ac:dyDescent="0.25">
      <c r="A14" s="57" t="s">
        <v>132</v>
      </c>
      <c r="B14" s="57" t="s">
        <v>126</v>
      </c>
      <c r="C14" s="57" t="s">
        <v>127</v>
      </c>
      <c r="D14" s="57" t="s">
        <v>212</v>
      </c>
      <c r="E14" s="58">
        <v>1.8143694799799999E-2</v>
      </c>
      <c r="F14" s="58">
        <v>0</v>
      </c>
      <c r="G14" s="58">
        <v>0</v>
      </c>
      <c r="H14" s="58">
        <v>0</v>
      </c>
      <c r="I14" s="58">
        <v>0</v>
      </c>
      <c r="J14" s="58">
        <v>1.8143694799799999E-2</v>
      </c>
      <c r="K14" s="58">
        <v>1.8143694799799999E-2</v>
      </c>
      <c r="L14" s="58">
        <v>3.0365489213500001E-2</v>
      </c>
      <c r="M14" s="58">
        <v>3.0365489213500001E-2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5.1659131027163001</v>
      </c>
    </row>
    <row r="15" spans="1:19" x14ac:dyDescent="0.25">
      <c r="A15" s="57" t="s">
        <v>133</v>
      </c>
      <c r="B15" s="57" t="s">
        <v>126</v>
      </c>
      <c r="C15" s="57" t="s">
        <v>127</v>
      </c>
      <c r="D15" s="57" t="s">
        <v>213</v>
      </c>
      <c r="E15" s="58">
        <v>1.8143694799799999E-2</v>
      </c>
      <c r="F15" s="58">
        <v>0</v>
      </c>
      <c r="G15" s="58">
        <v>0</v>
      </c>
      <c r="H15" s="58">
        <v>0</v>
      </c>
      <c r="I15" s="58">
        <v>0</v>
      </c>
      <c r="J15" s="58">
        <v>1.8143694799799999E-2</v>
      </c>
      <c r="K15" s="58">
        <v>1.8143694799799999E-2</v>
      </c>
      <c r="L15" s="58">
        <v>3.0365489213500001E-2</v>
      </c>
      <c r="M15" s="58">
        <v>3.0365489213500001E-2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5.1659131027163001</v>
      </c>
    </row>
    <row r="16" spans="1:19" x14ac:dyDescent="0.25">
      <c r="A16" s="57" t="s">
        <v>219</v>
      </c>
      <c r="B16" s="57" t="s">
        <v>126</v>
      </c>
      <c r="C16" s="57" t="s">
        <v>127</v>
      </c>
      <c r="D16" s="57" t="s">
        <v>226</v>
      </c>
      <c r="E16" s="58">
        <v>1.8143694799799999E-2</v>
      </c>
      <c r="F16" s="58">
        <v>0</v>
      </c>
      <c r="G16" s="58">
        <v>0</v>
      </c>
      <c r="H16" s="58">
        <v>0</v>
      </c>
      <c r="I16" s="58">
        <v>0</v>
      </c>
      <c r="J16" s="58">
        <v>1.8143694799799999E-2</v>
      </c>
      <c r="K16" s="58">
        <v>1.8143694799799999E-2</v>
      </c>
      <c r="L16" s="58">
        <v>3.0365489213500001E-2</v>
      </c>
      <c r="M16" s="58">
        <v>3.0365489213500001E-2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5.1659131027163001</v>
      </c>
    </row>
    <row r="17" spans="1:19" x14ac:dyDescent="0.25">
      <c r="A17" s="57" t="s">
        <v>220</v>
      </c>
      <c r="B17" s="57" t="s">
        <v>126</v>
      </c>
      <c r="C17" s="57" t="s">
        <v>127</v>
      </c>
      <c r="D17" s="57" t="s">
        <v>227</v>
      </c>
      <c r="E17" s="58">
        <v>1.8143694799799999E-2</v>
      </c>
      <c r="F17" s="58">
        <v>0</v>
      </c>
      <c r="G17" s="58">
        <v>0</v>
      </c>
      <c r="H17" s="58">
        <v>0</v>
      </c>
      <c r="I17" s="58">
        <v>0</v>
      </c>
      <c r="J17" s="58">
        <v>1.8143694799799999E-2</v>
      </c>
      <c r="K17" s="58">
        <v>1.8143694799799999E-2</v>
      </c>
      <c r="L17" s="58">
        <v>3.0365489213500001E-2</v>
      </c>
      <c r="M17" s="58">
        <v>3.0365489213500001E-2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5.1659131027163001</v>
      </c>
    </row>
    <row r="18" spans="1:19" x14ac:dyDescent="0.25">
      <c r="A18" s="57" t="s">
        <v>221</v>
      </c>
      <c r="B18" s="57" t="s">
        <v>126</v>
      </c>
      <c r="C18" s="57" t="s">
        <v>127</v>
      </c>
      <c r="D18" s="57" t="s">
        <v>228</v>
      </c>
      <c r="E18" s="58">
        <v>1.8143694799799999E-2</v>
      </c>
      <c r="F18" s="58">
        <v>0</v>
      </c>
      <c r="G18" s="58">
        <v>0</v>
      </c>
      <c r="H18" s="58">
        <v>0</v>
      </c>
      <c r="I18" s="58">
        <v>0</v>
      </c>
      <c r="J18" s="58">
        <v>1.8143694799799999E-2</v>
      </c>
      <c r="K18" s="58">
        <v>1.8143694799799999E-2</v>
      </c>
      <c r="L18" s="58">
        <v>3.0365489213500001E-2</v>
      </c>
      <c r="M18" s="58">
        <v>3.0365489213500001E-2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5.1659131027163001</v>
      </c>
    </row>
    <row r="19" spans="1:19" x14ac:dyDescent="0.25">
      <c r="A19" s="57" t="s">
        <v>222</v>
      </c>
      <c r="B19" s="57" t="s">
        <v>126</v>
      </c>
      <c r="C19" s="57" t="s">
        <v>127</v>
      </c>
      <c r="D19" s="57" t="s">
        <v>208</v>
      </c>
      <c r="E19" s="58">
        <v>1.8143694799799999E-2</v>
      </c>
      <c r="F19" s="58">
        <v>0</v>
      </c>
      <c r="G19" s="58">
        <v>0</v>
      </c>
      <c r="H19" s="58">
        <v>0</v>
      </c>
      <c r="I19" s="58">
        <v>0</v>
      </c>
      <c r="J19" s="58">
        <v>1.8143694799799999E-2</v>
      </c>
      <c r="K19" s="58">
        <v>1.8143694799799999E-2</v>
      </c>
      <c r="L19" s="58">
        <v>3.0365489213500001E-2</v>
      </c>
      <c r="M19" s="58">
        <v>3.0365489213500001E-2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5.1659131027163001</v>
      </c>
    </row>
    <row r="20" spans="1:19" x14ac:dyDescent="0.25">
      <c r="A20" s="57" t="s">
        <v>223</v>
      </c>
      <c r="B20" s="57" t="s">
        <v>126</v>
      </c>
      <c r="C20" s="57" t="s">
        <v>127</v>
      </c>
      <c r="D20" s="57" t="s">
        <v>229</v>
      </c>
      <c r="E20" s="58">
        <v>1.8143694799799999E-2</v>
      </c>
      <c r="F20" s="58">
        <v>0</v>
      </c>
      <c r="G20" s="58">
        <v>0</v>
      </c>
      <c r="H20" s="58">
        <v>0</v>
      </c>
      <c r="I20" s="58">
        <v>0</v>
      </c>
      <c r="J20" s="58">
        <v>1.8143694799799999E-2</v>
      </c>
      <c r="K20" s="58">
        <v>1.8143694799799999E-2</v>
      </c>
      <c r="L20" s="58">
        <v>3.0365489213500001E-2</v>
      </c>
      <c r="M20" s="58">
        <v>3.0365489213500001E-2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5.1659131027163001</v>
      </c>
    </row>
    <row r="21" spans="1:19" x14ac:dyDescent="0.25">
      <c r="A21" s="57" t="s">
        <v>224</v>
      </c>
      <c r="B21" s="57" t="s">
        <v>126</v>
      </c>
      <c r="C21" s="57" t="s">
        <v>127</v>
      </c>
      <c r="D21" s="57" t="s">
        <v>230</v>
      </c>
      <c r="E21" s="58">
        <v>1.8143694799799999E-2</v>
      </c>
      <c r="F21" s="58">
        <v>0</v>
      </c>
      <c r="G21" s="58">
        <v>0</v>
      </c>
      <c r="H21" s="58">
        <v>0</v>
      </c>
      <c r="I21" s="58">
        <v>0</v>
      </c>
      <c r="J21" s="58">
        <v>1.8143694799799999E-2</v>
      </c>
      <c r="K21" s="58">
        <v>1.8143694799799999E-2</v>
      </c>
      <c r="L21" s="58">
        <v>3.0365489213500001E-2</v>
      </c>
      <c r="M21" s="58">
        <v>3.0365489213500001E-2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5.1659131027163001</v>
      </c>
    </row>
    <row r="22" spans="1:19" x14ac:dyDescent="0.25">
      <c r="A22" s="57" t="s">
        <v>225</v>
      </c>
      <c r="B22" s="57" t="s">
        <v>126</v>
      </c>
      <c r="C22" s="57" t="s">
        <v>127</v>
      </c>
      <c r="D22" s="57" t="s">
        <v>231</v>
      </c>
      <c r="E22" s="58">
        <v>1.8143694799799999E-2</v>
      </c>
      <c r="F22" s="58">
        <v>0</v>
      </c>
      <c r="G22" s="58">
        <v>0</v>
      </c>
      <c r="H22" s="58">
        <v>0</v>
      </c>
      <c r="I22" s="58">
        <v>0</v>
      </c>
      <c r="J22" s="58">
        <v>1.8143694799799999E-2</v>
      </c>
      <c r="K22" s="58">
        <v>1.8143694799799999E-2</v>
      </c>
      <c r="L22" s="58">
        <v>3.0365489213500001E-2</v>
      </c>
      <c r="M22" s="58">
        <v>3.0365489213500001E-2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5.1659131027163001</v>
      </c>
    </row>
    <row r="23" spans="1:19" x14ac:dyDescent="0.25">
      <c r="A23" s="57" t="s">
        <v>217</v>
      </c>
      <c r="B23" s="57" t="s">
        <v>126</v>
      </c>
      <c r="C23" s="57" t="s">
        <v>127</v>
      </c>
      <c r="D23" s="57" t="s">
        <v>214</v>
      </c>
      <c r="E23" s="58">
        <v>1.5623737188703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2.6207559154999998E-3</v>
      </c>
    </row>
    <row r="24" spans="1:19" x14ac:dyDescent="0.25">
      <c r="A24" s="57" t="s">
        <v>218</v>
      </c>
      <c r="B24" s="57" t="s">
        <v>126</v>
      </c>
      <c r="C24" s="57" t="s">
        <v>127</v>
      </c>
      <c r="D24" s="57" t="s">
        <v>214</v>
      </c>
      <c r="E24" s="58">
        <v>1.5623737188703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2.6207559154999998E-3</v>
      </c>
    </row>
    <row r="25" spans="1:19" x14ac:dyDescent="0.25">
      <c r="A25" s="57" t="s">
        <v>134</v>
      </c>
      <c r="B25" s="57" t="s">
        <v>126</v>
      </c>
      <c r="C25" s="57" t="s">
        <v>127</v>
      </c>
      <c r="D25" s="57" t="s">
        <v>215</v>
      </c>
      <c r="E25" s="58">
        <v>0</v>
      </c>
      <c r="F25" s="58">
        <v>5.2415118310499997E-2</v>
      </c>
      <c r="G25" s="58">
        <v>6.5518897888000001E-3</v>
      </c>
      <c r="H25" s="58">
        <v>1.2851783817000001E-3</v>
      </c>
      <c r="I25" s="58">
        <v>1.2851783817000001E-3</v>
      </c>
      <c r="J25" s="58">
        <v>2.9987495569999998E-4</v>
      </c>
      <c r="K25" s="58">
        <v>4.1201306940000002E-5</v>
      </c>
      <c r="L25" s="58">
        <v>2.9987495569999998E-4</v>
      </c>
      <c r="M25" s="58">
        <v>4.1201306940000002E-5</v>
      </c>
      <c r="N25" s="58">
        <v>3.4019427749999998E-7</v>
      </c>
      <c r="O25" s="58">
        <v>1.1352409039999999E-7</v>
      </c>
      <c r="P25" s="58">
        <v>1.42377605E-8</v>
      </c>
      <c r="Q25" s="58">
        <v>1.940367361E-9</v>
      </c>
      <c r="R25" s="58">
        <v>0.22427622738620001</v>
      </c>
      <c r="S25" s="58">
        <v>5.7707029293999996E-3</v>
      </c>
    </row>
    <row r="26" spans="1:19" x14ac:dyDescent="0.25">
      <c r="A26" s="57" t="s">
        <v>141</v>
      </c>
      <c r="B26" s="57" t="s">
        <v>126</v>
      </c>
      <c r="C26" s="57" t="s">
        <v>127</v>
      </c>
      <c r="D26" s="57" t="s">
        <v>380</v>
      </c>
      <c r="E26" s="58">
        <v>0</v>
      </c>
      <c r="F26" s="58">
        <v>1.0533422814319</v>
      </c>
      <c r="G26" s="58">
        <v>0.13103779577620001</v>
      </c>
      <c r="H26" s="58">
        <v>1.1503606495E-3</v>
      </c>
      <c r="I26" s="58">
        <v>1.1503606495E-3</v>
      </c>
      <c r="J26" s="58">
        <v>7.5220734690000001E-4</v>
      </c>
      <c r="K26" s="58">
        <v>5.1533133150000001E-5</v>
      </c>
      <c r="L26" s="58">
        <v>7.5220734690000001E-4</v>
      </c>
      <c r="M26" s="58">
        <v>5.1533133150000001E-5</v>
      </c>
      <c r="N26" s="58">
        <v>5.9219003860000001E-7</v>
      </c>
      <c r="O26" s="58">
        <v>1.9781667250000001E-7</v>
      </c>
      <c r="P26" s="58">
        <v>4.939116918E-8</v>
      </c>
      <c r="Q26" s="58">
        <v>3.3767431990000001E-9</v>
      </c>
      <c r="R26" s="58">
        <v>0.20159660888649999</v>
      </c>
      <c r="S26" s="58">
        <v>5.5439067444000003E-3</v>
      </c>
    </row>
    <row r="27" spans="1:19" x14ac:dyDescent="0.25">
      <c r="A27" s="57" t="s">
        <v>142</v>
      </c>
      <c r="B27" s="57" t="s">
        <v>126</v>
      </c>
      <c r="C27" s="57" t="s">
        <v>127</v>
      </c>
      <c r="D27" s="57" t="s">
        <v>381</v>
      </c>
      <c r="E27" s="58">
        <v>0</v>
      </c>
      <c r="F27" s="58">
        <v>1.0533422814319</v>
      </c>
      <c r="G27" s="58">
        <v>0.13103779577620001</v>
      </c>
      <c r="H27" s="58">
        <v>1.1503606495E-3</v>
      </c>
      <c r="I27" s="58">
        <v>1.1503606495E-3</v>
      </c>
      <c r="J27" s="58">
        <v>7.5220734690000001E-4</v>
      </c>
      <c r="K27" s="58">
        <v>5.1533133150000001E-5</v>
      </c>
      <c r="L27" s="58">
        <v>7.5220734690000001E-4</v>
      </c>
      <c r="M27" s="58">
        <v>5.1533133150000001E-5</v>
      </c>
      <c r="N27" s="58">
        <v>5.9219003860000001E-7</v>
      </c>
      <c r="O27" s="58">
        <v>1.9781667250000001E-7</v>
      </c>
      <c r="P27" s="58">
        <v>4.939116918E-8</v>
      </c>
      <c r="Q27" s="58">
        <v>3.3767431990000001E-9</v>
      </c>
      <c r="R27" s="58">
        <v>0.20159660888649999</v>
      </c>
      <c r="S27" s="58">
        <v>5.5439067444000003E-3</v>
      </c>
    </row>
    <row r="28" spans="1:19" x14ac:dyDescent="0.25">
      <c r="A28" s="57" t="s">
        <v>143</v>
      </c>
      <c r="B28" s="57" t="s">
        <v>126</v>
      </c>
      <c r="C28" s="57" t="s">
        <v>127</v>
      </c>
      <c r="D28" s="57" t="s">
        <v>382</v>
      </c>
      <c r="E28" s="58">
        <v>0</v>
      </c>
      <c r="F28" s="58">
        <v>1.0533422814319</v>
      </c>
      <c r="G28" s="58">
        <v>0.13103779577620001</v>
      </c>
      <c r="H28" s="58">
        <v>1.1503606495E-3</v>
      </c>
      <c r="I28" s="58">
        <v>1.1503606495E-3</v>
      </c>
      <c r="J28" s="58">
        <v>7.5220734690000001E-4</v>
      </c>
      <c r="K28" s="58">
        <v>5.1533133150000001E-5</v>
      </c>
      <c r="L28" s="58">
        <v>7.5220734690000001E-4</v>
      </c>
      <c r="M28" s="58">
        <v>5.1533133150000001E-5</v>
      </c>
      <c r="N28" s="58">
        <v>5.9219003860000001E-7</v>
      </c>
      <c r="O28" s="58">
        <v>1.9781667250000001E-7</v>
      </c>
      <c r="P28" s="58">
        <v>4.939116918E-8</v>
      </c>
      <c r="Q28" s="58">
        <v>3.3767431990000001E-9</v>
      </c>
      <c r="R28" s="58">
        <v>0.20159660888649999</v>
      </c>
      <c r="S28" s="58">
        <v>5.5439067444000003E-3</v>
      </c>
    </row>
    <row r="29" spans="1:19" x14ac:dyDescent="0.25">
      <c r="A29" s="57" t="s">
        <v>135</v>
      </c>
      <c r="B29" s="57" t="s">
        <v>126</v>
      </c>
      <c r="C29" s="57" t="s">
        <v>127</v>
      </c>
      <c r="D29" s="57" t="s">
        <v>383</v>
      </c>
      <c r="E29" s="58">
        <v>0</v>
      </c>
      <c r="F29" s="58">
        <v>1.0533422814319</v>
      </c>
      <c r="G29" s="58">
        <v>0.13103779577620001</v>
      </c>
      <c r="H29" s="58">
        <v>1.1503606495E-3</v>
      </c>
      <c r="I29" s="58">
        <v>1.1503606495E-3</v>
      </c>
      <c r="J29" s="58">
        <v>7.5220734690000001E-4</v>
      </c>
      <c r="K29" s="58">
        <v>5.1533133150000001E-5</v>
      </c>
      <c r="L29" s="58">
        <v>7.5220734690000001E-4</v>
      </c>
      <c r="M29" s="58">
        <v>5.1533133150000001E-5</v>
      </c>
      <c r="N29" s="58">
        <v>5.9219003860000001E-7</v>
      </c>
      <c r="O29" s="58">
        <v>1.9781667250000001E-7</v>
      </c>
      <c r="P29" s="58">
        <v>4.939116918E-8</v>
      </c>
      <c r="Q29" s="58">
        <v>3.3767431990000001E-9</v>
      </c>
      <c r="R29" s="58">
        <v>0.20159660888649999</v>
      </c>
      <c r="S29" s="58">
        <v>5.5439067444000003E-3</v>
      </c>
    </row>
    <row r="30" spans="1:19" x14ac:dyDescent="0.25">
      <c r="A30" s="57" t="s">
        <v>136</v>
      </c>
      <c r="B30" s="57" t="s">
        <v>126</v>
      </c>
      <c r="C30" s="57" t="s">
        <v>127</v>
      </c>
      <c r="D30" s="57" t="s">
        <v>384</v>
      </c>
      <c r="E30" s="58">
        <v>0</v>
      </c>
      <c r="F30" s="58">
        <v>1.0533422814319</v>
      </c>
      <c r="G30" s="58">
        <v>0.13103779577620001</v>
      </c>
      <c r="H30" s="58">
        <v>1.1503606495E-3</v>
      </c>
      <c r="I30" s="58">
        <v>1.1503606495E-3</v>
      </c>
      <c r="J30" s="58">
        <v>7.5220734690000001E-4</v>
      </c>
      <c r="K30" s="58">
        <v>5.1533133150000001E-5</v>
      </c>
      <c r="L30" s="58">
        <v>7.5220734690000001E-4</v>
      </c>
      <c r="M30" s="58">
        <v>5.1533133150000001E-5</v>
      </c>
      <c r="N30" s="58">
        <v>5.9219003860000001E-7</v>
      </c>
      <c r="O30" s="58">
        <v>1.9781667250000001E-7</v>
      </c>
      <c r="P30" s="58">
        <v>4.939116918E-8</v>
      </c>
      <c r="Q30" s="58">
        <v>3.3767431990000001E-9</v>
      </c>
      <c r="R30" s="58">
        <v>0.20159660888649999</v>
      </c>
      <c r="S30" s="58">
        <v>5.5439067444000003E-3</v>
      </c>
    </row>
    <row r="31" spans="1:19" x14ac:dyDescent="0.25">
      <c r="A31" s="57" t="s">
        <v>137</v>
      </c>
      <c r="B31" s="57" t="s">
        <v>126</v>
      </c>
      <c r="C31" s="57" t="s">
        <v>127</v>
      </c>
      <c r="D31" s="57" t="s">
        <v>385</v>
      </c>
      <c r="E31" s="58">
        <v>0</v>
      </c>
      <c r="F31" s="58">
        <v>1.0533422814319</v>
      </c>
      <c r="G31" s="58">
        <v>0.13103779577620001</v>
      </c>
      <c r="H31" s="58">
        <v>1.1503606495E-3</v>
      </c>
      <c r="I31" s="58">
        <v>1.1503606495E-3</v>
      </c>
      <c r="J31" s="58">
        <v>7.5220734690000001E-4</v>
      </c>
      <c r="K31" s="58">
        <v>5.1533133150000001E-5</v>
      </c>
      <c r="L31" s="58">
        <v>7.5220734690000001E-4</v>
      </c>
      <c r="M31" s="58">
        <v>5.1533133150000001E-5</v>
      </c>
      <c r="N31" s="58">
        <v>5.9219003860000001E-7</v>
      </c>
      <c r="O31" s="58">
        <v>1.9781667250000001E-7</v>
      </c>
      <c r="P31" s="58">
        <v>4.939116918E-8</v>
      </c>
      <c r="Q31" s="58">
        <v>3.3767431990000001E-9</v>
      </c>
      <c r="R31" s="58">
        <v>0.20159660888649999</v>
      </c>
      <c r="S31" s="58">
        <v>5.5439067444000003E-3</v>
      </c>
    </row>
    <row r="32" spans="1:19" x14ac:dyDescent="0.25">
      <c r="A32" s="57" t="s">
        <v>138</v>
      </c>
      <c r="B32" s="57" t="s">
        <v>126</v>
      </c>
      <c r="C32" s="57" t="s">
        <v>127</v>
      </c>
      <c r="D32" s="57" t="s">
        <v>386</v>
      </c>
      <c r="E32" s="58">
        <v>0</v>
      </c>
      <c r="F32" s="58">
        <v>1.0533422814319</v>
      </c>
      <c r="G32" s="58">
        <v>0.13103779577620001</v>
      </c>
      <c r="H32" s="58">
        <v>1.1503606495E-3</v>
      </c>
      <c r="I32" s="58">
        <v>1.1503606495E-3</v>
      </c>
      <c r="J32" s="58">
        <v>7.5220734690000001E-4</v>
      </c>
      <c r="K32" s="58">
        <v>5.1533133150000001E-5</v>
      </c>
      <c r="L32" s="58">
        <v>7.5220734690000001E-4</v>
      </c>
      <c r="M32" s="58">
        <v>5.1533133150000001E-5</v>
      </c>
      <c r="N32" s="58">
        <v>5.9219003860000001E-7</v>
      </c>
      <c r="O32" s="58">
        <v>1.9781667250000001E-7</v>
      </c>
      <c r="P32" s="58">
        <v>4.939116918E-8</v>
      </c>
      <c r="Q32" s="58">
        <v>3.3767431990000001E-9</v>
      </c>
      <c r="R32" s="58">
        <v>0.20159660888649999</v>
      </c>
      <c r="S32" s="58">
        <v>5.5439067444000003E-3</v>
      </c>
    </row>
    <row r="33" spans="1:19" x14ac:dyDescent="0.25">
      <c r="A33" s="57" t="s">
        <v>139</v>
      </c>
      <c r="B33" s="57" t="s">
        <v>126</v>
      </c>
      <c r="C33" s="57" t="s">
        <v>127</v>
      </c>
      <c r="D33" s="57" t="s">
        <v>387</v>
      </c>
      <c r="E33" s="58">
        <v>0</v>
      </c>
      <c r="F33" s="58">
        <v>1.0533422814319</v>
      </c>
      <c r="G33" s="58">
        <v>0.13103779577620001</v>
      </c>
      <c r="H33" s="58">
        <v>1.1503606495E-3</v>
      </c>
      <c r="I33" s="58">
        <v>1.1503606495E-3</v>
      </c>
      <c r="J33" s="58">
        <v>7.5220734690000001E-4</v>
      </c>
      <c r="K33" s="58">
        <v>5.1533133150000001E-5</v>
      </c>
      <c r="L33" s="58">
        <v>7.5220734690000001E-4</v>
      </c>
      <c r="M33" s="58">
        <v>5.1533133150000001E-5</v>
      </c>
      <c r="N33" s="58">
        <v>5.9219003860000001E-7</v>
      </c>
      <c r="O33" s="58">
        <v>1.9781667250000001E-7</v>
      </c>
      <c r="P33" s="58">
        <v>4.939116918E-8</v>
      </c>
      <c r="Q33" s="58">
        <v>3.3767431990000001E-9</v>
      </c>
      <c r="R33" s="58">
        <v>0.20159660888649999</v>
      </c>
      <c r="S33" s="58">
        <v>5.5439067444000003E-3</v>
      </c>
    </row>
    <row r="34" spans="1:19" x14ac:dyDescent="0.25">
      <c r="A34" s="57" t="s">
        <v>140</v>
      </c>
      <c r="B34" s="57" t="s">
        <v>126</v>
      </c>
      <c r="C34" s="57" t="s">
        <v>127</v>
      </c>
      <c r="D34" s="57" t="s">
        <v>388</v>
      </c>
      <c r="E34" s="58">
        <v>0</v>
      </c>
      <c r="F34" s="58">
        <v>1.0533422814319</v>
      </c>
      <c r="G34" s="58">
        <v>0.13103779577620001</v>
      </c>
      <c r="H34" s="58">
        <v>1.1503606495E-3</v>
      </c>
      <c r="I34" s="58">
        <v>1.1503606495E-3</v>
      </c>
      <c r="J34" s="58">
        <v>7.5220734690000001E-4</v>
      </c>
      <c r="K34" s="58">
        <v>5.1533133150000001E-5</v>
      </c>
      <c r="L34" s="58">
        <v>7.5220734690000001E-4</v>
      </c>
      <c r="M34" s="58">
        <v>5.1533133150000001E-5</v>
      </c>
      <c r="N34" s="58">
        <v>5.9219003860000001E-7</v>
      </c>
      <c r="O34" s="58">
        <v>1.9781667250000001E-7</v>
      </c>
      <c r="P34" s="58">
        <v>4.939116918E-8</v>
      </c>
      <c r="Q34" s="58">
        <v>3.3767431990000001E-9</v>
      </c>
      <c r="R34" s="58">
        <v>0.20159660888649999</v>
      </c>
      <c r="S34" s="58">
        <v>5.5439067444000003E-3</v>
      </c>
    </row>
    <row r="35" spans="1:19" x14ac:dyDescent="0.25">
      <c r="A35" s="57" t="s">
        <v>144</v>
      </c>
      <c r="B35" s="57" t="s">
        <v>126</v>
      </c>
      <c r="C35" s="57" t="s">
        <v>127</v>
      </c>
      <c r="D35" s="57" t="s">
        <v>145</v>
      </c>
      <c r="E35" s="58">
        <v>19.151677844217001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5.2541116190999999E-2</v>
      </c>
    </row>
    <row r="36" spans="1:19" x14ac:dyDescent="0.25">
      <c r="A36" s="57" t="s">
        <v>258</v>
      </c>
      <c r="B36" s="57" t="s">
        <v>126</v>
      </c>
      <c r="C36" s="57" t="s">
        <v>127</v>
      </c>
      <c r="D36" s="57" t="s">
        <v>389</v>
      </c>
      <c r="E36" s="58">
        <v>5.0903143743839001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1.0369625569599999E-2</v>
      </c>
    </row>
    <row r="37" spans="1:19" x14ac:dyDescent="0.25">
      <c r="A37" s="57" t="s">
        <v>259</v>
      </c>
      <c r="B37" s="57" t="s">
        <v>126</v>
      </c>
      <c r="C37" s="57" t="s">
        <v>127</v>
      </c>
      <c r="D37" s="57" t="s">
        <v>390</v>
      </c>
      <c r="E37" s="58">
        <v>5.0903143743839001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1.0369625569599999E-2</v>
      </c>
    </row>
    <row r="38" spans="1:19" x14ac:dyDescent="0.25">
      <c r="A38" s="57" t="s">
        <v>260</v>
      </c>
      <c r="B38" s="57" t="s">
        <v>126</v>
      </c>
      <c r="C38" s="57" t="s">
        <v>127</v>
      </c>
      <c r="D38" s="57" t="s">
        <v>391</v>
      </c>
      <c r="E38" s="58">
        <v>5.0903143743839001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1.0369625569599999E-2</v>
      </c>
    </row>
    <row r="39" spans="1:19" x14ac:dyDescent="0.25">
      <c r="A39" s="57" t="s">
        <v>261</v>
      </c>
      <c r="B39" s="57" t="s">
        <v>126</v>
      </c>
      <c r="C39" s="57" t="s">
        <v>127</v>
      </c>
      <c r="D39" s="57" t="s">
        <v>392</v>
      </c>
      <c r="E39" s="58">
        <v>5.0903143743839001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1.0369625569599999E-2</v>
      </c>
    </row>
    <row r="40" spans="1:19" x14ac:dyDescent="0.25">
      <c r="A40" s="57" t="s">
        <v>262</v>
      </c>
      <c r="B40" s="57" t="s">
        <v>126</v>
      </c>
      <c r="C40" s="57" t="s">
        <v>127</v>
      </c>
      <c r="D40" s="57" t="s">
        <v>393</v>
      </c>
      <c r="E40" s="58">
        <v>5.0903143743839001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1.0369625569599999E-2</v>
      </c>
    </row>
    <row r="41" spans="1:19" x14ac:dyDescent="0.25">
      <c r="A41" s="57" t="s">
        <v>263</v>
      </c>
      <c r="B41" s="57" t="s">
        <v>126</v>
      </c>
      <c r="C41" s="57" t="s">
        <v>127</v>
      </c>
      <c r="D41" s="57" t="s">
        <v>394</v>
      </c>
      <c r="E41" s="58">
        <v>5.0903143743839001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1.0369625569599999E-2</v>
      </c>
    </row>
    <row r="42" spans="1:19" x14ac:dyDescent="0.25">
      <c r="A42" s="57" t="s">
        <v>264</v>
      </c>
      <c r="B42" s="57" t="s">
        <v>126</v>
      </c>
      <c r="C42" s="57" t="s">
        <v>127</v>
      </c>
      <c r="D42" s="57" t="s">
        <v>395</v>
      </c>
      <c r="E42" s="58">
        <v>5.0903143743839001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1.0369625569599999E-2</v>
      </c>
    </row>
    <row r="43" spans="1:19" x14ac:dyDescent="0.25">
      <c r="A43" s="57" t="s">
        <v>265</v>
      </c>
      <c r="B43" s="57" t="s">
        <v>126</v>
      </c>
      <c r="C43" s="57" t="s">
        <v>127</v>
      </c>
      <c r="D43" s="57" t="s">
        <v>396</v>
      </c>
      <c r="E43" s="58">
        <v>5.0903143743839001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1.0369625569599999E-2</v>
      </c>
    </row>
    <row r="44" spans="1:19" x14ac:dyDescent="0.25">
      <c r="A44" s="57" t="s">
        <v>266</v>
      </c>
      <c r="B44" s="57" t="s">
        <v>126</v>
      </c>
      <c r="C44" s="57" t="s">
        <v>127</v>
      </c>
      <c r="D44" s="57" t="s">
        <v>397</v>
      </c>
      <c r="E44" s="58">
        <v>5.0903143743839001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1.0369625569599999E-2</v>
      </c>
    </row>
    <row r="45" spans="1:19" x14ac:dyDescent="0.25">
      <c r="A45" s="57" t="s">
        <v>267</v>
      </c>
      <c r="B45" s="57" t="s">
        <v>126</v>
      </c>
      <c r="C45" s="57" t="s">
        <v>127</v>
      </c>
      <c r="D45" s="57" t="s">
        <v>398</v>
      </c>
      <c r="E45" s="58">
        <v>5.0903143743839001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1.0369625569599999E-2</v>
      </c>
    </row>
    <row r="46" spans="1:19" x14ac:dyDescent="0.25">
      <c r="A46" s="57" t="s">
        <v>268</v>
      </c>
      <c r="B46" s="57" t="s">
        <v>126</v>
      </c>
      <c r="C46" s="57" t="s">
        <v>127</v>
      </c>
      <c r="D46" s="57" t="s">
        <v>399</v>
      </c>
      <c r="E46" s="58">
        <v>5.0903143743839001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1.0369625569599999E-2</v>
      </c>
    </row>
    <row r="47" spans="1:19" x14ac:dyDescent="0.25">
      <c r="A47" s="57" t="s">
        <v>269</v>
      </c>
      <c r="B47" s="57" t="s">
        <v>126</v>
      </c>
      <c r="C47" s="57" t="s">
        <v>127</v>
      </c>
      <c r="D47" s="57" t="s">
        <v>400</v>
      </c>
      <c r="E47" s="58">
        <v>5.0903143743839001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1.0369625569599999E-2</v>
      </c>
    </row>
    <row r="48" spans="1:19" x14ac:dyDescent="0.25">
      <c r="A48" s="57" t="s">
        <v>270</v>
      </c>
      <c r="B48" s="57" t="s">
        <v>126</v>
      </c>
      <c r="C48" s="57" t="s">
        <v>127</v>
      </c>
      <c r="D48" s="57" t="s">
        <v>401</v>
      </c>
      <c r="E48" s="58">
        <v>5.0903143743839001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1.0369625569599999E-2</v>
      </c>
    </row>
    <row r="49" spans="1:19" x14ac:dyDescent="0.25">
      <c r="A49" s="57" t="s">
        <v>273</v>
      </c>
      <c r="B49" s="57" t="s">
        <v>126</v>
      </c>
      <c r="C49" s="57" t="s">
        <v>127</v>
      </c>
      <c r="D49" s="57" t="s">
        <v>402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</row>
    <row r="50" spans="1:19" x14ac:dyDescent="0.25">
      <c r="A50" s="33" t="s">
        <v>159</v>
      </c>
    </row>
    <row r="51" spans="1:19" x14ac:dyDescent="0.25">
      <c r="A51" s="33" t="s">
        <v>242</v>
      </c>
    </row>
    <row r="52" spans="1:19" x14ac:dyDescent="0.25">
      <c r="A52" s="36" t="s">
        <v>237</v>
      </c>
    </row>
    <row r="53" spans="1:19" x14ac:dyDescent="0.25">
      <c r="A53" s="43" t="s">
        <v>238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</row>
    <row r="54" spans="1:19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1:19" x14ac:dyDescent="0.25">
      <c r="A55" s="36" t="s">
        <v>239</v>
      </c>
    </row>
    <row r="56" spans="1:19" x14ac:dyDescent="0.25">
      <c r="A56" s="36" t="s">
        <v>240</v>
      </c>
    </row>
    <row r="57" spans="1:19" x14ac:dyDescent="0.25">
      <c r="A57" s="43" t="s">
        <v>418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</row>
    <row r="58" spans="1:19" x14ac:dyDescent="0.2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</row>
    <row r="59" spans="1:19" x14ac:dyDescent="0.25">
      <c r="A59" s="36" t="s">
        <v>244</v>
      </c>
    </row>
    <row r="60" spans="1:19" x14ac:dyDescent="0.25">
      <c r="A60" s="33" t="s">
        <v>241</v>
      </c>
    </row>
    <row r="61" spans="1:19" x14ac:dyDescent="0.25">
      <c r="A61" s="36" t="s">
        <v>160</v>
      </c>
      <c r="L61" s="34"/>
    </row>
    <row r="62" spans="1:19" x14ac:dyDescent="0.25">
      <c r="A62" s="37" t="s">
        <v>161</v>
      </c>
    </row>
    <row r="63" spans="1:19" x14ac:dyDescent="0.25">
      <c r="A63" s="37" t="s">
        <v>162</v>
      </c>
    </row>
    <row r="64" spans="1:19" x14ac:dyDescent="0.25">
      <c r="A64" s="37" t="s">
        <v>419</v>
      </c>
    </row>
    <row r="65" spans="1:12" x14ac:dyDescent="0.25">
      <c r="A65" s="37" t="s">
        <v>163</v>
      </c>
      <c r="L65" s="34"/>
    </row>
    <row r="66" spans="1:12" x14ac:dyDescent="0.25">
      <c r="A66" s="37" t="s">
        <v>164</v>
      </c>
    </row>
    <row r="67" spans="1:12" x14ac:dyDescent="0.25">
      <c r="A67" s="37" t="s">
        <v>165</v>
      </c>
    </row>
    <row r="68" spans="1:12" x14ac:dyDescent="0.25">
      <c r="A68" s="37" t="s">
        <v>166</v>
      </c>
    </row>
    <row r="69" spans="1:12" x14ac:dyDescent="0.25">
      <c r="A69" s="37" t="s">
        <v>167</v>
      </c>
    </row>
    <row r="70" spans="1:12" x14ac:dyDescent="0.25">
      <c r="A70" s="37" t="s">
        <v>168</v>
      </c>
    </row>
    <row r="71" spans="1:12" x14ac:dyDescent="0.25">
      <c r="A71" s="37" t="s">
        <v>169</v>
      </c>
    </row>
    <row r="72" spans="1:12" x14ac:dyDescent="0.25">
      <c r="A72" s="37" t="s">
        <v>170</v>
      </c>
    </row>
    <row r="73" spans="1:12" x14ac:dyDescent="0.25">
      <c r="A73" s="37" t="s">
        <v>171</v>
      </c>
    </row>
    <row r="74" spans="1:12" x14ac:dyDescent="0.25">
      <c r="A74" s="37" t="s">
        <v>236</v>
      </c>
    </row>
    <row r="75" spans="1:12" x14ac:dyDescent="0.25">
      <c r="A75" s="37" t="s">
        <v>243</v>
      </c>
    </row>
    <row r="76" spans="1:12" x14ac:dyDescent="0.25">
      <c r="A76" s="33" t="s">
        <v>172</v>
      </c>
    </row>
  </sheetData>
  <sheetProtection algorithmName="SHA-512" hashValue="lJcG8CnNgkOfZarzLnIgEsNdCBEsGJiESaCVyTod/PC2H5D9zaaWqSAlY66MkZP1C9xfkdc3g/39gaWnRFZnUw==" saltValue="z6nS91P3yJMUeUekVTN57A==" spinCount="100000" sheet="1" objects="1" scenarios="1"/>
  <mergeCells count="6">
    <mergeCell ref="A7:A8"/>
    <mergeCell ref="B7:B8"/>
    <mergeCell ref="C7:C8"/>
    <mergeCell ref="D7:D8"/>
    <mergeCell ref="A57:K58"/>
    <mergeCell ref="A53:K54"/>
  </mergeCells>
  <phoneticPr fontId="23" type="noConversion"/>
  <pageMargins left="0.7" right="0.7" top="0.75" bottom="0.75" header="0.3" footer="0.3"/>
  <pageSetup scale="46" orientation="landscape" r:id="rId1"/>
  <colBreaks count="1" manualBreakCount="1">
    <brk id="11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AC92-FC51-4FC2-BA58-CC5CC77F4176}">
  <dimension ref="A1:O18"/>
  <sheetViews>
    <sheetView view="pageBreakPreview" zoomScaleNormal="100" zoomScaleSheetLayoutView="100" workbookViewId="0">
      <selection activeCell="A9" sqref="A9:K49"/>
    </sheetView>
  </sheetViews>
  <sheetFormatPr defaultRowHeight="15" x14ac:dyDescent="0.25"/>
  <cols>
    <col min="1" max="1" width="10.85546875" customWidth="1"/>
    <col min="4" max="4" width="20.5703125" customWidth="1"/>
    <col min="8" max="15" width="11.28515625" customWidth="1"/>
  </cols>
  <sheetData>
    <row r="1" spans="1:15" x14ac:dyDescent="0.25">
      <c r="A1" s="22" t="str">
        <f>Op_Sources!A1</f>
        <v>Elmore North Geothermal Project</v>
      </c>
    </row>
    <row r="2" spans="1:15" x14ac:dyDescent="0.25">
      <c r="A2" s="23" t="str">
        <f>Op_Sources!A2</f>
        <v>ENGP Operational Air Quality Impacts Analysis</v>
      </c>
    </row>
    <row r="3" spans="1:15" x14ac:dyDescent="0.25">
      <c r="A3" s="23" t="s">
        <v>420</v>
      </c>
    </row>
    <row r="4" spans="1:15" x14ac:dyDescent="0.25">
      <c r="A4" s="24" t="str">
        <f>Op_Sources!A4</f>
        <v>Revised November 2023</v>
      </c>
    </row>
    <row r="6" spans="1:15" x14ac:dyDescent="0.25">
      <c r="A6" s="25" t="s">
        <v>421</v>
      </c>
    </row>
    <row r="7" spans="1:15" ht="36.75" customHeight="1" x14ac:dyDescent="0.25">
      <c r="A7" s="41" t="s">
        <v>173</v>
      </c>
      <c r="B7" s="41" t="s">
        <v>174</v>
      </c>
      <c r="C7" s="41" t="s">
        <v>175</v>
      </c>
      <c r="D7" s="41" t="s">
        <v>176</v>
      </c>
      <c r="E7" s="26" t="s">
        <v>117</v>
      </c>
      <c r="F7" s="26" t="s">
        <v>177</v>
      </c>
      <c r="G7" s="41" t="s">
        <v>178</v>
      </c>
      <c r="H7" s="26" t="s">
        <v>179</v>
      </c>
      <c r="I7" s="26" t="s">
        <v>180</v>
      </c>
      <c r="J7" s="26" t="s">
        <v>181</v>
      </c>
      <c r="K7" s="26" t="s">
        <v>182</v>
      </c>
      <c r="L7" s="26" t="s">
        <v>183</v>
      </c>
      <c r="M7" s="26" t="s">
        <v>184</v>
      </c>
      <c r="N7" s="26" t="s">
        <v>185</v>
      </c>
      <c r="O7" s="26" t="s">
        <v>186</v>
      </c>
    </row>
    <row r="8" spans="1:15" x14ac:dyDescent="0.25">
      <c r="A8" s="42"/>
      <c r="B8" s="42"/>
      <c r="C8" s="42"/>
      <c r="D8" s="42"/>
      <c r="E8" s="40" t="s">
        <v>122</v>
      </c>
      <c r="F8" s="26" t="s">
        <v>187</v>
      </c>
      <c r="G8" s="42"/>
      <c r="H8" s="26" t="s">
        <v>122</v>
      </c>
      <c r="I8" s="26" t="s">
        <v>122</v>
      </c>
      <c r="J8" s="26" t="s">
        <v>122</v>
      </c>
      <c r="K8" s="26" t="s">
        <v>122</v>
      </c>
      <c r="L8" s="26" t="s">
        <v>122</v>
      </c>
      <c r="M8" s="26" t="s">
        <v>122</v>
      </c>
      <c r="N8" s="26" t="s">
        <v>122</v>
      </c>
      <c r="O8" s="26" t="s">
        <v>122</v>
      </c>
    </row>
    <row r="9" spans="1:15" ht="24" x14ac:dyDescent="0.25">
      <c r="A9" s="57" t="s">
        <v>188</v>
      </c>
      <c r="B9" s="57">
        <v>1</v>
      </c>
      <c r="C9" s="57">
        <v>1</v>
      </c>
      <c r="D9" s="57" t="s">
        <v>404</v>
      </c>
      <c r="E9" s="57">
        <v>-69.338999999999999</v>
      </c>
      <c r="F9" s="57">
        <v>30</v>
      </c>
      <c r="G9" s="57">
        <v>4</v>
      </c>
      <c r="H9" s="57">
        <v>630530.45299999998</v>
      </c>
      <c r="I9" s="57">
        <v>3672323.3</v>
      </c>
      <c r="J9" s="57">
        <v>630566.76699999999</v>
      </c>
      <c r="K9" s="57">
        <v>3672323.3</v>
      </c>
      <c r="L9" s="57">
        <v>630566.76699999999</v>
      </c>
      <c r="M9" s="57">
        <v>3672280.1349999998</v>
      </c>
      <c r="N9" s="57">
        <v>630530.45299999998</v>
      </c>
      <c r="O9" s="57">
        <v>3672280.1349999998</v>
      </c>
    </row>
    <row r="10" spans="1:15" x14ac:dyDescent="0.25">
      <c r="A10" s="57" t="s">
        <v>189</v>
      </c>
      <c r="B10" s="57">
        <v>1</v>
      </c>
      <c r="C10" s="57">
        <v>1</v>
      </c>
      <c r="D10" s="57" t="s">
        <v>406</v>
      </c>
      <c r="E10" s="57">
        <v>-69.390799999999999</v>
      </c>
      <c r="F10" s="57">
        <v>17.3</v>
      </c>
      <c r="G10" s="57">
        <v>4</v>
      </c>
      <c r="H10" s="57">
        <v>630494.66758954001</v>
      </c>
      <c r="I10" s="57">
        <v>3672263.1694634999</v>
      </c>
      <c r="J10" s="57">
        <v>630494.66758954001</v>
      </c>
      <c r="K10" s="57">
        <v>3672266.9294635002</v>
      </c>
      <c r="L10" s="57">
        <v>630510.96758954006</v>
      </c>
      <c r="M10" s="57">
        <v>3672266.9294635002</v>
      </c>
      <c r="N10" s="57">
        <v>630510.96758954006</v>
      </c>
      <c r="O10" s="57">
        <v>3672263.1694634999</v>
      </c>
    </row>
    <row r="11" spans="1:15" x14ac:dyDescent="0.25">
      <c r="A11" s="57" t="s">
        <v>190</v>
      </c>
      <c r="B11" s="57">
        <v>1</v>
      </c>
      <c r="C11" s="57">
        <v>1</v>
      </c>
      <c r="D11" s="57" t="s">
        <v>406</v>
      </c>
      <c r="E11" s="57">
        <v>-69.378600000000006</v>
      </c>
      <c r="F11" s="57">
        <v>17.3</v>
      </c>
      <c r="G11" s="57">
        <v>4</v>
      </c>
      <c r="H11" s="57">
        <v>630494.51756511</v>
      </c>
      <c r="I11" s="57">
        <v>3672253.6425469001</v>
      </c>
      <c r="J11" s="57">
        <v>630494.51756511</v>
      </c>
      <c r="K11" s="57">
        <v>3672257.4025468999</v>
      </c>
      <c r="L11" s="57">
        <v>630510.81756511005</v>
      </c>
      <c r="M11" s="57">
        <v>3672257.4025468999</v>
      </c>
      <c r="N11" s="57">
        <v>630510.81756511005</v>
      </c>
      <c r="O11" s="57">
        <v>3672253.6425469001</v>
      </c>
    </row>
    <row r="12" spans="1:15" x14ac:dyDescent="0.25">
      <c r="A12" s="57" t="s">
        <v>403</v>
      </c>
      <c r="B12" s="57">
        <v>1</v>
      </c>
      <c r="C12" s="57">
        <v>1</v>
      </c>
      <c r="D12" s="57" t="s">
        <v>405</v>
      </c>
      <c r="E12" s="57">
        <v>-69.351100000000002</v>
      </c>
      <c r="F12" s="57">
        <v>30.1</v>
      </c>
      <c r="G12" s="57">
        <v>4</v>
      </c>
      <c r="H12" s="57">
        <v>630461.78099999996</v>
      </c>
      <c r="I12" s="57">
        <v>3672196.7790000001</v>
      </c>
      <c r="J12" s="57">
        <v>630475.81000000006</v>
      </c>
      <c r="K12" s="57">
        <v>3672211.8870000001</v>
      </c>
      <c r="L12" s="57">
        <v>630640.92599999998</v>
      </c>
      <c r="M12" s="57">
        <v>3672050.7289999998</v>
      </c>
      <c r="N12" s="57">
        <v>630626.53700000001</v>
      </c>
      <c r="O12" s="57">
        <v>3672036.699</v>
      </c>
    </row>
    <row r="13" spans="1:15" x14ac:dyDescent="0.25">
      <c r="A13" s="57" t="s">
        <v>191</v>
      </c>
      <c r="B13" s="57">
        <v>1</v>
      </c>
      <c r="C13" s="57">
        <v>1</v>
      </c>
      <c r="D13" s="57" t="s">
        <v>406</v>
      </c>
      <c r="E13" s="57">
        <v>-69.360299999999995</v>
      </c>
      <c r="F13" s="57">
        <v>17.3</v>
      </c>
      <c r="G13" s="57">
        <v>4</v>
      </c>
      <c r="H13" s="57">
        <v>630494.36751019</v>
      </c>
      <c r="I13" s="57">
        <v>3672272.3213189002</v>
      </c>
      <c r="J13" s="57">
        <v>630494.36751019</v>
      </c>
      <c r="K13" s="57">
        <v>3672276.0813189</v>
      </c>
      <c r="L13" s="57">
        <v>630510.66751019005</v>
      </c>
      <c r="M13" s="57">
        <v>3672276.0813189</v>
      </c>
      <c r="N13" s="57">
        <v>630510.66751019005</v>
      </c>
      <c r="O13" s="57">
        <v>3672272.3213189002</v>
      </c>
    </row>
    <row r="14" spans="1:15" x14ac:dyDescent="0.25">
      <c r="A14" s="57" t="s">
        <v>192</v>
      </c>
      <c r="B14" s="57">
        <v>1</v>
      </c>
      <c r="C14" s="57">
        <v>1</v>
      </c>
      <c r="D14" s="57" t="s">
        <v>193</v>
      </c>
      <c r="E14" s="57">
        <v>-69.159099999999995</v>
      </c>
      <c r="F14" s="57">
        <v>10</v>
      </c>
      <c r="G14" s="57">
        <v>4</v>
      </c>
      <c r="H14" s="57">
        <v>630567.59507976996</v>
      </c>
      <c r="I14" s="57">
        <v>3672218.8620141</v>
      </c>
      <c r="J14" s="57">
        <v>630567.59507976996</v>
      </c>
      <c r="K14" s="57">
        <v>3672219.9920140998</v>
      </c>
      <c r="L14" s="57">
        <v>630572.49507976999</v>
      </c>
      <c r="M14" s="57">
        <v>3672219.9920140998</v>
      </c>
      <c r="N14" s="57">
        <v>630572.49507976999</v>
      </c>
      <c r="O14" s="57">
        <v>3672218.8620141</v>
      </c>
    </row>
    <row r="15" spans="1:15" x14ac:dyDescent="0.25">
      <c r="A15" s="57" t="s">
        <v>194</v>
      </c>
      <c r="B15" s="57">
        <v>1</v>
      </c>
      <c r="C15" s="57">
        <v>1</v>
      </c>
      <c r="D15" s="57" t="s">
        <v>195</v>
      </c>
      <c r="E15" s="57">
        <v>-69.491399999999999</v>
      </c>
      <c r="F15" s="57">
        <v>24</v>
      </c>
      <c r="G15" s="57">
        <v>4</v>
      </c>
      <c r="H15" s="57">
        <v>630418.603</v>
      </c>
      <c r="I15" s="57">
        <v>3672211.7280000001</v>
      </c>
      <c r="J15" s="57">
        <v>630425.46</v>
      </c>
      <c r="K15" s="57">
        <v>3672211.7280000001</v>
      </c>
      <c r="L15" s="57">
        <v>630425.46</v>
      </c>
      <c r="M15" s="57">
        <v>3672200.9959999998</v>
      </c>
      <c r="N15" s="57">
        <v>630418.603</v>
      </c>
      <c r="O15" s="57">
        <v>3672200.9959999998</v>
      </c>
    </row>
    <row r="16" spans="1:15" x14ac:dyDescent="0.25">
      <c r="A16" s="39" t="s">
        <v>146</v>
      </c>
    </row>
    <row r="17" spans="1:1" x14ac:dyDescent="0.25">
      <c r="A17" s="33" t="s">
        <v>196</v>
      </c>
    </row>
    <row r="18" spans="1:1" x14ac:dyDescent="0.25">
      <c r="A18" s="33" t="s">
        <v>147</v>
      </c>
    </row>
  </sheetData>
  <sheetProtection algorithmName="SHA-512" hashValue="E4zqzt93SZyZfxGU1iFCUzLy1+trxMWxRcyjO1JehFhX3hsrkFHpB5V0e4QZ3lkiHzLDr289eUW8WXCyckTCqg==" saltValue="5MuDxDFzfDWmmsyqIcqkOA==" spinCount="100000" sheet="1" objects="1" scenarios="1"/>
  <mergeCells count="5">
    <mergeCell ref="A7:A8"/>
    <mergeCell ref="B7:B8"/>
    <mergeCell ref="C7:C8"/>
    <mergeCell ref="D7:D8"/>
    <mergeCell ref="G7:G8"/>
  </mergeCells>
  <phoneticPr fontId="23" type="noConversion"/>
  <pageMargins left="0.7" right="0.7" top="0.75" bottom="0.75" header="0.3" footer="0.3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6B6-DD02-46EF-8B9B-85FE8E6D753B}">
  <dimension ref="A1:G15"/>
  <sheetViews>
    <sheetView view="pageBreakPreview" zoomScaleNormal="100" zoomScaleSheetLayoutView="100" workbookViewId="0">
      <selection activeCell="A9" sqref="A9:K49"/>
    </sheetView>
  </sheetViews>
  <sheetFormatPr defaultRowHeight="15" x14ac:dyDescent="0.25"/>
  <cols>
    <col min="1" max="1" width="11.28515625" customWidth="1"/>
    <col min="2" max="2" width="35.5703125" customWidth="1"/>
    <col min="4" max="5" width="12.42578125" customWidth="1"/>
    <col min="8" max="8" width="11.28515625" customWidth="1"/>
  </cols>
  <sheetData>
    <row r="1" spans="1:7" x14ac:dyDescent="0.25">
      <c r="A1" s="22" t="str">
        <f>Op_Sources!A1</f>
        <v>Elmore North Geothermal Project</v>
      </c>
    </row>
    <row r="2" spans="1:7" x14ac:dyDescent="0.25">
      <c r="A2" s="23" t="str">
        <f>Op_Sources!A2</f>
        <v>ENGP Operational Air Quality Impacts Analysis</v>
      </c>
    </row>
    <row r="3" spans="1:7" x14ac:dyDescent="0.25">
      <c r="A3" s="23" t="s">
        <v>422</v>
      </c>
    </row>
    <row r="4" spans="1:7" x14ac:dyDescent="0.25">
      <c r="A4" s="24" t="str">
        <f>Op_Sources!A4</f>
        <v>Revised November 2023</v>
      </c>
    </row>
    <row r="6" spans="1:7" x14ac:dyDescent="0.25">
      <c r="A6" s="25" t="s">
        <v>423</v>
      </c>
    </row>
    <row r="7" spans="1:7" ht="24.75" x14ac:dyDescent="0.25">
      <c r="A7" s="41" t="s">
        <v>197</v>
      </c>
      <c r="B7" s="41" t="s">
        <v>198</v>
      </c>
      <c r="C7" s="40" t="s">
        <v>117</v>
      </c>
      <c r="D7" s="26" t="s">
        <v>199</v>
      </c>
      <c r="E7" s="26" t="s">
        <v>200</v>
      </c>
      <c r="F7" s="26" t="s">
        <v>201</v>
      </c>
      <c r="G7" s="26" t="s">
        <v>202</v>
      </c>
    </row>
    <row r="8" spans="1:7" x14ac:dyDescent="0.25">
      <c r="A8" s="42"/>
      <c r="B8" s="42"/>
      <c r="C8" s="40" t="s">
        <v>122</v>
      </c>
      <c r="D8" s="26" t="s">
        <v>122</v>
      </c>
      <c r="E8" s="26" t="s">
        <v>122</v>
      </c>
      <c r="F8" s="26" t="s">
        <v>187</v>
      </c>
      <c r="G8" s="26" t="s">
        <v>187</v>
      </c>
    </row>
    <row r="9" spans="1:7" x14ac:dyDescent="0.25">
      <c r="A9" s="57" t="s">
        <v>203</v>
      </c>
      <c r="B9" s="57" t="s">
        <v>407</v>
      </c>
      <c r="C9" s="57">
        <v>-69.790099999999995</v>
      </c>
      <c r="D9" s="57">
        <v>630274.55500000005</v>
      </c>
      <c r="E9" s="57">
        <v>3672257.656</v>
      </c>
      <c r="F9" s="57">
        <v>51</v>
      </c>
      <c r="G9" s="57">
        <v>65</v>
      </c>
    </row>
    <row r="10" spans="1:7" x14ac:dyDescent="0.25">
      <c r="A10" s="57" t="s">
        <v>204</v>
      </c>
      <c r="B10" s="57" t="s">
        <v>408</v>
      </c>
      <c r="C10" s="57">
        <v>-69.671199999999999</v>
      </c>
      <c r="D10" s="57">
        <v>630305.85400000005</v>
      </c>
      <c r="E10" s="57">
        <v>3672180.6609999998</v>
      </c>
      <c r="F10" s="57">
        <v>51</v>
      </c>
      <c r="G10" s="57">
        <v>150</v>
      </c>
    </row>
    <row r="11" spans="1:7" x14ac:dyDescent="0.25">
      <c r="A11" s="57" t="s">
        <v>205</v>
      </c>
      <c r="B11" s="57" t="s">
        <v>409</v>
      </c>
      <c r="C11" s="57">
        <v>-69.531000000000006</v>
      </c>
      <c r="D11" s="57">
        <v>630370.32900000003</v>
      </c>
      <c r="E11" s="57">
        <v>3672181.9130000002</v>
      </c>
      <c r="F11" s="57">
        <v>51</v>
      </c>
      <c r="G11" s="57">
        <v>150</v>
      </c>
    </row>
    <row r="12" spans="1:7" x14ac:dyDescent="0.25">
      <c r="A12" s="57" t="s">
        <v>410</v>
      </c>
      <c r="B12" s="57" t="s">
        <v>411</v>
      </c>
      <c r="C12" s="57">
        <v>-69.47</v>
      </c>
      <c r="D12" s="57">
        <v>630375</v>
      </c>
      <c r="E12" s="57">
        <v>3672114</v>
      </c>
      <c r="F12" s="57">
        <v>23.64</v>
      </c>
      <c r="G12" s="57">
        <v>12</v>
      </c>
    </row>
    <row r="13" spans="1:7" x14ac:dyDescent="0.25">
      <c r="A13" s="39" t="s">
        <v>146</v>
      </c>
    </row>
    <row r="14" spans="1:7" x14ac:dyDescent="0.25">
      <c r="A14" s="33" t="s">
        <v>196</v>
      </c>
    </row>
    <row r="15" spans="1:7" x14ac:dyDescent="0.25">
      <c r="A15" s="33" t="s">
        <v>147</v>
      </c>
    </row>
  </sheetData>
  <sheetProtection algorithmName="SHA-512" hashValue="7r4uA9Rn/Fbdphf1m4MNVXT5TWISJf6LZj1IPY1UYWsiyTGmLPVBvN9DZjTqe6ggO1jca75dhkkjhX2Zw3fchw==" saltValue="tVNPSjOCZF0fzxFIvPLy7g==" spinCount="100000" sheet="1" objects="1" scenarios="1"/>
  <mergeCells count="2">
    <mergeCell ref="A7:A8"/>
    <mergeCell ref="B7:B8"/>
  </mergeCells>
  <pageMargins left="0.7" right="0.7" top="0.75" bottom="0.75" header="0.3" footer="0.3"/>
  <pageSetup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B8EB-C325-4354-92B6-E234F79129B6}">
  <sheetPr>
    <tabColor rgb="FFFF0000"/>
  </sheetPr>
  <dimension ref="A1:N84"/>
  <sheetViews>
    <sheetView view="pageBreakPreview" topLeftCell="A19" zoomScale="80" zoomScaleNormal="90" zoomScaleSheetLayoutView="80" workbookViewId="0">
      <selection activeCell="I22" sqref="I22"/>
    </sheetView>
  </sheetViews>
  <sheetFormatPr defaultRowHeight="15" x14ac:dyDescent="0.25"/>
  <cols>
    <col min="1" max="1" width="10.85546875" customWidth="1"/>
    <col min="2" max="2" width="52.5703125" customWidth="1"/>
    <col min="3" max="3" width="18.140625" customWidth="1"/>
    <col min="4" max="4" width="15.28515625" customWidth="1"/>
    <col min="5" max="6" width="18" customWidth="1"/>
    <col min="7" max="7" width="18.85546875" customWidth="1"/>
    <col min="8" max="8" width="33.7109375" customWidth="1"/>
    <col min="9" max="9" width="22" customWidth="1"/>
    <col min="10" max="10" width="11.28515625" bestFit="1" customWidth="1"/>
    <col min="13" max="13" width="51.42578125" customWidth="1"/>
    <col min="14" max="14" width="62.42578125" customWidth="1"/>
  </cols>
  <sheetData>
    <row r="1" spans="1:14" ht="26.25" x14ac:dyDescent="0.4">
      <c r="A1" s="38" t="s">
        <v>245</v>
      </c>
    </row>
    <row r="2" spans="1:14" x14ac:dyDescent="0.25">
      <c r="A2" s="22" t="s">
        <v>87</v>
      </c>
    </row>
    <row r="3" spans="1:14" x14ac:dyDescent="0.25">
      <c r="A3" s="23" t="s">
        <v>216</v>
      </c>
    </row>
    <row r="4" spans="1:14" x14ac:dyDescent="0.25">
      <c r="A4" s="23" t="s">
        <v>106</v>
      </c>
    </row>
    <row r="5" spans="1:14" x14ac:dyDescent="0.25">
      <c r="A5" s="24" t="s">
        <v>107</v>
      </c>
    </row>
    <row r="7" spans="1:14" x14ac:dyDescent="0.25">
      <c r="A7" s="25" t="s">
        <v>232</v>
      </c>
    </row>
    <row r="8" spans="1:14" ht="30" customHeight="1" x14ac:dyDescent="0.25">
      <c r="A8" s="41" t="s">
        <v>0</v>
      </c>
      <c r="B8" s="41" t="s">
        <v>97</v>
      </c>
      <c r="C8" s="26" t="s">
        <v>29</v>
      </c>
      <c r="D8" s="26" t="s">
        <v>31</v>
      </c>
      <c r="E8" s="41" t="s">
        <v>32</v>
      </c>
      <c r="G8" s="20"/>
      <c r="H8" s="20"/>
      <c r="I8" s="20"/>
      <c r="J8" s="21"/>
    </row>
    <row r="9" spans="1:14" ht="15.75" thickBot="1" x14ac:dyDescent="0.3">
      <c r="A9" s="42"/>
      <c r="B9" s="49"/>
      <c r="C9" s="26" t="s">
        <v>91</v>
      </c>
      <c r="D9" s="26" t="s">
        <v>91</v>
      </c>
      <c r="E9" s="49"/>
      <c r="G9" s="20"/>
      <c r="H9" s="20"/>
      <c r="I9" s="20"/>
      <c r="J9" s="21"/>
      <c r="M9" s="8" t="s">
        <v>58</v>
      </c>
    </row>
    <row r="10" spans="1:14" ht="17.25" thickBot="1" x14ac:dyDescent="0.3">
      <c r="A10" s="45" t="s">
        <v>96</v>
      </c>
      <c r="B10" s="27" t="s">
        <v>33</v>
      </c>
      <c r="C10" s="32">
        <f>GETPIVOTDATA("Conc/Dep",Pivot!$A$3,"Pollutant","NO2","Average","1ST-HIGHEST MAX DAILY  1-HR","Group","ROUT","Rank","1ST")</f>
        <v>141.65645000000001</v>
      </c>
      <c r="D10" s="27" t="s">
        <v>56</v>
      </c>
      <c r="E10" s="27" t="str">
        <f>IF(D10="--","--",IF(C10&gt;D10,"Yes","No"))</f>
        <v>--</v>
      </c>
      <c r="G10" s="15"/>
      <c r="H10" s="15"/>
      <c r="I10" s="16"/>
      <c r="J10" s="17"/>
      <c r="M10" s="9" t="s">
        <v>59</v>
      </c>
      <c r="N10" s="10" t="s">
        <v>60</v>
      </c>
    </row>
    <row r="11" spans="1:14" ht="15.75" thickBot="1" x14ac:dyDescent="0.3">
      <c r="A11" s="45"/>
      <c r="B11" s="27" t="s">
        <v>98</v>
      </c>
      <c r="C11" s="27">
        <f>GETPIVOTDATA("Conc/Dep",Pivot!$A$3,"Pollutant","NO2","Average","1ST-HIGHEST MAX DAILY  1-HR","Group","ROUT","Rank","1ST","Met File","KIPL_2015-2018_2021_ADJU.SFC")</f>
        <v>1.3670599999999999</v>
      </c>
      <c r="D11" s="27">
        <v>7.55</v>
      </c>
      <c r="E11" s="27" t="str">
        <f t="shared" ref="E11:E25" si="0">IF(D11="--","--",IF(C11&gt;D11,"Yes","No"))</f>
        <v>No</v>
      </c>
      <c r="G11" s="15"/>
      <c r="H11" s="15"/>
      <c r="I11" s="16"/>
      <c r="J11" s="18"/>
      <c r="M11" s="11" t="s">
        <v>61</v>
      </c>
      <c r="N11" s="1">
        <v>128</v>
      </c>
    </row>
    <row r="12" spans="1:14" ht="15.75" thickBot="1" x14ac:dyDescent="0.3">
      <c r="A12" s="46"/>
      <c r="B12" s="27" t="s">
        <v>34</v>
      </c>
      <c r="C12" s="27">
        <f>GETPIVOTDATA("Conc/Dep",Pivot!$A$3,"Pollutant","No2","Average","Annual","Group","ROUT")</f>
        <v>6.1879999999999998E-2</v>
      </c>
      <c r="D12" s="32">
        <v>1</v>
      </c>
      <c r="E12" s="27" t="str">
        <f t="shared" si="0"/>
        <v>No</v>
      </c>
      <c r="G12" s="15"/>
      <c r="H12" s="15"/>
      <c r="I12" s="16"/>
      <c r="J12" s="18"/>
      <c r="M12" s="11" t="s">
        <v>62</v>
      </c>
      <c r="N12" s="1">
        <v>108</v>
      </c>
    </row>
    <row r="13" spans="1:14" ht="15.75" thickBot="1" x14ac:dyDescent="0.3">
      <c r="A13" s="27" t="s">
        <v>35</v>
      </c>
      <c r="B13" s="27" t="s">
        <v>36</v>
      </c>
      <c r="C13" s="31">
        <f>GETPIVOTDATA("Conc/Dep",Pivot!$A$3,"Pollutant","H2S","Average","1-HR","Group","ROUT","Rank","1ST")</f>
        <v>36.748779999999996</v>
      </c>
      <c r="D13" s="27" t="s">
        <v>56</v>
      </c>
      <c r="E13" s="27" t="str">
        <f t="shared" si="0"/>
        <v>--</v>
      </c>
      <c r="G13" s="15"/>
      <c r="H13" s="15"/>
      <c r="I13" s="16"/>
      <c r="J13" s="17"/>
      <c r="M13" s="11" t="s">
        <v>63</v>
      </c>
      <c r="N13" s="1">
        <v>241.3</v>
      </c>
    </row>
    <row r="14" spans="1:14" ht="15.75" thickBot="1" x14ac:dyDescent="0.3">
      <c r="A14" s="27" t="s">
        <v>37</v>
      </c>
      <c r="B14" s="27" t="s">
        <v>38</v>
      </c>
      <c r="C14" s="27">
        <v>0.01</v>
      </c>
      <c r="D14" s="27">
        <v>1.96</v>
      </c>
      <c r="E14" s="27" t="str">
        <f t="shared" si="0"/>
        <v>No</v>
      </c>
      <c r="G14" s="15"/>
      <c r="H14" s="15"/>
      <c r="I14" s="16"/>
      <c r="J14" s="18"/>
      <c r="M14" s="11" t="s">
        <v>64</v>
      </c>
      <c r="N14" s="1">
        <v>142</v>
      </c>
    </row>
    <row r="15" spans="1:14" ht="15.75" thickBot="1" x14ac:dyDescent="0.3">
      <c r="A15" s="44" t="s">
        <v>1</v>
      </c>
      <c r="B15" s="27" t="s">
        <v>36</v>
      </c>
      <c r="C15" s="32">
        <f>GETPIVOTDATA("Conc/Dep",Pivot!$A$3,"Pollutant","CO","Average","1-HR","Group","ROUT","Rank","1ST")</f>
        <v>1421.13447</v>
      </c>
      <c r="D15" s="32">
        <v>2000</v>
      </c>
      <c r="E15" s="27" t="str">
        <f t="shared" si="0"/>
        <v>No</v>
      </c>
      <c r="G15" s="15"/>
      <c r="H15" s="15"/>
      <c r="I15" s="16"/>
      <c r="J15" s="18"/>
      <c r="M15" s="11" t="s">
        <v>65</v>
      </c>
      <c r="N15" s="1">
        <v>39.799999999999997</v>
      </c>
    </row>
    <row r="16" spans="1:14" ht="26.25" thickBot="1" x14ac:dyDescent="0.3">
      <c r="A16" s="46"/>
      <c r="B16" s="27" t="s">
        <v>38</v>
      </c>
      <c r="C16" s="32">
        <f>GETPIVOTDATA("Conc/Dep",Pivot!$A$3,"Pollutant","CO","Average","8-HR","Group","ROUT","Rank","1ST")</f>
        <v>114.45986000000001</v>
      </c>
      <c r="D16" s="32">
        <v>500</v>
      </c>
      <c r="E16" s="27" t="str">
        <f t="shared" si="0"/>
        <v>No</v>
      </c>
      <c r="G16" s="15"/>
      <c r="H16" s="15"/>
      <c r="I16" s="16"/>
      <c r="J16" s="18"/>
      <c r="M16" s="11" t="s">
        <v>66</v>
      </c>
      <c r="N16" s="1">
        <v>21</v>
      </c>
    </row>
    <row r="17" spans="1:14" ht="15.75" thickBot="1" x14ac:dyDescent="0.3">
      <c r="A17" s="44" t="s">
        <v>39</v>
      </c>
      <c r="B17" s="27" t="s">
        <v>36</v>
      </c>
      <c r="C17" s="27">
        <f>GETPIVOTDATA("Conc/Dep",Pivot!$A$3,"Pollutant","SO2","Average","1ST-HIGHEST MAX DAILY  1-HR","Group","ROUT")</f>
        <v>8.0999999999999996E-4</v>
      </c>
      <c r="D17" s="27">
        <v>7.86</v>
      </c>
      <c r="E17" s="27" t="str">
        <f t="shared" si="0"/>
        <v>No</v>
      </c>
      <c r="G17" s="15"/>
      <c r="H17" s="15"/>
      <c r="I17" s="16"/>
      <c r="J17" s="18"/>
      <c r="M17" s="11" t="s">
        <v>67</v>
      </c>
      <c r="N17" s="1">
        <v>9.4</v>
      </c>
    </row>
    <row r="18" spans="1:14" ht="15.75" thickBot="1" x14ac:dyDescent="0.3">
      <c r="A18" s="45"/>
      <c r="B18" s="27" t="s">
        <v>40</v>
      </c>
      <c r="C18" s="27">
        <f>GETPIVOTDATA("Conc/Dep",Pivot!$A$3,"Pollutant","SO2","Average","3-HR","Group","ROUT","Rank","1ST")</f>
        <v>2.3000000000000001E-4</v>
      </c>
      <c r="D18" s="32">
        <v>25</v>
      </c>
      <c r="E18" s="27" t="str">
        <f t="shared" si="0"/>
        <v>No</v>
      </c>
      <c r="G18" s="15"/>
      <c r="H18" s="15"/>
      <c r="I18" s="16"/>
      <c r="J18" s="18"/>
      <c r="M18" s="11" t="s">
        <v>68</v>
      </c>
      <c r="N18" s="1">
        <v>8.67</v>
      </c>
    </row>
    <row r="19" spans="1:14" ht="15.75" thickBot="1" x14ac:dyDescent="0.3">
      <c r="A19" s="45"/>
      <c r="B19" s="27" t="s">
        <v>41</v>
      </c>
      <c r="C19" s="27">
        <f>GETPIVOTDATA("Conc/Dep",Pivot!$A$3,"Pollutant","SO2","Average","24-HR","Group","ROUT","Rank","1ST")</f>
        <v>3.0000000000000001E-5</v>
      </c>
      <c r="D19" s="32">
        <v>5</v>
      </c>
      <c r="E19" s="27" t="str">
        <f t="shared" si="0"/>
        <v>No</v>
      </c>
      <c r="G19" s="15"/>
      <c r="H19" s="15"/>
      <c r="I19" s="16"/>
      <c r="J19" s="18"/>
      <c r="M19" s="11" t="s">
        <v>69</v>
      </c>
      <c r="N19" s="12">
        <v>5266</v>
      </c>
    </row>
    <row r="20" spans="1:14" ht="15.75" thickBot="1" x14ac:dyDescent="0.3">
      <c r="A20" s="46"/>
      <c r="B20" s="27" t="s">
        <v>42</v>
      </c>
      <c r="C20" s="27">
        <f>GETPIVOTDATA("Conc/Dep",Pivot!$A$3,"Pollutant","SO2","Average","Annual","Group","ROUT")</f>
        <v>0</v>
      </c>
      <c r="D20" s="32">
        <v>1</v>
      </c>
      <c r="E20" s="27" t="str">
        <f t="shared" si="0"/>
        <v>No</v>
      </c>
      <c r="G20" s="15"/>
      <c r="H20" s="15"/>
      <c r="I20" s="16"/>
      <c r="J20" s="18"/>
      <c r="M20" s="11" t="s">
        <v>70</v>
      </c>
      <c r="N20" s="12">
        <v>3549</v>
      </c>
    </row>
    <row r="21" spans="1:14" ht="15.75" thickBot="1" x14ac:dyDescent="0.3">
      <c r="A21" s="44" t="s">
        <v>43</v>
      </c>
      <c r="B21" s="27" t="s">
        <v>41</v>
      </c>
      <c r="C21" s="27">
        <f>GETPIVOTDATA("Conc/Dep",Pivot!$A$3,"Pollutant","PM10","Average","24-HR","Group","ROUT","Rank","1ST")</f>
        <v>7.1128299999999998</v>
      </c>
      <c r="D21" s="32">
        <v>5</v>
      </c>
      <c r="E21" s="27" t="str">
        <f t="shared" si="0"/>
        <v>Yes</v>
      </c>
      <c r="G21" s="15"/>
      <c r="H21" s="15"/>
      <c r="I21" s="16"/>
      <c r="J21" s="18"/>
      <c r="M21" s="11" t="s">
        <v>71</v>
      </c>
      <c r="N21" s="1">
        <v>105</v>
      </c>
    </row>
    <row r="22" spans="1:14" ht="26.25" thickBot="1" x14ac:dyDescent="0.3">
      <c r="A22" s="46"/>
      <c r="B22" s="27" t="s">
        <v>42</v>
      </c>
      <c r="C22" s="27">
        <f>GETPIVOTDATA("Conc/Dep",Pivot!$A$3,"Pollutant","PM10","Average","ANNUAL","Group","ALL")</f>
        <v>0.63773000000000002</v>
      </c>
      <c r="D22" s="32">
        <v>1</v>
      </c>
      <c r="E22" s="27" t="str">
        <f t="shared" si="0"/>
        <v>No</v>
      </c>
      <c r="G22" s="15"/>
      <c r="H22" s="15"/>
      <c r="I22" s="16"/>
      <c r="J22" s="18"/>
      <c r="M22" s="11" t="s">
        <v>72</v>
      </c>
      <c r="N22" s="1">
        <v>65.2</v>
      </c>
    </row>
    <row r="23" spans="1:14" ht="15.75" thickBot="1" x14ac:dyDescent="0.3">
      <c r="A23" s="44" t="s">
        <v>44</v>
      </c>
      <c r="B23" s="27" t="s">
        <v>99</v>
      </c>
      <c r="C23" s="27">
        <f>GETPIVOTDATA("Conc/Dep",Pivot!$A$3,"Pollutant","PM25","Average","1ST-HIGHEST 24-HR","Group","ROUT","Rank","1ST","Met File","KIPL_2015-2018_2021_ADJU.SFC")</f>
        <v>3.08162</v>
      </c>
      <c r="D23" s="31">
        <v>1.2</v>
      </c>
      <c r="E23" s="27" t="str">
        <f t="shared" si="0"/>
        <v>Yes</v>
      </c>
      <c r="G23" s="15"/>
      <c r="H23" s="15"/>
      <c r="I23" s="16"/>
      <c r="J23" s="18"/>
      <c r="M23" s="11" t="s">
        <v>73</v>
      </c>
      <c r="N23" s="14">
        <v>17.399999999999999</v>
      </c>
    </row>
    <row r="24" spans="1:14" ht="15.75" thickBot="1" x14ac:dyDescent="0.3">
      <c r="A24" s="45"/>
      <c r="B24" s="27" t="s">
        <v>45</v>
      </c>
      <c r="C24" s="27">
        <f>GETPIVOTDATA("Conc/Dep",Pivot!$A$3,"Pollutant","PM25","Average","ANNUAL","Group","ROUT","Rank","1ST")</f>
        <v>0.38138</v>
      </c>
      <c r="D24" s="27" t="s">
        <v>56</v>
      </c>
      <c r="E24" s="27" t="str">
        <f t="shared" si="0"/>
        <v>--</v>
      </c>
      <c r="G24" s="15"/>
      <c r="H24" s="15"/>
      <c r="I24" s="19"/>
      <c r="J24" s="17"/>
      <c r="M24" s="11" t="s">
        <v>74</v>
      </c>
      <c r="N24" s="1">
        <v>22.5</v>
      </c>
    </row>
    <row r="25" spans="1:14" ht="15.75" thickBot="1" x14ac:dyDescent="0.3">
      <c r="A25" s="46"/>
      <c r="B25" s="27" t="s">
        <v>46</v>
      </c>
      <c r="C25" s="27">
        <f>GETPIVOTDATA("Conc/Dep",Pivot!$A$3,"Pollutant","PM25","Average","ANNUAL","Group","ROUT","Rank","1ST","Met File","KIPL_2015-2018_2021_ADJU.SFC")</f>
        <v>0.36292000000000002</v>
      </c>
      <c r="D25" s="31">
        <v>0.2</v>
      </c>
      <c r="E25" s="27" t="str">
        <f t="shared" si="0"/>
        <v>Yes</v>
      </c>
      <c r="G25" s="15"/>
      <c r="H25" s="15"/>
      <c r="I25" s="19"/>
      <c r="J25" s="18"/>
      <c r="M25" s="11" t="s">
        <v>75</v>
      </c>
      <c r="N25" s="1">
        <v>22.5</v>
      </c>
    </row>
    <row r="26" spans="1:14" ht="15.75" thickBot="1" x14ac:dyDescent="0.3">
      <c r="A26" s="28" t="s">
        <v>92</v>
      </c>
      <c r="M26" s="11" t="s">
        <v>76</v>
      </c>
      <c r="N26" s="1">
        <v>7.1</v>
      </c>
    </row>
    <row r="27" spans="1:14" ht="15.75" thickBot="1" x14ac:dyDescent="0.3">
      <c r="A27" s="2" t="s">
        <v>93</v>
      </c>
      <c r="M27" s="11" t="s">
        <v>77</v>
      </c>
      <c r="N27" s="1">
        <v>1.1000000000000001</v>
      </c>
    </row>
    <row r="28" spans="1:14" x14ac:dyDescent="0.25">
      <c r="A28" s="2" t="s">
        <v>94</v>
      </c>
    </row>
    <row r="29" spans="1:14" x14ac:dyDescent="0.25">
      <c r="A29" s="2" t="s">
        <v>95</v>
      </c>
    </row>
    <row r="30" spans="1:14" x14ac:dyDescent="0.25">
      <c r="A30" s="2" t="s">
        <v>109</v>
      </c>
    </row>
    <row r="31" spans="1:14" x14ac:dyDescent="0.25">
      <c r="A31" s="2"/>
    </row>
    <row r="32" spans="1:14" x14ac:dyDescent="0.25">
      <c r="A32" s="22" t="s">
        <v>87</v>
      </c>
    </row>
    <row r="33" spans="1:11" x14ac:dyDescent="0.25">
      <c r="A33" s="23" t="s">
        <v>216</v>
      </c>
    </row>
    <row r="34" spans="1:11" x14ac:dyDescent="0.25">
      <c r="A34" s="23" t="s">
        <v>108</v>
      </c>
    </row>
    <row r="35" spans="1:11" x14ac:dyDescent="0.25">
      <c r="A35" s="24" t="s">
        <v>107</v>
      </c>
    </row>
    <row r="37" spans="1:11" x14ac:dyDescent="0.25">
      <c r="A37" s="25" t="s">
        <v>233</v>
      </c>
    </row>
    <row r="38" spans="1:11" ht="24.75" x14ac:dyDescent="0.25">
      <c r="A38" s="41" t="s">
        <v>0</v>
      </c>
      <c r="B38" s="41" t="s">
        <v>97</v>
      </c>
      <c r="C38" s="26" t="s">
        <v>29</v>
      </c>
      <c r="D38" s="26" t="s">
        <v>100</v>
      </c>
      <c r="E38" s="26" t="s">
        <v>47</v>
      </c>
      <c r="F38" s="47" t="s">
        <v>110</v>
      </c>
      <c r="G38" s="48"/>
      <c r="H38" s="41" t="s">
        <v>78</v>
      </c>
      <c r="I38" s="41" t="s">
        <v>79</v>
      </c>
    </row>
    <row r="39" spans="1:11" ht="16.5" x14ac:dyDescent="0.25">
      <c r="A39" s="42"/>
      <c r="B39" s="42"/>
      <c r="C39" s="30" t="s">
        <v>30</v>
      </c>
      <c r="D39" s="30" t="s">
        <v>30</v>
      </c>
      <c r="E39" s="30" t="s">
        <v>30</v>
      </c>
      <c r="F39" s="30" t="s">
        <v>48</v>
      </c>
      <c r="G39" s="30" t="s">
        <v>49</v>
      </c>
      <c r="H39" s="42"/>
      <c r="I39" s="42"/>
    </row>
    <row r="40" spans="1:11" x14ac:dyDescent="0.25">
      <c r="A40" s="44" t="s">
        <v>96</v>
      </c>
      <c r="B40" s="27" t="s">
        <v>33</v>
      </c>
      <c r="C40" s="32">
        <f>C10</f>
        <v>141.65645000000001</v>
      </c>
      <c r="D40" s="32">
        <f>N21</f>
        <v>105</v>
      </c>
      <c r="E40" s="32">
        <f>C40+D40</f>
        <v>246.65645000000001</v>
      </c>
      <c r="F40" s="32">
        <v>339</v>
      </c>
      <c r="G40" s="27" t="s">
        <v>56</v>
      </c>
      <c r="H40" s="27" t="str">
        <f>IF(F40="--","--",IF(E40&gt;F40,"Yes","No"))</f>
        <v>No</v>
      </c>
      <c r="I40" s="27" t="str">
        <f>IF(G40="--","--",IF(E40&gt;G40,"Yes","No"))</f>
        <v>--</v>
      </c>
      <c r="K40" s="15"/>
    </row>
    <row r="41" spans="1:11" x14ac:dyDescent="0.25">
      <c r="A41" s="45"/>
      <c r="B41" s="27" t="s">
        <v>50</v>
      </c>
      <c r="C41" s="27">
        <f>GETPIVOTDATA("Conc/Dep",Pivot!$A$3,"Pollutant","NO2","Average","8TH-HIGHEST MAX DAILY  1-HR","Group","ALL","Rank","1ST","Met File","KIPL_2015-2018_2021_ADJU.SFC")</f>
        <v>1.22838</v>
      </c>
      <c r="D41" s="31">
        <f>N22</f>
        <v>65.2</v>
      </c>
      <c r="E41" s="31">
        <f t="shared" ref="E41:E55" si="1">C41+D41</f>
        <v>66.428380000000004</v>
      </c>
      <c r="F41" s="27" t="s">
        <v>56</v>
      </c>
      <c r="G41" s="32">
        <v>188</v>
      </c>
      <c r="H41" s="27" t="str">
        <f t="shared" ref="H41:H55" si="2">IF(F41="--","--",IF(E41&gt;F41,"Yes","No"))</f>
        <v>--</v>
      </c>
      <c r="I41" s="27" t="str">
        <f t="shared" ref="I41:I55" si="3">IF(G41="--","--",IF(E41&gt;G41,"Yes","No"))</f>
        <v>No</v>
      </c>
      <c r="K41" s="15"/>
    </row>
    <row r="42" spans="1:11" x14ac:dyDescent="0.25">
      <c r="A42" s="46"/>
      <c r="B42" s="27" t="s">
        <v>42</v>
      </c>
      <c r="C42" s="27">
        <f>GETPIVOTDATA("Conc/Dep",Pivot!$A$3,"Pollutant","NO2","Average","ANNUAL","Group","ROUT")</f>
        <v>6.1879999999999998E-2</v>
      </c>
      <c r="D42" s="31">
        <f>N23</f>
        <v>17.399999999999999</v>
      </c>
      <c r="E42" s="31">
        <f>SUM(C42:D42)</f>
        <v>17.461879999999997</v>
      </c>
      <c r="F42" s="32">
        <v>57</v>
      </c>
      <c r="G42" s="32">
        <v>100</v>
      </c>
      <c r="H42" s="27" t="str">
        <f t="shared" si="2"/>
        <v>No</v>
      </c>
      <c r="I42" s="27" t="str">
        <f t="shared" si="3"/>
        <v>No</v>
      </c>
      <c r="K42" s="15"/>
    </row>
    <row r="43" spans="1:11" x14ac:dyDescent="0.25">
      <c r="A43" s="27" t="s">
        <v>102</v>
      </c>
      <c r="B43" s="27" t="s">
        <v>33</v>
      </c>
      <c r="C43" s="31">
        <f>C13</f>
        <v>36.748779999999996</v>
      </c>
      <c r="D43" s="29" t="s">
        <v>56</v>
      </c>
      <c r="E43" s="31">
        <f>C43</f>
        <v>36.748779999999996</v>
      </c>
      <c r="F43" s="32">
        <v>42</v>
      </c>
      <c r="G43" s="27" t="s">
        <v>56</v>
      </c>
      <c r="H43" s="27" t="str">
        <f>IF(F43="--","--",IF(E43&gt;F43,"Yes","No"))</f>
        <v>No</v>
      </c>
      <c r="I43" s="27" t="str">
        <f t="shared" si="3"/>
        <v>--</v>
      </c>
      <c r="K43" s="15"/>
    </row>
    <row r="44" spans="1:11" x14ac:dyDescent="0.25">
      <c r="A44" s="44" t="s">
        <v>1</v>
      </c>
      <c r="B44" s="27" t="s">
        <v>80</v>
      </c>
      <c r="C44" s="32">
        <f>GETPIVOTDATA("Conc/Dep",Pivot!$A$3,"Pollutant","CO","Average","1-HR","Group","ROUT","Rank","1ST")</f>
        <v>1421.13447</v>
      </c>
      <c r="D44" s="32">
        <f>N19</f>
        <v>5266</v>
      </c>
      <c r="E44" s="32">
        <f t="shared" si="1"/>
        <v>6687.13447</v>
      </c>
      <c r="F44" s="32">
        <v>23000</v>
      </c>
      <c r="G44" s="32">
        <v>40000</v>
      </c>
      <c r="H44" s="27" t="str">
        <f t="shared" si="2"/>
        <v>No</v>
      </c>
      <c r="I44" s="27" t="str">
        <f t="shared" si="3"/>
        <v>No</v>
      </c>
      <c r="K44" s="15"/>
    </row>
    <row r="45" spans="1:11" x14ac:dyDescent="0.25">
      <c r="A45" s="46"/>
      <c r="B45" s="27" t="s">
        <v>85</v>
      </c>
      <c r="C45" s="32">
        <f>GETPIVOTDATA("Conc/Dep",Pivot!$A$3,"Pollutant","CO","Average","8-HR","Group","ROUT","Rank","1ST")</f>
        <v>114.45986000000001</v>
      </c>
      <c r="D45" s="32">
        <f>N20</f>
        <v>3549</v>
      </c>
      <c r="E45" s="32">
        <f t="shared" si="1"/>
        <v>3663.4598599999999</v>
      </c>
      <c r="F45" s="32">
        <v>10000</v>
      </c>
      <c r="G45" s="32">
        <v>10000</v>
      </c>
      <c r="H45" s="27" t="str">
        <f t="shared" si="2"/>
        <v>No</v>
      </c>
      <c r="I45" s="27" t="str">
        <f t="shared" si="3"/>
        <v>No</v>
      </c>
      <c r="K45" s="15"/>
    </row>
    <row r="46" spans="1:11" x14ac:dyDescent="0.25">
      <c r="A46" s="44" t="s">
        <v>39</v>
      </c>
      <c r="B46" s="27" t="s">
        <v>80</v>
      </c>
      <c r="C46" s="27">
        <f>C17</f>
        <v>8.0999999999999996E-4</v>
      </c>
      <c r="D46" s="31">
        <f>N24</f>
        <v>22.5</v>
      </c>
      <c r="E46" s="31">
        <f t="shared" si="1"/>
        <v>22.500810000000001</v>
      </c>
      <c r="F46" s="32">
        <v>655</v>
      </c>
      <c r="G46" s="32">
        <v>196</v>
      </c>
      <c r="H46" s="27" t="str">
        <f t="shared" si="2"/>
        <v>No</v>
      </c>
      <c r="I46" s="27" t="str">
        <f t="shared" si="3"/>
        <v>No</v>
      </c>
      <c r="K46" s="15"/>
    </row>
    <row r="47" spans="1:11" x14ac:dyDescent="0.25">
      <c r="A47" s="45"/>
      <c r="B47" s="27" t="s">
        <v>81</v>
      </c>
      <c r="C47" s="27">
        <f>GETPIVOTDATA("Conc/Dep",Pivot!$A$3,"Pollutant","SO2","Average","3-HR","Group","ROUT")</f>
        <v>2.3000000000000001E-4</v>
      </c>
      <c r="D47" s="31">
        <f>N25</f>
        <v>22.5</v>
      </c>
      <c r="E47" s="31">
        <f t="shared" si="1"/>
        <v>22.500229999999998</v>
      </c>
      <c r="F47" s="27" t="s">
        <v>56</v>
      </c>
      <c r="G47" s="32">
        <v>1300</v>
      </c>
      <c r="H47" s="27" t="str">
        <f t="shared" si="2"/>
        <v>--</v>
      </c>
      <c r="I47" s="27" t="str">
        <f t="shared" si="3"/>
        <v>No</v>
      </c>
      <c r="K47" s="15"/>
    </row>
    <row r="48" spans="1:11" x14ac:dyDescent="0.25">
      <c r="A48" s="45"/>
      <c r="B48" s="27" t="s">
        <v>82</v>
      </c>
      <c r="C48" s="27">
        <f>GETPIVOTDATA("Conc/Dep",Pivot!$A$3,"Pollutant","SO2","Average","24-HR","Group","ROUT")</f>
        <v>3.0000000000000001E-5</v>
      </c>
      <c r="D48" s="27">
        <f>N26</f>
        <v>7.1</v>
      </c>
      <c r="E48" s="27">
        <f t="shared" si="1"/>
        <v>7.1000299999999994</v>
      </c>
      <c r="F48" s="32">
        <v>105</v>
      </c>
      <c r="G48" s="32">
        <v>365</v>
      </c>
      <c r="H48" s="27" t="str">
        <f t="shared" si="2"/>
        <v>No</v>
      </c>
      <c r="I48" s="27" t="str">
        <f t="shared" si="3"/>
        <v>No</v>
      </c>
      <c r="K48" s="15"/>
    </row>
    <row r="49" spans="1:14" x14ac:dyDescent="0.25">
      <c r="A49" s="46"/>
      <c r="B49" s="27" t="s">
        <v>83</v>
      </c>
      <c r="C49" s="27">
        <f>GETPIVOTDATA("Conc/Dep",Pivot!$A$3,"Pollutant","SO2","Average","ANNUAL","Group","ROUT")</f>
        <v>0</v>
      </c>
      <c r="D49" s="27">
        <f>N27</f>
        <v>1.1000000000000001</v>
      </c>
      <c r="E49" s="27">
        <f t="shared" si="1"/>
        <v>1.1000000000000001</v>
      </c>
      <c r="F49" s="27" t="s">
        <v>56</v>
      </c>
      <c r="G49" s="32">
        <v>80</v>
      </c>
      <c r="H49" s="27" t="str">
        <f t="shared" si="2"/>
        <v>--</v>
      </c>
      <c r="I49" s="27" t="str">
        <f t="shared" si="3"/>
        <v>No</v>
      </c>
      <c r="K49" s="15"/>
    </row>
    <row r="50" spans="1:14" x14ac:dyDescent="0.25">
      <c r="A50" s="44" t="s">
        <v>43</v>
      </c>
      <c r="B50" s="27" t="s">
        <v>57</v>
      </c>
      <c r="C50" s="27">
        <f>C21</f>
        <v>7.1128299999999998</v>
      </c>
      <c r="D50" s="31">
        <f t="shared" ref="D50:D55" si="4">N13</f>
        <v>241.3</v>
      </c>
      <c r="E50" s="32">
        <f t="shared" si="1"/>
        <v>248.41283000000001</v>
      </c>
      <c r="F50" s="32">
        <v>50</v>
      </c>
      <c r="G50" s="35" t="s">
        <v>56</v>
      </c>
      <c r="H50" s="52" t="s">
        <v>101</v>
      </c>
      <c r="I50" s="53"/>
      <c r="K50" s="15"/>
    </row>
    <row r="51" spans="1:14" x14ac:dyDescent="0.25">
      <c r="A51" s="45"/>
      <c r="B51" s="27" t="s">
        <v>84</v>
      </c>
      <c r="C51" s="27">
        <f>GETPIVOTDATA("Conc/Dep",Pivot!$A$3,"Pollutant","PM10","Average","24-HR","Group","ALL","Rank","6TH")</f>
        <v>4.3405399999999998</v>
      </c>
      <c r="D51" s="32">
        <f t="shared" si="4"/>
        <v>142</v>
      </c>
      <c r="E51" s="32">
        <f t="shared" si="1"/>
        <v>146.34054</v>
      </c>
      <c r="F51" s="27" t="s">
        <v>56</v>
      </c>
      <c r="G51" s="32">
        <v>150</v>
      </c>
      <c r="H51" s="27" t="str">
        <f t="shared" si="2"/>
        <v>--</v>
      </c>
      <c r="I51" s="27" t="str">
        <f t="shared" si="3"/>
        <v>No</v>
      </c>
      <c r="K51" s="15"/>
    </row>
    <row r="52" spans="1:14" x14ac:dyDescent="0.25">
      <c r="A52" s="46"/>
      <c r="B52" s="27" t="s">
        <v>45</v>
      </c>
      <c r="C52" s="27">
        <f>GETPIVOTDATA("Conc/Dep",Pivot!$A$3,"Pollutant","PM10","Average","ANNUAL","Group","ROUT")</f>
        <v>0.63773000000000002</v>
      </c>
      <c r="D52" s="31">
        <f t="shared" si="4"/>
        <v>39.799999999999997</v>
      </c>
      <c r="E52" s="31">
        <f t="shared" si="1"/>
        <v>40.437729999999995</v>
      </c>
      <c r="F52" s="32">
        <v>20</v>
      </c>
      <c r="G52" s="27" t="s">
        <v>56</v>
      </c>
      <c r="H52" s="52" t="s">
        <v>101</v>
      </c>
      <c r="I52" s="53"/>
      <c r="K52" s="15"/>
    </row>
    <row r="53" spans="1:14" x14ac:dyDescent="0.25">
      <c r="A53" s="44" t="s">
        <v>44</v>
      </c>
      <c r="B53" s="27" t="s">
        <v>51</v>
      </c>
      <c r="C53" s="27">
        <f>GETPIVOTDATA("Conc/Dep",Pivot!$A$3,"Pollutant","PM25","Average","8TH-HIGHEST 24-HR","Group","ROUT","Rank","1ST","Met File","KIPL_2015-2018_2021_ADJU.SFC")</f>
        <v>1.95672</v>
      </c>
      <c r="D53" s="31">
        <f t="shared" si="4"/>
        <v>21</v>
      </c>
      <c r="E53" s="31">
        <f t="shared" si="1"/>
        <v>22.956720000000001</v>
      </c>
      <c r="F53" s="27" t="s">
        <v>56</v>
      </c>
      <c r="G53" s="32">
        <v>35</v>
      </c>
      <c r="H53" s="27" t="str">
        <f t="shared" si="2"/>
        <v>--</v>
      </c>
      <c r="I53" s="27" t="str">
        <f t="shared" si="3"/>
        <v>No</v>
      </c>
      <c r="K53" s="15"/>
    </row>
    <row r="54" spans="1:14" x14ac:dyDescent="0.25">
      <c r="A54" s="45"/>
      <c r="B54" s="27" t="s">
        <v>45</v>
      </c>
      <c r="C54" s="27">
        <f>C24</f>
        <v>0.38138</v>
      </c>
      <c r="D54" s="27">
        <f t="shared" si="4"/>
        <v>9.4</v>
      </c>
      <c r="E54" s="27">
        <f t="shared" si="1"/>
        <v>9.7813800000000004</v>
      </c>
      <c r="F54" s="32">
        <v>12</v>
      </c>
      <c r="G54" s="31" t="s">
        <v>56</v>
      </c>
      <c r="H54" s="27" t="str">
        <f t="shared" si="2"/>
        <v>No</v>
      </c>
      <c r="I54" s="27" t="str">
        <f t="shared" si="3"/>
        <v>--</v>
      </c>
      <c r="K54" s="15"/>
    </row>
    <row r="55" spans="1:14" x14ac:dyDescent="0.25">
      <c r="A55" s="46"/>
      <c r="B55" s="27" t="s">
        <v>46</v>
      </c>
      <c r="C55" s="27">
        <f>C25</f>
        <v>0.36292000000000002</v>
      </c>
      <c r="D55" s="27">
        <f t="shared" si="4"/>
        <v>8.67</v>
      </c>
      <c r="E55" s="27">
        <f t="shared" si="1"/>
        <v>9.0329200000000007</v>
      </c>
      <c r="F55" s="27" t="s">
        <v>56</v>
      </c>
      <c r="G55" s="32">
        <v>12</v>
      </c>
      <c r="H55" s="27" t="str">
        <f t="shared" si="2"/>
        <v>--</v>
      </c>
      <c r="I55" s="27" t="str">
        <f t="shared" si="3"/>
        <v>No</v>
      </c>
      <c r="K55" s="15"/>
    </row>
    <row r="56" spans="1:14" ht="15.75" thickBot="1" x14ac:dyDescent="0.3">
      <c r="A56" s="28" t="s">
        <v>92</v>
      </c>
    </row>
    <row r="57" spans="1:14" x14ac:dyDescent="0.25">
      <c r="A57" s="2" t="s">
        <v>94</v>
      </c>
      <c r="M57" s="51"/>
      <c r="N57" s="51"/>
    </row>
    <row r="58" spans="1:14" x14ac:dyDescent="0.25">
      <c r="A58" s="2" t="s">
        <v>95</v>
      </c>
      <c r="M58" s="50"/>
      <c r="N58" s="50"/>
    </row>
    <row r="59" spans="1:14" x14ac:dyDescent="0.25">
      <c r="A59" s="2" t="s">
        <v>109</v>
      </c>
      <c r="M59" s="50"/>
      <c r="N59" s="50"/>
    </row>
    <row r="60" spans="1:14" ht="16.5" x14ac:dyDescent="0.25">
      <c r="A60" s="2" t="s">
        <v>103</v>
      </c>
      <c r="M60" s="13"/>
    </row>
    <row r="62" spans="1:14" x14ac:dyDescent="0.25">
      <c r="A62" s="22" t="s">
        <v>87</v>
      </c>
    </row>
    <row r="63" spans="1:14" x14ac:dyDescent="0.25">
      <c r="A63" s="23" t="s">
        <v>88</v>
      </c>
    </row>
    <row r="64" spans="1:14" x14ac:dyDescent="0.25">
      <c r="A64" s="23" t="s">
        <v>90</v>
      </c>
    </row>
    <row r="65" spans="1:3" x14ac:dyDescent="0.25">
      <c r="A65" s="24" t="s">
        <v>89</v>
      </c>
    </row>
    <row r="67" spans="1:3" x14ac:dyDescent="0.25">
      <c r="A67" s="25" t="s">
        <v>274</v>
      </c>
    </row>
    <row r="68" spans="1:3" x14ac:dyDescent="0.25">
      <c r="A68" s="41" t="s">
        <v>104</v>
      </c>
      <c r="B68" s="54" t="s">
        <v>105</v>
      </c>
      <c r="C68" s="41" t="s">
        <v>275</v>
      </c>
    </row>
    <row r="69" spans="1:3" x14ac:dyDescent="0.25">
      <c r="A69" s="42"/>
      <c r="B69" s="55"/>
      <c r="C69" s="42"/>
    </row>
    <row r="70" spans="1:3" x14ac:dyDescent="0.25">
      <c r="A70" s="27" t="s">
        <v>258</v>
      </c>
      <c r="B70" s="27" t="s">
        <v>276</v>
      </c>
      <c r="C70" s="27">
        <f>GETPIVOTDATA("Conc/Dep",Pivot!$A$3,"Pollutant","H2S","Average","1-HR","Group",A70,"Rank","1ST")</f>
        <v>141.61675</v>
      </c>
    </row>
    <row r="71" spans="1:3" x14ac:dyDescent="0.25">
      <c r="A71" s="27" t="s">
        <v>259</v>
      </c>
      <c r="B71" s="27" t="s">
        <v>276</v>
      </c>
      <c r="C71" s="27">
        <f>GETPIVOTDATA("Conc/Dep",Pivot!$A$3,"Pollutant","H2S","Average","1-HR","Group",A71,"Rank","1ST")</f>
        <v>115.26090000000001</v>
      </c>
    </row>
    <row r="72" spans="1:3" x14ac:dyDescent="0.25">
      <c r="A72" s="27" t="s">
        <v>260</v>
      </c>
      <c r="B72" s="27" t="s">
        <v>276</v>
      </c>
      <c r="C72" s="27">
        <f>GETPIVOTDATA("Conc/Dep",Pivot!$A$3,"Pollutant","H2S","Average","1-HR","Group",A72,"Rank","1ST")</f>
        <v>89.008049999999997</v>
      </c>
    </row>
    <row r="73" spans="1:3" x14ac:dyDescent="0.25">
      <c r="A73" s="27" t="s">
        <v>261</v>
      </c>
      <c r="B73" s="27" t="s">
        <v>276</v>
      </c>
      <c r="C73" s="27">
        <f>GETPIVOTDATA("Conc/Dep",Pivot!$A$3,"Pollutant","H2S","Average","1-HR","Group",A73,"Rank","1ST")</f>
        <v>119.51076999999999</v>
      </c>
    </row>
    <row r="74" spans="1:3" x14ac:dyDescent="0.25">
      <c r="A74" s="27" t="s">
        <v>262</v>
      </c>
      <c r="B74" s="27" t="s">
        <v>276</v>
      </c>
      <c r="C74" s="27">
        <f>GETPIVOTDATA("Conc/Dep",Pivot!$A$3,"Pollutant","H2S","Average","1-HR","Group",A74,"Rank","1ST")</f>
        <v>104.61198</v>
      </c>
    </row>
    <row r="75" spans="1:3" x14ac:dyDescent="0.25">
      <c r="A75" s="27" t="s">
        <v>263</v>
      </c>
      <c r="B75" s="27" t="s">
        <v>276</v>
      </c>
      <c r="C75" s="27">
        <f>GETPIVOTDATA("Conc/Dep",Pivot!$A$3,"Pollutant","H2S","Average","1-HR","Group",A75,"Rank","1ST")</f>
        <v>155.42701</v>
      </c>
    </row>
    <row r="76" spans="1:3" x14ac:dyDescent="0.25">
      <c r="A76" s="27" t="s">
        <v>264</v>
      </c>
      <c r="B76" s="27" t="s">
        <v>276</v>
      </c>
      <c r="C76" s="27">
        <f>GETPIVOTDATA("Conc/Dep",Pivot!$A$3,"Pollutant","H2S","Average","1-HR","Group",A76,"Rank","1ST")</f>
        <v>102.28037999999999</v>
      </c>
    </row>
    <row r="77" spans="1:3" x14ac:dyDescent="0.25">
      <c r="A77" s="27" t="s">
        <v>265</v>
      </c>
      <c r="B77" s="27" t="s">
        <v>276</v>
      </c>
      <c r="C77" s="27">
        <f>GETPIVOTDATA("Conc/Dep",Pivot!$A$3,"Pollutant","H2S","Average","1-HR","Group",A77,"Rank","1ST")</f>
        <v>153.60641000000001</v>
      </c>
    </row>
    <row r="78" spans="1:3" x14ac:dyDescent="0.25">
      <c r="A78" s="27" t="s">
        <v>266</v>
      </c>
      <c r="B78" s="27" t="s">
        <v>276</v>
      </c>
      <c r="C78" s="27">
        <f>GETPIVOTDATA("Conc/Dep",Pivot!$A$3,"Pollutant","H2S","Average","1-HR","Group",A78,"Rank","1ST")</f>
        <v>98.453850000000003</v>
      </c>
    </row>
    <row r="79" spans="1:3" x14ac:dyDescent="0.25">
      <c r="A79" s="27" t="s">
        <v>267</v>
      </c>
      <c r="B79" s="27" t="s">
        <v>276</v>
      </c>
      <c r="C79" s="27">
        <f>GETPIVOTDATA("Conc/Dep",Pivot!$A$3,"Pollutant","H2S","Average","1-HR","Group",A79,"Rank","1ST")</f>
        <v>111.4569</v>
      </c>
    </row>
    <row r="80" spans="1:3" x14ac:dyDescent="0.25">
      <c r="A80" s="27" t="s">
        <v>268</v>
      </c>
      <c r="B80" s="27" t="s">
        <v>276</v>
      </c>
      <c r="C80" s="27">
        <f>GETPIVOTDATA("Conc/Dep",Pivot!$A$3,"Pollutant","H2S","Average","1-HR","Group",A80,"Rank","1ST")</f>
        <v>107.93374</v>
      </c>
    </row>
    <row r="81" spans="1:3" x14ac:dyDescent="0.25">
      <c r="A81" s="27" t="s">
        <v>269</v>
      </c>
      <c r="B81" s="27" t="s">
        <v>276</v>
      </c>
      <c r="C81" s="27">
        <f>GETPIVOTDATA("Conc/Dep",Pivot!$A$3,"Pollutant","H2S","Average","1-HR","Group",A81,"Rank","1ST")</f>
        <v>118.90702</v>
      </c>
    </row>
    <row r="82" spans="1:3" x14ac:dyDescent="0.25">
      <c r="A82" s="27" t="s">
        <v>270</v>
      </c>
      <c r="B82" s="27" t="s">
        <v>276</v>
      </c>
      <c r="C82" s="27">
        <f>GETPIVOTDATA("Conc/Dep",Pivot!$A$3,"Pollutant","H2S","Average","1-HR","Group",A82,"Rank","1ST")</f>
        <v>103.41215</v>
      </c>
    </row>
    <row r="83" spans="1:3" x14ac:dyDescent="0.25">
      <c r="A83" s="27" t="s">
        <v>277</v>
      </c>
      <c r="B83" s="27" t="s">
        <v>276</v>
      </c>
      <c r="C83" s="27">
        <f>MAX(C70:C76)</f>
        <v>155.42701</v>
      </c>
    </row>
    <row r="84" spans="1:3" x14ac:dyDescent="0.25">
      <c r="A84" s="2" t="s">
        <v>109</v>
      </c>
    </row>
  </sheetData>
  <mergeCells count="26">
    <mergeCell ref="A68:A69"/>
    <mergeCell ref="B68:B69"/>
    <mergeCell ref="C68:C69"/>
    <mergeCell ref="H52:I52"/>
    <mergeCell ref="A46:A49"/>
    <mergeCell ref="A44:A45"/>
    <mergeCell ref="A40:A42"/>
    <mergeCell ref="M59:N59"/>
    <mergeCell ref="A21:A22"/>
    <mergeCell ref="A23:A25"/>
    <mergeCell ref="M57:N57"/>
    <mergeCell ref="M58:N58"/>
    <mergeCell ref="H50:I50"/>
    <mergeCell ref="A53:A55"/>
    <mergeCell ref="A50:A52"/>
    <mergeCell ref="A8:A9"/>
    <mergeCell ref="B8:B9"/>
    <mergeCell ref="E8:E9"/>
    <mergeCell ref="A10:A12"/>
    <mergeCell ref="A15:A16"/>
    <mergeCell ref="A17:A20"/>
    <mergeCell ref="A38:A39"/>
    <mergeCell ref="B38:B39"/>
    <mergeCell ref="I38:I39"/>
    <mergeCell ref="H38:H39"/>
    <mergeCell ref="F38:G38"/>
  </mergeCells>
  <phoneticPr fontId="23" type="noConversion"/>
  <conditionalFormatting sqref="E10:E25">
    <cfRule type="cellIs" dxfId="2" priority="6" operator="equal">
      <formula>"Yes"</formula>
    </cfRule>
  </conditionalFormatting>
  <conditionalFormatting sqref="H50">
    <cfRule type="cellIs" dxfId="1" priority="1" operator="equal">
      <formula>"Yes"</formula>
    </cfRule>
  </conditionalFormatting>
  <conditionalFormatting sqref="H40:I49 H51:I51 H52 H53:I55">
    <cfRule type="cellIs" dxfId="0" priority="2" operator="equal">
      <formula>"Yes"</formula>
    </cfRule>
  </conditionalFormatting>
  <pageMargins left="0.7" right="0.7" top="0.75" bottom="0.75" header="0.3" footer="0.3"/>
  <pageSetup scale="43" orientation="landscape" r:id="rId1"/>
  <rowBreaks count="1" manualBreakCount="1">
    <brk id="3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E88C-7471-4959-9FC6-ED5B770F2850}">
  <sheetPr>
    <tabColor rgb="FFFF0000"/>
  </sheetPr>
  <dimension ref="A1:BA214"/>
  <sheetViews>
    <sheetView topLeftCell="A168" zoomScale="70" zoomScaleNormal="70" workbookViewId="0">
      <selection activeCell="I22" sqref="I22"/>
    </sheetView>
  </sheetViews>
  <sheetFormatPr defaultRowHeight="15" x14ac:dyDescent="0.25"/>
  <cols>
    <col min="1" max="1" width="42" bestFit="1" customWidth="1"/>
    <col min="2" max="2" width="21.7109375" bestFit="1" customWidth="1"/>
    <col min="3" max="3" width="14.5703125" bestFit="1" customWidth="1"/>
    <col min="4" max="4" width="16" bestFit="1" customWidth="1"/>
    <col min="5" max="5" width="13.140625" bestFit="1" customWidth="1"/>
    <col min="6" max="6" width="16" bestFit="1" customWidth="1"/>
    <col min="7" max="10" width="14.5703125" bestFit="1" customWidth="1"/>
    <col min="11" max="11" width="16" bestFit="1" customWidth="1"/>
    <col min="12" max="14" width="14.5703125" bestFit="1" customWidth="1"/>
    <col min="15" max="15" width="13.140625" bestFit="1" customWidth="1"/>
    <col min="16" max="20" width="14.5703125" bestFit="1" customWidth="1"/>
    <col min="21" max="21" width="17.7109375" bestFit="1" customWidth="1"/>
    <col min="22" max="23" width="14.5703125" bestFit="1" customWidth="1"/>
    <col min="24" max="25" width="13.140625" bestFit="1" customWidth="1"/>
    <col min="26" max="30" width="14.5703125" bestFit="1" customWidth="1"/>
    <col min="31" max="32" width="13.140625" bestFit="1" customWidth="1"/>
    <col min="33" max="35" width="14.5703125" bestFit="1" customWidth="1"/>
    <col min="36" max="37" width="13.140625" bestFit="1" customWidth="1"/>
    <col min="38" max="51" width="14.5703125" bestFit="1" customWidth="1"/>
    <col min="52" max="53" width="17.7109375" bestFit="1" customWidth="1"/>
  </cols>
  <sheetData>
    <row r="1" spans="1:53" ht="26.25" x14ac:dyDescent="0.4">
      <c r="A1" s="38" t="s">
        <v>245</v>
      </c>
    </row>
    <row r="2" spans="1:53" x14ac:dyDescent="0.25">
      <c r="A2" t="s">
        <v>86</v>
      </c>
    </row>
    <row r="3" spans="1:53" x14ac:dyDescent="0.25">
      <c r="A3" s="3" t="s">
        <v>54</v>
      </c>
      <c r="B3" s="3" t="s">
        <v>55</v>
      </c>
    </row>
    <row r="4" spans="1:53" x14ac:dyDescent="0.25">
      <c r="A4" s="3" t="s">
        <v>52</v>
      </c>
      <c r="B4" t="s">
        <v>3</v>
      </c>
      <c r="C4" t="s">
        <v>8</v>
      </c>
      <c r="D4" t="s">
        <v>7</v>
      </c>
      <c r="E4" t="s">
        <v>144</v>
      </c>
      <c r="F4" t="s">
        <v>251</v>
      </c>
      <c r="G4" t="s">
        <v>252</v>
      </c>
      <c r="H4" t="s">
        <v>253</v>
      </c>
      <c r="I4" t="s">
        <v>254</v>
      </c>
      <c r="J4" t="s">
        <v>134</v>
      </c>
      <c r="K4" t="s">
        <v>255</v>
      </c>
      <c r="L4" t="s">
        <v>256</v>
      </c>
      <c r="M4" t="s">
        <v>141</v>
      </c>
      <c r="N4" t="s">
        <v>142</v>
      </c>
      <c r="O4" t="s">
        <v>143</v>
      </c>
      <c r="P4" t="s">
        <v>135</v>
      </c>
      <c r="Q4" t="s">
        <v>136</v>
      </c>
      <c r="R4" t="s">
        <v>137</v>
      </c>
      <c r="S4" t="s">
        <v>138</v>
      </c>
      <c r="T4" t="s">
        <v>139</v>
      </c>
      <c r="U4" t="s">
        <v>140</v>
      </c>
      <c r="V4" t="s">
        <v>257</v>
      </c>
      <c r="W4" t="s">
        <v>258</v>
      </c>
      <c r="X4" t="s">
        <v>259</v>
      </c>
      <c r="Y4" t="s">
        <v>260</v>
      </c>
      <c r="Z4" t="s">
        <v>261</v>
      </c>
      <c r="AA4" t="s">
        <v>262</v>
      </c>
      <c r="AB4" t="s">
        <v>263</v>
      </c>
      <c r="AC4" t="s">
        <v>264</v>
      </c>
      <c r="AD4" t="s">
        <v>265</v>
      </c>
      <c r="AE4" t="s">
        <v>266</v>
      </c>
      <c r="AF4" t="s">
        <v>267</v>
      </c>
      <c r="AG4" t="s">
        <v>268</v>
      </c>
      <c r="AH4" t="s">
        <v>269</v>
      </c>
      <c r="AI4" t="s">
        <v>270</v>
      </c>
      <c r="AJ4" t="s">
        <v>271</v>
      </c>
      <c r="AK4" t="s">
        <v>272</v>
      </c>
      <c r="AL4" t="s">
        <v>125</v>
      </c>
      <c r="AM4" t="s">
        <v>128</v>
      </c>
      <c r="AN4" t="s">
        <v>129</v>
      </c>
      <c r="AO4" t="s">
        <v>130</v>
      </c>
      <c r="AP4" t="s">
        <v>131</v>
      </c>
      <c r="AQ4" t="s">
        <v>132</v>
      </c>
      <c r="AR4" t="s">
        <v>133</v>
      </c>
      <c r="AS4" t="s">
        <v>219</v>
      </c>
      <c r="AT4" t="s">
        <v>220</v>
      </c>
      <c r="AU4" t="s">
        <v>221</v>
      </c>
      <c r="AV4" t="s">
        <v>222</v>
      </c>
      <c r="AW4" t="s">
        <v>223</v>
      </c>
      <c r="AX4" t="s">
        <v>224</v>
      </c>
      <c r="AY4" t="s">
        <v>225</v>
      </c>
      <c r="AZ4" t="s">
        <v>273</v>
      </c>
      <c r="BA4" t="s">
        <v>53</v>
      </c>
    </row>
    <row r="5" spans="1:53" x14ac:dyDescent="0.25">
      <c r="A5" s="4" t="s">
        <v>1</v>
      </c>
      <c r="B5">
        <v>1421.13447</v>
      </c>
      <c r="D5">
        <v>1421.13447</v>
      </c>
      <c r="G5">
        <v>605.33221000000003</v>
      </c>
      <c r="H5">
        <v>416.37178999999998</v>
      </c>
      <c r="I5">
        <v>506.48863999999998</v>
      </c>
      <c r="J5">
        <v>14.43567</v>
      </c>
      <c r="K5">
        <v>1421.13447</v>
      </c>
      <c r="L5">
        <v>14.43567</v>
      </c>
      <c r="M5">
        <v>216.77405999999999</v>
      </c>
      <c r="N5">
        <v>212.92865</v>
      </c>
      <c r="O5">
        <v>193.65880000000001</v>
      </c>
      <c r="P5">
        <v>164.77497</v>
      </c>
      <c r="Q5">
        <v>132.62903</v>
      </c>
      <c r="R5">
        <v>127.08056000000001</v>
      </c>
      <c r="S5">
        <v>182.51042000000001</v>
      </c>
      <c r="T5">
        <v>174.95352</v>
      </c>
      <c r="U5">
        <v>160.36698999999999</v>
      </c>
      <c r="BA5">
        <v>1421.13447</v>
      </c>
    </row>
    <row r="6" spans="1:53" x14ac:dyDescent="0.25">
      <c r="A6" s="5" t="s">
        <v>2</v>
      </c>
      <c r="B6">
        <v>1421.13447</v>
      </c>
      <c r="D6">
        <v>1421.13447</v>
      </c>
      <c r="G6">
        <v>605.33221000000003</v>
      </c>
      <c r="H6">
        <v>416.37178999999998</v>
      </c>
      <c r="I6">
        <v>506.48863999999998</v>
      </c>
      <c r="J6">
        <v>14.43567</v>
      </c>
      <c r="K6">
        <v>1421.13447</v>
      </c>
      <c r="L6">
        <v>14.43567</v>
      </c>
      <c r="M6">
        <v>216.77405999999999</v>
      </c>
      <c r="N6">
        <v>212.92865</v>
      </c>
      <c r="O6">
        <v>193.65880000000001</v>
      </c>
      <c r="P6">
        <v>164.77497</v>
      </c>
      <c r="Q6">
        <v>132.62903</v>
      </c>
      <c r="R6">
        <v>127.08056000000001</v>
      </c>
      <c r="S6">
        <v>182.51042000000001</v>
      </c>
      <c r="T6">
        <v>174.95352</v>
      </c>
      <c r="U6">
        <v>160.36698999999999</v>
      </c>
      <c r="BA6">
        <v>1421.13447</v>
      </c>
    </row>
    <row r="7" spans="1:53" x14ac:dyDescent="0.25">
      <c r="A7" s="6" t="s">
        <v>4</v>
      </c>
      <c r="B7">
        <v>1421.13447</v>
      </c>
      <c r="D7">
        <v>1421.13447</v>
      </c>
      <c r="G7">
        <v>605.33221000000003</v>
      </c>
      <c r="H7">
        <v>416.37178999999998</v>
      </c>
      <c r="I7">
        <v>506.48863999999998</v>
      </c>
      <c r="J7">
        <v>14.43567</v>
      </c>
      <c r="K7">
        <v>1421.13447</v>
      </c>
      <c r="L7">
        <v>14.43567</v>
      </c>
      <c r="M7">
        <v>216.77405999999999</v>
      </c>
      <c r="N7">
        <v>212.92865</v>
      </c>
      <c r="O7">
        <v>193.65880000000001</v>
      </c>
      <c r="P7">
        <v>164.77497</v>
      </c>
      <c r="Q7">
        <v>132.62903</v>
      </c>
      <c r="R7">
        <v>127.08056000000001</v>
      </c>
      <c r="S7">
        <v>182.51042000000001</v>
      </c>
      <c r="T7">
        <v>174.95352</v>
      </c>
      <c r="U7">
        <v>160.36698999999999</v>
      </c>
      <c r="BA7">
        <v>1421.13447</v>
      </c>
    </row>
    <row r="8" spans="1:53" x14ac:dyDescent="0.25">
      <c r="A8" s="7" t="s">
        <v>5</v>
      </c>
      <c r="B8">
        <v>1410.0959700000001</v>
      </c>
      <c r="D8">
        <v>1410.0959700000001</v>
      </c>
      <c r="G8">
        <v>605.33221000000003</v>
      </c>
      <c r="H8">
        <v>366.07326999999998</v>
      </c>
      <c r="I8">
        <v>479.28294</v>
      </c>
      <c r="J8">
        <v>14.37683</v>
      </c>
      <c r="K8">
        <v>1410.0959700000001</v>
      </c>
      <c r="L8">
        <v>14.37683</v>
      </c>
      <c r="M8">
        <v>205.30636999999999</v>
      </c>
      <c r="N8">
        <v>212.92865</v>
      </c>
      <c r="O8">
        <v>189.60670999999999</v>
      </c>
      <c r="P8">
        <v>145.76660000000001</v>
      </c>
      <c r="Q8">
        <v>132.62903</v>
      </c>
      <c r="R8">
        <v>118.31922</v>
      </c>
      <c r="S8">
        <v>171.01061000000001</v>
      </c>
      <c r="T8">
        <v>167.45498000000001</v>
      </c>
      <c r="U8">
        <v>149.78092000000001</v>
      </c>
      <c r="BA8">
        <v>1410.0959700000001</v>
      </c>
    </row>
    <row r="9" spans="1:53" x14ac:dyDescent="0.25">
      <c r="A9" s="7" t="s">
        <v>25</v>
      </c>
      <c r="B9">
        <v>1379.9628299999999</v>
      </c>
      <c r="D9">
        <v>1379.9628299999999</v>
      </c>
      <c r="G9">
        <v>587.07992999999999</v>
      </c>
      <c r="H9">
        <v>398.65947999999997</v>
      </c>
      <c r="I9">
        <v>484.54419000000001</v>
      </c>
      <c r="J9">
        <v>14.06664</v>
      </c>
      <c r="K9">
        <v>1379.9628299999999</v>
      </c>
      <c r="L9">
        <v>14.06664</v>
      </c>
      <c r="M9">
        <v>206.26659000000001</v>
      </c>
      <c r="N9">
        <v>207.87692000000001</v>
      </c>
      <c r="O9">
        <v>190.59819999999999</v>
      </c>
      <c r="P9">
        <v>142.14913000000001</v>
      </c>
      <c r="Q9">
        <v>129.68156999999999</v>
      </c>
      <c r="R9">
        <v>127.08056000000001</v>
      </c>
      <c r="S9">
        <v>173.09029000000001</v>
      </c>
      <c r="T9">
        <v>170.58920000000001</v>
      </c>
      <c r="U9">
        <v>155.24582000000001</v>
      </c>
      <c r="BA9">
        <v>1379.9628299999999</v>
      </c>
    </row>
    <row r="10" spans="1:53" x14ac:dyDescent="0.25">
      <c r="A10" s="7" t="s">
        <v>26</v>
      </c>
      <c r="B10">
        <v>1421.13447</v>
      </c>
      <c r="D10">
        <v>1421.13447</v>
      </c>
      <c r="G10">
        <v>594.84505999999999</v>
      </c>
      <c r="H10">
        <v>416.37178999999998</v>
      </c>
      <c r="I10">
        <v>506.48863999999998</v>
      </c>
      <c r="J10">
        <v>14.25193</v>
      </c>
      <c r="K10">
        <v>1421.13447</v>
      </c>
      <c r="L10">
        <v>14.25193</v>
      </c>
      <c r="M10">
        <v>216.77405999999999</v>
      </c>
      <c r="N10">
        <v>206.18853999999999</v>
      </c>
      <c r="O10">
        <v>185.22117</v>
      </c>
      <c r="P10">
        <v>164.77497</v>
      </c>
      <c r="Q10">
        <v>131.61330000000001</v>
      </c>
      <c r="R10">
        <v>120.6339</v>
      </c>
      <c r="S10">
        <v>182.51042000000001</v>
      </c>
      <c r="T10">
        <v>174.95352</v>
      </c>
      <c r="U10">
        <v>160.36698999999999</v>
      </c>
      <c r="BA10">
        <v>1421.13447</v>
      </c>
    </row>
    <row r="11" spans="1:53" x14ac:dyDescent="0.25">
      <c r="A11" s="7" t="s">
        <v>27</v>
      </c>
      <c r="B11">
        <v>1358.5999099999999</v>
      </c>
      <c r="D11">
        <v>1358.5999099999999</v>
      </c>
      <c r="G11">
        <v>582.81742999999994</v>
      </c>
      <c r="H11">
        <v>375.11084</v>
      </c>
      <c r="I11">
        <v>471.41271999999998</v>
      </c>
      <c r="J11">
        <v>14.43567</v>
      </c>
      <c r="K11">
        <v>1358.5999099999999</v>
      </c>
      <c r="L11">
        <v>14.43567</v>
      </c>
      <c r="M11">
        <v>195.38571999999999</v>
      </c>
      <c r="N11">
        <v>197.67600999999999</v>
      </c>
      <c r="O11">
        <v>189.75569999999999</v>
      </c>
      <c r="P11">
        <v>139.79147</v>
      </c>
      <c r="Q11">
        <v>125.65916</v>
      </c>
      <c r="R11">
        <v>119.47358</v>
      </c>
      <c r="S11">
        <v>161.97130000000001</v>
      </c>
      <c r="T11">
        <v>161.45894999999999</v>
      </c>
      <c r="U11">
        <v>153.29015000000001</v>
      </c>
      <c r="BA11">
        <v>1358.5999099999999</v>
      </c>
    </row>
    <row r="12" spans="1:53" x14ac:dyDescent="0.25">
      <c r="A12" s="7" t="s">
        <v>28</v>
      </c>
      <c r="B12">
        <v>1330.25198</v>
      </c>
      <c r="D12">
        <v>1330.25198</v>
      </c>
      <c r="G12">
        <v>569.28351999999995</v>
      </c>
      <c r="H12">
        <v>386.59715</v>
      </c>
      <c r="I12">
        <v>469.30117999999999</v>
      </c>
      <c r="J12">
        <v>14.29185</v>
      </c>
      <c r="K12">
        <v>1330.25198</v>
      </c>
      <c r="L12">
        <v>14.29185</v>
      </c>
      <c r="M12">
        <v>190.89830000000001</v>
      </c>
      <c r="N12">
        <v>196.97515999999999</v>
      </c>
      <c r="O12">
        <v>193.65880000000001</v>
      </c>
      <c r="P12">
        <v>154.96673999999999</v>
      </c>
      <c r="Q12">
        <v>121.80247</v>
      </c>
      <c r="R12">
        <v>114.22875999999999</v>
      </c>
      <c r="S12">
        <v>158.90849</v>
      </c>
      <c r="T12">
        <v>161.56544</v>
      </c>
      <c r="U12">
        <v>152.89959999999999</v>
      </c>
      <c r="BA12">
        <v>1330.25198</v>
      </c>
    </row>
    <row r="13" spans="1:53" x14ac:dyDescent="0.25">
      <c r="A13" s="6" t="s">
        <v>6</v>
      </c>
      <c r="B13">
        <v>1312.34268</v>
      </c>
      <c r="D13">
        <v>1312.34268</v>
      </c>
      <c r="G13">
        <v>573.31083000000001</v>
      </c>
      <c r="H13">
        <v>367.36356999999998</v>
      </c>
      <c r="I13">
        <v>470.43486999999999</v>
      </c>
      <c r="J13">
        <v>14.35087</v>
      </c>
      <c r="K13">
        <v>1312.34268</v>
      </c>
      <c r="L13">
        <v>14.35087</v>
      </c>
      <c r="M13">
        <v>199.28119000000001</v>
      </c>
      <c r="N13">
        <v>197.00967</v>
      </c>
      <c r="O13">
        <v>184.37877</v>
      </c>
      <c r="P13">
        <v>140.52252999999999</v>
      </c>
      <c r="Q13">
        <v>121.45917</v>
      </c>
      <c r="R13">
        <v>119.17185000000001</v>
      </c>
      <c r="S13">
        <v>167.6722</v>
      </c>
      <c r="T13">
        <v>165.39462</v>
      </c>
      <c r="U13">
        <v>152.14545000000001</v>
      </c>
      <c r="BA13">
        <v>1312.34268</v>
      </c>
    </row>
    <row r="14" spans="1:53" x14ac:dyDescent="0.25">
      <c r="A14" s="7" t="s">
        <v>5</v>
      </c>
      <c r="B14">
        <v>1259.0185799999999</v>
      </c>
      <c r="D14">
        <v>1259.0185799999999</v>
      </c>
      <c r="G14">
        <v>559.37468999999999</v>
      </c>
      <c r="H14">
        <v>355.13594999999998</v>
      </c>
      <c r="I14">
        <v>469.99982</v>
      </c>
      <c r="J14">
        <v>14.35087</v>
      </c>
      <c r="K14">
        <v>1259.0185799999999</v>
      </c>
      <c r="L14">
        <v>14.35087</v>
      </c>
      <c r="M14">
        <v>187.14959999999999</v>
      </c>
      <c r="N14">
        <v>192.93907999999999</v>
      </c>
      <c r="O14">
        <v>182.32583</v>
      </c>
      <c r="P14">
        <v>133.08376999999999</v>
      </c>
      <c r="Q14">
        <v>114.5091</v>
      </c>
      <c r="R14">
        <v>107.74818999999999</v>
      </c>
      <c r="S14">
        <v>160.38681</v>
      </c>
      <c r="T14">
        <v>164.70167000000001</v>
      </c>
      <c r="U14">
        <v>148.99234999999999</v>
      </c>
      <c r="BA14">
        <v>1259.0185799999999</v>
      </c>
    </row>
    <row r="15" spans="1:53" x14ac:dyDescent="0.25">
      <c r="A15" s="7" t="s">
        <v>25</v>
      </c>
      <c r="B15">
        <v>1289.0843600000001</v>
      </c>
      <c r="D15">
        <v>1289.0843600000001</v>
      </c>
      <c r="G15">
        <v>573.31083000000001</v>
      </c>
      <c r="H15">
        <v>358.30257</v>
      </c>
      <c r="I15">
        <v>470.43486999999999</v>
      </c>
      <c r="J15">
        <v>14.00474</v>
      </c>
      <c r="K15">
        <v>1289.0843600000001</v>
      </c>
      <c r="L15">
        <v>14.00474</v>
      </c>
      <c r="M15">
        <v>199.28119000000001</v>
      </c>
      <c r="N15">
        <v>196.49977999999999</v>
      </c>
      <c r="O15">
        <v>184.37877</v>
      </c>
      <c r="P15">
        <v>127.43174999999999</v>
      </c>
      <c r="Q15">
        <v>119.14028</v>
      </c>
      <c r="R15">
        <v>116.65844</v>
      </c>
      <c r="S15">
        <v>167.6722</v>
      </c>
      <c r="T15">
        <v>165.39462</v>
      </c>
      <c r="U15">
        <v>152.14545000000001</v>
      </c>
      <c r="BA15">
        <v>1289.0843600000001</v>
      </c>
    </row>
    <row r="16" spans="1:53" x14ac:dyDescent="0.25">
      <c r="A16" s="7" t="s">
        <v>26</v>
      </c>
      <c r="B16">
        <v>1291.44802</v>
      </c>
      <c r="D16">
        <v>1291.44802</v>
      </c>
      <c r="G16">
        <v>555.36231999999995</v>
      </c>
      <c r="H16">
        <v>367.36356999999998</v>
      </c>
      <c r="I16">
        <v>467.00508000000002</v>
      </c>
      <c r="J16">
        <v>14.084</v>
      </c>
      <c r="K16">
        <v>1291.44802</v>
      </c>
      <c r="L16">
        <v>14.084</v>
      </c>
      <c r="M16">
        <v>186.83169000000001</v>
      </c>
      <c r="N16">
        <v>189.88994</v>
      </c>
      <c r="O16">
        <v>178.48258999999999</v>
      </c>
      <c r="P16">
        <v>128.36973</v>
      </c>
      <c r="Q16">
        <v>121.45917</v>
      </c>
      <c r="R16">
        <v>118.46392</v>
      </c>
      <c r="S16">
        <v>155.09018</v>
      </c>
      <c r="T16">
        <v>159.86408</v>
      </c>
      <c r="U16">
        <v>152.13715999999999</v>
      </c>
      <c r="BA16">
        <v>1291.44802</v>
      </c>
    </row>
    <row r="17" spans="1:53" x14ac:dyDescent="0.25">
      <c r="A17" s="7" t="s">
        <v>27</v>
      </c>
      <c r="B17">
        <v>1312.34268</v>
      </c>
      <c r="D17">
        <v>1312.34268</v>
      </c>
      <c r="G17">
        <v>563.06556</v>
      </c>
      <c r="H17">
        <v>366.78399000000002</v>
      </c>
      <c r="I17">
        <v>454.68209000000002</v>
      </c>
      <c r="J17">
        <v>14.34615</v>
      </c>
      <c r="K17">
        <v>1312.34268</v>
      </c>
      <c r="L17">
        <v>14.34615</v>
      </c>
      <c r="M17">
        <v>190.21308999999999</v>
      </c>
      <c r="N17">
        <v>197.00967</v>
      </c>
      <c r="O17">
        <v>182.95075</v>
      </c>
      <c r="P17">
        <v>127.08396999999999</v>
      </c>
      <c r="Q17">
        <v>120.73862</v>
      </c>
      <c r="R17">
        <v>119.17185000000001</v>
      </c>
      <c r="S17">
        <v>151.94436999999999</v>
      </c>
      <c r="T17">
        <v>160.85605000000001</v>
      </c>
      <c r="U17">
        <v>148.14446000000001</v>
      </c>
      <c r="BA17">
        <v>1312.34268</v>
      </c>
    </row>
    <row r="18" spans="1:53" x14ac:dyDescent="0.25">
      <c r="A18" s="7" t="s">
        <v>28</v>
      </c>
      <c r="B18">
        <v>1310.1677099999999</v>
      </c>
      <c r="D18">
        <v>1310.1677099999999</v>
      </c>
      <c r="G18">
        <v>561.24914999999999</v>
      </c>
      <c r="H18">
        <v>357.63046000000003</v>
      </c>
      <c r="I18">
        <v>466.75223999999997</v>
      </c>
      <c r="J18">
        <v>14.290380000000001</v>
      </c>
      <c r="K18">
        <v>1310.1677099999999</v>
      </c>
      <c r="L18">
        <v>14.290380000000001</v>
      </c>
      <c r="M18">
        <v>189.83811</v>
      </c>
      <c r="N18">
        <v>194.75814</v>
      </c>
      <c r="O18">
        <v>176.79593</v>
      </c>
      <c r="P18">
        <v>140.52252999999999</v>
      </c>
      <c r="Q18">
        <v>120.58356000000001</v>
      </c>
      <c r="R18">
        <v>114.0842</v>
      </c>
      <c r="S18">
        <v>154.83614</v>
      </c>
      <c r="T18">
        <v>160.46047999999999</v>
      </c>
      <c r="U18">
        <v>151.55589000000001</v>
      </c>
      <c r="BA18">
        <v>1310.1677099999999</v>
      </c>
    </row>
    <row r="19" spans="1:53" x14ac:dyDescent="0.25">
      <c r="A19" s="5" t="s">
        <v>9</v>
      </c>
      <c r="B19">
        <v>114.45986000000001</v>
      </c>
      <c r="D19">
        <v>114.45986000000001</v>
      </c>
      <c r="G19">
        <v>50.90305</v>
      </c>
      <c r="H19">
        <v>32.875439999999998</v>
      </c>
      <c r="I19">
        <v>36.511920000000003</v>
      </c>
      <c r="J19">
        <v>1.33118</v>
      </c>
      <c r="K19">
        <v>114.45986000000001</v>
      </c>
      <c r="L19">
        <v>1.33118</v>
      </c>
      <c r="M19">
        <v>17.074359999999999</v>
      </c>
      <c r="N19">
        <v>17.345949999999998</v>
      </c>
      <c r="O19">
        <v>16.48274</v>
      </c>
      <c r="P19">
        <v>11.35209</v>
      </c>
      <c r="Q19">
        <v>10.81711</v>
      </c>
      <c r="R19">
        <v>10.70623</v>
      </c>
      <c r="S19">
        <v>11.728339999999999</v>
      </c>
      <c r="T19">
        <v>13.52745</v>
      </c>
      <c r="U19">
        <v>13.14884</v>
      </c>
      <c r="BA19">
        <v>114.45986000000001</v>
      </c>
    </row>
    <row r="20" spans="1:53" x14ac:dyDescent="0.25">
      <c r="A20" s="6" t="s">
        <v>4</v>
      </c>
      <c r="B20">
        <v>114.45986000000001</v>
      </c>
      <c r="D20">
        <v>114.45986000000001</v>
      </c>
      <c r="G20">
        <v>50.90305</v>
      </c>
      <c r="H20">
        <v>32.875439999999998</v>
      </c>
      <c r="I20">
        <v>36.511920000000003</v>
      </c>
      <c r="J20">
        <v>1.33118</v>
      </c>
      <c r="K20">
        <v>114.45986000000001</v>
      </c>
      <c r="L20">
        <v>1.33118</v>
      </c>
      <c r="M20">
        <v>17.074359999999999</v>
      </c>
      <c r="N20">
        <v>17.345949999999998</v>
      </c>
      <c r="O20">
        <v>16.48274</v>
      </c>
      <c r="P20">
        <v>11.35209</v>
      </c>
      <c r="Q20">
        <v>10.81711</v>
      </c>
      <c r="R20">
        <v>10.70623</v>
      </c>
      <c r="S20">
        <v>11.728339999999999</v>
      </c>
      <c r="T20">
        <v>13.52745</v>
      </c>
      <c r="U20">
        <v>13.14884</v>
      </c>
      <c r="BA20">
        <v>114.45986000000001</v>
      </c>
    </row>
    <row r="21" spans="1:53" x14ac:dyDescent="0.25">
      <c r="A21" s="7" t="s">
        <v>5</v>
      </c>
      <c r="B21">
        <v>77.453559999999996</v>
      </c>
      <c r="D21">
        <v>77.453559999999996</v>
      </c>
      <c r="G21">
        <v>34.462760000000003</v>
      </c>
      <c r="H21">
        <v>25.373280000000001</v>
      </c>
      <c r="I21">
        <v>25.71622</v>
      </c>
      <c r="J21">
        <v>1.3221499999999999</v>
      </c>
      <c r="K21">
        <v>77.453559999999996</v>
      </c>
      <c r="L21">
        <v>1.3221499999999999</v>
      </c>
      <c r="M21">
        <v>11.73047</v>
      </c>
      <c r="N21">
        <v>11.687279999999999</v>
      </c>
      <c r="O21">
        <v>11.04501</v>
      </c>
      <c r="P21">
        <v>8.4383800000000004</v>
      </c>
      <c r="Q21">
        <v>8.5433400000000006</v>
      </c>
      <c r="R21">
        <v>8.3915600000000001</v>
      </c>
      <c r="S21">
        <v>8.5695499999999996</v>
      </c>
      <c r="T21">
        <v>8.8084699999999998</v>
      </c>
      <c r="U21">
        <v>8.6030700000000007</v>
      </c>
      <c r="BA21">
        <v>77.453559999999996</v>
      </c>
    </row>
    <row r="22" spans="1:53" x14ac:dyDescent="0.25">
      <c r="A22" s="7" t="s">
        <v>25</v>
      </c>
      <c r="B22">
        <v>107.78411</v>
      </c>
      <c r="D22">
        <v>107.78411</v>
      </c>
      <c r="G22">
        <v>49.120049999999999</v>
      </c>
      <c r="H22">
        <v>29.08717</v>
      </c>
      <c r="I22">
        <v>34.899760000000001</v>
      </c>
      <c r="J22">
        <v>1.32175</v>
      </c>
      <c r="K22">
        <v>107.78411</v>
      </c>
      <c r="L22">
        <v>1.32175</v>
      </c>
      <c r="M22">
        <v>16.409759999999999</v>
      </c>
      <c r="N22">
        <v>16.721720000000001</v>
      </c>
      <c r="O22">
        <v>15.988569999999999</v>
      </c>
      <c r="P22">
        <v>10.30315</v>
      </c>
      <c r="Q22">
        <v>9.6130700000000004</v>
      </c>
      <c r="R22">
        <v>9.1883499999999998</v>
      </c>
      <c r="S22">
        <v>9.2635799999999993</v>
      </c>
      <c r="T22">
        <v>13.00142</v>
      </c>
      <c r="U22">
        <v>12.78776</v>
      </c>
      <c r="BA22">
        <v>107.78411</v>
      </c>
    </row>
    <row r="23" spans="1:53" x14ac:dyDescent="0.25">
      <c r="A23" s="7" t="s">
        <v>26</v>
      </c>
      <c r="B23">
        <v>114.45986000000001</v>
      </c>
      <c r="D23">
        <v>114.45986000000001</v>
      </c>
      <c r="G23">
        <v>46.507750000000001</v>
      </c>
      <c r="H23">
        <v>32.875439999999998</v>
      </c>
      <c r="I23">
        <v>36.511920000000003</v>
      </c>
      <c r="J23">
        <v>1.3249899999999999</v>
      </c>
      <c r="K23">
        <v>114.45986000000001</v>
      </c>
      <c r="L23">
        <v>1.3249899999999999</v>
      </c>
      <c r="M23">
        <v>15.725490000000001</v>
      </c>
      <c r="N23">
        <v>15.758459999999999</v>
      </c>
      <c r="O23">
        <v>15.023809999999999</v>
      </c>
      <c r="P23">
        <v>11.35209</v>
      </c>
      <c r="Q23">
        <v>10.81711</v>
      </c>
      <c r="R23">
        <v>10.70623</v>
      </c>
      <c r="S23">
        <v>9.8437000000000001</v>
      </c>
      <c r="T23">
        <v>13.51938</v>
      </c>
      <c r="U23">
        <v>13.14884</v>
      </c>
      <c r="BA23">
        <v>114.45986000000001</v>
      </c>
    </row>
    <row r="24" spans="1:53" x14ac:dyDescent="0.25">
      <c r="A24" s="7" t="s">
        <v>27</v>
      </c>
      <c r="B24">
        <v>106.30674999999999</v>
      </c>
      <c r="D24">
        <v>106.30674999999999</v>
      </c>
      <c r="G24">
        <v>45.044829999999997</v>
      </c>
      <c r="H24">
        <v>31.77346</v>
      </c>
      <c r="I24">
        <v>33.28022</v>
      </c>
      <c r="J24">
        <v>1.33118</v>
      </c>
      <c r="K24">
        <v>106.30674999999999</v>
      </c>
      <c r="L24">
        <v>1.33118</v>
      </c>
      <c r="M24">
        <v>15.0428</v>
      </c>
      <c r="N24">
        <v>15.173679999999999</v>
      </c>
      <c r="O24">
        <v>14.82836</v>
      </c>
      <c r="P24">
        <v>11.083170000000001</v>
      </c>
      <c r="Q24">
        <v>10.60886</v>
      </c>
      <c r="R24">
        <v>10.081429999999999</v>
      </c>
      <c r="S24">
        <v>10.827159999999999</v>
      </c>
      <c r="T24">
        <v>11.707509999999999</v>
      </c>
      <c r="U24">
        <v>11.66141</v>
      </c>
      <c r="BA24">
        <v>106.30674999999999</v>
      </c>
    </row>
    <row r="25" spans="1:53" x14ac:dyDescent="0.25">
      <c r="A25" s="7" t="s">
        <v>28</v>
      </c>
      <c r="B25">
        <v>109.58183</v>
      </c>
      <c r="D25">
        <v>109.58183</v>
      </c>
      <c r="G25">
        <v>50.90305</v>
      </c>
      <c r="H25">
        <v>27.947769999999998</v>
      </c>
      <c r="I25">
        <v>36.157049999999998</v>
      </c>
      <c r="J25">
        <v>1.26142</v>
      </c>
      <c r="K25">
        <v>109.58183</v>
      </c>
      <c r="L25">
        <v>1.26142</v>
      </c>
      <c r="M25">
        <v>17.074359999999999</v>
      </c>
      <c r="N25">
        <v>17.345949999999998</v>
      </c>
      <c r="O25">
        <v>16.48274</v>
      </c>
      <c r="P25">
        <v>9.8938400000000009</v>
      </c>
      <c r="Q25">
        <v>9.3434799999999996</v>
      </c>
      <c r="R25">
        <v>8.7104499999999998</v>
      </c>
      <c r="S25">
        <v>11.728339999999999</v>
      </c>
      <c r="T25">
        <v>13.52745</v>
      </c>
      <c r="U25">
        <v>13.1348</v>
      </c>
      <c r="BA25">
        <v>109.58183</v>
      </c>
    </row>
    <row r="26" spans="1:53" x14ac:dyDescent="0.25">
      <c r="A26" s="6" t="s">
        <v>6</v>
      </c>
      <c r="B26">
        <v>102.2709</v>
      </c>
      <c r="D26">
        <v>102.2709</v>
      </c>
      <c r="G26">
        <v>47.180720000000001</v>
      </c>
      <c r="H26">
        <v>30.605869999999999</v>
      </c>
      <c r="I26">
        <v>32.764490000000002</v>
      </c>
      <c r="J26">
        <v>1.25769</v>
      </c>
      <c r="K26">
        <v>102.2709</v>
      </c>
      <c r="L26">
        <v>1.25769</v>
      </c>
      <c r="M26">
        <v>15.958690000000001</v>
      </c>
      <c r="N26">
        <v>16.025379999999998</v>
      </c>
      <c r="O26">
        <v>15.19666</v>
      </c>
      <c r="P26">
        <v>10.65546</v>
      </c>
      <c r="Q26">
        <v>10.110440000000001</v>
      </c>
      <c r="R26">
        <v>9.8399699999999992</v>
      </c>
      <c r="S26">
        <v>10.227309999999999</v>
      </c>
      <c r="T26">
        <v>13.105499999999999</v>
      </c>
      <c r="U26">
        <v>12.52638</v>
      </c>
      <c r="BA26">
        <v>102.2709</v>
      </c>
    </row>
    <row r="27" spans="1:53" x14ac:dyDescent="0.25">
      <c r="A27" s="7" t="s">
        <v>5</v>
      </c>
      <c r="B27">
        <v>64.544569999999993</v>
      </c>
      <c r="D27">
        <v>64.544569999999993</v>
      </c>
      <c r="G27">
        <v>27.308789999999998</v>
      </c>
      <c r="H27">
        <v>21.852260000000001</v>
      </c>
      <c r="I27">
        <v>21.279</v>
      </c>
      <c r="J27">
        <v>1.25769</v>
      </c>
      <c r="K27">
        <v>64.544569999999993</v>
      </c>
      <c r="L27">
        <v>1.25769</v>
      </c>
      <c r="M27">
        <v>9.3963199999999993</v>
      </c>
      <c r="N27">
        <v>9.2434799999999999</v>
      </c>
      <c r="O27">
        <v>8.6689900000000009</v>
      </c>
      <c r="P27">
        <v>7.4734699999999998</v>
      </c>
      <c r="Q27">
        <v>7.3456599999999996</v>
      </c>
      <c r="R27">
        <v>7.3232100000000004</v>
      </c>
      <c r="S27">
        <v>6.9765100000000002</v>
      </c>
      <c r="T27">
        <v>7.6589700000000001</v>
      </c>
      <c r="U27">
        <v>7.3269299999999999</v>
      </c>
      <c r="BA27">
        <v>64.544569999999993</v>
      </c>
    </row>
    <row r="28" spans="1:53" x14ac:dyDescent="0.25">
      <c r="A28" s="7" t="s">
        <v>25</v>
      </c>
      <c r="B28">
        <v>100.85500999999999</v>
      </c>
      <c r="D28">
        <v>100.85500999999999</v>
      </c>
      <c r="G28">
        <v>47.180720000000001</v>
      </c>
      <c r="H28">
        <v>26.852429999999998</v>
      </c>
      <c r="I28">
        <v>31.692430000000002</v>
      </c>
      <c r="J28">
        <v>1.1831100000000001</v>
      </c>
      <c r="K28">
        <v>100.85500999999999</v>
      </c>
      <c r="L28">
        <v>1.1831100000000001</v>
      </c>
      <c r="M28">
        <v>15.958690000000001</v>
      </c>
      <c r="N28">
        <v>16.025379999999998</v>
      </c>
      <c r="O28">
        <v>15.19666</v>
      </c>
      <c r="P28">
        <v>9.4080600000000008</v>
      </c>
      <c r="Q28">
        <v>8.9546100000000006</v>
      </c>
      <c r="R28">
        <v>8.4897600000000004</v>
      </c>
      <c r="S28">
        <v>9.2052999999999994</v>
      </c>
      <c r="T28">
        <v>12.285909999999999</v>
      </c>
      <c r="U28">
        <v>11.92202</v>
      </c>
      <c r="BA28">
        <v>100.85500999999999</v>
      </c>
    </row>
    <row r="29" spans="1:53" x14ac:dyDescent="0.25">
      <c r="A29" s="7" t="s">
        <v>26</v>
      </c>
      <c r="B29">
        <v>93.923990000000003</v>
      </c>
      <c r="D29">
        <v>93.923990000000003</v>
      </c>
      <c r="G29">
        <v>43.590809999999998</v>
      </c>
      <c r="H29">
        <v>25.605270000000001</v>
      </c>
      <c r="I29">
        <v>32.139049999999997</v>
      </c>
      <c r="J29">
        <v>1.15757</v>
      </c>
      <c r="K29">
        <v>93.923990000000003</v>
      </c>
      <c r="L29">
        <v>1.15757</v>
      </c>
      <c r="M29">
        <v>14.591200000000001</v>
      </c>
      <c r="N29">
        <v>14.81616</v>
      </c>
      <c r="O29">
        <v>14.183450000000001</v>
      </c>
      <c r="P29">
        <v>9.07803</v>
      </c>
      <c r="Q29">
        <v>8.4786400000000004</v>
      </c>
      <c r="R29">
        <v>8.3593899999999994</v>
      </c>
      <c r="S29">
        <v>8.9701299999999993</v>
      </c>
      <c r="T29">
        <v>11.70561</v>
      </c>
      <c r="U29">
        <v>11.46332</v>
      </c>
      <c r="BA29">
        <v>93.923990000000003</v>
      </c>
    </row>
    <row r="30" spans="1:53" x14ac:dyDescent="0.25">
      <c r="A30" s="7" t="s">
        <v>27</v>
      </c>
      <c r="B30">
        <v>102.2709</v>
      </c>
      <c r="D30">
        <v>102.2709</v>
      </c>
      <c r="G30">
        <v>42.295679999999997</v>
      </c>
      <c r="H30">
        <v>30.605869999999999</v>
      </c>
      <c r="I30">
        <v>31.406140000000001</v>
      </c>
      <c r="J30">
        <v>1.2029799999999999</v>
      </c>
      <c r="K30">
        <v>102.2709</v>
      </c>
      <c r="L30">
        <v>1.2029799999999999</v>
      </c>
      <c r="M30">
        <v>14.143380000000001</v>
      </c>
      <c r="N30">
        <v>14.21069</v>
      </c>
      <c r="O30">
        <v>13.94162</v>
      </c>
      <c r="P30">
        <v>10.65546</v>
      </c>
      <c r="Q30">
        <v>10.110440000000001</v>
      </c>
      <c r="R30">
        <v>9.8399699999999992</v>
      </c>
      <c r="S30">
        <v>10.227309999999999</v>
      </c>
      <c r="T30">
        <v>11.051259999999999</v>
      </c>
      <c r="U30">
        <v>11.02434</v>
      </c>
      <c r="BA30">
        <v>102.2709</v>
      </c>
    </row>
    <row r="31" spans="1:53" x14ac:dyDescent="0.25">
      <c r="A31" s="7" t="s">
        <v>28</v>
      </c>
      <c r="B31">
        <v>101.4909</v>
      </c>
      <c r="D31">
        <v>101.4909</v>
      </c>
      <c r="G31">
        <v>46.340780000000002</v>
      </c>
      <c r="H31">
        <v>27.023820000000001</v>
      </c>
      <c r="I31">
        <v>32.764490000000002</v>
      </c>
      <c r="J31">
        <v>1.21702</v>
      </c>
      <c r="K31">
        <v>101.4909</v>
      </c>
      <c r="L31">
        <v>1.21702</v>
      </c>
      <c r="M31">
        <v>15.776669999999999</v>
      </c>
      <c r="N31">
        <v>15.828340000000001</v>
      </c>
      <c r="O31">
        <v>14.73577</v>
      </c>
      <c r="P31">
        <v>9.3275900000000007</v>
      </c>
      <c r="Q31">
        <v>9.0237700000000007</v>
      </c>
      <c r="R31">
        <v>8.6724599999999992</v>
      </c>
      <c r="S31">
        <v>9.7093299999999996</v>
      </c>
      <c r="T31">
        <v>13.105499999999999</v>
      </c>
      <c r="U31">
        <v>12.52638</v>
      </c>
      <c r="BA31">
        <v>101.4909</v>
      </c>
    </row>
    <row r="32" spans="1:53" x14ac:dyDescent="0.25">
      <c r="A32" s="4" t="s">
        <v>11</v>
      </c>
      <c r="B32">
        <v>141.65645000000001</v>
      </c>
      <c r="D32">
        <v>141.65645000000001</v>
      </c>
      <c r="G32">
        <v>89.748990000000006</v>
      </c>
      <c r="H32">
        <v>50.075960000000002</v>
      </c>
      <c r="I32">
        <v>55.997030000000002</v>
      </c>
      <c r="J32">
        <v>55.591189999999997</v>
      </c>
      <c r="K32">
        <v>141.65645000000001</v>
      </c>
      <c r="L32">
        <v>55.591189999999997</v>
      </c>
      <c r="M32">
        <v>30.198889999999999</v>
      </c>
      <c r="N32">
        <v>29.939430000000002</v>
      </c>
      <c r="O32">
        <v>30.01024</v>
      </c>
      <c r="P32">
        <v>19.866520000000001</v>
      </c>
      <c r="Q32">
        <v>17.094660000000001</v>
      </c>
      <c r="R32">
        <v>15.58431</v>
      </c>
      <c r="S32">
        <v>20.296320000000001</v>
      </c>
      <c r="T32">
        <v>19.831240000000001</v>
      </c>
      <c r="U32">
        <v>19.49877</v>
      </c>
      <c r="BA32">
        <v>141.65645000000001</v>
      </c>
    </row>
    <row r="33" spans="1:53" x14ac:dyDescent="0.25">
      <c r="A33" s="5" t="s">
        <v>18</v>
      </c>
      <c r="B33">
        <v>141.65645000000001</v>
      </c>
      <c r="D33">
        <v>141.65645000000001</v>
      </c>
      <c r="G33">
        <v>89.748990000000006</v>
      </c>
      <c r="H33">
        <v>50.075960000000002</v>
      </c>
      <c r="I33">
        <v>55.997030000000002</v>
      </c>
      <c r="J33">
        <v>55.591189999999997</v>
      </c>
      <c r="K33">
        <v>141.65645000000001</v>
      </c>
      <c r="L33">
        <v>55.591189999999997</v>
      </c>
      <c r="M33">
        <v>30.198889999999999</v>
      </c>
      <c r="N33">
        <v>29.939430000000002</v>
      </c>
      <c r="O33">
        <v>30.01024</v>
      </c>
      <c r="P33">
        <v>19.866520000000001</v>
      </c>
      <c r="Q33">
        <v>17.094660000000001</v>
      </c>
      <c r="R33">
        <v>15.58431</v>
      </c>
      <c r="S33">
        <v>20.296320000000001</v>
      </c>
      <c r="T33">
        <v>19.831240000000001</v>
      </c>
      <c r="U33">
        <v>19.49877</v>
      </c>
      <c r="BA33">
        <v>141.65645000000001</v>
      </c>
    </row>
    <row r="34" spans="1:53" x14ac:dyDescent="0.25">
      <c r="A34" s="6" t="s">
        <v>4</v>
      </c>
      <c r="B34">
        <v>141.65645000000001</v>
      </c>
      <c r="D34">
        <v>141.65645000000001</v>
      </c>
      <c r="G34">
        <v>89.748990000000006</v>
      </c>
      <c r="H34">
        <v>50.075960000000002</v>
      </c>
      <c r="I34">
        <v>55.997030000000002</v>
      </c>
      <c r="J34">
        <v>55.591189999999997</v>
      </c>
      <c r="K34">
        <v>141.65645000000001</v>
      </c>
      <c r="L34">
        <v>55.591189999999997</v>
      </c>
      <c r="M34">
        <v>30.198889999999999</v>
      </c>
      <c r="N34">
        <v>29.939430000000002</v>
      </c>
      <c r="O34">
        <v>30.01024</v>
      </c>
      <c r="P34">
        <v>19.866520000000001</v>
      </c>
      <c r="Q34">
        <v>17.094660000000001</v>
      </c>
      <c r="R34">
        <v>15.58431</v>
      </c>
      <c r="S34">
        <v>20.296320000000001</v>
      </c>
      <c r="T34">
        <v>19.831240000000001</v>
      </c>
      <c r="U34">
        <v>19.49877</v>
      </c>
      <c r="BA34">
        <v>141.65645000000001</v>
      </c>
    </row>
    <row r="35" spans="1:53" x14ac:dyDescent="0.25">
      <c r="A35" s="7" t="s">
        <v>5</v>
      </c>
      <c r="B35">
        <v>141.65645000000001</v>
      </c>
      <c r="D35">
        <v>141.65645000000001</v>
      </c>
      <c r="G35">
        <v>89.579490000000007</v>
      </c>
      <c r="H35">
        <v>48.34254</v>
      </c>
      <c r="I35">
        <v>55.159080000000003</v>
      </c>
      <c r="J35">
        <v>55.364600000000003</v>
      </c>
      <c r="K35">
        <v>141.65645000000001</v>
      </c>
      <c r="L35">
        <v>55.364600000000003</v>
      </c>
      <c r="M35">
        <v>29.897919999999999</v>
      </c>
      <c r="N35">
        <v>29.788779999999999</v>
      </c>
      <c r="O35">
        <v>30.01024</v>
      </c>
      <c r="P35">
        <v>18.1159</v>
      </c>
      <c r="Q35">
        <v>15.93304</v>
      </c>
      <c r="R35">
        <v>14.77497</v>
      </c>
      <c r="S35">
        <v>19.371790000000001</v>
      </c>
      <c r="T35">
        <v>19.40917</v>
      </c>
      <c r="U35">
        <v>19.49877</v>
      </c>
      <c r="BA35">
        <v>141.65645000000001</v>
      </c>
    </row>
    <row r="36" spans="1:53" x14ac:dyDescent="0.25">
      <c r="A36" s="7" t="s">
        <v>25</v>
      </c>
      <c r="B36">
        <v>141.12997999999999</v>
      </c>
      <c r="D36">
        <v>141.12997999999999</v>
      </c>
      <c r="G36">
        <v>89.656769999999995</v>
      </c>
      <c r="H36">
        <v>46.52017</v>
      </c>
      <c r="I36">
        <v>55.997030000000002</v>
      </c>
      <c r="J36">
        <v>54.170090000000002</v>
      </c>
      <c r="K36">
        <v>141.12997999999999</v>
      </c>
      <c r="L36">
        <v>54.170090000000002</v>
      </c>
      <c r="M36">
        <v>30.198889999999999</v>
      </c>
      <c r="N36">
        <v>29.923300000000001</v>
      </c>
      <c r="O36">
        <v>29.7559</v>
      </c>
      <c r="P36">
        <v>18.3538</v>
      </c>
      <c r="Q36">
        <v>15.835380000000001</v>
      </c>
      <c r="R36">
        <v>15.339090000000001</v>
      </c>
      <c r="S36">
        <v>20.296320000000001</v>
      </c>
      <c r="T36">
        <v>19.45478</v>
      </c>
      <c r="U36">
        <v>19.387789999999999</v>
      </c>
      <c r="BA36">
        <v>141.12997999999999</v>
      </c>
    </row>
    <row r="37" spans="1:53" x14ac:dyDescent="0.25">
      <c r="A37" s="7" t="s">
        <v>26</v>
      </c>
      <c r="B37">
        <v>141.47448</v>
      </c>
      <c r="D37">
        <v>141.47448</v>
      </c>
      <c r="G37">
        <v>89.748990000000006</v>
      </c>
      <c r="H37">
        <v>50.075960000000002</v>
      </c>
      <c r="I37">
        <v>54.277720000000002</v>
      </c>
      <c r="J37">
        <v>54.88364</v>
      </c>
      <c r="K37">
        <v>141.47448</v>
      </c>
      <c r="L37">
        <v>54.88364</v>
      </c>
      <c r="M37">
        <v>29.973980000000001</v>
      </c>
      <c r="N37">
        <v>29.872129999999999</v>
      </c>
      <c r="O37">
        <v>29.97683</v>
      </c>
      <c r="P37">
        <v>19.817060000000001</v>
      </c>
      <c r="Q37">
        <v>16.20073</v>
      </c>
      <c r="R37">
        <v>15.58431</v>
      </c>
      <c r="S37">
        <v>19.549469999999999</v>
      </c>
      <c r="T37">
        <v>19.697320000000001</v>
      </c>
      <c r="U37">
        <v>18.6906</v>
      </c>
      <c r="BA37">
        <v>141.47448</v>
      </c>
    </row>
    <row r="38" spans="1:53" x14ac:dyDescent="0.25">
      <c r="A38" s="7" t="s">
        <v>27</v>
      </c>
      <c r="B38">
        <v>141.25745000000001</v>
      </c>
      <c r="D38">
        <v>141.25745000000001</v>
      </c>
      <c r="G38">
        <v>89.358599999999996</v>
      </c>
      <c r="H38">
        <v>46.359650000000002</v>
      </c>
      <c r="I38">
        <v>55.85284</v>
      </c>
      <c r="J38">
        <v>55.591189999999997</v>
      </c>
      <c r="K38">
        <v>141.25745000000001</v>
      </c>
      <c r="L38">
        <v>55.591189999999997</v>
      </c>
      <c r="M38">
        <v>29.907509999999998</v>
      </c>
      <c r="N38">
        <v>29.939430000000002</v>
      </c>
      <c r="O38">
        <v>29.97946</v>
      </c>
      <c r="P38">
        <v>18.983180000000001</v>
      </c>
      <c r="Q38">
        <v>16.808679999999999</v>
      </c>
      <c r="R38">
        <v>15.52671</v>
      </c>
      <c r="S38">
        <v>19.51069</v>
      </c>
      <c r="T38">
        <v>19.831240000000001</v>
      </c>
      <c r="U38">
        <v>19.014890000000001</v>
      </c>
      <c r="BA38">
        <v>141.25745000000001</v>
      </c>
    </row>
    <row r="39" spans="1:53" x14ac:dyDescent="0.25">
      <c r="A39" s="7" t="s">
        <v>28</v>
      </c>
      <c r="B39">
        <v>141.03082000000001</v>
      </c>
      <c r="D39">
        <v>141.03082000000001</v>
      </c>
      <c r="G39">
        <v>88.253060000000005</v>
      </c>
      <c r="H39">
        <v>49.561210000000003</v>
      </c>
      <c r="I39">
        <v>54.37182</v>
      </c>
      <c r="J39">
        <v>55.037350000000004</v>
      </c>
      <c r="K39">
        <v>141.03082000000001</v>
      </c>
      <c r="L39">
        <v>55.037350000000004</v>
      </c>
      <c r="M39">
        <v>29.314820000000001</v>
      </c>
      <c r="N39">
        <v>29.702449999999999</v>
      </c>
      <c r="O39">
        <v>29.235779999999998</v>
      </c>
      <c r="P39">
        <v>19.866520000000001</v>
      </c>
      <c r="Q39">
        <v>17.094660000000001</v>
      </c>
      <c r="R39">
        <v>15.52463</v>
      </c>
      <c r="S39">
        <v>18.853439999999999</v>
      </c>
      <c r="T39">
        <v>19.367149999999999</v>
      </c>
      <c r="U39">
        <v>19.02056</v>
      </c>
      <c r="BA39">
        <v>141.03082000000001</v>
      </c>
    </row>
    <row r="40" spans="1:53" x14ac:dyDescent="0.25">
      <c r="A40" s="7" t="s">
        <v>19</v>
      </c>
      <c r="B40">
        <v>1.3670599999999999</v>
      </c>
      <c r="D40">
        <v>1.3670599999999999</v>
      </c>
      <c r="G40">
        <v>0.56437999999999999</v>
      </c>
      <c r="H40">
        <v>0.35804999999999998</v>
      </c>
      <c r="I40">
        <v>0.46250999999999998</v>
      </c>
      <c r="J40">
        <v>0.31522</v>
      </c>
      <c r="K40">
        <v>1.3670599999999999</v>
      </c>
      <c r="L40">
        <v>0.31522</v>
      </c>
      <c r="M40">
        <v>0.1943</v>
      </c>
      <c r="N40">
        <v>0.19558</v>
      </c>
      <c r="O40">
        <v>0.18237999999999999</v>
      </c>
      <c r="P40">
        <v>0.13411999999999999</v>
      </c>
      <c r="Q40">
        <v>0.11883000000000001</v>
      </c>
      <c r="R40">
        <v>0.11612</v>
      </c>
      <c r="S40">
        <v>0.15792999999999999</v>
      </c>
      <c r="T40">
        <v>0.15915000000000001</v>
      </c>
      <c r="U40">
        <v>0.15035000000000001</v>
      </c>
      <c r="BA40">
        <v>1.3670599999999999</v>
      </c>
    </row>
    <row r="41" spans="1:53" x14ac:dyDescent="0.25">
      <c r="A41" s="5" t="s">
        <v>20</v>
      </c>
      <c r="B41">
        <v>1.27434</v>
      </c>
      <c r="D41">
        <v>1.27434</v>
      </c>
      <c r="G41">
        <v>0.53098000000000001</v>
      </c>
      <c r="H41">
        <v>0.33471000000000001</v>
      </c>
      <c r="I41">
        <v>0.43522</v>
      </c>
      <c r="J41">
        <v>0.3095</v>
      </c>
      <c r="K41">
        <v>1.27434</v>
      </c>
      <c r="L41">
        <v>0.3095</v>
      </c>
      <c r="M41">
        <v>0.18121000000000001</v>
      </c>
      <c r="N41">
        <v>0.18334</v>
      </c>
      <c r="O41">
        <v>0.16983999999999999</v>
      </c>
      <c r="P41">
        <v>0.11661000000000001</v>
      </c>
      <c r="Q41">
        <v>0.11196</v>
      </c>
      <c r="R41">
        <v>0.10564999999999999</v>
      </c>
      <c r="S41">
        <v>0.14534</v>
      </c>
      <c r="T41">
        <v>0.1487</v>
      </c>
      <c r="U41">
        <v>0.14047000000000001</v>
      </c>
      <c r="BA41">
        <v>1.27434</v>
      </c>
    </row>
    <row r="42" spans="1:53" x14ac:dyDescent="0.25">
      <c r="A42" s="6" t="s">
        <v>4</v>
      </c>
      <c r="B42">
        <v>1.27434</v>
      </c>
      <c r="D42">
        <v>1.27434</v>
      </c>
      <c r="G42">
        <v>0.53098000000000001</v>
      </c>
      <c r="H42">
        <v>0.33471000000000001</v>
      </c>
      <c r="I42">
        <v>0.43522</v>
      </c>
      <c r="J42">
        <v>0.3095</v>
      </c>
      <c r="K42">
        <v>1.27434</v>
      </c>
      <c r="L42">
        <v>0.3095</v>
      </c>
      <c r="M42">
        <v>0.18121000000000001</v>
      </c>
      <c r="N42">
        <v>0.18334</v>
      </c>
      <c r="O42">
        <v>0.16983999999999999</v>
      </c>
      <c r="P42">
        <v>0.11661000000000001</v>
      </c>
      <c r="Q42">
        <v>0.11196</v>
      </c>
      <c r="R42">
        <v>0.10564999999999999</v>
      </c>
      <c r="S42">
        <v>0.14534</v>
      </c>
      <c r="T42">
        <v>0.1487</v>
      </c>
      <c r="U42">
        <v>0.14047000000000001</v>
      </c>
      <c r="BA42">
        <v>1.27434</v>
      </c>
    </row>
    <row r="43" spans="1:53" x14ac:dyDescent="0.25">
      <c r="A43" s="7" t="s">
        <v>5</v>
      </c>
      <c r="B43">
        <v>1.1285700000000001</v>
      </c>
      <c r="D43">
        <v>1.1285700000000001</v>
      </c>
      <c r="G43">
        <v>0.49741999999999997</v>
      </c>
      <c r="H43">
        <v>0.29701</v>
      </c>
      <c r="I43">
        <v>0.37675999999999998</v>
      </c>
      <c r="J43">
        <v>0.30438999999999999</v>
      </c>
      <c r="K43">
        <v>1.1285700000000001</v>
      </c>
      <c r="L43">
        <v>0.30438999999999999</v>
      </c>
      <c r="M43">
        <v>0.16683999999999999</v>
      </c>
      <c r="N43">
        <v>0.16572999999999999</v>
      </c>
      <c r="O43">
        <v>0.16500999999999999</v>
      </c>
      <c r="P43">
        <v>0.10467</v>
      </c>
      <c r="Q43">
        <v>9.8729999999999998E-2</v>
      </c>
      <c r="R43">
        <v>9.2899999999999996E-2</v>
      </c>
      <c r="S43">
        <v>0.13013</v>
      </c>
      <c r="T43">
        <v>0.13388</v>
      </c>
      <c r="U43">
        <v>0.12742999999999999</v>
      </c>
      <c r="BA43">
        <v>1.1285700000000001</v>
      </c>
    </row>
    <row r="44" spans="1:53" x14ac:dyDescent="0.25">
      <c r="A44" s="7" t="s">
        <v>25</v>
      </c>
      <c r="B44">
        <v>1.27434</v>
      </c>
      <c r="D44">
        <v>1.27434</v>
      </c>
      <c r="G44">
        <v>0.52649999999999997</v>
      </c>
      <c r="H44">
        <v>0.33471000000000001</v>
      </c>
      <c r="I44">
        <v>0.42425000000000002</v>
      </c>
      <c r="J44">
        <v>0.30375000000000002</v>
      </c>
      <c r="K44">
        <v>1.27434</v>
      </c>
      <c r="L44">
        <v>0.30375000000000002</v>
      </c>
      <c r="M44">
        <v>0.17577999999999999</v>
      </c>
      <c r="N44">
        <v>0.18225</v>
      </c>
      <c r="O44">
        <v>0.16805</v>
      </c>
      <c r="P44">
        <v>0.11539000000000001</v>
      </c>
      <c r="Q44">
        <v>0.11076</v>
      </c>
      <c r="R44">
        <v>0.10549</v>
      </c>
      <c r="S44">
        <v>0.14061000000000001</v>
      </c>
      <c r="T44">
        <v>0.14707999999999999</v>
      </c>
      <c r="U44">
        <v>0.14022000000000001</v>
      </c>
      <c r="BA44">
        <v>1.27434</v>
      </c>
    </row>
    <row r="45" spans="1:53" x14ac:dyDescent="0.25">
      <c r="A45" s="7" t="s">
        <v>26</v>
      </c>
      <c r="B45">
        <v>1.2278500000000001</v>
      </c>
      <c r="D45">
        <v>1.2278500000000001</v>
      </c>
      <c r="G45">
        <v>0.50261999999999996</v>
      </c>
      <c r="H45">
        <v>0.33429999999999999</v>
      </c>
      <c r="I45">
        <v>0.39384999999999998</v>
      </c>
      <c r="J45">
        <v>0.30524000000000001</v>
      </c>
      <c r="K45">
        <v>1.2278500000000001</v>
      </c>
      <c r="L45">
        <v>0.30524000000000001</v>
      </c>
      <c r="M45">
        <v>0.16844000000000001</v>
      </c>
      <c r="N45">
        <v>0.17327999999999999</v>
      </c>
      <c r="O45">
        <v>0.16636999999999999</v>
      </c>
      <c r="P45">
        <v>0.11661000000000001</v>
      </c>
      <c r="Q45">
        <v>0.11196</v>
      </c>
      <c r="R45">
        <v>0.10564999999999999</v>
      </c>
      <c r="S45">
        <v>0.13286999999999999</v>
      </c>
      <c r="T45">
        <v>0.14077999999999999</v>
      </c>
      <c r="U45">
        <v>0.13464000000000001</v>
      </c>
      <c r="BA45">
        <v>1.2278500000000001</v>
      </c>
    </row>
    <row r="46" spans="1:53" x14ac:dyDescent="0.25">
      <c r="A46" s="7" t="s">
        <v>27</v>
      </c>
      <c r="B46">
        <v>1.2453000000000001</v>
      </c>
      <c r="D46">
        <v>1.2453000000000001</v>
      </c>
      <c r="G46">
        <v>0.53098000000000001</v>
      </c>
      <c r="H46">
        <v>0.31857000000000002</v>
      </c>
      <c r="I46">
        <v>0.42449999999999999</v>
      </c>
      <c r="J46">
        <v>0.3095</v>
      </c>
      <c r="K46">
        <v>1.2453000000000001</v>
      </c>
      <c r="L46">
        <v>0.3095</v>
      </c>
      <c r="M46">
        <v>0.18121000000000001</v>
      </c>
      <c r="N46">
        <v>0.18334</v>
      </c>
      <c r="O46">
        <v>0.16983999999999999</v>
      </c>
      <c r="P46">
        <v>0.11024</v>
      </c>
      <c r="Q46">
        <v>0.10503999999999999</v>
      </c>
      <c r="R46">
        <v>0.10145</v>
      </c>
      <c r="S46">
        <v>0.14105000000000001</v>
      </c>
      <c r="T46">
        <v>0.1487</v>
      </c>
      <c r="U46">
        <v>0.13508999999999999</v>
      </c>
      <c r="BA46">
        <v>1.2453000000000001</v>
      </c>
    </row>
    <row r="47" spans="1:53" x14ac:dyDescent="0.25">
      <c r="A47" s="7" t="s">
        <v>28</v>
      </c>
      <c r="B47">
        <v>1.27067</v>
      </c>
      <c r="D47">
        <v>1.27067</v>
      </c>
      <c r="G47">
        <v>0.51851999999999998</v>
      </c>
      <c r="H47">
        <v>0.32190999999999997</v>
      </c>
      <c r="I47">
        <v>0.43522</v>
      </c>
      <c r="J47">
        <v>0.30717</v>
      </c>
      <c r="K47">
        <v>1.27067</v>
      </c>
      <c r="L47">
        <v>0.30717</v>
      </c>
      <c r="M47">
        <v>0.17451</v>
      </c>
      <c r="N47">
        <v>0.17823</v>
      </c>
      <c r="O47">
        <v>0.16786000000000001</v>
      </c>
      <c r="P47">
        <v>0.11224000000000001</v>
      </c>
      <c r="Q47">
        <v>0.10635</v>
      </c>
      <c r="R47">
        <v>0.10264</v>
      </c>
      <c r="S47">
        <v>0.14534</v>
      </c>
      <c r="T47">
        <v>0.14845</v>
      </c>
      <c r="U47">
        <v>0.14047000000000001</v>
      </c>
      <c r="BA47">
        <v>1.27067</v>
      </c>
    </row>
    <row r="48" spans="1:53" x14ac:dyDescent="0.25">
      <c r="A48" s="7" t="s">
        <v>19</v>
      </c>
      <c r="B48">
        <v>1.22838</v>
      </c>
      <c r="D48">
        <v>1.22838</v>
      </c>
      <c r="G48">
        <v>0.50778999999999996</v>
      </c>
      <c r="H48">
        <v>0.32129999999999997</v>
      </c>
      <c r="I48">
        <v>0.41066000000000003</v>
      </c>
      <c r="J48">
        <v>0.30601</v>
      </c>
      <c r="K48">
        <v>1.22838</v>
      </c>
      <c r="L48">
        <v>0.30601</v>
      </c>
      <c r="M48">
        <v>0.17052</v>
      </c>
      <c r="N48">
        <v>0.17573</v>
      </c>
      <c r="O48">
        <v>0.16394</v>
      </c>
      <c r="P48">
        <v>0.11183</v>
      </c>
      <c r="Q48">
        <v>0.10657</v>
      </c>
      <c r="R48">
        <v>0.10131999999999999</v>
      </c>
      <c r="S48">
        <v>0.13800000000000001</v>
      </c>
      <c r="T48">
        <v>0.14277999999999999</v>
      </c>
      <c r="U48">
        <v>0.13444999999999999</v>
      </c>
      <c r="BA48">
        <v>1.22838</v>
      </c>
    </row>
    <row r="49" spans="1:53" x14ac:dyDescent="0.25">
      <c r="A49" s="5" t="s">
        <v>12</v>
      </c>
      <c r="B49">
        <v>6.1879999999999998E-2</v>
      </c>
      <c r="D49">
        <v>6.1879999999999998E-2</v>
      </c>
      <c r="G49">
        <v>1.8280000000000001E-2</v>
      </c>
      <c r="H49">
        <v>1.5440000000000001E-2</v>
      </c>
      <c r="I49">
        <v>1.5219999999999999E-2</v>
      </c>
      <c r="J49">
        <v>2.8750000000000001E-2</v>
      </c>
      <c r="K49">
        <v>6.1879999999999998E-2</v>
      </c>
      <c r="L49">
        <v>2.8750000000000001E-2</v>
      </c>
      <c r="M49">
        <v>6.3499999999999997E-3</v>
      </c>
      <c r="N49">
        <v>6.1700000000000001E-3</v>
      </c>
      <c r="O49">
        <v>5.7600000000000004E-3</v>
      </c>
      <c r="P49">
        <v>5.1599999999999997E-3</v>
      </c>
      <c r="Q49">
        <v>5.1599999999999997E-3</v>
      </c>
      <c r="R49">
        <v>5.13E-3</v>
      </c>
      <c r="S49">
        <v>5.0499999999999998E-3</v>
      </c>
      <c r="T49">
        <v>5.2199999999999998E-3</v>
      </c>
      <c r="U49">
        <v>5.0899999999999999E-3</v>
      </c>
      <c r="BA49">
        <v>6.1879999999999998E-2</v>
      </c>
    </row>
    <row r="50" spans="1:53" x14ac:dyDescent="0.25">
      <c r="A50" s="6" t="s">
        <v>4</v>
      </c>
      <c r="B50">
        <v>6.1879999999999998E-2</v>
      </c>
      <c r="D50">
        <v>6.1879999999999998E-2</v>
      </c>
      <c r="G50">
        <v>1.8280000000000001E-2</v>
      </c>
      <c r="H50">
        <v>1.5440000000000001E-2</v>
      </c>
      <c r="I50">
        <v>1.5219999999999999E-2</v>
      </c>
      <c r="J50">
        <v>2.8750000000000001E-2</v>
      </c>
      <c r="K50">
        <v>6.1879999999999998E-2</v>
      </c>
      <c r="L50">
        <v>2.8750000000000001E-2</v>
      </c>
      <c r="M50">
        <v>6.3499999999999997E-3</v>
      </c>
      <c r="N50">
        <v>6.1700000000000001E-3</v>
      </c>
      <c r="O50">
        <v>5.7600000000000004E-3</v>
      </c>
      <c r="P50">
        <v>5.1599999999999997E-3</v>
      </c>
      <c r="Q50">
        <v>5.1599999999999997E-3</v>
      </c>
      <c r="R50">
        <v>5.13E-3</v>
      </c>
      <c r="S50">
        <v>5.0499999999999998E-3</v>
      </c>
      <c r="T50">
        <v>5.2199999999999998E-3</v>
      </c>
      <c r="U50">
        <v>5.0899999999999999E-3</v>
      </c>
      <c r="BA50">
        <v>6.1879999999999998E-2</v>
      </c>
    </row>
    <row r="51" spans="1:53" x14ac:dyDescent="0.25">
      <c r="A51" s="7" t="s">
        <v>5</v>
      </c>
      <c r="B51">
        <v>6.105E-2</v>
      </c>
      <c r="D51">
        <v>6.105E-2</v>
      </c>
      <c r="G51">
        <v>1.54E-2</v>
      </c>
      <c r="H51">
        <v>1.5440000000000001E-2</v>
      </c>
      <c r="I51">
        <v>1.5219999999999999E-2</v>
      </c>
      <c r="J51">
        <v>2.7199999999999998E-2</v>
      </c>
      <c r="K51">
        <v>6.105E-2</v>
      </c>
      <c r="L51">
        <v>2.7199999999999998E-2</v>
      </c>
      <c r="M51">
        <v>5.1200000000000004E-3</v>
      </c>
      <c r="N51">
        <v>5.13E-3</v>
      </c>
      <c r="O51">
        <v>5.1399999999999996E-3</v>
      </c>
      <c r="P51">
        <v>5.1599999999999997E-3</v>
      </c>
      <c r="Q51">
        <v>5.1599999999999997E-3</v>
      </c>
      <c r="R51">
        <v>5.13E-3</v>
      </c>
      <c r="S51">
        <v>5.0499999999999998E-3</v>
      </c>
      <c r="T51">
        <v>5.0699999999999999E-3</v>
      </c>
      <c r="U51">
        <v>5.0899999999999999E-3</v>
      </c>
      <c r="BA51">
        <v>6.105E-2</v>
      </c>
    </row>
    <row r="52" spans="1:53" x14ac:dyDescent="0.25">
      <c r="A52" s="7" t="s">
        <v>25</v>
      </c>
      <c r="B52">
        <v>5.5469999999999998E-2</v>
      </c>
      <c r="D52">
        <v>5.5469999999999998E-2</v>
      </c>
      <c r="G52">
        <v>1.805E-2</v>
      </c>
      <c r="H52">
        <v>1.337E-2</v>
      </c>
      <c r="I52">
        <v>1.448E-2</v>
      </c>
      <c r="J52">
        <v>2.5989999999999999E-2</v>
      </c>
      <c r="K52">
        <v>5.5469999999999998E-2</v>
      </c>
      <c r="L52">
        <v>2.5989999999999999E-2</v>
      </c>
      <c r="M52">
        <v>6.2500000000000003E-3</v>
      </c>
      <c r="N52">
        <v>6.0800000000000003E-3</v>
      </c>
      <c r="O52">
        <v>5.7099999999999998E-3</v>
      </c>
      <c r="P52">
        <v>4.4600000000000004E-3</v>
      </c>
      <c r="Q52">
        <v>4.47E-3</v>
      </c>
      <c r="R52">
        <v>4.4400000000000004E-3</v>
      </c>
      <c r="S52">
        <v>4.4000000000000003E-3</v>
      </c>
      <c r="T52">
        <v>5.1799999999999997E-3</v>
      </c>
      <c r="U52">
        <v>4.96E-3</v>
      </c>
      <c r="BA52">
        <v>5.5469999999999998E-2</v>
      </c>
    </row>
    <row r="53" spans="1:53" x14ac:dyDescent="0.25">
      <c r="A53" s="7" t="s">
        <v>26</v>
      </c>
      <c r="B53">
        <v>6.0260000000000001E-2</v>
      </c>
      <c r="D53">
        <v>6.0260000000000001E-2</v>
      </c>
      <c r="G53">
        <v>1.5100000000000001E-2</v>
      </c>
      <c r="H53">
        <v>1.436E-2</v>
      </c>
      <c r="I53">
        <v>1.4460000000000001E-2</v>
      </c>
      <c r="J53">
        <v>2.8379999999999999E-2</v>
      </c>
      <c r="K53">
        <v>6.0260000000000001E-2</v>
      </c>
      <c r="L53">
        <v>2.8379999999999999E-2</v>
      </c>
      <c r="M53">
        <v>5.2500000000000003E-3</v>
      </c>
      <c r="N53">
        <v>5.1000000000000004E-3</v>
      </c>
      <c r="O53">
        <v>4.8399999999999997E-3</v>
      </c>
      <c r="P53">
        <v>4.81E-3</v>
      </c>
      <c r="Q53">
        <v>4.79E-3</v>
      </c>
      <c r="R53">
        <v>4.7699999999999999E-3</v>
      </c>
      <c r="S53">
        <v>4.81E-3</v>
      </c>
      <c r="T53">
        <v>4.8199999999999996E-3</v>
      </c>
      <c r="U53">
        <v>4.8300000000000001E-3</v>
      </c>
      <c r="BA53">
        <v>6.0260000000000001E-2</v>
      </c>
    </row>
    <row r="54" spans="1:53" x14ac:dyDescent="0.25">
      <c r="A54" s="7" t="s">
        <v>27</v>
      </c>
      <c r="B54">
        <v>6.1879999999999998E-2</v>
      </c>
      <c r="D54">
        <v>6.1879999999999998E-2</v>
      </c>
      <c r="G54">
        <v>1.711E-2</v>
      </c>
      <c r="H54">
        <v>1.4370000000000001E-2</v>
      </c>
      <c r="I54">
        <v>1.455E-2</v>
      </c>
      <c r="J54">
        <v>2.8750000000000001E-2</v>
      </c>
      <c r="K54">
        <v>6.1879999999999998E-2</v>
      </c>
      <c r="L54">
        <v>2.8750000000000001E-2</v>
      </c>
      <c r="M54">
        <v>5.9699999999999996E-3</v>
      </c>
      <c r="N54">
        <v>5.7600000000000004E-3</v>
      </c>
      <c r="O54">
        <v>5.3800000000000002E-3</v>
      </c>
      <c r="P54">
        <v>4.7800000000000004E-3</v>
      </c>
      <c r="Q54">
        <v>4.79E-3</v>
      </c>
      <c r="R54">
        <v>4.7999999999999996E-3</v>
      </c>
      <c r="S54">
        <v>4.8500000000000001E-3</v>
      </c>
      <c r="T54">
        <v>4.9399999999999999E-3</v>
      </c>
      <c r="U54">
        <v>4.8500000000000001E-3</v>
      </c>
      <c r="BA54">
        <v>6.1879999999999998E-2</v>
      </c>
    </row>
    <row r="55" spans="1:53" x14ac:dyDescent="0.25">
      <c r="A55" s="7" t="s">
        <v>28</v>
      </c>
      <c r="B55">
        <v>5.3760000000000002E-2</v>
      </c>
      <c r="D55">
        <v>5.3760000000000002E-2</v>
      </c>
      <c r="G55">
        <v>1.8280000000000001E-2</v>
      </c>
      <c r="H55">
        <v>1.272E-2</v>
      </c>
      <c r="I55">
        <v>1.4500000000000001E-2</v>
      </c>
      <c r="J55">
        <v>2.5260000000000001E-2</v>
      </c>
      <c r="K55">
        <v>5.3760000000000002E-2</v>
      </c>
      <c r="L55">
        <v>2.5260000000000001E-2</v>
      </c>
      <c r="M55">
        <v>6.3499999999999997E-3</v>
      </c>
      <c r="N55">
        <v>6.1700000000000001E-3</v>
      </c>
      <c r="O55">
        <v>5.7600000000000004E-3</v>
      </c>
      <c r="P55">
        <v>4.3600000000000002E-3</v>
      </c>
      <c r="Q55">
        <v>4.2300000000000003E-3</v>
      </c>
      <c r="R55">
        <v>4.1599999999999996E-3</v>
      </c>
      <c r="S55">
        <v>4.4400000000000004E-3</v>
      </c>
      <c r="T55">
        <v>5.2199999999999998E-3</v>
      </c>
      <c r="U55">
        <v>4.9899999999999996E-3</v>
      </c>
      <c r="BA55">
        <v>5.3760000000000002E-2</v>
      </c>
    </row>
    <row r="56" spans="1:53" x14ac:dyDescent="0.25">
      <c r="A56" s="5" t="s">
        <v>234</v>
      </c>
      <c r="B56">
        <v>140.93317999999999</v>
      </c>
      <c r="D56">
        <v>140.93317999999999</v>
      </c>
      <c r="G56">
        <v>89.520240000000001</v>
      </c>
      <c r="H56">
        <v>46.090530000000001</v>
      </c>
      <c r="I56">
        <v>55.628959999999999</v>
      </c>
      <c r="J56">
        <v>55.264629999999997</v>
      </c>
      <c r="K56">
        <v>140.93317999999999</v>
      </c>
      <c r="L56">
        <v>55.264629999999997</v>
      </c>
      <c r="M56">
        <v>29.900030000000001</v>
      </c>
      <c r="N56">
        <v>29.91675</v>
      </c>
      <c r="O56">
        <v>29.858280000000001</v>
      </c>
      <c r="P56">
        <v>18.803139999999999</v>
      </c>
      <c r="Q56">
        <v>16.457840000000001</v>
      </c>
      <c r="R56">
        <v>15.45579</v>
      </c>
      <c r="S56">
        <v>20.109349999999999</v>
      </c>
      <c r="T56">
        <v>19.528639999999999</v>
      </c>
      <c r="U56">
        <v>19.087219999999999</v>
      </c>
      <c r="BA56">
        <v>140.93317999999999</v>
      </c>
    </row>
    <row r="57" spans="1:53" x14ac:dyDescent="0.25">
      <c r="A57" s="6" t="s">
        <v>4</v>
      </c>
      <c r="B57">
        <v>140.93317999999999</v>
      </c>
      <c r="D57">
        <v>140.93317999999999</v>
      </c>
      <c r="G57">
        <v>89.520240000000001</v>
      </c>
      <c r="H57">
        <v>46.090530000000001</v>
      </c>
      <c r="I57">
        <v>55.628959999999999</v>
      </c>
      <c r="J57">
        <v>55.264629999999997</v>
      </c>
      <c r="K57">
        <v>140.93317999999999</v>
      </c>
      <c r="L57">
        <v>55.264629999999997</v>
      </c>
      <c r="M57">
        <v>29.900030000000001</v>
      </c>
      <c r="N57">
        <v>29.91675</v>
      </c>
      <c r="O57">
        <v>29.858280000000001</v>
      </c>
      <c r="P57">
        <v>18.803139999999999</v>
      </c>
      <c r="Q57">
        <v>16.457840000000001</v>
      </c>
      <c r="R57">
        <v>15.45579</v>
      </c>
      <c r="S57">
        <v>20.109349999999999</v>
      </c>
      <c r="T57">
        <v>19.528639999999999</v>
      </c>
      <c r="U57">
        <v>19.087219999999999</v>
      </c>
      <c r="BA57">
        <v>140.93317999999999</v>
      </c>
    </row>
    <row r="58" spans="1:53" x14ac:dyDescent="0.25">
      <c r="A58" s="7" t="s">
        <v>5</v>
      </c>
      <c r="B58">
        <v>140.69935000000001</v>
      </c>
      <c r="D58">
        <v>140.69935000000001</v>
      </c>
      <c r="G58">
        <v>89.520240000000001</v>
      </c>
      <c r="H58">
        <v>45.887949999999996</v>
      </c>
      <c r="I58">
        <v>55.03501</v>
      </c>
      <c r="J58">
        <v>55.264629999999997</v>
      </c>
      <c r="K58">
        <v>140.69935000000001</v>
      </c>
      <c r="L58">
        <v>55.264629999999997</v>
      </c>
      <c r="M58">
        <v>29.780470000000001</v>
      </c>
      <c r="N58">
        <v>29.783629999999999</v>
      </c>
      <c r="O58">
        <v>29.838699999999999</v>
      </c>
      <c r="P58">
        <v>17.90117</v>
      </c>
      <c r="Q58">
        <v>15.36229</v>
      </c>
      <c r="R58">
        <v>13.629989999999999</v>
      </c>
      <c r="S58">
        <v>19.359490000000001</v>
      </c>
      <c r="T58">
        <v>19.17897</v>
      </c>
      <c r="U58">
        <v>19.087219999999999</v>
      </c>
      <c r="BA58">
        <v>140.69935000000001</v>
      </c>
    </row>
    <row r="59" spans="1:53" x14ac:dyDescent="0.25">
      <c r="A59" s="7" t="s">
        <v>25</v>
      </c>
      <c r="B59">
        <v>140.79308</v>
      </c>
      <c r="D59">
        <v>140.79308</v>
      </c>
      <c r="G59">
        <v>89.067859999999996</v>
      </c>
      <c r="H59">
        <v>45.165579999999999</v>
      </c>
      <c r="I59">
        <v>55.628959999999999</v>
      </c>
      <c r="J59">
        <v>53.931710000000002</v>
      </c>
      <c r="K59">
        <v>140.79308</v>
      </c>
      <c r="L59">
        <v>53.931710000000002</v>
      </c>
      <c r="M59">
        <v>29.865349999999999</v>
      </c>
      <c r="N59">
        <v>29.77234</v>
      </c>
      <c r="O59">
        <v>29.653410000000001</v>
      </c>
      <c r="P59">
        <v>17.459150000000001</v>
      </c>
      <c r="Q59">
        <v>15.34226</v>
      </c>
      <c r="R59">
        <v>15.19023</v>
      </c>
      <c r="S59">
        <v>20.109349999999999</v>
      </c>
      <c r="T59">
        <v>19.443680000000001</v>
      </c>
      <c r="U59">
        <v>18.64104</v>
      </c>
      <c r="BA59">
        <v>140.79308</v>
      </c>
    </row>
    <row r="60" spans="1:53" x14ac:dyDescent="0.25">
      <c r="A60" s="7" t="s">
        <v>26</v>
      </c>
      <c r="B60">
        <v>140.53332</v>
      </c>
      <c r="D60">
        <v>140.53332</v>
      </c>
      <c r="G60">
        <v>89.401960000000003</v>
      </c>
      <c r="H60">
        <v>45.527769999999997</v>
      </c>
      <c r="I60">
        <v>54.18676</v>
      </c>
      <c r="J60">
        <v>54.236930000000001</v>
      </c>
      <c r="K60">
        <v>140.53332</v>
      </c>
      <c r="L60">
        <v>54.236930000000001</v>
      </c>
      <c r="M60">
        <v>29.900030000000001</v>
      </c>
      <c r="N60">
        <v>29.866240000000001</v>
      </c>
      <c r="O60">
        <v>29.858280000000001</v>
      </c>
      <c r="P60">
        <v>18.579999999999998</v>
      </c>
      <c r="Q60">
        <v>15.943770000000001</v>
      </c>
      <c r="R60">
        <v>15.275309999999999</v>
      </c>
      <c r="S60">
        <v>18.301179999999999</v>
      </c>
      <c r="T60">
        <v>19.10615</v>
      </c>
      <c r="U60">
        <v>18.676130000000001</v>
      </c>
      <c r="BA60">
        <v>140.53332</v>
      </c>
    </row>
    <row r="61" spans="1:53" x14ac:dyDescent="0.25">
      <c r="A61" s="7" t="s">
        <v>27</v>
      </c>
      <c r="B61">
        <v>140.93317999999999</v>
      </c>
      <c r="D61">
        <v>140.93317999999999</v>
      </c>
      <c r="G61">
        <v>89.333950000000002</v>
      </c>
      <c r="H61">
        <v>45.438699999999997</v>
      </c>
      <c r="I61">
        <v>55.540170000000003</v>
      </c>
      <c r="J61">
        <v>55.246479999999998</v>
      </c>
      <c r="K61">
        <v>140.93317999999999</v>
      </c>
      <c r="L61">
        <v>55.246479999999998</v>
      </c>
      <c r="M61">
        <v>29.78952</v>
      </c>
      <c r="N61">
        <v>29.91675</v>
      </c>
      <c r="O61">
        <v>29.67145</v>
      </c>
      <c r="P61">
        <v>18.803139999999999</v>
      </c>
      <c r="Q61">
        <v>16.457840000000001</v>
      </c>
      <c r="R61">
        <v>15.21698</v>
      </c>
      <c r="S61">
        <v>19.05566</v>
      </c>
      <c r="T61">
        <v>19.528639999999999</v>
      </c>
      <c r="U61">
        <v>18.629290000000001</v>
      </c>
      <c r="BA61">
        <v>140.93317999999999</v>
      </c>
    </row>
    <row r="62" spans="1:53" x14ac:dyDescent="0.25">
      <c r="A62" s="7" t="s">
        <v>28</v>
      </c>
      <c r="B62">
        <v>140.93222</v>
      </c>
      <c r="D62">
        <v>140.93222</v>
      </c>
      <c r="G62">
        <v>87.753429999999994</v>
      </c>
      <c r="H62">
        <v>46.090530000000001</v>
      </c>
      <c r="I62">
        <v>54.202939999999998</v>
      </c>
      <c r="J62">
        <v>55.031700000000001</v>
      </c>
      <c r="K62">
        <v>140.93222</v>
      </c>
      <c r="L62">
        <v>55.031700000000001</v>
      </c>
      <c r="M62">
        <v>29.25806</v>
      </c>
      <c r="N62">
        <v>29.392810000000001</v>
      </c>
      <c r="O62">
        <v>29.10256</v>
      </c>
      <c r="P62">
        <v>18.54466</v>
      </c>
      <c r="Q62">
        <v>15.41178</v>
      </c>
      <c r="R62">
        <v>15.45579</v>
      </c>
      <c r="S62">
        <v>18.046569999999999</v>
      </c>
      <c r="T62">
        <v>19.19211</v>
      </c>
      <c r="U62">
        <v>18.738589999999999</v>
      </c>
      <c r="BA62">
        <v>140.93222</v>
      </c>
    </row>
    <row r="63" spans="1:53" x14ac:dyDescent="0.25">
      <c r="A63" s="4" t="s">
        <v>13</v>
      </c>
      <c r="B63">
        <v>7.1128299999999998</v>
      </c>
      <c r="D63">
        <v>7.1128299999999998</v>
      </c>
      <c r="F63">
        <v>6.9357499999999996</v>
      </c>
      <c r="G63">
        <v>0.17326</v>
      </c>
      <c r="H63">
        <v>0.11761000000000001</v>
      </c>
      <c r="I63">
        <v>0.12745000000000001</v>
      </c>
      <c r="J63">
        <v>4.3499999999999997E-2</v>
      </c>
      <c r="K63">
        <v>0.42268</v>
      </c>
      <c r="L63">
        <v>4.3499999999999997E-2</v>
      </c>
      <c r="M63">
        <v>5.8560000000000001E-2</v>
      </c>
      <c r="N63">
        <v>5.867E-2</v>
      </c>
      <c r="O63">
        <v>5.6030000000000003E-2</v>
      </c>
      <c r="P63">
        <v>4.027E-2</v>
      </c>
      <c r="Q63">
        <v>3.8969999999999998E-2</v>
      </c>
      <c r="R63">
        <v>3.8359999999999998E-2</v>
      </c>
      <c r="S63">
        <v>3.8080000000000003E-2</v>
      </c>
      <c r="T63">
        <v>4.5850000000000002E-2</v>
      </c>
      <c r="U63">
        <v>4.4990000000000002E-2</v>
      </c>
      <c r="AL63">
        <v>0.47327000000000002</v>
      </c>
      <c r="AM63">
        <v>0.62141000000000002</v>
      </c>
      <c r="AN63">
        <v>0.69933999999999996</v>
      </c>
      <c r="AO63">
        <v>0.78785000000000005</v>
      </c>
      <c r="AP63">
        <v>0.84136999999999995</v>
      </c>
      <c r="AQ63">
        <v>0.82591000000000003</v>
      </c>
      <c r="AR63">
        <v>0.86463999999999996</v>
      </c>
      <c r="AS63">
        <v>0.95628000000000002</v>
      </c>
      <c r="AT63">
        <v>0.92703000000000002</v>
      </c>
      <c r="AU63">
        <v>0.76849999999999996</v>
      </c>
      <c r="AV63">
        <v>0.58928000000000003</v>
      </c>
      <c r="AW63">
        <v>0.53305000000000002</v>
      </c>
      <c r="AX63">
        <v>0.55562</v>
      </c>
      <c r="AY63">
        <v>0.53874999999999995</v>
      </c>
      <c r="BA63">
        <v>7.1128299999999998</v>
      </c>
    </row>
    <row r="64" spans="1:53" x14ac:dyDescent="0.25">
      <c r="A64" s="5" t="s">
        <v>14</v>
      </c>
      <c r="B64">
        <v>7.1128299999999998</v>
      </c>
      <c r="D64">
        <v>7.1128299999999998</v>
      </c>
      <c r="F64">
        <v>6.9357499999999996</v>
      </c>
      <c r="G64">
        <v>0.17326</v>
      </c>
      <c r="H64">
        <v>0.11761000000000001</v>
      </c>
      <c r="I64">
        <v>0.12745000000000001</v>
      </c>
      <c r="J64">
        <v>4.3499999999999997E-2</v>
      </c>
      <c r="K64">
        <v>0.42268</v>
      </c>
      <c r="L64">
        <v>4.3499999999999997E-2</v>
      </c>
      <c r="M64">
        <v>5.8560000000000001E-2</v>
      </c>
      <c r="N64">
        <v>5.867E-2</v>
      </c>
      <c r="O64">
        <v>5.6030000000000003E-2</v>
      </c>
      <c r="P64">
        <v>4.027E-2</v>
      </c>
      <c r="Q64">
        <v>3.8969999999999998E-2</v>
      </c>
      <c r="R64">
        <v>3.8359999999999998E-2</v>
      </c>
      <c r="S64">
        <v>3.8080000000000003E-2</v>
      </c>
      <c r="T64">
        <v>4.5850000000000002E-2</v>
      </c>
      <c r="U64">
        <v>4.4990000000000002E-2</v>
      </c>
      <c r="AL64">
        <v>0.47327000000000002</v>
      </c>
      <c r="AM64">
        <v>0.62141000000000002</v>
      </c>
      <c r="AN64">
        <v>0.69933999999999996</v>
      </c>
      <c r="AO64">
        <v>0.78785000000000005</v>
      </c>
      <c r="AP64">
        <v>0.84136999999999995</v>
      </c>
      <c r="AQ64">
        <v>0.82591000000000003</v>
      </c>
      <c r="AR64">
        <v>0.86463999999999996</v>
      </c>
      <c r="AS64">
        <v>0.95628000000000002</v>
      </c>
      <c r="AT64">
        <v>0.92703000000000002</v>
      </c>
      <c r="AU64">
        <v>0.76849999999999996</v>
      </c>
      <c r="AV64">
        <v>0.58928000000000003</v>
      </c>
      <c r="AW64">
        <v>0.53305000000000002</v>
      </c>
      <c r="AX64">
        <v>0.55562</v>
      </c>
      <c r="AY64">
        <v>0.53874999999999995</v>
      </c>
      <c r="BA64">
        <v>7.1128299999999998</v>
      </c>
    </row>
    <row r="65" spans="1:53" x14ac:dyDescent="0.25">
      <c r="A65" s="6" t="s">
        <v>4</v>
      </c>
      <c r="B65">
        <v>7.1128299999999998</v>
      </c>
      <c r="D65">
        <v>7.1128299999999998</v>
      </c>
      <c r="F65">
        <v>6.9357499999999996</v>
      </c>
      <c r="G65">
        <v>0.17326</v>
      </c>
      <c r="H65">
        <v>0.11761000000000001</v>
      </c>
      <c r="I65">
        <v>0.12745000000000001</v>
      </c>
      <c r="J65">
        <v>4.3499999999999997E-2</v>
      </c>
      <c r="K65">
        <v>0.42268</v>
      </c>
      <c r="L65">
        <v>4.3499999999999997E-2</v>
      </c>
      <c r="M65">
        <v>5.8560000000000001E-2</v>
      </c>
      <c r="N65">
        <v>5.867E-2</v>
      </c>
      <c r="O65">
        <v>5.6030000000000003E-2</v>
      </c>
      <c r="P65">
        <v>4.027E-2</v>
      </c>
      <c r="Q65">
        <v>3.8969999999999998E-2</v>
      </c>
      <c r="R65">
        <v>3.8359999999999998E-2</v>
      </c>
      <c r="S65">
        <v>3.8080000000000003E-2</v>
      </c>
      <c r="T65">
        <v>4.5850000000000002E-2</v>
      </c>
      <c r="U65">
        <v>4.4990000000000002E-2</v>
      </c>
      <c r="AL65">
        <v>0.47327000000000002</v>
      </c>
      <c r="AM65">
        <v>0.62141000000000002</v>
      </c>
      <c r="AN65">
        <v>0.69933999999999996</v>
      </c>
      <c r="AO65">
        <v>0.78785000000000005</v>
      </c>
      <c r="AP65">
        <v>0.84136999999999995</v>
      </c>
      <c r="AQ65">
        <v>0.82591000000000003</v>
      </c>
      <c r="AR65">
        <v>0.86463999999999996</v>
      </c>
      <c r="AS65">
        <v>0.95628000000000002</v>
      </c>
      <c r="AT65">
        <v>0.92703000000000002</v>
      </c>
      <c r="AU65">
        <v>0.76849999999999996</v>
      </c>
      <c r="AV65">
        <v>0.58928000000000003</v>
      </c>
      <c r="AW65">
        <v>0.53305000000000002</v>
      </c>
      <c r="AX65">
        <v>0.55562</v>
      </c>
      <c r="AY65">
        <v>0.53874999999999995</v>
      </c>
      <c r="BA65">
        <v>7.1128299999999998</v>
      </c>
    </row>
    <row r="66" spans="1:53" x14ac:dyDescent="0.25">
      <c r="A66" s="7" t="s">
        <v>5</v>
      </c>
      <c r="B66">
        <v>7.1128299999999998</v>
      </c>
      <c r="D66">
        <v>7.1128299999999998</v>
      </c>
      <c r="F66">
        <v>6.9357499999999996</v>
      </c>
      <c r="G66">
        <v>0.11483</v>
      </c>
      <c r="H66">
        <v>0.10764</v>
      </c>
      <c r="I66">
        <v>0.11495</v>
      </c>
      <c r="J66">
        <v>4.3499999999999997E-2</v>
      </c>
      <c r="K66">
        <v>0.32691999999999999</v>
      </c>
      <c r="L66">
        <v>4.3499999999999997E-2</v>
      </c>
      <c r="M66">
        <v>3.8210000000000001E-2</v>
      </c>
      <c r="N66">
        <v>3.8300000000000001E-2</v>
      </c>
      <c r="O66">
        <v>3.832E-2</v>
      </c>
      <c r="P66">
        <v>3.6470000000000002E-2</v>
      </c>
      <c r="Q66">
        <v>3.6209999999999999E-2</v>
      </c>
      <c r="R66">
        <v>3.5869999999999999E-2</v>
      </c>
      <c r="S66">
        <v>3.8080000000000003E-2</v>
      </c>
      <c r="T66">
        <v>3.8330000000000003E-2</v>
      </c>
      <c r="U66">
        <v>3.8539999999999998E-2</v>
      </c>
      <c r="AL66">
        <v>0.47327000000000002</v>
      </c>
      <c r="AM66">
        <v>0.62141000000000002</v>
      </c>
      <c r="AN66">
        <v>0.69933999999999996</v>
      </c>
      <c r="AO66">
        <v>0.78785000000000005</v>
      </c>
      <c r="AP66">
        <v>0.84136999999999995</v>
      </c>
      <c r="AQ66">
        <v>0.82591000000000003</v>
      </c>
      <c r="AR66">
        <v>0.86463999999999996</v>
      </c>
      <c r="AS66">
        <v>0.95628000000000002</v>
      </c>
      <c r="AT66">
        <v>0.92703000000000002</v>
      </c>
      <c r="AU66">
        <v>0.76849999999999996</v>
      </c>
      <c r="AV66">
        <v>0.58928000000000003</v>
      </c>
      <c r="AW66">
        <v>0.34712999999999999</v>
      </c>
      <c r="AX66">
        <v>0.25020999999999999</v>
      </c>
      <c r="AY66">
        <v>0.14704999999999999</v>
      </c>
      <c r="BA66">
        <v>7.1128299999999998</v>
      </c>
    </row>
    <row r="67" spans="1:53" x14ac:dyDescent="0.25">
      <c r="A67" s="7" t="s">
        <v>25</v>
      </c>
      <c r="B67">
        <v>5.0911499999999998</v>
      </c>
      <c r="D67">
        <v>5.0911499999999998</v>
      </c>
      <c r="F67">
        <v>4.9554</v>
      </c>
      <c r="G67">
        <v>0.14915999999999999</v>
      </c>
      <c r="H67">
        <v>0.10545</v>
      </c>
      <c r="I67">
        <v>0.10702</v>
      </c>
      <c r="J67">
        <v>3.6549999999999999E-2</v>
      </c>
      <c r="K67">
        <v>0.34672999999999998</v>
      </c>
      <c r="L67">
        <v>3.6549999999999999E-2</v>
      </c>
      <c r="M67">
        <v>5.0959999999999998E-2</v>
      </c>
      <c r="N67">
        <v>5.0720000000000001E-2</v>
      </c>
      <c r="O67">
        <v>4.7480000000000001E-2</v>
      </c>
      <c r="P67">
        <v>3.5610000000000003E-2</v>
      </c>
      <c r="Q67">
        <v>3.5779999999999999E-2</v>
      </c>
      <c r="R67">
        <v>3.406E-2</v>
      </c>
      <c r="S67">
        <v>3.5279999999999999E-2</v>
      </c>
      <c r="T67">
        <v>4.0529999999999997E-2</v>
      </c>
      <c r="U67">
        <v>3.8809999999999997E-2</v>
      </c>
      <c r="AL67">
        <v>0.39806999999999998</v>
      </c>
      <c r="AM67">
        <v>0.47095999999999999</v>
      </c>
      <c r="AN67">
        <v>0.53637999999999997</v>
      </c>
      <c r="AO67">
        <v>0.60697000000000001</v>
      </c>
      <c r="AP67">
        <v>0.62595999999999996</v>
      </c>
      <c r="AQ67">
        <v>0.64039999999999997</v>
      </c>
      <c r="AR67">
        <v>0.63858000000000004</v>
      </c>
      <c r="AS67">
        <v>0.64703999999999995</v>
      </c>
      <c r="AT67">
        <v>0.65246999999999999</v>
      </c>
      <c r="AU67">
        <v>0.61668000000000001</v>
      </c>
      <c r="AV67">
        <v>0.45177</v>
      </c>
      <c r="AW67">
        <v>0.34560999999999997</v>
      </c>
      <c r="AX67">
        <v>0.25651000000000002</v>
      </c>
      <c r="AY67">
        <v>0.16832</v>
      </c>
      <c r="BA67">
        <v>5.0911499999999998</v>
      </c>
    </row>
    <row r="68" spans="1:53" x14ac:dyDescent="0.25">
      <c r="A68" s="7" t="s">
        <v>26</v>
      </c>
      <c r="B68">
        <v>4.7349600000000001</v>
      </c>
      <c r="D68">
        <v>4.7349600000000001</v>
      </c>
      <c r="F68">
        <v>4.6542300000000001</v>
      </c>
      <c r="G68">
        <v>0.17326</v>
      </c>
      <c r="H68">
        <v>0.11761000000000001</v>
      </c>
      <c r="I68">
        <v>0.12745000000000001</v>
      </c>
      <c r="J68">
        <v>3.6839999999999998E-2</v>
      </c>
      <c r="K68">
        <v>0.42268</v>
      </c>
      <c r="L68">
        <v>3.6839999999999998E-2</v>
      </c>
      <c r="M68">
        <v>5.8560000000000001E-2</v>
      </c>
      <c r="N68">
        <v>5.867E-2</v>
      </c>
      <c r="O68">
        <v>5.6030000000000003E-2</v>
      </c>
      <c r="P68">
        <v>4.027E-2</v>
      </c>
      <c r="Q68">
        <v>3.8969999999999998E-2</v>
      </c>
      <c r="R68">
        <v>3.8359999999999998E-2</v>
      </c>
      <c r="S68">
        <v>3.6609999999999997E-2</v>
      </c>
      <c r="T68">
        <v>4.5850000000000002E-2</v>
      </c>
      <c r="U68">
        <v>4.4990000000000002E-2</v>
      </c>
      <c r="AL68">
        <v>0.44285999999999998</v>
      </c>
      <c r="AM68">
        <v>0.47538999999999998</v>
      </c>
      <c r="AN68">
        <v>0.49739</v>
      </c>
      <c r="AO68">
        <v>0.59894999999999998</v>
      </c>
      <c r="AP68">
        <v>0.66476999999999997</v>
      </c>
      <c r="AQ68">
        <v>0.64354</v>
      </c>
      <c r="AR68">
        <v>0.64990999999999999</v>
      </c>
      <c r="AS68">
        <v>0.65200000000000002</v>
      </c>
      <c r="AT68">
        <v>0.61773</v>
      </c>
      <c r="AU68">
        <v>0.55630999999999997</v>
      </c>
      <c r="AV68">
        <v>0.50412999999999997</v>
      </c>
      <c r="AW68">
        <v>0.40068999999999999</v>
      </c>
      <c r="AX68">
        <v>0.29760999999999999</v>
      </c>
      <c r="AY68">
        <v>0.17799999999999999</v>
      </c>
      <c r="BA68">
        <v>4.7349600000000001</v>
      </c>
    </row>
    <row r="69" spans="1:53" x14ac:dyDescent="0.25">
      <c r="A69" s="7" t="s">
        <v>27</v>
      </c>
      <c r="B69">
        <v>4.3405399999999998</v>
      </c>
      <c r="D69">
        <v>4.3405399999999998</v>
      </c>
      <c r="F69">
        <v>4.2372199999999998</v>
      </c>
      <c r="G69">
        <v>0.14829999999999999</v>
      </c>
      <c r="H69">
        <v>9.7729999999999997E-2</v>
      </c>
      <c r="I69">
        <v>0.11583</v>
      </c>
      <c r="J69">
        <v>3.9480000000000001E-2</v>
      </c>
      <c r="K69">
        <v>0.35375000000000001</v>
      </c>
      <c r="L69">
        <v>3.9480000000000001E-2</v>
      </c>
      <c r="M69">
        <v>5.1069999999999997E-2</v>
      </c>
      <c r="N69">
        <v>4.9979999999999997E-2</v>
      </c>
      <c r="O69">
        <v>4.8129999999999999E-2</v>
      </c>
      <c r="P69">
        <v>3.3989999999999999E-2</v>
      </c>
      <c r="Q69">
        <v>3.2620000000000003E-2</v>
      </c>
      <c r="R69">
        <v>3.1800000000000002E-2</v>
      </c>
      <c r="S69">
        <v>3.4860000000000002E-2</v>
      </c>
      <c r="T69">
        <v>4.0989999999999999E-2</v>
      </c>
      <c r="U69">
        <v>3.9989999999999998E-2</v>
      </c>
      <c r="AL69">
        <v>0.36097000000000001</v>
      </c>
      <c r="AM69">
        <v>0.40514</v>
      </c>
      <c r="AN69">
        <v>0.46344000000000002</v>
      </c>
      <c r="AO69">
        <v>0.52183000000000002</v>
      </c>
      <c r="AP69">
        <v>0.57110000000000005</v>
      </c>
      <c r="AQ69">
        <v>0.57669000000000004</v>
      </c>
      <c r="AR69">
        <v>0.58825000000000005</v>
      </c>
      <c r="AS69">
        <v>0.60258</v>
      </c>
      <c r="AT69">
        <v>0.58518999999999999</v>
      </c>
      <c r="AU69">
        <v>0.48420999999999997</v>
      </c>
      <c r="AV69">
        <v>0.41815999999999998</v>
      </c>
      <c r="AW69">
        <v>0.42351</v>
      </c>
      <c r="AX69">
        <v>0.41615999999999997</v>
      </c>
      <c r="AY69">
        <v>0.41304000000000002</v>
      </c>
      <c r="BA69">
        <v>4.3405399999999998</v>
      </c>
    </row>
    <row r="70" spans="1:53" x14ac:dyDescent="0.25">
      <c r="A70" s="7" t="s">
        <v>28</v>
      </c>
      <c r="B70">
        <v>4.3353299999999999</v>
      </c>
      <c r="D70">
        <v>4.3353299999999999</v>
      </c>
      <c r="F70">
        <v>4.27698</v>
      </c>
      <c r="G70">
        <v>0.16993</v>
      </c>
      <c r="H70">
        <v>9.5159999999999995E-2</v>
      </c>
      <c r="I70">
        <v>0.11611</v>
      </c>
      <c r="J70">
        <v>3.4070000000000003E-2</v>
      </c>
      <c r="K70">
        <v>0.38973999999999998</v>
      </c>
      <c r="L70">
        <v>3.4070000000000003E-2</v>
      </c>
      <c r="M70">
        <v>5.7599999999999998E-2</v>
      </c>
      <c r="N70">
        <v>5.7799999999999997E-2</v>
      </c>
      <c r="O70">
        <v>5.4530000000000002E-2</v>
      </c>
      <c r="P70">
        <v>3.2829999999999998E-2</v>
      </c>
      <c r="Q70">
        <v>3.1669999999999997E-2</v>
      </c>
      <c r="R70">
        <v>3.1009999999999999E-2</v>
      </c>
      <c r="S70">
        <v>3.2219999999999999E-2</v>
      </c>
      <c r="T70">
        <v>4.3720000000000002E-2</v>
      </c>
      <c r="U70">
        <v>4.2340000000000003E-2</v>
      </c>
      <c r="AL70">
        <v>0.41520000000000001</v>
      </c>
      <c r="AM70">
        <v>0.41122999999999998</v>
      </c>
      <c r="AN70">
        <v>0.42409000000000002</v>
      </c>
      <c r="AO70">
        <v>0.46911000000000003</v>
      </c>
      <c r="AP70">
        <v>0.49085000000000001</v>
      </c>
      <c r="AQ70">
        <v>0.52198999999999995</v>
      </c>
      <c r="AR70">
        <v>0.56696000000000002</v>
      </c>
      <c r="AS70">
        <v>0.57340999999999998</v>
      </c>
      <c r="AT70">
        <v>0.54962999999999995</v>
      </c>
      <c r="AU70">
        <v>0.48535</v>
      </c>
      <c r="AV70">
        <v>0.50331000000000004</v>
      </c>
      <c r="AW70">
        <v>0.53305000000000002</v>
      </c>
      <c r="AX70">
        <v>0.55562</v>
      </c>
      <c r="AY70">
        <v>0.53874999999999995</v>
      </c>
      <c r="BA70">
        <v>4.3353299999999999</v>
      </c>
    </row>
    <row r="71" spans="1:53" x14ac:dyDescent="0.25">
      <c r="A71" s="7" t="s">
        <v>19</v>
      </c>
      <c r="B71">
        <v>7.1128299999999998</v>
      </c>
      <c r="D71">
        <v>7.1128299999999998</v>
      </c>
      <c r="F71">
        <v>6.9357499999999996</v>
      </c>
      <c r="G71">
        <v>0.17326</v>
      </c>
      <c r="H71">
        <v>0.11761000000000001</v>
      </c>
      <c r="I71">
        <v>0.12745000000000001</v>
      </c>
      <c r="J71">
        <v>4.3499999999999997E-2</v>
      </c>
      <c r="K71">
        <v>0.42268</v>
      </c>
      <c r="L71">
        <v>4.3499999999999997E-2</v>
      </c>
      <c r="M71">
        <v>5.8560000000000001E-2</v>
      </c>
      <c r="N71">
        <v>5.867E-2</v>
      </c>
      <c r="O71">
        <v>5.6030000000000003E-2</v>
      </c>
      <c r="P71">
        <v>4.027E-2</v>
      </c>
      <c r="Q71">
        <v>3.8969999999999998E-2</v>
      </c>
      <c r="R71">
        <v>3.8359999999999998E-2</v>
      </c>
      <c r="S71">
        <v>3.8080000000000003E-2</v>
      </c>
      <c r="T71">
        <v>4.5850000000000002E-2</v>
      </c>
      <c r="U71">
        <v>4.4990000000000002E-2</v>
      </c>
      <c r="AL71">
        <v>0.47327000000000002</v>
      </c>
      <c r="AM71">
        <v>0.62141000000000002</v>
      </c>
      <c r="AN71">
        <v>0.69933999999999996</v>
      </c>
      <c r="AO71">
        <v>0.78785000000000005</v>
      </c>
      <c r="AP71">
        <v>0.84136999999999995</v>
      </c>
      <c r="AQ71">
        <v>0.82591000000000003</v>
      </c>
      <c r="AR71">
        <v>0.86463999999999996</v>
      </c>
      <c r="AS71">
        <v>0.95628000000000002</v>
      </c>
      <c r="AT71">
        <v>0.92703000000000002</v>
      </c>
      <c r="AU71">
        <v>0.76849999999999996</v>
      </c>
      <c r="AV71">
        <v>0.58928000000000003</v>
      </c>
      <c r="AW71">
        <v>0.53305000000000002</v>
      </c>
      <c r="AX71">
        <v>0.55562</v>
      </c>
      <c r="AY71">
        <v>0.53874999999999995</v>
      </c>
      <c r="BA71">
        <v>7.1128299999999998</v>
      </c>
    </row>
    <row r="72" spans="1:53" x14ac:dyDescent="0.25">
      <c r="A72" s="6" t="s">
        <v>6</v>
      </c>
      <c r="B72">
        <v>6.4974499999999997</v>
      </c>
      <c r="D72">
        <v>6.4974499999999997</v>
      </c>
      <c r="F72">
        <v>6.4126500000000002</v>
      </c>
      <c r="G72">
        <v>0.16993</v>
      </c>
      <c r="H72">
        <v>0.11065</v>
      </c>
      <c r="I72">
        <v>0.12189999999999999</v>
      </c>
      <c r="J72">
        <v>3.9609999999999999E-2</v>
      </c>
      <c r="K72">
        <v>0.39280999999999999</v>
      </c>
      <c r="L72">
        <v>3.9609999999999999E-2</v>
      </c>
      <c r="M72">
        <v>5.7599999999999998E-2</v>
      </c>
      <c r="N72">
        <v>5.7799999999999997E-2</v>
      </c>
      <c r="O72">
        <v>5.5100000000000003E-2</v>
      </c>
      <c r="P72">
        <v>3.8940000000000002E-2</v>
      </c>
      <c r="Q72">
        <v>3.6609999999999997E-2</v>
      </c>
      <c r="R72">
        <v>3.5090000000000003E-2</v>
      </c>
      <c r="S72">
        <v>3.4860000000000002E-2</v>
      </c>
      <c r="T72">
        <v>4.4159999999999998E-2</v>
      </c>
      <c r="U72">
        <v>4.3049999999999998E-2</v>
      </c>
      <c r="AL72">
        <v>0.40478999999999998</v>
      </c>
      <c r="AM72">
        <v>0.47095999999999999</v>
      </c>
      <c r="AN72">
        <v>0.53637999999999997</v>
      </c>
      <c r="AO72">
        <v>0.60697000000000001</v>
      </c>
      <c r="AP72">
        <v>0.63551000000000002</v>
      </c>
      <c r="AQ72">
        <v>0.70787999999999995</v>
      </c>
      <c r="AR72">
        <v>0.78844999999999998</v>
      </c>
      <c r="AS72">
        <v>0.83494000000000002</v>
      </c>
      <c r="AT72">
        <v>0.79898000000000002</v>
      </c>
      <c r="AU72">
        <v>0.65149000000000001</v>
      </c>
      <c r="AV72">
        <v>0.52664</v>
      </c>
      <c r="AW72">
        <v>0.34947</v>
      </c>
      <c r="AX72">
        <v>0.31648999999999999</v>
      </c>
      <c r="AY72">
        <v>0.29247000000000001</v>
      </c>
      <c r="BA72">
        <v>6.4974499999999997</v>
      </c>
    </row>
    <row r="73" spans="1:53" x14ac:dyDescent="0.25">
      <c r="A73" s="7" t="s">
        <v>5</v>
      </c>
      <c r="B73">
        <v>6.4974499999999997</v>
      </c>
      <c r="D73">
        <v>6.4974499999999997</v>
      </c>
      <c r="F73">
        <v>6.4126500000000002</v>
      </c>
      <c r="G73">
        <v>9.3799999999999994E-2</v>
      </c>
      <c r="H73">
        <v>9.758E-2</v>
      </c>
      <c r="I73">
        <v>9.3119999999999994E-2</v>
      </c>
      <c r="J73">
        <v>3.9609999999999999E-2</v>
      </c>
      <c r="K73">
        <v>0.29226999999999997</v>
      </c>
      <c r="L73">
        <v>3.9609999999999999E-2</v>
      </c>
      <c r="M73">
        <v>3.0519999999999999E-2</v>
      </c>
      <c r="N73">
        <v>3.1269999999999999E-2</v>
      </c>
      <c r="O73">
        <v>3.2009999999999997E-2</v>
      </c>
      <c r="P73">
        <v>3.2579999999999998E-2</v>
      </c>
      <c r="Q73">
        <v>3.2539999999999999E-2</v>
      </c>
      <c r="R73">
        <v>3.2469999999999999E-2</v>
      </c>
      <c r="S73">
        <v>3.1350000000000003E-2</v>
      </c>
      <c r="T73">
        <v>3.1050000000000001E-2</v>
      </c>
      <c r="U73">
        <v>3.0720000000000001E-2</v>
      </c>
      <c r="AL73">
        <v>0.37297000000000002</v>
      </c>
      <c r="AM73">
        <v>0.42662</v>
      </c>
      <c r="AN73">
        <v>0.47899000000000003</v>
      </c>
      <c r="AO73">
        <v>0.58248999999999995</v>
      </c>
      <c r="AP73">
        <v>0.63151999999999997</v>
      </c>
      <c r="AQ73">
        <v>0.70787999999999995</v>
      </c>
      <c r="AR73">
        <v>0.78844999999999998</v>
      </c>
      <c r="AS73">
        <v>0.83494000000000002</v>
      </c>
      <c r="AT73">
        <v>0.79898000000000002</v>
      </c>
      <c r="AU73">
        <v>0.65149000000000001</v>
      </c>
      <c r="AV73">
        <v>0.52664</v>
      </c>
      <c r="AW73">
        <v>0.33200000000000002</v>
      </c>
      <c r="AX73">
        <v>0.23898</v>
      </c>
      <c r="AY73">
        <v>0.13758999999999999</v>
      </c>
      <c r="BA73">
        <v>6.4974499999999997</v>
      </c>
    </row>
    <row r="74" spans="1:53" x14ac:dyDescent="0.25">
      <c r="A74" s="7" t="s">
        <v>25</v>
      </c>
      <c r="B74">
        <v>4.3700400000000004</v>
      </c>
      <c r="D74">
        <v>4.3700400000000004</v>
      </c>
      <c r="F74">
        <v>4.29108</v>
      </c>
      <c r="G74">
        <v>0.1414</v>
      </c>
      <c r="H74">
        <v>8.6449999999999999E-2</v>
      </c>
      <c r="I74">
        <v>0.1022</v>
      </c>
      <c r="J74">
        <v>3.4439999999999998E-2</v>
      </c>
      <c r="K74">
        <v>0.33638000000000001</v>
      </c>
      <c r="L74">
        <v>3.4439999999999998E-2</v>
      </c>
      <c r="M74">
        <v>4.752E-2</v>
      </c>
      <c r="N74">
        <v>4.8050000000000002E-2</v>
      </c>
      <c r="O74">
        <v>4.6149999999999997E-2</v>
      </c>
      <c r="P74">
        <v>2.9319999999999999E-2</v>
      </c>
      <c r="Q74">
        <v>2.903E-2</v>
      </c>
      <c r="R74">
        <v>2.8170000000000001E-2</v>
      </c>
      <c r="S74">
        <v>3.04E-2</v>
      </c>
      <c r="T74">
        <v>3.7530000000000001E-2</v>
      </c>
      <c r="U74">
        <v>3.6749999999999998E-2</v>
      </c>
      <c r="AL74">
        <v>0.35371000000000002</v>
      </c>
      <c r="AM74">
        <v>0.39195999999999998</v>
      </c>
      <c r="AN74">
        <v>0.42853000000000002</v>
      </c>
      <c r="AO74">
        <v>0.49442000000000003</v>
      </c>
      <c r="AP74">
        <v>0.52851000000000004</v>
      </c>
      <c r="AQ74">
        <v>0.56123999999999996</v>
      </c>
      <c r="AR74">
        <v>0.57494999999999996</v>
      </c>
      <c r="AS74">
        <v>0.59845000000000004</v>
      </c>
      <c r="AT74">
        <v>0.57072999999999996</v>
      </c>
      <c r="AU74">
        <v>0.50460000000000005</v>
      </c>
      <c r="AV74">
        <v>0.39145999999999997</v>
      </c>
      <c r="AW74">
        <v>0.31892999999999999</v>
      </c>
      <c r="AX74">
        <v>0.23622000000000001</v>
      </c>
      <c r="AY74">
        <v>0.15959999999999999</v>
      </c>
      <c r="BA74">
        <v>4.3700400000000004</v>
      </c>
    </row>
    <row r="75" spans="1:53" x14ac:dyDescent="0.25">
      <c r="A75" s="7" t="s">
        <v>26</v>
      </c>
      <c r="B75">
        <v>4.3116599999999998</v>
      </c>
      <c r="D75">
        <v>4.3116599999999998</v>
      </c>
      <c r="F75">
        <v>4.2399800000000001</v>
      </c>
      <c r="G75">
        <v>0.16916999999999999</v>
      </c>
      <c r="H75">
        <v>0.11065</v>
      </c>
      <c r="I75">
        <v>0.12189999999999999</v>
      </c>
      <c r="J75">
        <v>3.082E-2</v>
      </c>
      <c r="K75">
        <v>0.39280999999999999</v>
      </c>
      <c r="L75">
        <v>3.082E-2</v>
      </c>
      <c r="M75">
        <v>5.697E-2</v>
      </c>
      <c r="N75">
        <v>5.7099999999999998E-2</v>
      </c>
      <c r="O75">
        <v>5.5100000000000003E-2</v>
      </c>
      <c r="P75">
        <v>3.8940000000000002E-2</v>
      </c>
      <c r="Q75">
        <v>3.6609999999999997E-2</v>
      </c>
      <c r="R75">
        <v>3.5090000000000003E-2</v>
      </c>
      <c r="S75">
        <v>3.4689999999999999E-2</v>
      </c>
      <c r="T75">
        <v>4.4159999999999998E-2</v>
      </c>
      <c r="U75">
        <v>4.3049999999999998E-2</v>
      </c>
      <c r="AL75">
        <v>0.39967000000000003</v>
      </c>
      <c r="AM75">
        <v>0.42453000000000002</v>
      </c>
      <c r="AN75">
        <v>0.44993</v>
      </c>
      <c r="AO75">
        <v>0.48042000000000001</v>
      </c>
      <c r="AP75">
        <v>0.53159000000000001</v>
      </c>
      <c r="AQ75">
        <v>0.55664999999999998</v>
      </c>
      <c r="AR75">
        <v>0.57516</v>
      </c>
      <c r="AS75">
        <v>0.55342999999999998</v>
      </c>
      <c r="AT75">
        <v>0.56994</v>
      </c>
      <c r="AU75">
        <v>0.51354</v>
      </c>
      <c r="AV75">
        <v>0.43326999999999999</v>
      </c>
      <c r="AW75">
        <v>0.34947</v>
      </c>
      <c r="AX75">
        <v>0.25085000000000002</v>
      </c>
      <c r="AY75">
        <v>0.17519999999999999</v>
      </c>
      <c r="BA75">
        <v>4.3116599999999998</v>
      </c>
    </row>
    <row r="76" spans="1:53" x14ac:dyDescent="0.25">
      <c r="A76" s="7" t="s">
        <v>27</v>
      </c>
      <c r="B76">
        <v>3.83264</v>
      </c>
      <c r="D76">
        <v>3.83264</v>
      </c>
      <c r="F76">
        <v>3.82667</v>
      </c>
      <c r="G76">
        <v>0.14013999999999999</v>
      </c>
      <c r="H76">
        <v>9.6640000000000004E-2</v>
      </c>
      <c r="I76">
        <v>0.10585</v>
      </c>
      <c r="J76">
        <v>3.3239999999999999E-2</v>
      </c>
      <c r="K76">
        <v>0.34694000000000003</v>
      </c>
      <c r="L76">
        <v>3.3239999999999999E-2</v>
      </c>
      <c r="M76">
        <v>5.0180000000000002E-2</v>
      </c>
      <c r="N76">
        <v>4.725E-2</v>
      </c>
      <c r="O76">
        <v>4.2430000000000002E-2</v>
      </c>
      <c r="P76">
        <v>3.3079999999999998E-2</v>
      </c>
      <c r="Q76">
        <v>3.2140000000000002E-2</v>
      </c>
      <c r="R76">
        <v>3.143E-2</v>
      </c>
      <c r="S76">
        <v>2.9229999999999999E-2</v>
      </c>
      <c r="T76">
        <v>4.0489999999999998E-2</v>
      </c>
      <c r="U76">
        <v>3.6999999999999998E-2</v>
      </c>
      <c r="AL76">
        <v>0.33345999999999998</v>
      </c>
      <c r="AM76">
        <v>0.36808000000000002</v>
      </c>
      <c r="AN76">
        <v>0.39829999999999999</v>
      </c>
      <c r="AO76">
        <v>0.46905000000000002</v>
      </c>
      <c r="AP76">
        <v>0.50919000000000003</v>
      </c>
      <c r="AQ76">
        <v>0.57530999999999999</v>
      </c>
      <c r="AR76">
        <v>0.58567000000000002</v>
      </c>
      <c r="AS76">
        <v>0.54310000000000003</v>
      </c>
      <c r="AT76">
        <v>0.51785999999999999</v>
      </c>
      <c r="AU76">
        <v>0.46556999999999998</v>
      </c>
      <c r="AV76">
        <v>0.38690000000000002</v>
      </c>
      <c r="AW76">
        <v>0.29041</v>
      </c>
      <c r="AX76">
        <v>0.2</v>
      </c>
      <c r="AY76">
        <v>0.13730000000000001</v>
      </c>
      <c r="BA76">
        <v>3.83264</v>
      </c>
    </row>
    <row r="77" spans="1:53" x14ac:dyDescent="0.25">
      <c r="A77" s="7" t="s">
        <v>28</v>
      </c>
      <c r="B77">
        <v>3.9288500000000002</v>
      </c>
      <c r="D77">
        <v>3.9288500000000002</v>
      </c>
      <c r="F77">
        <v>3.86585</v>
      </c>
      <c r="G77">
        <v>0.14749000000000001</v>
      </c>
      <c r="H77">
        <v>9.468E-2</v>
      </c>
      <c r="I77">
        <v>0.11318</v>
      </c>
      <c r="J77">
        <v>3.1329999999999997E-2</v>
      </c>
      <c r="K77">
        <v>0.34871000000000002</v>
      </c>
      <c r="L77">
        <v>3.1329999999999997E-2</v>
      </c>
      <c r="M77">
        <v>4.9489999999999999E-2</v>
      </c>
      <c r="N77">
        <v>4.9939999999999998E-2</v>
      </c>
      <c r="O77">
        <v>4.8059999999999999E-2</v>
      </c>
      <c r="P77">
        <v>3.2480000000000002E-2</v>
      </c>
      <c r="Q77">
        <v>3.1579999999999997E-2</v>
      </c>
      <c r="R77">
        <v>3.0540000000000001E-2</v>
      </c>
      <c r="S77">
        <v>3.005E-2</v>
      </c>
      <c r="T77">
        <v>4.095E-2</v>
      </c>
      <c r="U77">
        <v>4.002E-2</v>
      </c>
      <c r="AL77">
        <v>0.31167</v>
      </c>
      <c r="AM77">
        <v>0.34327000000000002</v>
      </c>
      <c r="AN77">
        <v>0.37126999999999999</v>
      </c>
      <c r="AO77">
        <v>0.40725</v>
      </c>
      <c r="AP77">
        <v>0.43670999999999999</v>
      </c>
      <c r="AQ77">
        <v>0.48453000000000002</v>
      </c>
      <c r="AR77">
        <v>0.48258000000000001</v>
      </c>
      <c r="AS77">
        <v>0.54212000000000005</v>
      </c>
      <c r="AT77">
        <v>0.54822000000000004</v>
      </c>
      <c r="AU77">
        <v>0.42825999999999997</v>
      </c>
      <c r="AV77">
        <v>0.37959999999999999</v>
      </c>
      <c r="AW77">
        <v>0.29194999999999999</v>
      </c>
      <c r="AX77">
        <v>0.31648999999999999</v>
      </c>
      <c r="AY77">
        <v>0.29247000000000001</v>
      </c>
      <c r="BA77">
        <v>3.9288500000000002</v>
      </c>
    </row>
    <row r="78" spans="1:53" x14ac:dyDescent="0.25">
      <c r="A78" s="7" t="s">
        <v>19</v>
      </c>
      <c r="B78">
        <v>6.4974499999999997</v>
      </c>
      <c r="D78">
        <v>6.4974499999999997</v>
      </c>
      <c r="F78">
        <v>6.4126500000000002</v>
      </c>
      <c r="G78">
        <v>0.16993</v>
      </c>
      <c r="H78">
        <v>0.11065</v>
      </c>
      <c r="I78">
        <v>0.12189999999999999</v>
      </c>
      <c r="J78">
        <v>3.9609999999999999E-2</v>
      </c>
      <c r="K78">
        <v>0.39280999999999999</v>
      </c>
      <c r="L78">
        <v>3.9609999999999999E-2</v>
      </c>
      <c r="M78">
        <v>5.7599999999999998E-2</v>
      </c>
      <c r="N78">
        <v>5.7799999999999997E-2</v>
      </c>
      <c r="O78">
        <v>5.5100000000000003E-2</v>
      </c>
      <c r="P78">
        <v>3.8940000000000002E-2</v>
      </c>
      <c r="Q78">
        <v>3.6609999999999997E-2</v>
      </c>
      <c r="R78">
        <v>3.5090000000000003E-2</v>
      </c>
      <c r="S78">
        <v>3.4860000000000002E-2</v>
      </c>
      <c r="T78">
        <v>4.4159999999999998E-2</v>
      </c>
      <c r="U78">
        <v>4.3049999999999998E-2</v>
      </c>
      <c r="AL78">
        <v>0.40478999999999998</v>
      </c>
      <c r="AM78">
        <v>0.47095999999999999</v>
      </c>
      <c r="AN78">
        <v>0.53637999999999997</v>
      </c>
      <c r="AO78">
        <v>0.60697000000000001</v>
      </c>
      <c r="AP78">
        <v>0.63551000000000002</v>
      </c>
      <c r="AQ78">
        <v>0.70787999999999995</v>
      </c>
      <c r="AR78">
        <v>0.78844999999999998</v>
      </c>
      <c r="AS78">
        <v>0.83494000000000002</v>
      </c>
      <c r="AT78">
        <v>0.79898000000000002</v>
      </c>
      <c r="AU78">
        <v>0.65149000000000001</v>
      </c>
      <c r="AV78">
        <v>0.52664</v>
      </c>
      <c r="AW78">
        <v>0.34947</v>
      </c>
      <c r="AX78">
        <v>0.31648999999999999</v>
      </c>
      <c r="AY78">
        <v>0.29247000000000001</v>
      </c>
      <c r="BA78">
        <v>6.4974499999999997</v>
      </c>
    </row>
    <row r="79" spans="1:53" x14ac:dyDescent="0.25">
      <c r="A79" s="6" t="s">
        <v>15</v>
      </c>
      <c r="B79">
        <v>4.3405399999999998</v>
      </c>
      <c r="D79">
        <v>4.3405399999999998</v>
      </c>
      <c r="F79">
        <v>4.2783800000000003</v>
      </c>
      <c r="G79">
        <v>0.14749000000000001</v>
      </c>
      <c r="H79">
        <v>9.3390000000000001E-2</v>
      </c>
      <c r="I79">
        <v>0.10612000000000001</v>
      </c>
      <c r="J79">
        <v>3.4430000000000002E-2</v>
      </c>
      <c r="K79">
        <v>0.34214</v>
      </c>
      <c r="L79">
        <v>3.4430000000000002E-2</v>
      </c>
      <c r="M79">
        <v>5.0180000000000002E-2</v>
      </c>
      <c r="N79">
        <v>4.9939999999999998E-2</v>
      </c>
      <c r="O79">
        <v>4.7480000000000001E-2</v>
      </c>
      <c r="P79">
        <v>3.1649999999999998E-2</v>
      </c>
      <c r="Q79">
        <v>3.1019999999999999E-2</v>
      </c>
      <c r="R79">
        <v>3.0540000000000001E-2</v>
      </c>
      <c r="S79">
        <v>2.9229999999999999E-2</v>
      </c>
      <c r="T79">
        <v>4.0529999999999997E-2</v>
      </c>
      <c r="U79">
        <v>3.8809999999999997E-2</v>
      </c>
      <c r="AL79">
        <v>0.34809000000000001</v>
      </c>
      <c r="AM79">
        <v>0.39571000000000001</v>
      </c>
      <c r="AN79">
        <v>0.44078000000000001</v>
      </c>
      <c r="AO79">
        <v>0.49442000000000003</v>
      </c>
      <c r="AP79">
        <v>0.53417999999999999</v>
      </c>
      <c r="AQ79">
        <v>0.57669000000000004</v>
      </c>
      <c r="AR79">
        <v>0.58825000000000005</v>
      </c>
      <c r="AS79">
        <v>0.60258</v>
      </c>
      <c r="AT79">
        <v>0.58518999999999999</v>
      </c>
      <c r="AU79">
        <v>0.51354</v>
      </c>
      <c r="AV79">
        <v>0.42337000000000002</v>
      </c>
      <c r="AW79">
        <v>0.32750000000000001</v>
      </c>
      <c r="AX79">
        <v>0.23658999999999999</v>
      </c>
      <c r="AY79">
        <v>0.15307999999999999</v>
      </c>
      <c r="BA79">
        <v>4.3405399999999998</v>
      </c>
    </row>
    <row r="80" spans="1:53" x14ac:dyDescent="0.25">
      <c r="A80" s="7" t="s">
        <v>5</v>
      </c>
      <c r="B80">
        <v>3.5886100000000001</v>
      </c>
      <c r="D80">
        <v>3.5886100000000001</v>
      </c>
      <c r="F80">
        <v>3.5728300000000002</v>
      </c>
      <c r="G80">
        <v>7.8770000000000007E-2</v>
      </c>
      <c r="H80">
        <v>7.6170000000000002E-2</v>
      </c>
      <c r="I80">
        <v>8.2710000000000006E-2</v>
      </c>
      <c r="J80">
        <v>3.1469999999999998E-2</v>
      </c>
      <c r="K80">
        <v>0.23307</v>
      </c>
      <c r="L80">
        <v>3.1469999999999998E-2</v>
      </c>
      <c r="M80">
        <v>2.6440000000000002E-2</v>
      </c>
      <c r="N80">
        <v>2.6270000000000002E-2</v>
      </c>
      <c r="O80">
        <v>2.581E-2</v>
      </c>
      <c r="P80">
        <v>2.495E-2</v>
      </c>
      <c r="Q80">
        <v>2.5389999999999999E-2</v>
      </c>
      <c r="R80">
        <v>2.5819999999999999E-2</v>
      </c>
      <c r="S80">
        <v>2.7400000000000001E-2</v>
      </c>
      <c r="T80">
        <v>2.758E-2</v>
      </c>
      <c r="U80">
        <v>2.741E-2</v>
      </c>
      <c r="AL80">
        <v>0.30778</v>
      </c>
      <c r="AM80">
        <v>0.36826999999999999</v>
      </c>
      <c r="AN80">
        <v>0.39867999999999998</v>
      </c>
      <c r="AO80">
        <v>0.43391999999999997</v>
      </c>
      <c r="AP80">
        <v>0.44996999999999998</v>
      </c>
      <c r="AQ80">
        <v>0.48133999999999999</v>
      </c>
      <c r="AR80">
        <v>0.48580000000000001</v>
      </c>
      <c r="AS80">
        <v>0.50114999999999998</v>
      </c>
      <c r="AT80">
        <v>0.46704000000000001</v>
      </c>
      <c r="AU80">
        <v>0.45884999999999998</v>
      </c>
      <c r="AV80">
        <v>0.36912</v>
      </c>
      <c r="AW80">
        <v>0.29611999999999999</v>
      </c>
      <c r="AX80">
        <v>0.18661</v>
      </c>
      <c r="AY80">
        <v>0.11428000000000001</v>
      </c>
      <c r="BA80">
        <v>3.5886100000000001</v>
      </c>
    </row>
    <row r="81" spans="1:53" x14ac:dyDescent="0.25">
      <c r="A81" s="7" t="s">
        <v>25</v>
      </c>
      <c r="B81">
        <v>3.2030699999999999</v>
      </c>
      <c r="D81">
        <v>3.2030699999999999</v>
      </c>
      <c r="F81">
        <v>3.19753</v>
      </c>
      <c r="G81">
        <v>0.11722</v>
      </c>
      <c r="H81">
        <v>7.8490000000000004E-2</v>
      </c>
      <c r="I81">
        <v>8.8109999999999994E-2</v>
      </c>
      <c r="J81">
        <v>2.7050000000000001E-2</v>
      </c>
      <c r="K81">
        <v>0.28944999999999999</v>
      </c>
      <c r="L81">
        <v>2.7050000000000001E-2</v>
      </c>
      <c r="M81">
        <v>3.9849999999999997E-2</v>
      </c>
      <c r="N81">
        <v>3.9629999999999999E-2</v>
      </c>
      <c r="O81">
        <v>3.789E-2</v>
      </c>
      <c r="P81">
        <v>2.7349999999999999E-2</v>
      </c>
      <c r="Q81">
        <v>2.6089999999999999E-2</v>
      </c>
      <c r="R81">
        <v>2.5600000000000001E-2</v>
      </c>
      <c r="S81">
        <v>2.538E-2</v>
      </c>
      <c r="T81">
        <v>3.159E-2</v>
      </c>
      <c r="U81">
        <v>3.1060000000000001E-2</v>
      </c>
      <c r="AL81">
        <v>0.27854000000000001</v>
      </c>
      <c r="AM81">
        <v>0.29855999999999999</v>
      </c>
      <c r="AN81">
        <v>0.34325</v>
      </c>
      <c r="AO81">
        <v>0.36836000000000002</v>
      </c>
      <c r="AP81">
        <v>0.39572000000000002</v>
      </c>
      <c r="AQ81">
        <v>0.41236</v>
      </c>
      <c r="AR81">
        <v>0.43428</v>
      </c>
      <c r="AS81">
        <v>0.43059999999999998</v>
      </c>
      <c r="AT81">
        <v>0.42433999999999999</v>
      </c>
      <c r="AU81">
        <v>0.38729999999999998</v>
      </c>
      <c r="AV81">
        <v>0.32808999999999999</v>
      </c>
      <c r="AW81">
        <v>0.25180999999999998</v>
      </c>
      <c r="AX81">
        <v>0.16814999999999999</v>
      </c>
      <c r="AY81">
        <v>0.1118</v>
      </c>
      <c r="BA81">
        <v>3.2030699999999999</v>
      </c>
    </row>
    <row r="82" spans="1:53" x14ac:dyDescent="0.25">
      <c r="A82" s="7" t="s">
        <v>26</v>
      </c>
      <c r="B82">
        <v>3.46577</v>
      </c>
      <c r="D82">
        <v>3.46577</v>
      </c>
      <c r="F82">
        <v>3.4527299999999999</v>
      </c>
      <c r="G82">
        <v>0.11164</v>
      </c>
      <c r="H82">
        <v>7.5590000000000004E-2</v>
      </c>
      <c r="I82">
        <v>8.3379999999999996E-2</v>
      </c>
      <c r="J82">
        <v>2.8289999999999999E-2</v>
      </c>
      <c r="K82">
        <v>0.28073999999999999</v>
      </c>
      <c r="L82">
        <v>2.8289999999999999E-2</v>
      </c>
      <c r="M82">
        <v>3.85E-2</v>
      </c>
      <c r="N82">
        <v>3.7749999999999999E-2</v>
      </c>
      <c r="O82">
        <v>3.6450000000000003E-2</v>
      </c>
      <c r="P82">
        <v>2.5919999999999999E-2</v>
      </c>
      <c r="Q82">
        <v>2.5239999999999999E-2</v>
      </c>
      <c r="R82">
        <v>2.452E-2</v>
      </c>
      <c r="S82">
        <v>2.613E-2</v>
      </c>
      <c r="T82">
        <v>3.0710000000000001E-2</v>
      </c>
      <c r="U82">
        <v>2.938E-2</v>
      </c>
      <c r="AL82">
        <v>0.30814000000000002</v>
      </c>
      <c r="AM82">
        <v>0.33966000000000002</v>
      </c>
      <c r="AN82">
        <v>0.36871999999999999</v>
      </c>
      <c r="AO82">
        <v>0.40462999999999999</v>
      </c>
      <c r="AP82">
        <v>0.42013</v>
      </c>
      <c r="AQ82">
        <v>0.44358999999999998</v>
      </c>
      <c r="AR82">
        <v>0.43920999999999999</v>
      </c>
      <c r="AS82">
        <v>0.45327000000000001</v>
      </c>
      <c r="AT82">
        <v>0.43680000000000002</v>
      </c>
      <c r="AU82">
        <v>0.43047000000000002</v>
      </c>
      <c r="AV82">
        <v>0.36080000000000001</v>
      </c>
      <c r="AW82">
        <v>0.2802</v>
      </c>
      <c r="AX82">
        <v>0.19595000000000001</v>
      </c>
      <c r="AY82">
        <v>0.12402000000000001</v>
      </c>
      <c r="BA82">
        <v>3.46577</v>
      </c>
    </row>
    <row r="83" spans="1:53" x14ac:dyDescent="0.25">
      <c r="A83" s="7" t="s">
        <v>27</v>
      </c>
      <c r="B83">
        <v>3.3371</v>
      </c>
      <c r="D83">
        <v>3.3371</v>
      </c>
      <c r="F83">
        <v>3.32931</v>
      </c>
      <c r="G83">
        <v>0.10462</v>
      </c>
      <c r="H83">
        <v>6.2899999999999998E-2</v>
      </c>
      <c r="I83">
        <v>7.4740000000000001E-2</v>
      </c>
      <c r="J83">
        <v>2.9739999999999999E-2</v>
      </c>
      <c r="K83">
        <v>0.24163000000000001</v>
      </c>
      <c r="L83">
        <v>2.9739999999999999E-2</v>
      </c>
      <c r="M83">
        <v>3.5560000000000001E-2</v>
      </c>
      <c r="N83">
        <v>3.533E-2</v>
      </c>
      <c r="O83">
        <v>3.3730000000000003E-2</v>
      </c>
      <c r="P83">
        <v>2.1940000000000001E-2</v>
      </c>
      <c r="Q83">
        <v>2.0969999999999999E-2</v>
      </c>
      <c r="R83">
        <v>2.0930000000000001E-2</v>
      </c>
      <c r="S83">
        <v>2.2120000000000001E-2</v>
      </c>
      <c r="T83">
        <v>2.8029999999999999E-2</v>
      </c>
      <c r="U83">
        <v>2.6700000000000002E-2</v>
      </c>
      <c r="AL83">
        <v>0.2485</v>
      </c>
      <c r="AM83">
        <v>0.30182999999999999</v>
      </c>
      <c r="AN83">
        <v>0.33800000000000002</v>
      </c>
      <c r="AO83">
        <v>0.37236000000000002</v>
      </c>
      <c r="AP83">
        <v>0.41477000000000003</v>
      </c>
      <c r="AQ83">
        <v>0.42254000000000003</v>
      </c>
      <c r="AR83">
        <v>0.44173000000000001</v>
      </c>
      <c r="AS83">
        <v>0.43043999999999999</v>
      </c>
      <c r="AT83">
        <v>0.43497000000000002</v>
      </c>
      <c r="AU83">
        <v>0.38921</v>
      </c>
      <c r="AV83">
        <v>0.34154000000000001</v>
      </c>
      <c r="AW83">
        <v>0.25219000000000003</v>
      </c>
      <c r="AX83">
        <v>0.16919000000000001</v>
      </c>
      <c r="AY83">
        <v>9.3920000000000003E-2</v>
      </c>
      <c r="BA83">
        <v>3.3371</v>
      </c>
    </row>
    <row r="84" spans="1:53" x14ac:dyDescent="0.25">
      <c r="A84" s="7" t="s">
        <v>28</v>
      </c>
      <c r="B84">
        <v>3.1227</v>
      </c>
      <c r="D84">
        <v>3.1227</v>
      </c>
      <c r="F84">
        <v>3.1125600000000002</v>
      </c>
      <c r="G84">
        <v>0.10051</v>
      </c>
      <c r="H84">
        <v>6.5689999999999998E-2</v>
      </c>
      <c r="I84">
        <v>7.9339999999999994E-2</v>
      </c>
      <c r="J84">
        <v>2.5090000000000001E-2</v>
      </c>
      <c r="K84">
        <v>0.24413000000000001</v>
      </c>
      <c r="L84">
        <v>2.5090000000000001E-2</v>
      </c>
      <c r="M84">
        <v>3.4590000000000003E-2</v>
      </c>
      <c r="N84">
        <v>3.4139999999999997E-2</v>
      </c>
      <c r="O84">
        <v>3.1780000000000003E-2</v>
      </c>
      <c r="P84">
        <v>2.2530000000000001E-2</v>
      </c>
      <c r="Q84">
        <v>2.188E-2</v>
      </c>
      <c r="R84">
        <v>2.128E-2</v>
      </c>
      <c r="S84">
        <v>2.198E-2</v>
      </c>
      <c r="T84">
        <v>2.8510000000000001E-2</v>
      </c>
      <c r="U84">
        <v>2.7279999999999999E-2</v>
      </c>
      <c r="AL84">
        <v>0.23479</v>
      </c>
      <c r="AM84">
        <v>0.27034000000000002</v>
      </c>
      <c r="AN84">
        <v>0.29458000000000001</v>
      </c>
      <c r="AO84">
        <v>0.33315</v>
      </c>
      <c r="AP84">
        <v>0.35965000000000003</v>
      </c>
      <c r="AQ84">
        <v>0.38928000000000001</v>
      </c>
      <c r="AR84">
        <v>0.38805000000000001</v>
      </c>
      <c r="AS84">
        <v>0.39882000000000001</v>
      </c>
      <c r="AT84">
        <v>0.38629000000000002</v>
      </c>
      <c r="AU84">
        <v>0.35333999999999999</v>
      </c>
      <c r="AV84">
        <v>0.31030999999999997</v>
      </c>
      <c r="AW84">
        <v>0.24015</v>
      </c>
      <c r="AX84">
        <v>0.16882</v>
      </c>
      <c r="AY84">
        <v>0.10059</v>
      </c>
      <c r="BA84">
        <v>3.1227</v>
      </c>
    </row>
    <row r="85" spans="1:53" x14ac:dyDescent="0.25">
      <c r="A85" s="7" t="s">
        <v>19</v>
      </c>
      <c r="B85">
        <v>4.3405399999999998</v>
      </c>
      <c r="D85">
        <v>4.3405399999999998</v>
      </c>
      <c r="F85">
        <v>4.2783800000000003</v>
      </c>
      <c r="G85">
        <v>0.14749000000000001</v>
      </c>
      <c r="H85">
        <v>9.3390000000000001E-2</v>
      </c>
      <c r="I85">
        <v>0.10612000000000001</v>
      </c>
      <c r="J85">
        <v>3.4430000000000002E-2</v>
      </c>
      <c r="K85">
        <v>0.34214</v>
      </c>
      <c r="L85">
        <v>3.4430000000000002E-2</v>
      </c>
      <c r="M85">
        <v>5.0180000000000002E-2</v>
      </c>
      <c r="N85">
        <v>4.9939999999999998E-2</v>
      </c>
      <c r="O85">
        <v>4.7480000000000001E-2</v>
      </c>
      <c r="P85">
        <v>3.1649999999999998E-2</v>
      </c>
      <c r="Q85">
        <v>3.1019999999999999E-2</v>
      </c>
      <c r="R85">
        <v>3.0540000000000001E-2</v>
      </c>
      <c r="S85">
        <v>2.9229999999999999E-2</v>
      </c>
      <c r="T85">
        <v>4.0529999999999997E-2</v>
      </c>
      <c r="U85">
        <v>3.8809999999999997E-2</v>
      </c>
      <c r="AL85">
        <v>0.34809000000000001</v>
      </c>
      <c r="AM85">
        <v>0.39571000000000001</v>
      </c>
      <c r="AN85">
        <v>0.44078000000000001</v>
      </c>
      <c r="AO85">
        <v>0.49442000000000003</v>
      </c>
      <c r="AP85">
        <v>0.53417999999999999</v>
      </c>
      <c r="AQ85">
        <v>0.57669000000000004</v>
      </c>
      <c r="AR85">
        <v>0.58825000000000005</v>
      </c>
      <c r="AS85">
        <v>0.60258</v>
      </c>
      <c r="AT85">
        <v>0.58518999999999999</v>
      </c>
      <c r="AU85">
        <v>0.51354</v>
      </c>
      <c r="AV85">
        <v>0.42337000000000002</v>
      </c>
      <c r="AW85">
        <v>0.32750000000000001</v>
      </c>
      <c r="AX85">
        <v>0.23658999999999999</v>
      </c>
      <c r="AY85">
        <v>0.15307999999999999</v>
      </c>
      <c r="BA85">
        <v>4.3405399999999998</v>
      </c>
    </row>
    <row r="86" spans="1:53" x14ac:dyDescent="0.25">
      <c r="A86" s="6" t="s">
        <v>246</v>
      </c>
      <c r="B86">
        <v>5.0911499999999998</v>
      </c>
      <c r="D86">
        <v>5.0911499999999998</v>
      </c>
      <c r="F86">
        <v>4.9554</v>
      </c>
      <c r="G86">
        <v>0.16916999999999999</v>
      </c>
      <c r="H86">
        <v>9.7460000000000005E-2</v>
      </c>
      <c r="I86">
        <v>0.11611</v>
      </c>
      <c r="J86">
        <v>3.6839999999999998E-2</v>
      </c>
      <c r="K86">
        <v>0.38973999999999998</v>
      </c>
      <c r="L86">
        <v>3.6839999999999998E-2</v>
      </c>
      <c r="M86">
        <v>5.697E-2</v>
      </c>
      <c r="N86">
        <v>5.7099999999999998E-2</v>
      </c>
      <c r="O86">
        <v>5.4530000000000002E-2</v>
      </c>
      <c r="P86">
        <v>3.3989999999999999E-2</v>
      </c>
      <c r="Q86">
        <v>3.2460000000000003E-2</v>
      </c>
      <c r="R86">
        <v>3.143E-2</v>
      </c>
      <c r="S86">
        <v>3.4689999999999999E-2</v>
      </c>
      <c r="T86">
        <v>4.3720000000000002E-2</v>
      </c>
      <c r="U86">
        <v>4.2340000000000003E-2</v>
      </c>
      <c r="AL86">
        <v>0.39290000000000003</v>
      </c>
      <c r="AM86">
        <v>0.42662</v>
      </c>
      <c r="AN86">
        <v>0.49593999999999999</v>
      </c>
      <c r="AO86">
        <v>0.59894999999999998</v>
      </c>
      <c r="AP86">
        <v>0.62595999999999996</v>
      </c>
      <c r="AQ86">
        <v>0.64039999999999997</v>
      </c>
      <c r="AR86">
        <v>0.68242999999999998</v>
      </c>
      <c r="AS86">
        <v>0.65200000000000002</v>
      </c>
      <c r="AT86">
        <v>0.68767999999999996</v>
      </c>
      <c r="AU86">
        <v>0.63597000000000004</v>
      </c>
      <c r="AV86">
        <v>0.44168000000000002</v>
      </c>
      <c r="AW86">
        <v>0.34560999999999997</v>
      </c>
      <c r="AX86">
        <v>0.25252999999999998</v>
      </c>
      <c r="AY86">
        <v>0.17799999999999999</v>
      </c>
      <c r="BA86">
        <v>5.0911499999999998</v>
      </c>
    </row>
    <row r="87" spans="1:53" x14ac:dyDescent="0.25">
      <c r="A87" s="7" t="s">
        <v>5</v>
      </c>
      <c r="B87">
        <v>4.9097999999999997</v>
      </c>
      <c r="D87">
        <v>4.9097999999999997</v>
      </c>
      <c r="F87">
        <v>4.8293799999999996</v>
      </c>
      <c r="G87">
        <v>8.974E-2</v>
      </c>
      <c r="H87">
        <v>8.8880000000000001E-2</v>
      </c>
      <c r="I87">
        <v>8.6499999999999994E-2</v>
      </c>
      <c r="J87">
        <v>3.3110000000000001E-2</v>
      </c>
      <c r="K87">
        <v>0.26855000000000001</v>
      </c>
      <c r="L87">
        <v>3.3110000000000001E-2</v>
      </c>
      <c r="M87">
        <v>2.9850000000000002E-2</v>
      </c>
      <c r="N87">
        <v>2.9919999999999999E-2</v>
      </c>
      <c r="O87">
        <v>2.997E-2</v>
      </c>
      <c r="P87">
        <v>2.9680000000000002E-2</v>
      </c>
      <c r="Q87">
        <v>2.964E-2</v>
      </c>
      <c r="R87">
        <v>2.9590000000000002E-2</v>
      </c>
      <c r="S87">
        <v>2.9020000000000001E-2</v>
      </c>
      <c r="T87">
        <v>2.8840000000000001E-2</v>
      </c>
      <c r="U87">
        <v>2.9049999999999999E-2</v>
      </c>
      <c r="AL87">
        <v>0.35818</v>
      </c>
      <c r="AM87">
        <v>0.40522999999999998</v>
      </c>
      <c r="AN87">
        <v>0.44078000000000001</v>
      </c>
      <c r="AO87">
        <v>0.49653000000000003</v>
      </c>
      <c r="AP87">
        <v>0.59870000000000001</v>
      </c>
      <c r="AQ87">
        <v>0.59579000000000004</v>
      </c>
      <c r="AR87">
        <v>0.68242999999999998</v>
      </c>
      <c r="AS87">
        <v>0.64688000000000001</v>
      </c>
      <c r="AT87">
        <v>0.68767999999999996</v>
      </c>
      <c r="AU87">
        <v>0.63597000000000004</v>
      </c>
      <c r="AV87">
        <v>0.42337000000000002</v>
      </c>
      <c r="AW87">
        <v>0.32645000000000002</v>
      </c>
      <c r="AX87">
        <v>0.21826000000000001</v>
      </c>
      <c r="AY87">
        <v>0.13117999999999999</v>
      </c>
      <c r="BA87">
        <v>4.9097999999999997</v>
      </c>
    </row>
    <row r="88" spans="1:53" x14ac:dyDescent="0.25">
      <c r="A88" s="7" t="s">
        <v>25</v>
      </c>
      <c r="B88">
        <v>4.0513700000000004</v>
      </c>
      <c r="D88">
        <v>4.0513700000000004</v>
      </c>
      <c r="F88">
        <v>3.9556</v>
      </c>
      <c r="G88">
        <v>0.14013999999999999</v>
      </c>
      <c r="H88">
        <v>8.3250000000000005E-2</v>
      </c>
      <c r="I88">
        <v>0.1004</v>
      </c>
      <c r="J88">
        <v>3.4430000000000002E-2</v>
      </c>
      <c r="K88">
        <v>0.32797999999999999</v>
      </c>
      <c r="L88">
        <v>3.4430000000000002E-2</v>
      </c>
      <c r="M88">
        <v>4.7199999999999999E-2</v>
      </c>
      <c r="N88">
        <v>4.743E-2</v>
      </c>
      <c r="O88">
        <v>4.5190000000000001E-2</v>
      </c>
      <c r="P88">
        <v>2.862E-2</v>
      </c>
      <c r="Q88">
        <v>2.8289999999999999E-2</v>
      </c>
      <c r="R88">
        <v>2.7029999999999998E-2</v>
      </c>
      <c r="S88">
        <v>3.0020000000000002E-2</v>
      </c>
      <c r="T88">
        <v>3.6859999999999997E-2</v>
      </c>
      <c r="U88">
        <v>3.6069999999999998E-2</v>
      </c>
      <c r="AL88">
        <v>0.33531</v>
      </c>
      <c r="AM88">
        <v>0.36692999999999998</v>
      </c>
      <c r="AN88">
        <v>0.40165000000000001</v>
      </c>
      <c r="AO88">
        <v>0.4456</v>
      </c>
      <c r="AP88">
        <v>0.51566000000000001</v>
      </c>
      <c r="AQ88">
        <v>0.49501000000000001</v>
      </c>
      <c r="AR88">
        <v>0.55247999999999997</v>
      </c>
      <c r="AS88">
        <v>0.52263000000000004</v>
      </c>
      <c r="AT88">
        <v>0.54935</v>
      </c>
      <c r="AU88">
        <v>0.44006000000000001</v>
      </c>
      <c r="AV88">
        <v>0.37779000000000001</v>
      </c>
      <c r="AW88">
        <v>0.28003</v>
      </c>
      <c r="AX88">
        <v>0.22800999999999999</v>
      </c>
      <c r="AY88">
        <v>0.15307999999999999</v>
      </c>
      <c r="BA88">
        <v>4.0513700000000004</v>
      </c>
    </row>
    <row r="89" spans="1:53" x14ac:dyDescent="0.25">
      <c r="A89" s="7" t="s">
        <v>26</v>
      </c>
      <c r="B89">
        <v>3.9007299999999998</v>
      </c>
      <c r="D89">
        <v>3.9007299999999998</v>
      </c>
      <c r="F89">
        <v>3.8454199999999998</v>
      </c>
      <c r="G89">
        <v>0.1139</v>
      </c>
      <c r="H89">
        <v>8.5040000000000004E-2</v>
      </c>
      <c r="I89">
        <v>9.06E-2</v>
      </c>
      <c r="J89">
        <v>2.9440000000000001E-2</v>
      </c>
      <c r="K89">
        <v>0.29848999999999998</v>
      </c>
      <c r="L89">
        <v>2.9440000000000001E-2</v>
      </c>
      <c r="M89">
        <v>3.8960000000000002E-2</v>
      </c>
      <c r="N89">
        <v>3.8859999999999999E-2</v>
      </c>
      <c r="O89">
        <v>3.7900000000000003E-2</v>
      </c>
      <c r="P89">
        <v>2.9180000000000001E-2</v>
      </c>
      <c r="Q89">
        <v>2.8389999999999999E-2</v>
      </c>
      <c r="R89">
        <v>2.7459999999999998E-2</v>
      </c>
      <c r="S89">
        <v>2.7519999999999999E-2</v>
      </c>
      <c r="T89">
        <v>3.4470000000000001E-2</v>
      </c>
      <c r="U89">
        <v>3.3020000000000001E-2</v>
      </c>
      <c r="AL89">
        <v>0.35335</v>
      </c>
      <c r="AM89">
        <v>0.38725999999999999</v>
      </c>
      <c r="AN89">
        <v>0.44214999999999999</v>
      </c>
      <c r="AO89">
        <v>0.45072000000000001</v>
      </c>
      <c r="AP89">
        <v>0.49242999999999998</v>
      </c>
      <c r="AQ89">
        <v>0.49826999999999999</v>
      </c>
      <c r="AR89">
        <v>0.52200999999999997</v>
      </c>
      <c r="AS89">
        <v>0.53408999999999995</v>
      </c>
      <c r="AT89">
        <v>0.50631000000000004</v>
      </c>
      <c r="AU89">
        <v>0.47763</v>
      </c>
      <c r="AV89">
        <v>0.41044000000000003</v>
      </c>
      <c r="AW89">
        <v>0.33476</v>
      </c>
      <c r="AX89">
        <v>0.24335000000000001</v>
      </c>
      <c r="AY89">
        <v>0.16417000000000001</v>
      </c>
      <c r="BA89">
        <v>3.9007299999999998</v>
      </c>
    </row>
    <row r="90" spans="1:53" x14ac:dyDescent="0.25">
      <c r="A90" s="7" t="s">
        <v>27</v>
      </c>
      <c r="B90">
        <v>3.6259700000000001</v>
      </c>
      <c r="D90">
        <v>3.6259700000000001</v>
      </c>
      <c r="F90">
        <v>3.6215899999999999</v>
      </c>
      <c r="G90">
        <v>0.12046</v>
      </c>
      <c r="H90">
        <v>8.7429999999999994E-2</v>
      </c>
      <c r="I90">
        <v>9.6549999999999997E-2</v>
      </c>
      <c r="J90">
        <v>3.1789999999999999E-2</v>
      </c>
      <c r="K90">
        <v>0.32273000000000002</v>
      </c>
      <c r="L90">
        <v>3.1789999999999999E-2</v>
      </c>
      <c r="M90">
        <v>4.0590000000000001E-2</v>
      </c>
      <c r="N90">
        <v>4.0480000000000002E-2</v>
      </c>
      <c r="O90">
        <v>3.9390000000000001E-2</v>
      </c>
      <c r="P90">
        <v>3.0179999999999998E-2</v>
      </c>
      <c r="Q90">
        <v>2.9059999999999999E-2</v>
      </c>
      <c r="R90">
        <v>2.819E-2</v>
      </c>
      <c r="S90">
        <v>2.8369999999999999E-2</v>
      </c>
      <c r="T90">
        <v>3.3890000000000003E-2</v>
      </c>
      <c r="U90">
        <v>3.3439999999999998E-2</v>
      </c>
      <c r="AL90">
        <v>0.30537999999999998</v>
      </c>
      <c r="AM90">
        <v>0.35886000000000001</v>
      </c>
      <c r="AN90">
        <v>0.38038</v>
      </c>
      <c r="AO90">
        <v>0.42570000000000002</v>
      </c>
      <c r="AP90">
        <v>0.46528999999999998</v>
      </c>
      <c r="AQ90">
        <v>0.49530000000000002</v>
      </c>
      <c r="AR90">
        <v>0.50217999999999996</v>
      </c>
      <c r="AS90">
        <v>0.50838000000000005</v>
      </c>
      <c r="AT90">
        <v>0.46568999999999999</v>
      </c>
      <c r="AU90">
        <v>0.44324000000000002</v>
      </c>
      <c r="AV90">
        <v>0.36431000000000002</v>
      </c>
      <c r="AW90">
        <v>0.27707999999999999</v>
      </c>
      <c r="AX90">
        <v>0.17474000000000001</v>
      </c>
      <c r="AY90">
        <v>0.1051</v>
      </c>
      <c r="BA90">
        <v>3.6259700000000001</v>
      </c>
    </row>
    <row r="91" spans="1:53" x14ac:dyDescent="0.25">
      <c r="A91" s="7" t="s">
        <v>28</v>
      </c>
      <c r="B91">
        <v>3.3762099999999999</v>
      </c>
      <c r="D91">
        <v>3.3762099999999999</v>
      </c>
      <c r="F91">
        <v>3.3345500000000001</v>
      </c>
      <c r="G91">
        <v>0.11781999999999999</v>
      </c>
      <c r="H91">
        <v>7.2050000000000003E-2</v>
      </c>
      <c r="I91">
        <v>8.6480000000000001E-2</v>
      </c>
      <c r="J91">
        <v>3.0970000000000001E-2</v>
      </c>
      <c r="K91">
        <v>0.27825</v>
      </c>
      <c r="L91">
        <v>3.0970000000000001E-2</v>
      </c>
      <c r="M91">
        <v>4.0590000000000001E-2</v>
      </c>
      <c r="N91">
        <v>4.0039999999999999E-2</v>
      </c>
      <c r="O91">
        <v>3.805E-2</v>
      </c>
      <c r="P91">
        <v>2.5049999999999999E-2</v>
      </c>
      <c r="Q91">
        <v>2.383E-2</v>
      </c>
      <c r="R91">
        <v>2.3189999999999999E-2</v>
      </c>
      <c r="S91">
        <v>2.598E-2</v>
      </c>
      <c r="T91">
        <v>3.1969999999999998E-2</v>
      </c>
      <c r="U91">
        <v>3.1019999999999999E-2</v>
      </c>
      <c r="AL91">
        <v>0.29532000000000003</v>
      </c>
      <c r="AM91">
        <v>0.33352999999999999</v>
      </c>
      <c r="AN91">
        <v>0.35577999999999999</v>
      </c>
      <c r="AO91">
        <v>0.39045999999999997</v>
      </c>
      <c r="AP91">
        <v>0.40958</v>
      </c>
      <c r="AQ91">
        <v>0.42958000000000002</v>
      </c>
      <c r="AR91">
        <v>0.44616</v>
      </c>
      <c r="AS91">
        <v>0.44457000000000002</v>
      </c>
      <c r="AT91">
        <v>0.44979000000000002</v>
      </c>
      <c r="AU91">
        <v>0.41388000000000003</v>
      </c>
      <c r="AV91">
        <v>0.36649999999999999</v>
      </c>
      <c r="AW91">
        <v>0.2913</v>
      </c>
      <c r="AX91">
        <v>0.20946999999999999</v>
      </c>
      <c r="AY91">
        <v>0.12790000000000001</v>
      </c>
      <c r="BA91">
        <v>3.3762099999999999</v>
      </c>
    </row>
    <row r="92" spans="1:53" x14ac:dyDescent="0.25">
      <c r="A92" s="7" t="s">
        <v>19</v>
      </c>
      <c r="B92">
        <v>5.0911499999999998</v>
      </c>
      <c r="D92">
        <v>5.0911499999999998</v>
      </c>
      <c r="F92">
        <v>4.9554</v>
      </c>
      <c r="G92">
        <v>0.16916999999999999</v>
      </c>
      <c r="H92">
        <v>9.7460000000000005E-2</v>
      </c>
      <c r="I92">
        <v>0.11611</v>
      </c>
      <c r="J92">
        <v>3.6839999999999998E-2</v>
      </c>
      <c r="K92">
        <v>0.38973999999999998</v>
      </c>
      <c r="L92">
        <v>3.6839999999999998E-2</v>
      </c>
      <c r="M92">
        <v>5.697E-2</v>
      </c>
      <c r="N92">
        <v>5.7099999999999998E-2</v>
      </c>
      <c r="O92">
        <v>5.4530000000000002E-2</v>
      </c>
      <c r="P92">
        <v>3.3989999999999999E-2</v>
      </c>
      <c r="Q92">
        <v>3.2460000000000003E-2</v>
      </c>
      <c r="R92">
        <v>3.143E-2</v>
      </c>
      <c r="S92">
        <v>3.4689999999999999E-2</v>
      </c>
      <c r="T92">
        <v>4.3720000000000002E-2</v>
      </c>
      <c r="U92">
        <v>4.2340000000000003E-2</v>
      </c>
      <c r="AL92">
        <v>0.39290000000000003</v>
      </c>
      <c r="AM92">
        <v>0.42662</v>
      </c>
      <c r="AN92">
        <v>0.49593999999999999</v>
      </c>
      <c r="AO92">
        <v>0.59894999999999998</v>
      </c>
      <c r="AP92">
        <v>0.62595999999999996</v>
      </c>
      <c r="AQ92">
        <v>0.64039999999999997</v>
      </c>
      <c r="AR92">
        <v>0.68242999999999998</v>
      </c>
      <c r="AS92">
        <v>0.65200000000000002</v>
      </c>
      <c r="AT92">
        <v>0.68767999999999996</v>
      </c>
      <c r="AU92">
        <v>0.63597000000000004</v>
      </c>
      <c r="AV92">
        <v>0.44168000000000002</v>
      </c>
      <c r="AW92">
        <v>0.34560999999999997</v>
      </c>
      <c r="AX92">
        <v>0.25252999999999998</v>
      </c>
      <c r="AY92">
        <v>0.17799999999999999</v>
      </c>
      <c r="BA92">
        <v>5.0911499999999998</v>
      </c>
    </row>
    <row r="93" spans="1:53" x14ac:dyDescent="0.25">
      <c r="A93" s="6" t="s">
        <v>247</v>
      </c>
      <c r="B93">
        <v>4.7626099999999996</v>
      </c>
      <c r="D93">
        <v>4.7626099999999996</v>
      </c>
      <c r="F93">
        <v>4.6542300000000001</v>
      </c>
      <c r="G93">
        <v>0.14915999999999999</v>
      </c>
      <c r="H93">
        <v>9.5159999999999995E-2</v>
      </c>
      <c r="I93">
        <v>0.11583</v>
      </c>
      <c r="J93">
        <v>3.6490000000000002E-2</v>
      </c>
      <c r="K93">
        <v>0.35169</v>
      </c>
      <c r="L93">
        <v>3.6490000000000002E-2</v>
      </c>
      <c r="M93">
        <v>5.1069999999999997E-2</v>
      </c>
      <c r="N93">
        <v>5.0720000000000001E-2</v>
      </c>
      <c r="O93">
        <v>4.8129999999999999E-2</v>
      </c>
      <c r="P93">
        <v>3.2829999999999998E-2</v>
      </c>
      <c r="Q93">
        <v>3.1669999999999997E-2</v>
      </c>
      <c r="R93">
        <v>3.1009999999999999E-2</v>
      </c>
      <c r="S93">
        <v>3.2219999999999999E-2</v>
      </c>
      <c r="T93">
        <v>4.0989999999999999E-2</v>
      </c>
      <c r="U93">
        <v>4.002E-2</v>
      </c>
      <c r="AL93">
        <v>0.37059999999999998</v>
      </c>
      <c r="AM93">
        <v>0.41609000000000002</v>
      </c>
      <c r="AN93">
        <v>0.47899000000000003</v>
      </c>
      <c r="AO93">
        <v>0.58248999999999995</v>
      </c>
      <c r="AP93">
        <v>0.60875999999999997</v>
      </c>
      <c r="AQ93">
        <v>0.61128000000000005</v>
      </c>
      <c r="AR93">
        <v>0.63858000000000004</v>
      </c>
      <c r="AS93">
        <v>0.64703999999999995</v>
      </c>
      <c r="AT93">
        <v>0.65246999999999999</v>
      </c>
      <c r="AU93">
        <v>0.61668000000000001</v>
      </c>
      <c r="AV93">
        <v>0.43326999999999999</v>
      </c>
      <c r="AW93">
        <v>0.33909</v>
      </c>
      <c r="AX93">
        <v>0.24335000000000001</v>
      </c>
      <c r="AY93">
        <v>0.17519999999999999</v>
      </c>
      <c r="BA93">
        <v>4.7626099999999996</v>
      </c>
    </row>
    <row r="94" spans="1:53" x14ac:dyDescent="0.25">
      <c r="A94" s="7" t="s">
        <v>5</v>
      </c>
      <c r="B94">
        <v>4.3383500000000002</v>
      </c>
      <c r="D94">
        <v>4.3383500000000002</v>
      </c>
      <c r="F94">
        <v>4.2783800000000003</v>
      </c>
      <c r="G94">
        <v>8.6599999999999996E-2</v>
      </c>
      <c r="H94">
        <v>8.8279999999999997E-2</v>
      </c>
      <c r="I94">
        <v>8.3839999999999998E-2</v>
      </c>
      <c r="J94">
        <v>3.2219999999999999E-2</v>
      </c>
      <c r="K94">
        <v>0.26377</v>
      </c>
      <c r="L94">
        <v>3.2219999999999999E-2</v>
      </c>
      <c r="M94">
        <v>2.87E-2</v>
      </c>
      <c r="N94">
        <v>2.887E-2</v>
      </c>
      <c r="O94">
        <v>2.903E-2</v>
      </c>
      <c r="P94">
        <v>2.9649999999999999E-2</v>
      </c>
      <c r="Q94">
        <v>2.955E-2</v>
      </c>
      <c r="R94">
        <v>2.9059999999999999E-2</v>
      </c>
      <c r="S94">
        <v>2.768E-2</v>
      </c>
      <c r="T94">
        <v>2.7949999999999999E-2</v>
      </c>
      <c r="U94">
        <v>2.8199999999999999E-2</v>
      </c>
      <c r="AL94">
        <v>0.33456000000000002</v>
      </c>
      <c r="AM94">
        <v>0.39571000000000001</v>
      </c>
      <c r="AN94">
        <v>0.43623000000000001</v>
      </c>
      <c r="AO94">
        <v>0.46153</v>
      </c>
      <c r="AP94">
        <v>0.49015999999999998</v>
      </c>
      <c r="AQ94">
        <v>0.51021000000000005</v>
      </c>
      <c r="AR94">
        <v>0.50746999999999998</v>
      </c>
      <c r="AS94">
        <v>0.52027999999999996</v>
      </c>
      <c r="AT94">
        <v>0.48657</v>
      </c>
      <c r="AU94">
        <v>0.47622999999999999</v>
      </c>
      <c r="AV94">
        <v>0.39668999999999999</v>
      </c>
      <c r="AW94">
        <v>0.30021999999999999</v>
      </c>
      <c r="AX94">
        <v>0.20535</v>
      </c>
      <c r="AY94">
        <v>0.12153</v>
      </c>
      <c r="BA94">
        <v>4.3383500000000002</v>
      </c>
    </row>
    <row r="95" spans="1:53" x14ac:dyDescent="0.25">
      <c r="A95" s="7" t="s">
        <v>25</v>
      </c>
      <c r="B95">
        <v>3.4314300000000002</v>
      </c>
      <c r="D95">
        <v>3.4314300000000002</v>
      </c>
      <c r="F95">
        <v>3.3687900000000002</v>
      </c>
      <c r="G95">
        <v>0.11908000000000001</v>
      </c>
      <c r="H95">
        <v>8.1119999999999998E-2</v>
      </c>
      <c r="I95">
        <v>8.9899999999999994E-2</v>
      </c>
      <c r="J95">
        <v>3.0210000000000001E-2</v>
      </c>
      <c r="K95">
        <v>0.30362</v>
      </c>
      <c r="L95">
        <v>3.0210000000000001E-2</v>
      </c>
      <c r="M95">
        <v>4.0280000000000003E-2</v>
      </c>
      <c r="N95">
        <v>4.0149999999999998E-2</v>
      </c>
      <c r="O95">
        <v>3.9030000000000002E-2</v>
      </c>
      <c r="P95">
        <v>2.7900000000000001E-2</v>
      </c>
      <c r="Q95">
        <v>2.7060000000000001E-2</v>
      </c>
      <c r="R95">
        <v>2.6159999999999999E-2</v>
      </c>
      <c r="S95">
        <v>2.623E-2</v>
      </c>
      <c r="T95">
        <v>3.3020000000000001E-2</v>
      </c>
      <c r="U95">
        <v>3.2099999999999997E-2</v>
      </c>
      <c r="AL95">
        <v>0.29712</v>
      </c>
      <c r="AM95">
        <v>0.32690000000000002</v>
      </c>
      <c r="AN95">
        <v>0.36568000000000001</v>
      </c>
      <c r="AO95">
        <v>0.38729999999999998</v>
      </c>
      <c r="AP95">
        <v>0.43568000000000001</v>
      </c>
      <c r="AQ95">
        <v>0.44624000000000003</v>
      </c>
      <c r="AR95">
        <v>0.48487000000000002</v>
      </c>
      <c r="AS95">
        <v>0.47216999999999998</v>
      </c>
      <c r="AT95">
        <v>0.45104</v>
      </c>
      <c r="AU95">
        <v>0.41737999999999997</v>
      </c>
      <c r="AV95">
        <v>0.34771000000000002</v>
      </c>
      <c r="AW95">
        <v>0.27853</v>
      </c>
      <c r="AX95">
        <v>0.2094</v>
      </c>
      <c r="AY95">
        <v>0.13261000000000001</v>
      </c>
      <c r="BA95">
        <v>3.4314300000000002</v>
      </c>
    </row>
    <row r="96" spans="1:53" x14ac:dyDescent="0.25">
      <c r="A96" s="7" t="s">
        <v>26</v>
      </c>
      <c r="B96">
        <v>3.7375699999999998</v>
      </c>
      <c r="D96">
        <v>3.7375699999999998</v>
      </c>
      <c r="F96">
        <v>3.6792799999999999</v>
      </c>
      <c r="G96">
        <v>0.11379</v>
      </c>
      <c r="H96">
        <v>8.0930000000000002E-2</v>
      </c>
      <c r="I96">
        <v>8.7470000000000006E-2</v>
      </c>
      <c r="J96">
        <v>2.8879999999999999E-2</v>
      </c>
      <c r="K96">
        <v>0.29660999999999998</v>
      </c>
      <c r="L96">
        <v>2.8879999999999999E-2</v>
      </c>
      <c r="M96">
        <v>3.857E-2</v>
      </c>
      <c r="N96">
        <v>3.8550000000000001E-2</v>
      </c>
      <c r="O96">
        <v>3.7470000000000003E-2</v>
      </c>
      <c r="P96">
        <v>2.828E-2</v>
      </c>
      <c r="Q96">
        <v>2.691E-2</v>
      </c>
      <c r="R96">
        <v>2.5739999999999999E-2</v>
      </c>
      <c r="S96">
        <v>2.699E-2</v>
      </c>
      <c r="T96">
        <v>3.1150000000000001E-2</v>
      </c>
      <c r="U96">
        <v>3.0099999999999998E-2</v>
      </c>
      <c r="AL96">
        <v>0.32100000000000001</v>
      </c>
      <c r="AM96">
        <v>0.34789999999999999</v>
      </c>
      <c r="AN96">
        <v>0.39389999999999997</v>
      </c>
      <c r="AO96">
        <v>0.43231000000000003</v>
      </c>
      <c r="AP96">
        <v>0.47736000000000001</v>
      </c>
      <c r="AQ96">
        <v>0.49164999999999998</v>
      </c>
      <c r="AR96">
        <v>0.50382000000000005</v>
      </c>
      <c r="AS96">
        <v>0.49409999999999998</v>
      </c>
      <c r="AT96">
        <v>0.49428</v>
      </c>
      <c r="AU96">
        <v>0.43863000000000002</v>
      </c>
      <c r="AV96">
        <v>0.40619</v>
      </c>
      <c r="AW96">
        <v>0.3125</v>
      </c>
      <c r="AX96">
        <v>0.23658999999999999</v>
      </c>
      <c r="AY96">
        <v>0.13500000000000001</v>
      </c>
      <c r="BA96">
        <v>3.7375699999999998</v>
      </c>
    </row>
    <row r="97" spans="1:53" x14ac:dyDescent="0.25">
      <c r="A97" s="7" t="s">
        <v>27</v>
      </c>
      <c r="B97">
        <v>3.5193500000000002</v>
      </c>
      <c r="D97">
        <v>3.5193500000000002</v>
      </c>
      <c r="F97">
        <v>3.5050599999999998</v>
      </c>
      <c r="G97">
        <v>0.11781</v>
      </c>
      <c r="H97">
        <v>7.6280000000000001E-2</v>
      </c>
      <c r="I97">
        <v>9.0429999999999996E-2</v>
      </c>
      <c r="J97">
        <v>3.0839999999999999E-2</v>
      </c>
      <c r="K97">
        <v>0.29730000000000001</v>
      </c>
      <c r="L97">
        <v>3.0839999999999999E-2</v>
      </c>
      <c r="M97">
        <v>3.9269999999999999E-2</v>
      </c>
      <c r="N97">
        <v>3.943E-2</v>
      </c>
      <c r="O97">
        <v>3.9039999999999998E-2</v>
      </c>
      <c r="P97">
        <v>2.673E-2</v>
      </c>
      <c r="Q97">
        <v>2.5309999999999999E-2</v>
      </c>
      <c r="R97">
        <v>2.4240000000000001E-2</v>
      </c>
      <c r="S97">
        <v>2.785E-2</v>
      </c>
      <c r="T97">
        <v>3.1300000000000001E-2</v>
      </c>
      <c r="U97">
        <v>3.0630000000000001E-2</v>
      </c>
      <c r="AL97">
        <v>0.30125000000000002</v>
      </c>
      <c r="AM97">
        <v>0.32457999999999998</v>
      </c>
      <c r="AN97">
        <v>0.36668000000000001</v>
      </c>
      <c r="AO97">
        <v>0.38782</v>
      </c>
      <c r="AP97">
        <v>0.42664999999999997</v>
      </c>
      <c r="AQ97">
        <v>0.43975999999999998</v>
      </c>
      <c r="AR97">
        <v>0.45487</v>
      </c>
      <c r="AS97">
        <v>0.44263999999999998</v>
      </c>
      <c r="AT97">
        <v>0.43974999999999997</v>
      </c>
      <c r="AU97">
        <v>0.39778999999999998</v>
      </c>
      <c r="AV97">
        <v>0.35236000000000001</v>
      </c>
      <c r="AW97">
        <v>0.25873000000000002</v>
      </c>
      <c r="AX97">
        <v>0.17374000000000001</v>
      </c>
      <c r="AY97">
        <v>0.10360999999999999</v>
      </c>
      <c r="BA97">
        <v>3.5193500000000002</v>
      </c>
    </row>
    <row r="98" spans="1:53" x14ac:dyDescent="0.25">
      <c r="A98" s="7" t="s">
        <v>28</v>
      </c>
      <c r="B98">
        <v>3.3312200000000001</v>
      </c>
      <c r="D98">
        <v>3.3312200000000001</v>
      </c>
      <c r="F98">
        <v>3.3118699999999999</v>
      </c>
      <c r="G98">
        <v>0.11631</v>
      </c>
      <c r="H98">
        <v>7.0260000000000003E-2</v>
      </c>
      <c r="I98">
        <v>7.9810000000000006E-2</v>
      </c>
      <c r="J98">
        <v>2.7619999999999999E-2</v>
      </c>
      <c r="K98">
        <v>0.26716000000000001</v>
      </c>
      <c r="L98">
        <v>2.7619999999999999E-2</v>
      </c>
      <c r="M98">
        <v>3.9730000000000001E-2</v>
      </c>
      <c r="N98">
        <v>3.9309999999999998E-2</v>
      </c>
      <c r="O98">
        <v>3.6409999999999998E-2</v>
      </c>
      <c r="P98">
        <v>2.4E-2</v>
      </c>
      <c r="Q98">
        <v>2.3519999999999999E-2</v>
      </c>
      <c r="R98">
        <v>2.274E-2</v>
      </c>
      <c r="S98">
        <v>2.461E-2</v>
      </c>
      <c r="T98">
        <v>3.1329999999999997E-2</v>
      </c>
      <c r="U98">
        <v>2.9899999999999999E-2</v>
      </c>
      <c r="AL98">
        <v>0.26269999999999999</v>
      </c>
      <c r="AM98">
        <v>0.30235000000000001</v>
      </c>
      <c r="AN98">
        <v>0.32595000000000002</v>
      </c>
      <c r="AO98">
        <v>0.38001000000000001</v>
      </c>
      <c r="AP98">
        <v>0.39983999999999997</v>
      </c>
      <c r="AQ98">
        <v>0.41356999999999999</v>
      </c>
      <c r="AR98">
        <v>0.42980000000000002</v>
      </c>
      <c r="AS98">
        <v>0.42887999999999998</v>
      </c>
      <c r="AT98">
        <v>0.40711999999999998</v>
      </c>
      <c r="AU98">
        <v>0.39735999999999999</v>
      </c>
      <c r="AV98">
        <v>0.32285000000000003</v>
      </c>
      <c r="AW98">
        <v>0.26672000000000001</v>
      </c>
      <c r="AX98">
        <v>0.18543000000000001</v>
      </c>
      <c r="AY98">
        <v>0.11461</v>
      </c>
      <c r="BA98">
        <v>3.3312200000000001</v>
      </c>
    </row>
    <row r="99" spans="1:53" x14ac:dyDescent="0.25">
      <c r="A99" s="7" t="s">
        <v>19</v>
      </c>
      <c r="B99">
        <v>4.7626099999999996</v>
      </c>
      <c r="D99">
        <v>4.7626099999999996</v>
      </c>
      <c r="F99">
        <v>4.6542300000000001</v>
      </c>
      <c r="G99">
        <v>0.14915999999999999</v>
      </c>
      <c r="H99">
        <v>9.5159999999999995E-2</v>
      </c>
      <c r="I99">
        <v>0.11583</v>
      </c>
      <c r="J99">
        <v>3.6490000000000002E-2</v>
      </c>
      <c r="K99">
        <v>0.35169</v>
      </c>
      <c r="L99">
        <v>3.6490000000000002E-2</v>
      </c>
      <c r="M99">
        <v>5.1069999999999997E-2</v>
      </c>
      <c r="N99">
        <v>5.0720000000000001E-2</v>
      </c>
      <c r="O99">
        <v>4.8129999999999999E-2</v>
      </c>
      <c r="P99">
        <v>3.2829999999999998E-2</v>
      </c>
      <c r="Q99">
        <v>3.1669999999999997E-2</v>
      </c>
      <c r="R99">
        <v>3.1009999999999999E-2</v>
      </c>
      <c r="S99">
        <v>3.2219999999999999E-2</v>
      </c>
      <c r="T99">
        <v>4.0989999999999999E-2</v>
      </c>
      <c r="U99">
        <v>4.002E-2</v>
      </c>
      <c r="AL99">
        <v>0.37059999999999998</v>
      </c>
      <c r="AM99">
        <v>0.41609000000000002</v>
      </c>
      <c r="AN99">
        <v>0.47899000000000003</v>
      </c>
      <c r="AO99">
        <v>0.58248999999999995</v>
      </c>
      <c r="AP99">
        <v>0.60875999999999997</v>
      </c>
      <c r="AQ99">
        <v>0.61128000000000005</v>
      </c>
      <c r="AR99">
        <v>0.63858000000000004</v>
      </c>
      <c r="AS99">
        <v>0.64703999999999995</v>
      </c>
      <c r="AT99">
        <v>0.65246999999999999</v>
      </c>
      <c r="AU99">
        <v>0.61668000000000001</v>
      </c>
      <c r="AV99">
        <v>0.43326999999999999</v>
      </c>
      <c r="AW99">
        <v>0.33909</v>
      </c>
      <c r="AX99">
        <v>0.24335000000000001</v>
      </c>
      <c r="AY99">
        <v>0.17519999999999999</v>
      </c>
      <c r="BA99">
        <v>4.7626099999999996</v>
      </c>
    </row>
    <row r="100" spans="1:53" x14ac:dyDescent="0.25">
      <c r="A100" s="6" t="s">
        <v>248</v>
      </c>
      <c r="B100">
        <v>4.4690899999999996</v>
      </c>
      <c r="D100">
        <v>4.4690899999999996</v>
      </c>
      <c r="F100">
        <v>4.3884699999999999</v>
      </c>
      <c r="G100">
        <v>0.14829999999999999</v>
      </c>
      <c r="H100">
        <v>9.468E-2</v>
      </c>
      <c r="I100">
        <v>0.11318</v>
      </c>
      <c r="J100">
        <v>3.4439999999999998E-2</v>
      </c>
      <c r="K100">
        <v>0.34694000000000003</v>
      </c>
      <c r="L100">
        <v>3.4439999999999998E-2</v>
      </c>
      <c r="M100">
        <v>5.0959999999999998E-2</v>
      </c>
      <c r="N100">
        <v>4.9979999999999997E-2</v>
      </c>
      <c r="O100">
        <v>4.8059999999999999E-2</v>
      </c>
      <c r="P100">
        <v>3.2480000000000002E-2</v>
      </c>
      <c r="Q100">
        <v>3.1579999999999997E-2</v>
      </c>
      <c r="R100">
        <v>3.0720000000000001E-2</v>
      </c>
      <c r="S100">
        <v>3.005E-2</v>
      </c>
      <c r="T100">
        <v>4.095E-2</v>
      </c>
      <c r="U100">
        <v>3.9989999999999998E-2</v>
      </c>
      <c r="AL100">
        <v>0.36541000000000001</v>
      </c>
      <c r="AM100">
        <v>0.40522999999999998</v>
      </c>
      <c r="AN100">
        <v>0.44584000000000001</v>
      </c>
      <c r="AO100">
        <v>0.49653000000000003</v>
      </c>
      <c r="AP100">
        <v>0.57110000000000005</v>
      </c>
      <c r="AQ100">
        <v>0.59579000000000004</v>
      </c>
      <c r="AR100">
        <v>0.59250000000000003</v>
      </c>
      <c r="AS100">
        <v>0.64688000000000001</v>
      </c>
      <c r="AT100">
        <v>0.61773</v>
      </c>
      <c r="AU100">
        <v>0.55296999999999996</v>
      </c>
      <c r="AV100">
        <v>0.42821999999999999</v>
      </c>
      <c r="AW100">
        <v>0.33200000000000002</v>
      </c>
      <c r="AX100">
        <v>0.23898</v>
      </c>
      <c r="AY100">
        <v>0.15922</v>
      </c>
      <c r="BA100">
        <v>4.4690899999999996</v>
      </c>
    </row>
    <row r="101" spans="1:53" x14ac:dyDescent="0.25">
      <c r="A101" s="7" t="s">
        <v>5</v>
      </c>
      <c r="B101">
        <v>4.1992700000000003</v>
      </c>
      <c r="D101">
        <v>4.1992700000000003</v>
      </c>
      <c r="F101">
        <v>4.1509600000000004</v>
      </c>
      <c r="G101">
        <v>8.1030000000000005E-2</v>
      </c>
      <c r="H101">
        <v>7.7340000000000006E-2</v>
      </c>
      <c r="I101">
        <v>8.3690000000000001E-2</v>
      </c>
      <c r="J101">
        <v>3.1579999999999997E-2</v>
      </c>
      <c r="K101">
        <v>0.24242</v>
      </c>
      <c r="L101">
        <v>3.1579999999999997E-2</v>
      </c>
      <c r="M101">
        <v>2.7189999999999999E-2</v>
      </c>
      <c r="N101">
        <v>2.7029999999999998E-2</v>
      </c>
      <c r="O101">
        <v>2.681E-2</v>
      </c>
      <c r="P101">
        <v>2.5700000000000001E-2</v>
      </c>
      <c r="Q101">
        <v>2.579E-2</v>
      </c>
      <c r="R101">
        <v>2.5850000000000001E-2</v>
      </c>
      <c r="S101">
        <v>2.7640000000000001E-2</v>
      </c>
      <c r="T101">
        <v>2.7910000000000001E-2</v>
      </c>
      <c r="U101">
        <v>2.7490000000000001E-2</v>
      </c>
      <c r="AL101">
        <v>0.33350000000000002</v>
      </c>
      <c r="AM101">
        <v>0.37515999999999999</v>
      </c>
      <c r="AN101">
        <v>0.43159999999999998</v>
      </c>
      <c r="AO101">
        <v>0.44151000000000001</v>
      </c>
      <c r="AP101">
        <v>0.48663000000000001</v>
      </c>
      <c r="AQ101">
        <v>0.48734</v>
      </c>
      <c r="AR101">
        <v>0.50160000000000005</v>
      </c>
      <c r="AS101">
        <v>0.50712000000000002</v>
      </c>
      <c r="AT101">
        <v>0.48192000000000002</v>
      </c>
      <c r="AU101">
        <v>0.46916999999999998</v>
      </c>
      <c r="AV101">
        <v>0.38764999999999999</v>
      </c>
      <c r="AW101">
        <v>0.30020999999999998</v>
      </c>
      <c r="AX101">
        <v>0.20171</v>
      </c>
      <c r="AY101">
        <v>0.11738</v>
      </c>
      <c r="BA101">
        <v>4.1992700000000003</v>
      </c>
    </row>
    <row r="102" spans="1:53" x14ac:dyDescent="0.25">
      <c r="A102" s="7" t="s">
        <v>25</v>
      </c>
      <c r="B102">
        <v>3.32402</v>
      </c>
      <c r="D102">
        <v>3.32402</v>
      </c>
      <c r="F102">
        <v>3.2963</v>
      </c>
      <c r="G102">
        <v>0.11802</v>
      </c>
      <c r="H102">
        <v>8.0909999999999996E-2</v>
      </c>
      <c r="I102">
        <v>8.9609999999999995E-2</v>
      </c>
      <c r="J102">
        <v>2.9610000000000001E-2</v>
      </c>
      <c r="K102">
        <v>0.29687000000000002</v>
      </c>
      <c r="L102">
        <v>2.9610000000000001E-2</v>
      </c>
      <c r="M102">
        <v>3.9899999999999998E-2</v>
      </c>
      <c r="N102">
        <v>3.9980000000000002E-2</v>
      </c>
      <c r="O102">
        <v>3.8190000000000002E-2</v>
      </c>
      <c r="P102">
        <v>2.7709999999999999E-2</v>
      </c>
      <c r="Q102">
        <v>2.6919999999999999E-2</v>
      </c>
      <c r="R102">
        <v>2.6069999999999999E-2</v>
      </c>
      <c r="S102">
        <v>2.546E-2</v>
      </c>
      <c r="T102">
        <v>3.295E-2</v>
      </c>
      <c r="U102">
        <v>3.1280000000000002E-2</v>
      </c>
      <c r="AL102">
        <v>0.28732999999999997</v>
      </c>
      <c r="AM102">
        <v>0.30957000000000001</v>
      </c>
      <c r="AN102">
        <v>0.35627999999999999</v>
      </c>
      <c r="AO102">
        <v>0.37079000000000001</v>
      </c>
      <c r="AP102">
        <v>0.41271999999999998</v>
      </c>
      <c r="AQ102">
        <v>0.43008000000000002</v>
      </c>
      <c r="AR102">
        <v>0.43532999999999999</v>
      </c>
      <c r="AS102">
        <v>0.43961</v>
      </c>
      <c r="AT102">
        <v>0.42462</v>
      </c>
      <c r="AU102">
        <v>0.39044000000000001</v>
      </c>
      <c r="AV102">
        <v>0.33715000000000001</v>
      </c>
      <c r="AW102">
        <v>0.26389000000000001</v>
      </c>
      <c r="AX102">
        <v>0.18243000000000001</v>
      </c>
      <c r="AY102">
        <v>0.11712</v>
      </c>
      <c r="BA102">
        <v>3.32402</v>
      </c>
    </row>
    <row r="103" spans="1:53" x14ac:dyDescent="0.25">
      <c r="A103" s="7" t="s">
        <v>26</v>
      </c>
      <c r="B103">
        <v>3.5817800000000002</v>
      </c>
      <c r="D103">
        <v>3.5817800000000002</v>
      </c>
      <c r="F103">
        <v>3.5710099999999998</v>
      </c>
      <c r="G103">
        <v>0.11315</v>
      </c>
      <c r="H103">
        <v>7.6240000000000002E-2</v>
      </c>
      <c r="I103">
        <v>8.4370000000000001E-2</v>
      </c>
      <c r="J103">
        <v>2.8549999999999999E-2</v>
      </c>
      <c r="K103">
        <v>0.28211999999999998</v>
      </c>
      <c r="L103">
        <v>2.8549999999999999E-2</v>
      </c>
      <c r="M103">
        <v>3.8510000000000003E-2</v>
      </c>
      <c r="N103">
        <v>3.7999999999999999E-2</v>
      </c>
      <c r="O103">
        <v>3.7190000000000001E-2</v>
      </c>
      <c r="P103">
        <v>2.6120000000000001E-2</v>
      </c>
      <c r="Q103">
        <v>2.5329999999999998E-2</v>
      </c>
      <c r="R103">
        <v>2.478E-2</v>
      </c>
      <c r="S103">
        <v>2.664E-2</v>
      </c>
      <c r="T103">
        <v>3.107E-2</v>
      </c>
      <c r="U103">
        <v>3.0030000000000001E-2</v>
      </c>
      <c r="AL103">
        <v>0.31286000000000003</v>
      </c>
      <c r="AM103">
        <v>0.34072000000000002</v>
      </c>
      <c r="AN103">
        <v>0.37601000000000001</v>
      </c>
      <c r="AO103">
        <v>0.41909999999999997</v>
      </c>
      <c r="AP103">
        <v>0.44369999999999998</v>
      </c>
      <c r="AQ103">
        <v>0.48592999999999997</v>
      </c>
      <c r="AR103">
        <v>0.47144000000000003</v>
      </c>
      <c r="AS103">
        <v>0.48460999999999999</v>
      </c>
      <c r="AT103">
        <v>0.47151999999999999</v>
      </c>
      <c r="AU103">
        <v>0.43180000000000002</v>
      </c>
      <c r="AV103">
        <v>0.38512999999999997</v>
      </c>
      <c r="AW103">
        <v>0.28166999999999998</v>
      </c>
      <c r="AX103">
        <v>0.20699000000000001</v>
      </c>
      <c r="AY103">
        <v>0.13275000000000001</v>
      </c>
      <c r="BA103">
        <v>3.5817800000000002</v>
      </c>
    </row>
    <row r="104" spans="1:53" x14ac:dyDescent="0.25">
      <c r="A104" s="7" t="s">
        <v>27</v>
      </c>
      <c r="B104">
        <v>3.4528300000000001</v>
      </c>
      <c r="D104">
        <v>3.4528300000000001</v>
      </c>
      <c r="F104">
        <v>3.4440300000000001</v>
      </c>
      <c r="G104">
        <v>0.10593</v>
      </c>
      <c r="H104">
        <v>7.1550000000000002E-2</v>
      </c>
      <c r="I104">
        <v>8.1879999999999994E-2</v>
      </c>
      <c r="J104">
        <v>3.0169999999999999E-2</v>
      </c>
      <c r="K104">
        <v>0.26357000000000003</v>
      </c>
      <c r="L104">
        <v>3.0169999999999999E-2</v>
      </c>
      <c r="M104">
        <v>3.5860000000000003E-2</v>
      </c>
      <c r="N104">
        <v>3.585E-2</v>
      </c>
      <c r="O104">
        <v>3.4200000000000001E-2</v>
      </c>
      <c r="P104">
        <v>2.494E-2</v>
      </c>
      <c r="Q104">
        <v>2.3460000000000002E-2</v>
      </c>
      <c r="R104">
        <v>2.315E-2</v>
      </c>
      <c r="S104">
        <v>2.6519999999999998E-2</v>
      </c>
      <c r="T104">
        <v>3.0099999999999998E-2</v>
      </c>
      <c r="U104">
        <v>2.929E-2</v>
      </c>
      <c r="AL104">
        <v>0.28432000000000002</v>
      </c>
      <c r="AM104">
        <v>0.31220999999999999</v>
      </c>
      <c r="AN104">
        <v>0.36341000000000001</v>
      </c>
      <c r="AO104">
        <v>0.37378</v>
      </c>
      <c r="AP104">
        <v>0.41663</v>
      </c>
      <c r="AQ104">
        <v>0.42748999999999998</v>
      </c>
      <c r="AR104">
        <v>0.44544</v>
      </c>
      <c r="AS104">
        <v>0.43375000000000002</v>
      </c>
      <c r="AT104">
        <v>0.43790000000000001</v>
      </c>
      <c r="AU104">
        <v>0.39084999999999998</v>
      </c>
      <c r="AV104">
        <v>0.34172999999999998</v>
      </c>
      <c r="AW104">
        <v>0.25403999999999999</v>
      </c>
      <c r="AX104">
        <v>0.17166000000000001</v>
      </c>
      <c r="AY104">
        <v>0.10341</v>
      </c>
      <c r="BA104">
        <v>3.4528300000000001</v>
      </c>
    </row>
    <row r="105" spans="1:53" x14ac:dyDescent="0.25">
      <c r="A105" s="7" t="s">
        <v>28</v>
      </c>
      <c r="B105">
        <v>3.12723</v>
      </c>
      <c r="D105">
        <v>3.12723</v>
      </c>
      <c r="F105">
        <v>3.1153499999999998</v>
      </c>
      <c r="G105">
        <v>0.11137</v>
      </c>
      <c r="H105">
        <v>6.6830000000000001E-2</v>
      </c>
      <c r="I105">
        <v>7.9570000000000002E-2</v>
      </c>
      <c r="J105">
        <v>2.7009999999999999E-2</v>
      </c>
      <c r="K105">
        <v>0.25269999999999998</v>
      </c>
      <c r="L105">
        <v>2.7009999999999999E-2</v>
      </c>
      <c r="M105">
        <v>3.8210000000000001E-2</v>
      </c>
      <c r="N105">
        <v>3.7969999999999997E-2</v>
      </c>
      <c r="O105">
        <v>3.5189999999999999E-2</v>
      </c>
      <c r="P105">
        <v>2.325E-2</v>
      </c>
      <c r="Q105">
        <v>2.223E-2</v>
      </c>
      <c r="R105">
        <v>2.1350000000000001E-2</v>
      </c>
      <c r="S105">
        <v>2.3009999999999999E-2</v>
      </c>
      <c r="T105">
        <v>2.9479999999999999E-2</v>
      </c>
      <c r="U105">
        <v>2.8160000000000001E-2</v>
      </c>
      <c r="AL105">
        <v>0.24604000000000001</v>
      </c>
      <c r="AM105">
        <v>0.29216999999999999</v>
      </c>
      <c r="AN105">
        <v>0.31137999999999999</v>
      </c>
      <c r="AO105">
        <v>0.35408000000000001</v>
      </c>
      <c r="AP105">
        <v>0.36181000000000002</v>
      </c>
      <c r="AQ105">
        <v>0.39344000000000001</v>
      </c>
      <c r="AR105">
        <v>0.39212999999999998</v>
      </c>
      <c r="AS105">
        <v>0.41105999999999998</v>
      </c>
      <c r="AT105">
        <v>0.39047999999999999</v>
      </c>
      <c r="AU105">
        <v>0.36564999999999998</v>
      </c>
      <c r="AV105">
        <v>0.31096000000000001</v>
      </c>
      <c r="AW105">
        <v>0.24221999999999999</v>
      </c>
      <c r="AX105">
        <v>0.17929</v>
      </c>
      <c r="AY105">
        <v>0.10853</v>
      </c>
      <c r="BA105">
        <v>3.12723</v>
      </c>
    </row>
    <row r="106" spans="1:53" x14ac:dyDescent="0.25">
      <c r="A106" s="7" t="s">
        <v>19</v>
      </c>
      <c r="B106">
        <v>4.4690899999999996</v>
      </c>
      <c r="D106">
        <v>4.4690899999999996</v>
      </c>
      <c r="F106">
        <v>4.3884699999999999</v>
      </c>
      <c r="G106">
        <v>0.14829999999999999</v>
      </c>
      <c r="H106">
        <v>9.468E-2</v>
      </c>
      <c r="I106">
        <v>0.11318</v>
      </c>
      <c r="J106">
        <v>3.4439999999999998E-2</v>
      </c>
      <c r="K106">
        <v>0.34694000000000003</v>
      </c>
      <c r="L106">
        <v>3.4439999999999998E-2</v>
      </c>
      <c r="M106">
        <v>5.0959999999999998E-2</v>
      </c>
      <c r="N106">
        <v>4.9979999999999997E-2</v>
      </c>
      <c r="O106">
        <v>4.8059999999999999E-2</v>
      </c>
      <c r="P106">
        <v>3.2480000000000002E-2</v>
      </c>
      <c r="Q106">
        <v>3.1579999999999997E-2</v>
      </c>
      <c r="R106">
        <v>3.0720000000000001E-2</v>
      </c>
      <c r="S106">
        <v>3.005E-2</v>
      </c>
      <c r="T106">
        <v>4.095E-2</v>
      </c>
      <c r="U106">
        <v>3.9989999999999998E-2</v>
      </c>
      <c r="AL106">
        <v>0.36541000000000001</v>
      </c>
      <c r="AM106">
        <v>0.40522999999999998</v>
      </c>
      <c r="AN106">
        <v>0.44584000000000001</v>
      </c>
      <c r="AO106">
        <v>0.49653000000000003</v>
      </c>
      <c r="AP106">
        <v>0.57110000000000005</v>
      </c>
      <c r="AQ106">
        <v>0.59579000000000004</v>
      </c>
      <c r="AR106">
        <v>0.59250000000000003</v>
      </c>
      <c r="AS106">
        <v>0.64688000000000001</v>
      </c>
      <c r="AT106">
        <v>0.61773</v>
      </c>
      <c r="AU106">
        <v>0.55296999999999996</v>
      </c>
      <c r="AV106">
        <v>0.42821999999999999</v>
      </c>
      <c r="AW106">
        <v>0.33200000000000002</v>
      </c>
      <c r="AX106">
        <v>0.23898</v>
      </c>
      <c r="AY106">
        <v>0.15922</v>
      </c>
      <c r="BA106">
        <v>4.4690899999999996</v>
      </c>
    </row>
    <row r="107" spans="1:53" x14ac:dyDescent="0.25">
      <c r="A107" s="5" t="s">
        <v>12</v>
      </c>
      <c r="B107">
        <v>0.63773000000000002</v>
      </c>
      <c r="D107">
        <v>0.63773000000000002</v>
      </c>
      <c r="F107">
        <v>0.63693</v>
      </c>
      <c r="G107">
        <v>9.1E-4</v>
      </c>
      <c r="H107">
        <v>7.6999999999999996E-4</v>
      </c>
      <c r="I107">
        <v>7.6000000000000004E-4</v>
      </c>
      <c r="J107">
        <v>1.0200000000000001E-3</v>
      </c>
      <c r="K107">
        <v>2.7899999999999999E-3</v>
      </c>
      <c r="L107">
        <v>1.0200000000000001E-3</v>
      </c>
      <c r="M107">
        <v>3.2000000000000003E-4</v>
      </c>
      <c r="N107">
        <v>3.1E-4</v>
      </c>
      <c r="O107">
        <v>2.9E-4</v>
      </c>
      <c r="P107">
        <v>2.5999999999999998E-4</v>
      </c>
      <c r="Q107">
        <v>2.5999999999999998E-4</v>
      </c>
      <c r="R107">
        <v>2.5999999999999998E-4</v>
      </c>
      <c r="S107">
        <v>2.5000000000000001E-4</v>
      </c>
      <c r="T107">
        <v>2.5999999999999998E-4</v>
      </c>
      <c r="U107">
        <v>2.5000000000000001E-4</v>
      </c>
      <c r="AL107">
        <v>3.9750000000000001E-2</v>
      </c>
      <c r="AM107">
        <v>4.8099999999999997E-2</v>
      </c>
      <c r="AN107">
        <v>5.6809999999999999E-2</v>
      </c>
      <c r="AO107">
        <v>6.5659999999999996E-2</v>
      </c>
      <c r="AP107">
        <v>7.2340000000000002E-2</v>
      </c>
      <c r="AQ107">
        <v>7.7840000000000006E-2</v>
      </c>
      <c r="AR107">
        <v>8.1079999999999999E-2</v>
      </c>
      <c r="AS107">
        <v>8.2419999999999993E-2</v>
      </c>
      <c r="AT107">
        <v>7.979E-2</v>
      </c>
      <c r="AU107">
        <v>7.4099999999999999E-2</v>
      </c>
      <c r="AV107">
        <v>6.1769999999999999E-2</v>
      </c>
      <c r="AW107">
        <v>4.4650000000000002E-2</v>
      </c>
      <c r="AX107">
        <v>3.082E-2</v>
      </c>
      <c r="AY107">
        <v>2.0049999999999998E-2</v>
      </c>
      <c r="BA107">
        <v>0.63773000000000002</v>
      </c>
    </row>
    <row r="108" spans="1:53" x14ac:dyDescent="0.25">
      <c r="A108" s="6" t="s">
        <v>4</v>
      </c>
      <c r="B108">
        <v>0.63773000000000002</v>
      </c>
      <c r="D108">
        <v>0.63773000000000002</v>
      </c>
      <c r="F108">
        <v>0.63693</v>
      </c>
      <c r="G108">
        <v>9.1E-4</v>
      </c>
      <c r="H108">
        <v>7.6999999999999996E-4</v>
      </c>
      <c r="I108">
        <v>7.6000000000000004E-4</v>
      </c>
      <c r="J108">
        <v>1.0200000000000001E-3</v>
      </c>
      <c r="K108">
        <v>2.7899999999999999E-3</v>
      </c>
      <c r="L108">
        <v>1.0200000000000001E-3</v>
      </c>
      <c r="M108">
        <v>3.2000000000000003E-4</v>
      </c>
      <c r="N108">
        <v>3.1E-4</v>
      </c>
      <c r="O108">
        <v>2.9E-4</v>
      </c>
      <c r="P108">
        <v>2.5999999999999998E-4</v>
      </c>
      <c r="Q108">
        <v>2.5999999999999998E-4</v>
      </c>
      <c r="R108">
        <v>2.5999999999999998E-4</v>
      </c>
      <c r="S108">
        <v>2.5000000000000001E-4</v>
      </c>
      <c r="T108">
        <v>2.5999999999999998E-4</v>
      </c>
      <c r="U108">
        <v>2.5000000000000001E-4</v>
      </c>
      <c r="AL108">
        <v>3.9750000000000001E-2</v>
      </c>
      <c r="AM108">
        <v>4.8099999999999997E-2</v>
      </c>
      <c r="AN108">
        <v>5.6809999999999999E-2</v>
      </c>
      <c r="AO108">
        <v>6.5659999999999996E-2</v>
      </c>
      <c r="AP108">
        <v>7.2340000000000002E-2</v>
      </c>
      <c r="AQ108">
        <v>7.7840000000000006E-2</v>
      </c>
      <c r="AR108">
        <v>8.1079999999999999E-2</v>
      </c>
      <c r="AS108">
        <v>8.2419999999999993E-2</v>
      </c>
      <c r="AT108">
        <v>7.979E-2</v>
      </c>
      <c r="AU108">
        <v>7.4099999999999999E-2</v>
      </c>
      <c r="AV108">
        <v>6.1769999999999999E-2</v>
      </c>
      <c r="AW108">
        <v>4.4650000000000002E-2</v>
      </c>
      <c r="AX108">
        <v>3.082E-2</v>
      </c>
      <c r="AY108">
        <v>2.0049999999999998E-2</v>
      </c>
      <c r="BA108">
        <v>0.63773000000000002</v>
      </c>
    </row>
    <row r="109" spans="1:53" x14ac:dyDescent="0.25">
      <c r="A109" s="7" t="s">
        <v>5</v>
      </c>
      <c r="B109">
        <v>0.62707999999999997</v>
      </c>
      <c r="D109">
        <v>0.62707999999999997</v>
      </c>
      <c r="F109">
        <v>0.62617999999999996</v>
      </c>
      <c r="G109">
        <v>7.6999999999999996E-4</v>
      </c>
      <c r="H109">
        <v>7.6999999999999996E-4</v>
      </c>
      <c r="I109">
        <v>7.6000000000000004E-4</v>
      </c>
      <c r="J109">
        <v>9.7000000000000005E-4</v>
      </c>
      <c r="K109">
        <v>2.7899999999999999E-3</v>
      </c>
      <c r="L109">
        <v>9.7000000000000005E-4</v>
      </c>
      <c r="M109">
        <v>2.5000000000000001E-4</v>
      </c>
      <c r="N109">
        <v>2.5999999999999998E-4</v>
      </c>
      <c r="O109">
        <v>2.5999999999999998E-4</v>
      </c>
      <c r="P109">
        <v>2.5999999999999998E-4</v>
      </c>
      <c r="Q109">
        <v>2.5999999999999998E-4</v>
      </c>
      <c r="R109">
        <v>2.5999999999999998E-4</v>
      </c>
      <c r="S109">
        <v>2.5000000000000001E-4</v>
      </c>
      <c r="T109">
        <v>2.5000000000000001E-4</v>
      </c>
      <c r="U109">
        <v>2.5000000000000001E-4</v>
      </c>
      <c r="AL109">
        <v>3.9750000000000001E-2</v>
      </c>
      <c r="AM109">
        <v>4.8099999999999997E-2</v>
      </c>
      <c r="AN109">
        <v>5.6809999999999999E-2</v>
      </c>
      <c r="AO109">
        <v>6.4199999999999993E-2</v>
      </c>
      <c r="AP109">
        <v>7.0300000000000001E-2</v>
      </c>
      <c r="AQ109">
        <v>7.578E-2</v>
      </c>
      <c r="AR109">
        <v>7.7890000000000001E-2</v>
      </c>
      <c r="AS109">
        <v>8.0560000000000007E-2</v>
      </c>
      <c r="AT109">
        <v>7.6899999999999996E-2</v>
      </c>
      <c r="AU109">
        <v>7.2370000000000004E-2</v>
      </c>
      <c r="AV109">
        <v>5.9619999999999999E-2</v>
      </c>
      <c r="AW109">
        <v>4.4600000000000001E-2</v>
      </c>
      <c r="AX109">
        <v>2.9329999999999998E-2</v>
      </c>
      <c r="AY109">
        <v>1.8849999999999999E-2</v>
      </c>
      <c r="BA109">
        <v>0.62707999999999997</v>
      </c>
    </row>
    <row r="110" spans="1:53" x14ac:dyDescent="0.25">
      <c r="A110" s="7" t="s">
        <v>25</v>
      </c>
      <c r="B110">
        <v>0.56196999999999997</v>
      </c>
      <c r="D110">
        <v>0.56196999999999997</v>
      </c>
      <c r="F110">
        <v>0.56105000000000005</v>
      </c>
      <c r="G110">
        <v>8.9999999999999998E-4</v>
      </c>
      <c r="H110">
        <v>6.7000000000000002E-4</v>
      </c>
      <c r="I110">
        <v>7.2000000000000005E-4</v>
      </c>
      <c r="J110">
        <v>9.3000000000000005E-4</v>
      </c>
      <c r="K110">
        <v>2.5300000000000001E-3</v>
      </c>
      <c r="L110">
        <v>9.3000000000000005E-4</v>
      </c>
      <c r="M110">
        <v>3.1E-4</v>
      </c>
      <c r="N110">
        <v>2.9999999999999997E-4</v>
      </c>
      <c r="O110">
        <v>2.7999999999999998E-4</v>
      </c>
      <c r="P110">
        <v>2.2000000000000001E-4</v>
      </c>
      <c r="Q110">
        <v>2.2000000000000001E-4</v>
      </c>
      <c r="R110">
        <v>2.2000000000000001E-4</v>
      </c>
      <c r="S110">
        <v>2.2000000000000001E-4</v>
      </c>
      <c r="T110">
        <v>2.5999999999999998E-4</v>
      </c>
      <c r="U110">
        <v>2.5000000000000001E-4</v>
      </c>
      <c r="AL110">
        <v>3.347E-2</v>
      </c>
      <c r="AM110">
        <v>4.07E-2</v>
      </c>
      <c r="AN110">
        <v>4.8320000000000002E-2</v>
      </c>
      <c r="AO110">
        <v>5.5899999999999998E-2</v>
      </c>
      <c r="AP110">
        <v>6.2230000000000001E-2</v>
      </c>
      <c r="AQ110">
        <v>6.7040000000000002E-2</v>
      </c>
      <c r="AR110">
        <v>6.9349999999999995E-2</v>
      </c>
      <c r="AS110">
        <v>7.1940000000000004E-2</v>
      </c>
      <c r="AT110">
        <v>6.898E-2</v>
      </c>
      <c r="AU110">
        <v>6.4939999999999998E-2</v>
      </c>
      <c r="AV110">
        <v>5.364E-2</v>
      </c>
      <c r="AW110">
        <v>4.0300000000000002E-2</v>
      </c>
      <c r="AX110">
        <v>2.6509999999999999E-2</v>
      </c>
      <c r="AY110">
        <v>1.7000000000000001E-2</v>
      </c>
      <c r="BA110">
        <v>0.56196999999999997</v>
      </c>
    </row>
    <row r="111" spans="1:53" x14ac:dyDescent="0.25">
      <c r="A111" s="7" t="s">
        <v>26</v>
      </c>
      <c r="B111">
        <v>0.62341000000000002</v>
      </c>
      <c r="D111">
        <v>0.62341000000000002</v>
      </c>
      <c r="F111">
        <v>0.62246000000000001</v>
      </c>
      <c r="G111">
        <v>7.5000000000000002E-4</v>
      </c>
      <c r="H111">
        <v>7.1000000000000002E-4</v>
      </c>
      <c r="I111">
        <v>7.2000000000000005E-4</v>
      </c>
      <c r="J111">
        <v>1.01E-3</v>
      </c>
      <c r="K111">
        <v>2.6800000000000001E-3</v>
      </c>
      <c r="L111">
        <v>1.01E-3</v>
      </c>
      <c r="M111">
        <v>2.5999999999999998E-4</v>
      </c>
      <c r="N111">
        <v>2.5000000000000001E-4</v>
      </c>
      <c r="O111">
        <v>2.4000000000000001E-4</v>
      </c>
      <c r="P111">
        <v>2.4000000000000001E-4</v>
      </c>
      <c r="Q111">
        <v>2.4000000000000001E-4</v>
      </c>
      <c r="R111">
        <v>2.4000000000000001E-4</v>
      </c>
      <c r="S111">
        <v>2.4000000000000001E-4</v>
      </c>
      <c r="T111">
        <v>2.4000000000000001E-4</v>
      </c>
      <c r="U111">
        <v>2.4000000000000001E-4</v>
      </c>
      <c r="AL111">
        <v>3.7109999999999997E-2</v>
      </c>
      <c r="AM111">
        <v>4.6059999999999997E-2</v>
      </c>
      <c r="AN111">
        <v>5.4820000000000001E-2</v>
      </c>
      <c r="AO111">
        <v>6.3950000000000007E-2</v>
      </c>
      <c r="AP111">
        <v>7.0010000000000003E-2</v>
      </c>
      <c r="AQ111">
        <v>7.5939999999999994E-2</v>
      </c>
      <c r="AR111">
        <v>7.8920000000000004E-2</v>
      </c>
      <c r="AS111">
        <v>8.0570000000000003E-2</v>
      </c>
      <c r="AT111">
        <v>7.8270000000000006E-2</v>
      </c>
      <c r="AU111">
        <v>7.2669999999999998E-2</v>
      </c>
      <c r="AV111">
        <v>6.0909999999999999E-2</v>
      </c>
      <c r="AW111">
        <v>4.4639999999999999E-2</v>
      </c>
      <c r="AX111">
        <v>3.0179999999999998E-2</v>
      </c>
      <c r="AY111">
        <v>1.9910000000000001E-2</v>
      </c>
      <c r="BA111">
        <v>0.62341000000000002</v>
      </c>
    </row>
    <row r="112" spans="1:53" x14ac:dyDescent="0.25">
      <c r="A112" s="7" t="s">
        <v>27</v>
      </c>
      <c r="B112">
        <v>0.63773000000000002</v>
      </c>
      <c r="D112">
        <v>0.63773000000000002</v>
      </c>
      <c r="F112">
        <v>0.63693</v>
      </c>
      <c r="G112">
        <v>8.4999999999999995E-4</v>
      </c>
      <c r="H112">
        <v>7.2000000000000005E-4</v>
      </c>
      <c r="I112">
        <v>7.2000000000000005E-4</v>
      </c>
      <c r="J112">
        <v>1.0200000000000001E-3</v>
      </c>
      <c r="K112">
        <v>2.7299999999999998E-3</v>
      </c>
      <c r="L112">
        <v>1.0200000000000001E-3</v>
      </c>
      <c r="M112">
        <v>2.9999999999999997E-4</v>
      </c>
      <c r="N112">
        <v>2.9E-4</v>
      </c>
      <c r="O112">
        <v>2.7E-4</v>
      </c>
      <c r="P112">
        <v>2.4000000000000001E-4</v>
      </c>
      <c r="Q112">
        <v>2.4000000000000001E-4</v>
      </c>
      <c r="R112">
        <v>2.4000000000000001E-4</v>
      </c>
      <c r="S112">
        <v>2.4000000000000001E-4</v>
      </c>
      <c r="T112">
        <v>2.5000000000000001E-4</v>
      </c>
      <c r="U112">
        <v>2.4000000000000001E-4</v>
      </c>
      <c r="AL112">
        <v>3.6799999999999999E-2</v>
      </c>
      <c r="AM112">
        <v>4.7199999999999999E-2</v>
      </c>
      <c r="AN112">
        <v>5.5109999999999999E-2</v>
      </c>
      <c r="AO112">
        <v>6.5659999999999996E-2</v>
      </c>
      <c r="AP112">
        <v>7.2340000000000002E-2</v>
      </c>
      <c r="AQ112">
        <v>7.7840000000000006E-2</v>
      </c>
      <c r="AR112">
        <v>8.1079999999999999E-2</v>
      </c>
      <c r="AS112">
        <v>8.2419999999999993E-2</v>
      </c>
      <c r="AT112">
        <v>7.979E-2</v>
      </c>
      <c r="AU112">
        <v>7.4099999999999999E-2</v>
      </c>
      <c r="AV112">
        <v>6.1769999999999999E-2</v>
      </c>
      <c r="AW112">
        <v>4.4650000000000002E-2</v>
      </c>
      <c r="AX112">
        <v>3.082E-2</v>
      </c>
      <c r="AY112">
        <v>2.0049999999999998E-2</v>
      </c>
      <c r="BA112">
        <v>0.63773000000000002</v>
      </c>
    </row>
    <row r="113" spans="1:53" x14ac:dyDescent="0.25">
      <c r="A113" s="7" t="s">
        <v>28</v>
      </c>
      <c r="B113">
        <v>0.58375999999999995</v>
      </c>
      <c r="D113">
        <v>0.58375999999999995</v>
      </c>
      <c r="F113">
        <v>0.58287</v>
      </c>
      <c r="G113">
        <v>9.1E-4</v>
      </c>
      <c r="H113">
        <v>6.3000000000000003E-4</v>
      </c>
      <c r="I113">
        <v>7.2000000000000005E-4</v>
      </c>
      <c r="J113">
        <v>8.9999999999999998E-4</v>
      </c>
      <c r="K113">
        <v>2.5500000000000002E-3</v>
      </c>
      <c r="L113">
        <v>8.9999999999999998E-4</v>
      </c>
      <c r="M113">
        <v>3.2000000000000003E-4</v>
      </c>
      <c r="N113">
        <v>3.1E-4</v>
      </c>
      <c r="O113">
        <v>2.9E-4</v>
      </c>
      <c r="P113">
        <v>2.2000000000000001E-4</v>
      </c>
      <c r="Q113">
        <v>2.1000000000000001E-4</v>
      </c>
      <c r="R113">
        <v>2.1000000000000001E-4</v>
      </c>
      <c r="S113">
        <v>2.2000000000000001E-4</v>
      </c>
      <c r="T113">
        <v>2.5999999999999998E-4</v>
      </c>
      <c r="U113">
        <v>2.5000000000000001E-4</v>
      </c>
      <c r="AL113">
        <v>3.2989999999999998E-2</v>
      </c>
      <c r="AM113">
        <v>4.1059999999999999E-2</v>
      </c>
      <c r="AN113">
        <v>4.9880000000000001E-2</v>
      </c>
      <c r="AO113">
        <v>5.799E-2</v>
      </c>
      <c r="AP113">
        <v>6.4119999999999996E-2</v>
      </c>
      <c r="AQ113">
        <v>6.9870000000000002E-2</v>
      </c>
      <c r="AR113">
        <v>7.2779999999999997E-2</v>
      </c>
      <c r="AS113">
        <v>7.4929999999999997E-2</v>
      </c>
      <c r="AT113">
        <v>7.2359999999999994E-2</v>
      </c>
      <c r="AU113">
        <v>6.7460000000000006E-2</v>
      </c>
      <c r="AV113">
        <v>5.6160000000000002E-2</v>
      </c>
      <c r="AW113">
        <v>4.1399999999999999E-2</v>
      </c>
      <c r="AX113">
        <v>2.7689999999999999E-2</v>
      </c>
      <c r="AY113">
        <v>1.7919999999999998E-2</v>
      </c>
      <c r="BA113">
        <v>0.58375999999999995</v>
      </c>
    </row>
    <row r="114" spans="1:53" x14ac:dyDescent="0.25">
      <c r="A114" s="4" t="s">
        <v>21</v>
      </c>
      <c r="B114">
        <v>4.3212599999999997</v>
      </c>
      <c r="D114">
        <v>4.3212599999999997</v>
      </c>
      <c r="F114">
        <v>4.1441800000000004</v>
      </c>
      <c r="G114">
        <v>0.17326</v>
      </c>
      <c r="H114">
        <v>0.11761000000000001</v>
      </c>
      <c r="I114">
        <v>0.12745000000000001</v>
      </c>
      <c r="J114">
        <v>4.3499999999999997E-2</v>
      </c>
      <c r="K114">
        <v>0.42268</v>
      </c>
      <c r="L114">
        <v>4.3499999999999997E-2</v>
      </c>
      <c r="M114">
        <v>5.8560000000000001E-2</v>
      </c>
      <c r="N114">
        <v>5.867E-2</v>
      </c>
      <c r="O114">
        <v>5.6030000000000003E-2</v>
      </c>
      <c r="P114">
        <v>4.027E-2</v>
      </c>
      <c r="Q114">
        <v>3.8969999999999998E-2</v>
      </c>
      <c r="R114">
        <v>3.8359999999999998E-2</v>
      </c>
      <c r="S114">
        <v>3.8080000000000003E-2</v>
      </c>
      <c r="T114">
        <v>4.5850000000000002E-2</v>
      </c>
      <c r="U114">
        <v>4.4990000000000002E-2</v>
      </c>
      <c r="AL114">
        <v>0.28277999999999998</v>
      </c>
      <c r="AM114">
        <v>0.37130000000000002</v>
      </c>
      <c r="AN114">
        <v>0.41786000000000001</v>
      </c>
      <c r="AO114">
        <v>0.47075</v>
      </c>
      <c r="AP114">
        <v>0.50273000000000001</v>
      </c>
      <c r="AQ114">
        <v>0.49348999999999998</v>
      </c>
      <c r="AR114">
        <v>0.51663000000000003</v>
      </c>
      <c r="AS114">
        <v>0.57138</v>
      </c>
      <c r="AT114">
        <v>0.55391000000000001</v>
      </c>
      <c r="AU114">
        <v>0.45918999999999999</v>
      </c>
      <c r="AV114">
        <v>0.35210000000000002</v>
      </c>
      <c r="AW114">
        <v>0.31850000000000001</v>
      </c>
      <c r="AX114">
        <v>0.33199000000000001</v>
      </c>
      <c r="AY114">
        <v>0.32190999999999997</v>
      </c>
      <c r="BA114">
        <v>4.3212599999999997</v>
      </c>
    </row>
    <row r="115" spans="1:53" x14ac:dyDescent="0.25">
      <c r="A115" s="5" t="s">
        <v>22</v>
      </c>
      <c r="B115">
        <v>4.3212599999999997</v>
      </c>
      <c r="D115">
        <v>4.3212599999999997</v>
      </c>
      <c r="F115">
        <v>4.1441800000000004</v>
      </c>
      <c r="G115">
        <v>0.17326</v>
      </c>
      <c r="H115">
        <v>0.11761000000000001</v>
      </c>
      <c r="I115">
        <v>0.12745000000000001</v>
      </c>
      <c r="J115">
        <v>4.3499999999999997E-2</v>
      </c>
      <c r="K115">
        <v>0.42268</v>
      </c>
      <c r="L115">
        <v>4.3499999999999997E-2</v>
      </c>
      <c r="M115">
        <v>5.8560000000000001E-2</v>
      </c>
      <c r="N115">
        <v>5.867E-2</v>
      </c>
      <c r="O115">
        <v>5.6030000000000003E-2</v>
      </c>
      <c r="P115">
        <v>4.027E-2</v>
      </c>
      <c r="Q115">
        <v>3.8969999999999998E-2</v>
      </c>
      <c r="R115">
        <v>3.8359999999999998E-2</v>
      </c>
      <c r="S115">
        <v>3.8080000000000003E-2</v>
      </c>
      <c r="T115">
        <v>4.5850000000000002E-2</v>
      </c>
      <c r="U115">
        <v>4.4990000000000002E-2</v>
      </c>
      <c r="AL115">
        <v>0.28277999999999998</v>
      </c>
      <c r="AM115">
        <v>0.37130000000000002</v>
      </c>
      <c r="AN115">
        <v>0.41786000000000001</v>
      </c>
      <c r="AO115">
        <v>0.47075</v>
      </c>
      <c r="AP115">
        <v>0.50273000000000001</v>
      </c>
      <c r="AQ115">
        <v>0.49348999999999998</v>
      </c>
      <c r="AR115">
        <v>0.51663000000000003</v>
      </c>
      <c r="AS115">
        <v>0.57138</v>
      </c>
      <c r="AT115">
        <v>0.55391000000000001</v>
      </c>
      <c r="AU115">
        <v>0.45918999999999999</v>
      </c>
      <c r="AV115">
        <v>0.35210000000000002</v>
      </c>
      <c r="AW115">
        <v>0.31850000000000001</v>
      </c>
      <c r="AX115">
        <v>0.33199000000000001</v>
      </c>
      <c r="AY115">
        <v>0.32190999999999997</v>
      </c>
      <c r="BA115">
        <v>4.3212599999999997</v>
      </c>
    </row>
    <row r="116" spans="1:53" x14ac:dyDescent="0.25">
      <c r="A116" s="6" t="s">
        <v>4</v>
      </c>
      <c r="B116">
        <v>4.3212599999999997</v>
      </c>
      <c r="D116">
        <v>4.3212599999999997</v>
      </c>
      <c r="F116">
        <v>4.1441800000000004</v>
      </c>
      <c r="G116">
        <v>0.17326</v>
      </c>
      <c r="H116">
        <v>0.11761000000000001</v>
      </c>
      <c r="I116">
        <v>0.12745000000000001</v>
      </c>
      <c r="J116">
        <v>4.3499999999999997E-2</v>
      </c>
      <c r="K116">
        <v>0.42268</v>
      </c>
      <c r="L116">
        <v>4.3499999999999997E-2</v>
      </c>
      <c r="M116">
        <v>5.8560000000000001E-2</v>
      </c>
      <c r="N116">
        <v>5.867E-2</v>
      </c>
      <c r="O116">
        <v>5.6030000000000003E-2</v>
      </c>
      <c r="P116">
        <v>4.027E-2</v>
      </c>
      <c r="Q116">
        <v>3.8969999999999998E-2</v>
      </c>
      <c r="R116">
        <v>3.8359999999999998E-2</v>
      </c>
      <c r="S116">
        <v>3.8080000000000003E-2</v>
      </c>
      <c r="T116">
        <v>4.5850000000000002E-2</v>
      </c>
      <c r="U116">
        <v>4.4990000000000002E-2</v>
      </c>
      <c r="AL116">
        <v>0.28277999999999998</v>
      </c>
      <c r="AM116">
        <v>0.37130000000000002</v>
      </c>
      <c r="AN116">
        <v>0.41786000000000001</v>
      </c>
      <c r="AO116">
        <v>0.47075</v>
      </c>
      <c r="AP116">
        <v>0.50273000000000001</v>
      </c>
      <c r="AQ116">
        <v>0.49348999999999998</v>
      </c>
      <c r="AR116">
        <v>0.51663000000000003</v>
      </c>
      <c r="AS116">
        <v>0.57138</v>
      </c>
      <c r="AT116">
        <v>0.55391000000000001</v>
      </c>
      <c r="AU116">
        <v>0.45918999999999999</v>
      </c>
      <c r="AV116">
        <v>0.35210000000000002</v>
      </c>
      <c r="AW116">
        <v>0.31850000000000001</v>
      </c>
      <c r="AX116">
        <v>0.33199000000000001</v>
      </c>
      <c r="AY116">
        <v>0.32190999999999997</v>
      </c>
      <c r="BA116">
        <v>4.3212599999999997</v>
      </c>
    </row>
    <row r="117" spans="1:53" x14ac:dyDescent="0.25">
      <c r="A117" s="7" t="s">
        <v>5</v>
      </c>
      <c r="B117">
        <v>4.3212599999999997</v>
      </c>
      <c r="D117">
        <v>4.3212599999999997</v>
      </c>
      <c r="F117">
        <v>4.1441800000000004</v>
      </c>
      <c r="G117">
        <v>0.11483</v>
      </c>
      <c r="H117">
        <v>0.10764</v>
      </c>
      <c r="I117">
        <v>0.11495</v>
      </c>
      <c r="J117">
        <v>4.3499999999999997E-2</v>
      </c>
      <c r="K117">
        <v>0.32691999999999999</v>
      </c>
      <c r="L117">
        <v>4.3499999999999997E-2</v>
      </c>
      <c r="M117">
        <v>3.8210000000000001E-2</v>
      </c>
      <c r="N117">
        <v>3.8300000000000001E-2</v>
      </c>
      <c r="O117">
        <v>3.832E-2</v>
      </c>
      <c r="P117">
        <v>3.6470000000000002E-2</v>
      </c>
      <c r="Q117">
        <v>3.6209999999999999E-2</v>
      </c>
      <c r="R117">
        <v>3.5869999999999999E-2</v>
      </c>
      <c r="S117">
        <v>3.8080000000000003E-2</v>
      </c>
      <c r="T117">
        <v>3.8330000000000003E-2</v>
      </c>
      <c r="U117">
        <v>3.8539999999999998E-2</v>
      </c>
      <c r="AL117">
        <v>0.28277999999999998</v>
      </c>
      <c r="AM117">
        <v>0.37130000000000002</v>
      </c>
      <c r="AN117">
        <v>0.41786000000000001</v>
      </c>
      <c r="AO117">
        <v>0.47075</v>
      </c>
      <c r="AP117">
        <v>0.50273000000000001</v>
      </c>
      <c r="AQ117">
        <v>0.49348999999999998</v>
      </c>
      <c r="AR117">
        <v>0.51663000000000003</v>
      </c>
      <c r="AS117">
        <v>0.57138</v>
      </c>
      <c r="AT117">
        <v>0.55391000000000001</v>
      </c>
      <c r="AU117">
        <v>0.45918999999999999</v>
      </c>
      <c r="AV117">
        <v>0.35210000000000002</v>
      </c>
      <c r="AW117">
        <v>0.20741000000000001</v>
      </c>
      <c r="AX117">
        <v>0.14949999999999999</v>
      </c>
      <c r="AY117">
        <v>8.7870000000000004E-2</v>
      </c>
      <c r="BA117">
        <v>4.3212599999999997</v>
      </c>
    </row>
    <row r="118" spans="1:53" x14ac:dyDescent="0.25">
      <c r="A118" s="7" t="s">
        <v>25</v>
      </c>
      <c r="B118">
        <v>3.09666</v>
      </c>
      <c r="D118">
        <v>3.09666</v>
      </c>
      <c r="F118">
        <v>2.9609000000000001</v>
      </c>
      <c r="G118">
        <v>0.14915999999999999</v>
      </c>
      <c r="H118">
        <v>0.10545</v>
      </c>
      <c r="I118">
        <v>0.10702</v>
      </c>
      <c r="J118">
        <v>3.6549999999999999E-2</v>
      </c>
      <c r="K118">
        <v>0.34672999999999998</v>
      </c>
      <c r="L118">
        <v>3.6549999999999999E-2</v>
      </c>
      <c r="M118">
        <v>5.0959999999999998E-2</v>
      </c>
      <c r="N118">
        <v>5.0720000000000001E-2</v>
      </c>
      <c r="O118">
        <v>4.7480000000000001E-2</v>
      </c>
      <c r="P118">
        <v>3.5610000000000003E-2</v>
      </c>
      <c r="Q118">
        <v>3.5779999999999999E-2</v>
      </c>
      <c r="R118">
        <v>3.406E-2</v>
      </c>
      <c r="S118">
        <v>3.5279999999999999E-2</v>
      </c>
      <c r="T118">
        <v>4.0529999999999997E-2</v>
      </c>
      <c r="U118">
        <v>3.8809999999999997E-2</v>
      </c>
      <c r="AL118">
        <v>0.23785000000000001</v>
      </c>
      <c r="AM118">
        <v>0.28140999999999999</v>
      </c>
      <c r="AN118">
        <v>0.32049</v>
      </c>
      <c r="AO118">
        <v>0.36266999999999999</v>
      </c>
      <c r="AP118">
        <v>0.37402000000000002</v>
      </c>
      <c r="AQ118">
        <v>0.38263999999999998</v>
      </c>
      <c r="AR118">
        <v>0.38156000000000001</v>
      </c>
      <c r="AS118">
        <v>0.38661000000000001</v>
      </c>
      <c r="AT118">
        <v>0.38985999999999998</v>
      </c>
      <c r="AU118">
        <v>0.36847999999999997</v>
      </c>
      <c r="AV118">
        <v>0.26994000000000001</v>
      </c>
      <c r="AW118">
        <v>0.20651</v>
      </c>
      <c r="AX118">
        <v>0.15326999999999999</v>
      </c>
      <c r="AY118">
        <v>0.10057000000000001</v>
      </c>
      <c r="BA118">
        <v>3.09666</v>
      </c>
    </row>
    <row r="119" spans="1:53" x14ac:dyDescent="0.25">
      <c r="A119" s="7" t="s">
        <v>26</v>
      </c>
      <c r="B119">
        <v>2.8616799999999998</v>
      </c>
      <c r="D119">
        <v>2.8616799999999998</v>
      </c>
      <c r="F119">
        <v>2.7809499999999998</v>
      </c>
      <c r="G119">
        <v>0.17326</v>
      </c>
      <c r="H119">
        <v>0.11761000000000001</v>
      </c>
      <c r="I119">
        <v>0.12745000000000001</v>
      </c>
      <c r="J119">
        <v>3.6839999999999998E-2</v>
      </c>
      <c r="K119">
        <v>0.42268</v>
      </c>
      <c r="L119">
        <v>3.6839999999999998E-2</v>
      </c>
      <c r="M119">
        <v>5.8560000000000001E-2</v>
      </c>
      <c r="N119">
        <v>5.867E-2</v>
      </c>
      <c r="O119">
        <v>5.6030000000000003E-2</v>
      </c>
      <c r="P119">
        <v>4.027E-2</v>
      </c>
      <c r="Q119">
        <v>3.8969999999999998E-2</v>
      </c>
      <c r="R119">
        <v>3.8359999999999998E-2</v>
      </c>
      <c r="S119">
        <v>3.6609999999999997E-2</v>
      </c>
      <c r="T119">
        <v>4.5850000000000002E-2</v>
      </c>
      <c r="U119">
        <v>4.4990000000000002E-2</v>
      </c>
      <c r="AL119">
        <v>0.26462000000000002</v>
      </c>
      <c r="AM119">
        <v>0.28405000000000002</v>
      </c>
      <c r="AN119">
        <v>0.29720000000000002</v>
      </c>
      <c r="AO119">
        <v>0.35787999999999998</v>
      </c>
      <c r="AP119">
        <v>0.39721000000000001</v>
      </c>
      <c r="AQ119">
        <v>0.38451999999999997</v>
      </c>
      <c r="AR119">
        <v>0.38833000000000001</v>
      </c>
      <c r="AS119">
        <v>0.38957999999999998</v>
      </c>
      <c r="AT119">
        <v>0.36909999999999998</v>
      </c>
      <c r="AU119">
        <v>0.33239999999999997</v>
      </c>
      <c r="AV119">
        <v>0.30121999999999999</v>
      </c>
      <c r="AW119">
        <v>0.23941999999999999</v>
      </c>
      <c r="AX119">
        <v>0.17782000000000001</v>
      </c>
      <c r="AY119">
        <v>0.10636</v>
      </c>
      <c r="BA119">
        <v>2.8616799999999998</v>
      </c>
    </row>
    <row r="120" spans="1:53" x14ac:dyDescent="0.25">
      <c r="A120" s="7" t="s">
        <v>27</v>
      </c>
      <c r="B120">
        <v>2.6351100000000001</v>
      </c>
      <c r="D120">
        <v>2.6351100000000001</v>
      </c>
      <c r="F120">
        <v>2.5317799999999999</v>
      </c>
      <c r="G120">
        <v>0.14829999999999999</v>
      </c>
      <c r="H120">
        <v>9.7729999999999997E-2</v>
      </c>
      <c r="I120">
        <v>0.11583</v>
      </c>
      <c r="J120">
        <v>3.9480000000000001E-2</v>
      </c>
      <c r="K120">
        <v>0.35375000000000001</v>
      </c>
      <c r="L120">
        <v>3.9480000000000001E-2</v>
      </c>
      <c r="M120">
        <v>5.1069999999999997E-2</v>
      </c>
      <c r="N120">
        <v>4.9979999999999997E-2</v>
      </c>
      <c r="O120">
        <v>4.8129999999999999E-2</v>
      </c>
      <c r="P120">
        <v>3.3989999999999999E-2</v>
      </c>
      <c r="Q120">
        <v>3.2620000000000003E-2</v>
      </c>
      <c r="R120">
        <v>3.1800000000000002E-2</v>
      </c>
      <c r="S120">
        <v>3.4860000000000002E-2</v>
      </c>
      <c r="T120">
        <v>4.0989999999999999E-2</v>
      </c>
      <c r="U120">
        <v>3.9989999999999998E-2</v>
      </c>
      <c r="AL120">
        <v>0.21568999999999999</v>
      </c>
      <c r="AM120">
        <v>0.24207999999999999</v>
      </c>
      <c r="AN120">
        <v>0.27690999999999999</v>
      </c>
      <c r="AO120">
        <v>0.31180000000000002</v>
      </c>
      <c r="AP120">
        <v>0.34123999999999999</v>
      </c>
      <c r="AQ120">
        <v>0.34458</v>
      </c>
      <c r="AR120">
        <v>0.35148000000000001</v>
      </c>
      <c r="AS120">
        <v>0.36004999999999998</v>
      </c>
      <c r="AT120">
        <v>0.34966000000000003</v>
      </c>
      <c r="AU120">
        <v>0.28932000000000002</v>
      </c>
      <c r="AV120">
        <v>0.24984999999999999</v>
      </c>
      <c r="AW120">
        <v>0.25305</v>
      </c>
      <c r="AX120">
        <v>0.24865999999999999</v>
      </c>
      <c r="AY120">
        <v>0.24679999999999999</v>
      </c>
      <c r="BA120">
        <v>2.6351100000000001</v>
      </c>
    </row>
    <row r="121" spans="1:53" x14ac:dyDescent="0.25">
      <c r="A121" s="7" t="s">
        <v>28</v>
      </c>
      <c r="B121">
        <v>2.61389</v>
      </c>
      <c r="D121">
        <v>2.61389</v>
      </c>
      <c r="F121">
        <v>2.5555400000000001</v>
      </c>
      <c r="G121">
        <v>0.16993</v>
      </c>
      <c r="H121">
        <v>9.5159999999999995E-2</v>
      </c>
      <c r="I121">
        <v>0.11611</v>
      </c>
      <c r="J121">
        <v>3.4070000000000003E-2</v>
      </c>
      <c r="K121">
        <v>0.38973999999999998</v>
      </c>
      <c r="L121">
        <v>3.4070000000000003E-2</v>
      </c>
      <c r="M121">
        <v>5.7599999999999998E-2</v>
      </c>
      <c r="N121">
        <v>5.7799999999999997E-2</v>
      </c>
      <c r="O121">
        <v>5.4530000000000002E-2</v>
      </c>
      <c r="P121">
        <v>3.2829999999999998E-2</v>
      </c>
      <c r="Q121">
        <v>3.1669999999999997E-2</v>
      </c>
      <c r="R121">
        <v>3.1009999999999999E-2</v>
      </c>
      <c r="S121">
        <v>3.2219999999999999E-2</v>
      </c>
      <c r="T121">
        <v>4.3720000000000002E-2</v>
      </c>
      <c r="U121">
        <v>4.2340000000000003E-2</v>
      </c>
      <c r="AL121">
        <v>0.24809</v>
      </c>
      <c r="AM121">
        <v>0.24571000000000001</v>
      </c>
      <c r="AN121">
        <v>0.25340000000000001</v>
      </c>
      <c r="AO121">
        <v>0.28029999999999999</v>
      </c>
      <c r="AP121">
        <v>0.29329</v>
      </c>
      <c r="AQ121">
        <v>0.31189</v>
      </c>
      <c r="AR121">
        <v>0.33877000000000002</v>
      </c>
      <c r="AS121">
        <v>0.34261999999999998</v>
      </c>
      <c r="AT121">
        <v>0.32840999999999998</v>
      </c>
      <c r="AU121">
        <v>0.28999999999999998</v>
      </c>
      <c r="AV121">
        <v>0.30073</v>
      </c>
      <c r="AW121">
        <v>0.31850000000000001</v>
      </c>
      <c r="AX121">
        <v>0.33199000000000001</v>
      </c>
      <c r="AY121">
        <v>0.32190999999999997</v>
      </c>
      <c r="BA121">
        <v>2.61389</v>
      </c>
    </row>
    <row r="122" spans="1:53" x14ac:dyDescent="0.25">
      <c r="A122" s="7" t="s">
        <v>19</v>
      </c>
      <c r="B122">
        <v>3.08162</v>
      </c>
      <c r="D122">
        <v>3.08162</v>
      </c>
      <c r="F122">
        <v>2.9682900000000001</v>
      </c>
      <c r="G122">
        <v>0.14652999999999999</v>
      </c>
      <c r="H122">
        <v>9.2090000000000005E-2</v>
      </c>
      <c r="I122">
        <v>0.10671</v>
      </c>
      <c r="J122">
        <v>3.6360000000000003E-2</v>
      </c>
      <c r="K122">
        <v>0.34598000000000001</v>
      </c>
      <c r="L122">
        <v>3.6360000000000003E-2</v>
      </c>
      <c r="M122">
        <v>4.99E-2</v>
      </c>
      <c r="N122">
        <v>4.965E-2</v>
      </c>
      <c r="O122">
        <v>4.7160000000000001E-2</v>
      </c>
      <c r="P122">
        <v>3.175E-2</v>
      </c>
      <c r="Q122">
        <v>3.0630000000000001E-2</v>
      </c>
      <c r="R122">
        <v>2.9729999999999999E-2</v>
      </c>
      <c r="S122">
        <v>3.048E-2</v>
      </c>
      <c r="T122">
        <v>3.9280000000000002E-2</v>
      </c>
      <c r="U122">
        <v>3.7969999999999997E-2</v>
      </c>
      <c r="AL122">
        <v>0.22181000000000001</v>
      </c>
      <c r="AM122">
        <v>0.25824000000000003</v>
      </c>
      <c r="AN122">
        <v>0.29385</v>
      </c>
      <c r="AO122">
        <v>0.32812999999999998</v>
      </c>
      <c r="AP122">
        <v>0.35898999999999998</v>
      </c>
      <c r="AQ122">
        <v>0.37630000000000002</v>
      </c>
      <c r="AR122">
        <v>0.38471</v>
      </c>
      <c r="AS122">
        <v>0.40666999999999998</v>
      </c>
      <c r="AT122">
        <v>0.39818999999999999</v>
      </c>
      <c r="AU122">
        <v>0.34748000000000001</v>
      </c>
      <c r="AV122">
        <v>0.25490000000000002</v>
      </c>
      <c r="AW122">
        <v>0.19985</v>
      </c>
      <c r="AX122">
        <v>0.15858</v>
      </c>
      <c r="AY122">
        <v>0.12212000000000001</v>
      </c>
      <c r="BA122">
        <v>3.08162</v>
      </c>
    </row>
    <row r="123" spans="1:53" x14ac:dyDescent="0.25">
      <c r="A123" s="5" t="s">
        <v>23</v>
      </c>
      <c r="B123">
        <v>2.0652900000000001</v>
      </c>
      <c r="D123">
        <v>2.0652900000000001</v>
      </c>
      <c r="F123">
        <v>2.06413</v>
      </c>
      <c r="G123">
        <v>0.1094</v>
      </c>
      <c r="H123">
        <v>7.5870000000000007E-2</v>
      </c>
      <c r="I123">
        <v>8.3269999999999997E-2</v>
      </c>
      <c r="J123">
        <v>3.0859999999999999E-2</v>
      </c>
      <c r="K123">
        <v>0.27854000000000001</v>
      </c>
      <c r="L123">
        <v>3.0859999999999999E-2</v>
      </c>
      <c r="M123">
        <v>3.8420000000000003E-2</v>
      </c>
      <c r="N123">
        <v>3.6630000000000003E-2</v>
      </c>
      <c r="O123">
        <v>3.4419999999999999E-2</v>
      </c>
      <c r="P123">
        <v>2.5760000000000002E-2</v>
      </c>
      <c r="Q123">
        <v>2.5180000000000001E-2</v>
      </c>
      <c r="R123">
        <v>2.4719999999999999E-2</v>
      </c>
      <c r="S123">
        <v>2.4479999999999998E-2</v>
      </c>
      <c r="T123">
        <v>2.9850000000000002E-2</v>
      </c>
      <c r="U123">
        <v>2.896E-2</v>
      </c>
      <c r="AL123">
        <v>0.17732000000000001</v>
      </c>
      <c r="AM123">
        <v>0.20043</v>
      </c>
      <c r="AN123">
        <v>0.22847000000000001</v>
      </c>
      <c r="AO123">
        <v>0.24845</v>
      </c>
      <c r="AP123">
        <v>0.26317000000000002</v>
      </c>
      <c r="AQ123">
        <v>0.28304000000000001</v>
      </c>
      <c r="AR123">
        <v>0.28060000000000002</v>
      </c>
      <c r="AS123">
        <v>0.29305999999999999</v>
      </c>
      <c r="AT123">
        <v>0.26668999999999998</v>
      </c>
      <c r="AU123">
        <v>0.26064999999999999</v>
      </c>
      <c r="AV123">
        <v>0.21293000000000001</v>
      </c>
      <c r="AW123">
        <v>0.15977</v>
      </c>
      <c r="AX123">
        <v>0.11045000000000001</v>
      </c>
      <c r="AY123">
        <v>6.5049999999999997E-2</v>
      </c>
      <c r="BA123">
        <v>2.0652900000000001</v>
      </c>
    </row>
    <row r="124" spans="1:53" x14ac:dyDescent="0.25">
      <c r="A124" s="6" t="s">
        <v>4</v>
      </c>
      <c r="B124">
        <v>2.0652900000000001</v>
      </c>
      <c r="D124">
        <v>2.0652900000000001</v>
      </c>
      <c r="F124">
        <v>2.06413</v>
      </c>
      <c r="G124">
        <v>0.1094</v>
      </c>
      <c r="H124">
        <v>7.5870000000000007E-2</v>
      </c>
      <c r="I124">
        <v>8.3269999999999997E-2</v>
      </c>
      <c r="J124">
        <v>3.0859999999999999E-2</v>
      </c>
      <c r="K124">
        <v>0.27854000000000001</v>
      </c>
      <c r="L124">
        <v>3.0859999999999999E-2</v>
      </c>
      <c r="M124">
        <v>3.8420000000000003E-2</v>
      </c>
      <c r="N124">
        <v>3.6630000000000003E-2</v>
      </c>
      <c r="O124">
        <v>3.4419999999999999E-2</v>
      </c>
      <c r="P124">
        <v>2.5760000000000002E-2</v>
      </c>
      <c r="Q124">
        <v>2.5180000000000001E-2</v>
      </c>
      <c r="R124">
        <v>2.4719999999999999E-2</v>
      </c>
      <c r="S124">
        <v>2.4479999999999998E-2</v>
      </c>
      <c r="T124">
        <v>2.9850000000000002E-2</v>
      </c>
      <c r="U124">
        <v>2.896E-2</v>
      </c>
      <c r="AL124">
        <v>0.17732000000000001</v>
      </c>
      <c r="AM124">
        <v>0.20043</v>
      </c>
      <c r="AN124">
        <v>0.22847000000000001</v>
      </c>
      <c r="AO124">
        <v>0.24845</v>
      </c>
      <c r="AP124">
        <v>0.26317000000000002</v>
      </c>
      <c r="AQ124">
        <v>0.28304000000000001</v>
      </c>
      <c r="AR124">
        <v>0.28060000000000002</v>
      </c>
      <c r="AS124">
        <v>0.29305999999999999</v>
      </c>
      <c r="AT124">
        <v>0.26668999999999998</v>
      </c>
      <c r="AU124">
        <v>0.26064999999999999</v>
      </c>
      <c r="AV124">
        <v>0.21293000000000001</v>
      </c>
      <c r="AW124">
        <v>0.15977</v>
      </c>
      <c r="AX124">
        <v>0.11045000000000001</v>
      </c>
      <c r="AY124">
        <v>6.5049999999999997E-2</v>
      </c>
      <c r="BA124">
        <v>2.0652900000000001</v>
      </c>
    </row>
    <row r="125" spans="1:53" x14ac:dyDescent="0.25">
      <c r="A125" s="7" t="s">
        <v>5</v>
      </c>
      <c r="B125">
        <v>2.0652900000000001</v>
      </c>
      <c r="D125">
        <v>2.0652900000000001</v>
      </c>
      <c r="F125">
        <v>2.06413</v>
      </c>
      <c r="G125">
        <v>6.7909999999999998E-2</v>
      </c>
      <c r="H125">
        <v>6.6229999999999997E-2</v>
      </c>
      <c r="I125">
        <v>6.9809999999999997E-2</v>
      </c>
      <c r="J125">
        <v>3.0859999999999999E-2</v>
      </c>
      <c r="K125">
        <v>0.21868000000000001</v>
      </c>
      <c r="L125">
        <v>3.0859999999999999E-2</v>
      </c>
      <c r="M125">
        <v>2.281E-2</v>
      </c>
      <c r="N125">
        <v>2.264E-2</v>
      </c>
      <c r="O125">
        <v>2.2460000000000001E-2</v>
      </c>
      <c r="P125">
        <v>2.205E-2</v>
      </c>
      <c r="Q125">
        <v>2.2089999999999999E-2</v>
      </c>
      <c r="R125">
        <v>2.2929999999999999E-2</v>
      </c>
      <c r="S125">
        <v>2.3369999999999998E-2</v>
      </c>
      <c r="T125">
        <v>2.3279999999999999E-2</v>
      </c>
      <c r="U125">
        <v>2.317E-2</v>
      </c>
      <c r="AL125">
        <v>0.17732000000000001</v>
      </c>
      <c r="AM125">
        <v>0.20043</v>
      </c>
      <c r="AN125">
        <v>0.22847000000000001</v>
      </c>
      <c r="AO125">
        <v>0.24845</v>
      </c>
      <c r="AP125">
        <v>0.26317000000000002</v>
      </c>
      <c r="AQ125">
        <v>0.28304000000000001</v>
      </c>
      <c r="AR125">
        <v>0.28060000000000002</v>
      </c>
      <c r="AS125">
        <v>0.29305999999999999</v>
      </c>
      <c r="AT125">
        <v>0.26668999999999998</v>
      </c>
      <c r="AU125">
        <v>0.26064999999999999</v>
      </c>
      <c r="AV125">
        <v>0.21293000000000001</v>
      </c>
      <c r="AW125">
        <v>0.15773999999999999</v>
      </c>
      <c r="AX125">
        <v>0.10077999999999999</v>
      </c>
      <c r="AY125">
        <v>6.5049999999999997E-2</v>
      </c>
      <c r="BA125">
        <v>2.0652900000000001</v>
      </c>
    </row>
    <row r="126" spans="1:53" x14ac:dyDescent="0.25">
      <c r="A126" s="7" t="s">
        <v>25</v>
      </c>
      <c r="B126">
        <v>1.90019</v>
      </c>
      <c r="D126">
        <v>1.90019</v>
      </c>
      <c r="F126">
        <v>1.89924</v>
      </c>
      <c r="G126">
        <v>0.1094</v>
      </c>
      <c r="H126">
        <v>7.5870000000000007E-2</v>
      </c>
      <c r="I126">
        <v>8.3269999999999997E-2</v>
      </c>
      <c r="J126">
        <v>2.613E-2</v>
      </c>
      <c r="K126">
        <v>0.26418000000000003</v>
      </c>
      <c r="L126">
        <v>2.613E-2</v>
      </c>
      <c r="M126">
        <v>3.8420000000000003E-2</v>
      </c>
      <c r="N126">
        <v>3.6630000000000003E-2</v>
      </c>
      <c r="O126">
        <v>3.4349999999999999E-2</v>
      </c>
      <c r="P126">
        <v>2.5760000000000002E-2</v>
      </c>
      <c r="Q126">
        <v>2.5180000000000001E-2</v>
      </c>
      <c r="R126">
        <v>2.4719999999999999E-2</v>
      </c>
      <c r="S126">
        <v>2.4479999999999998E-2</v>
      </c>
      <c r="T126">
        <v>2.9850000000000002E-2</v>
      </c>
      <c r="U126">
        <v>2.896E-2</v>
      </c>
      <c r="AL126">
        <v>0.14964</v>
      </c>
      <c r="AM126">
        <v>0.17771999999999999</v>
      </c>
      <c r="AN126">
        <v>0.18915999999999999</v>
      </c>
      <c r="AO126">
        <v>0.21617</v>
      </c>
      <c r="AP126">
        <v>0.22669</v>
      </c>
      <c r="AQ126">
        <v>0.23533000000000001</v>
      </c>
      <c r="AR126">
        <v>0.25083</v>
      </c>
      <c r="AS126">
        <v>0.24518000000000001</v>
      </c>
      <c r="AT126">
        <v>0.24240999999999999</v>
      </c>
      <c r="AU126">
        <v>0.22090000000000001</v>
      </c>
      <c r="AV126">
        <v>0.18786</v>
      </c>
      <c r="AW126">
        <v>0.14445</v>
      </c>
      <c r="AX126">
        <v>9.7439999999999999E-2</v>
      </c>
      <c r="AY126">
        <v>6.0740000000000002E-2</v>
      </c>
      <c r="BA126">
        <v>1.90019</v>
      </c>
    </row>
    <row r="127" spans="1:53" x14ac:dyDescent="0.25">
      <c r="A127" s="7" t="s">
        <v>26</v>
      </c>
      <c r="B127">
        <v>2.03342</v>
      </c>
      <c r="D127">
        <v>2.03342</v>
      </c>
      <c r="F127">
        <v>2.0240900000000002</v>
      </c>
      <c r="G127">
        <v>0.1053</v>
      </c>
      <c r="H127">
        <v>7.2679999999999995E-2</v>
      </c>
      <c r="I127">
        <v>8.1100000000000005E-2</v>
      </c>
      <c r="J127">
        <v>2.666E-2</v>
      </c>
      <c r="K127">
        <v>0.27854000000000001</v>
      </c>
      <c r="L127">
        <v>2.666E-2</v>
      </c>
      <c r="M127">
        <v>3.5340000000000003E-2</v>
      </c>
      <c r="N127">
        <v>3.5529999999999999E-2</v>
      </c>
      <c r="O127">
        <v>3.4419999999999999E-2</v>
      </c>
      <c r="P127">
        <v>2.528E-2</v>
      </c>
      <c r="Q127">
        <v>2.4129999999999999E-2</v>
      </c>
      <c r="R127">
        <v>2.3279999999999999E-2</v>
      </c>
      <c r="S127">
        <v>2.3769999999999999E-2</v>
      </c>
      <c r="T127">
        <v>2.955E-2</v>
      </c>
      <c r="U127">
        <v>2.7490000000000001E-2</v>
      </c>
      <c r="AL127">
        <v>0.16369</v>
      </c>
      <c r="AM127">
        <v>0.19964000000000001</v>
      </c>
      <c r="AN127">
        <v>0.20333999999999999</v>
      </c>
      <c r="AO127">
        <v>0.23438000000000001</v>
      </c>
      <c r="AP127">
        <v>0.23766000000000001</v>
      </c>
      <c r="AQ127">
        <v>0.26199</v>
      </c>
      <c r="AR127">
        <v>0.26196999999999998</v>
      </c>
      <c r="AS127">
        <v>0.26893</v>
      </c>
      <c r="AT127">
        <v>0.25630999999999998</v>
      </c>
      <c r="AU127">
        <v>0.24747</v>
      </c>
      <c r="AV127">
        <v>0.20954999999999999</v>
      </c>
      <c r="AW127">
        <v>0.15977</v>
      </c>
      <c r="AX127">
        <v>0.11045000000000001</v>
      </c>
      <c r="AY127">
        <v>6.4180000000000001E-2</v>
      </c>
      <c r="BA127">
        <v>2.03342</v>
      </c>
    </row>
    <row r="128" spans="1:53" x14ac:dyDescent="0.25">
      <c r="A128" s="7" t="s">
        <v>27</v>
      </c>
      <c r="B128">
        <v>1.9851300000000001</v>
      </c>
      <c r="D128">
        <v>1.9851300000000001</v>
      </c>
      <c r="F128">
        <v>1.96591</v>
      </c>
      <c r="G128">
        <v>8.813E-2</v>
      </c>
      <c r="H128">
        <v>5.7119999999999997E-2</v>
      </c>
      <c r="I128">
        <v>6.651E-2</v>
      </c>
      <c r="J128">
        <v>2.751E-2</v>
      </c>
      <c r="K128">
        <v>0.21962000000000001</v>
      </c>
      <c r="L128">
        <v>2.751E-2</v>
      </c>
      <c r="M128">
        <v>3.014E-2</v>
      </c>
      <c r="N128">
        <v>2.9940000000000001E-2</v>
      </c>
      <c r="O128">
        <v>2.8049999999999999E-2</v>
      </c>
      <c r="P128">
        <v>1.9470000000000001E-2</v>
      </c>
      <c r="Q128">
        <v>1.9040000000000001E-2</v>
      </c>
      <c r="R128">
        <v>1.8610000000000002E-2</v>
      </c>
      <c r="S128">
        <v>2.001E-2</v>
      </c>
      <c r="T128">
        <v>2.3439999999999999E-2</v>
      </c>
      <c r="U128">
        <v>2.247E-2</v>
      </c>
      <c r="AL128">
        <v>0.14607000000000001</v>
      </c>
      <c r="AM128">
        <v>0.17509</v>
      </c>
      <c r="AN128">
        <v>0.19961999999999999</v>
      </c>
      <c r="AO128">
        <v>0.21451999999999999</v>
      </c>
      <c r="AP128">
        <v>0.23587</v>
      </c>
      <c r="AQ128">
        <v>0.23777999999999999</v>
      </c>
      <c r="AR128">
        <v>0.25520999999999999</v>
      </c>
      <c r="AS128">
        <v>0.24897</v>
      </c>
      <c r="AT128">
        <v>0.24604000000000001</v>
      </c>
      <c r="AU128">
        <v>0.22414999999999999</v>
      </c>
      <c r="AV128">
        <v>0.18801999999999999</v>
      </c>
      <c r="AW128">
        <v>0.13975000000000001</v>
      </c>
      <c r="AX128">
        <v>9.5149999999999998E-2</v>
      </c>
      <c r="AY128">
        <v>5.2109999999999997E-2</v>
      </c>
      <c r="BA128">
        <v>1.9851300000000001</v>
      </c>
    </row>
    <row r="129" spans="1:53" x14ac:dyDescent="0.25">
      <c r="A129" s="7" t="s">
        <v>28</v>
      </c>
      <c r="B129">
        <v>1.8134399999999999</v>
      </c>
      <c r="D129">
        <v>1.8134399999999999</v>
      </c>
      <c r="F129">
        <v>1.7622199999999999</v>
      </c>
      <c r="G129">
        <v>9.5310000000000006E-2</v>
      </c>
      <c r="H129">
        <v>6.1870000000000001E-2</v>
      </c>
      <c r="I129">
        <v>7.4469999999999995E-2</v>
      </c>
      <c r="J129">
        <v>2.3949999999999999E-2</v>
      </c>
      <c r="K129">
        <v>0.23291000000000001</v>
      </c>
      <c r="L129">
        <v>2.3949999999999999E-2</v>
      </c>
      <c r="M129">
        <v>3.236E-2</v>
      </c>
      <c r="N129">
        <v>3.243E-2</v>
      </c>
      <c r="O129">
        <v>3.0519999999999999E-2</v>
      </c>
      <c r="P129">
        <v>2.1430000000000001E-2</v>
      </c>
      <c r="Q129">
        <v>2.051E-2</v>
      </c>
      <c r="R129">
        <v>1.9890000000000001E-2</v>
      </c>
      <c r="S129">
        <v>2.0070000000000001E-2</v>
      </c>
      <c r="T129">
        <v>2.7949999999999999E-2</v>
      </c>
      <c r="U129">
        <v>2.6960000000000001E-2</v>
      </c>
      <c r="AL129">
        <v>0.13517000000000001</v>
      </c>
      <c r="AM129">
        <v>0.1537</v>
      </c>
      <c r="AN129">
        <v>0.16936000000000001</v>
      </c>
      <c r="AO129">
        <v>0.19392999999999999</v>
      </c>
      <c r="AP129">
        <v>0.20191999999999999</v>
      </c>
      <c r="AQ129">
        <v>0.22342999999999999</v>
      </c>
      <c r="AR129">
        <v>0.22971</v>
      </c>
      <c r="AS129">
        <v>0.23468</v>
      </c>
      <c r="AT129">
        <v>0.22456999999999999</v>
      </c>
      <c r="AU129">
        <v>0.20966000000000001</v>
      </c>
      <c r="AV129">
        <v>0.17662</v>
      </c>
      <c r="AW129">
        <v>0.13411999999999999</v>
      </c>
      <c r="AX129">
        <v>9.1859999999999997E-2</v>
      </c>
      <c r="AY129">
        <v>5.3100000000000001E-2</v>
      </c>
      <c r="BA129">
        <v>1.8134399999999999</v>
      </c>
    </row>
    <row r="130" spans="1:53" x14ac:dyDescent="0.25">
      <c r="A130" s="7" t="s">
        <v>19</v>
      </c>
      <c r="B130">
        <v>1.95672</v>
      </c>
      <c r="D130">
        <v>1.95672</v>
      </c>
      <c r="F130">
        <v>1.93363</v>
      </c>
      <c r="G130">
        <v>9.1310000000000002E-2</v>
      </c>
      <c r="H130">
        <v>6.2379999999999998E-2</v>
      </c>
      <c r="I130">
        <v>7.0809999999999998E-2</v>
      </c>
      <c r="J130">
        <v>2.6870000000000002E-2</v>
      </c>
      <c r="K130">
        <v>0.23208999999999999</v>
      </c>
      <c r="L130">
        <v>2.6870000000000002E-2</v>
      </c>
      <c r="M130">
        <v>3.1440000000000003E-2</v>
      </c>
      <c r="N130">
        <v>3.0870000000000002E-2</v>
      </c>
      <c r="O130">
        <v>2.9080000000000002E-2</v>
      </c>
      <c r="P130">
        <v>2.1430000000000001E-2</v>
      </c>
      <c r="Q130">
        <v>2.0729999999999998E-2</v>
      </c>
      <c r="R130">
        <v>2.0160000000000001E-2</v>
      </c>
      <c r="S130">
        <v>2.0539999999999999E-2</v>
      </c>
      <c r="T130">
        <v>2.5930000000000002E-2</v>
      </c>
      <c r="U130">
        <v>2.4649999999999998E-2</v>
      </c>
      <c r="AL130">
        <v>0.14960999999999999</v>
      </c>
      <c r="AM130">
        <v>0.17823</v>
      </c>
      <c r="AN130">
        <v>0.1923</v>
      </c>
      <c r="AO130">
        <v>0.21893000000000001</v>
      </c>
      <c r="AP130">
        <v>0.22786999999999999</v>
      </c>
      <c r="AQ130">
        <v>0.24753</v>
      </c>
      <c r="AR130">
        <v>0.24865000000000001</v>
      </c>
      <c r="AS130">
        <v>0.25816</v>
      </c>
      <c r="AT130">
        <v>0.24442</v>
      </c>
      <c r="AU130">
        <v>0.23257</v>
      </c>
      <c r="AV130">
        <v>0.19352</v>
      </c>
      <c r="AW130">
        <v>0.14679</v>
      </c>
      <c r="AX130">
        <v>9.8979999999999999E-2</v>
      </c>
      <c r="AY130">
        <v>5.6619999999999997E-2</v>
      </c>
      <c r="BA130">
        <v>1.95672</v>
      </c>
    </row>
    <row r="131" spans="1:53" x14ac:dyDescent="0.25">
      <c r="A131" s="5" t="s">
        <v>12</v>
      </c>
      <c r="B131">
        <v>0.38138</v>
      </c>
      <c r="D131">
        <v>0.38138</v>
      </c>
      <c r="F131">
        <v>0.38057000000000002</v>
      </c>
      <c r="G131">
        <v>9.1E-4</v>
      </c>
      <c r="H131">
        <v>7.6999999999999996E-4</v>
      </c>
      <c r="I131">
        <v>7.6000000000000004E-4</v>
      </c>
      <c r="J131">
        <v>1.0200000000000001E-3</v>
      </c>
      <c r="K131">
        <v>2.7899999999999999E-3</v>
      </c>
      <c r="L131">
        <v>1.0200000000000001E-3</v>
      </c>
      <c r="M131">
        <v>3.2000000000000003E-4</v>
      </c>
      <c r="N131">
        <v>3.1E-4</v>
      </c>
      <c r="O131">
        <v>2.9E-4</v>
      </c>
      <c r="P131">
        <v>2.5999999999999998E-4</v>
      </c>
      <c r="Q131">
        <v>2.5999999999999998E-4</v>
      </c>
      <c r="R131">
        <v>2.5999999999999998E-4</v>
      </c>
      <c r="S131">
        <v>2.5000000000000001E-4</v>
      </c>
      <c r="T131">
        <v>2.5999999999999998E-4</v>
      </c>
      <c r="U131">
        <v>2.5000000000000001E-4</v>
      </c>
      <c r="AL131">
        <v>2.375E-2</v>
      </c>
      <c r="AM131">
        <v>2.8740000000000002E-2</v>
      </c>
      <c r="AN131">
        <v>3.3950000000000001E-2</v>
      </c>
      <c r="AO131">
        <v>3.9230000000000001E-2</v>
      </c>
      <c r="AP131">
        <v>4.3220000000000001E-2</v>
      </c>
      <c r="AQ131">
        <v>4.6510000000000003E-2</v>
      </c>
      <c r="AR131">
        <v>4.845E-2</v>
      </c>
      <c r="AS131">
        <v>4.9250000000000002E-2</v>
      </c>
      <c r="AT131">
        <v>4.768E-2</v>
      </c>
      <c r="AU131">
        <v>4.4269999999999997E-2</v>
      </c>
      <c r="AV131">
        <v>3.6909999999999998E-2</v>
      </c>
      <c r="AW131">
        <v>2.6679999999999999E-2</v>
      </c>
      <c r="AX131">
        <v>1.8419999999999999E-2</v>
      </c>
      <c r="AY131">
        <v>1.1979999999999999E-2</v>
      </c>
      <c r="BA131">
        <v>0.38138</v>
      </c>
    </row>
    <row r="132" spans="1:53" x14ac:dyDescent="0.25">
      <c r="A132" s="6" t="s">
        <v>4</v>
      </c>
      <c r="B132">
        <v>0.38138</v>
      </c>
      <c r="D132">
        <v>0.38138</v>
      </c>
      <c r="F132">
        <v>0.38057000000000002</v>
      </c>
      <c r="G132">
        <v>9.1E-4</v>
      </c>
      <c r="H132">
        <v>7.6999999999999996E-4</v>
      </c>
      <c r="I132">
        <v>7.6000000000000004E-4</v>
      </c>
      <c r="J132">
        <v>1.0200000000000001E-3</v>
      </c>
      <c r="K132">
        <v>2.7899999999999999E-3</v>
      </c>
      <c r="L132">
        <v>1.0200000000000001E-3</v>
      </c>
      <c r="M132">
        <v>3.2000000000000003E-4</v>
      </c>
      <c r="N132">
        <v>3.1E-4</v>
      </c>
      <c r="O132">
        <v>2.9E-4</v>
      </c>
      <c r="P132">
        <v>2.5999999999999998E-4</v>
      </c>
      <c r="Q132">
        <v>2.5999999999999998E-4</v>
      </c>
      <c r="R132">
        <v>2.5999999999999998E-4</v>
      </c>
      <c r="S132">
        <v>2.5000000000000001E-4</v>
      </c>
      <c r="T132">
        <v>2.5999999999999998E-4</v>
      </c>
      <c r="U132">
        <v>2.5000000000000001E-4</v>
      </c>
      <c r="AL132">
        <v>2.375E-2</v>
      </c>
      <c r="AM132">
        <v>2.8740000000000002E-2</v>
      </c>
      <c r="AN132">
        <v>3.3950000000000001E-2</v>
      </c>
      <c r="AO132">
        <v>3.9230000000000001E-2</v>
      </c>
      <c r="AP132">
        <v>4.3220000000000001E-2</v>
      </c>
      <c r="AQ132">
        <v>4.6510000000000003E-2</v>
      </c>
      <c r="AR132">
        <v>4.845E-2</v>
      </c>
      <c r="AS132">
        <v>4.9250000000000002E-2</v>
      </c>
      <c r="AT132">
        <v>4.768E-2</v>
      </c>
      <c r="AU132">
        <v>4.4269999999999997E-2</v>
      </c>
      <c r="AV132">
        <v>3.6909999999999998E-2</v>
      </c>
      <c r="AW132">
        <v>2.6679999999999999E-2</v>
      </c>
      <c r="AX132">
        <v>1.8419999999999999E-2</v>
      </c>
      <c r="AY132">
        <v>1.1979999999999999E-2</v>
      </c>
      <c r="BA132">
        <v>0.38138</v>
      </c>
    </row>
    <row r="133" spans="1:53" x14ac:dyDescent="0.25">
      <c r="A133" s="7" t="s">
        <v>5</v>
      </c>
      <c r="B133">
        <v>0.37503999999999998</v>
      </c>
      <c r="D133">
        <v>0.37503999999999998</v>
      </c>
      <c r="F133">
        <v>0.37414999999999998</v>
      </c>
      <c r="G133">
        <v>7.6999999999999996E-4</v>
      </c>
      <c r="H133">
        <v>7.6999999999999996E-4</v>
      </c>
      <c r="I133">
        <v>7.6000000000000004E-4</v>
      </c>
      <c r="J133">
        <v>9.7000000000000005E-4</v>
      </c>
      <c r="K133">
        <v>2.7899999999999999E-3</v>
      </c>
      <c r="L133">
        <v>9.7000000000000005E-4</v>
      </c>
      <c r="M133">
        <v>2.5000000000000001E-4</v>
      </c>
      <c r="N133">
        <v>2.5999999999999998E-4</v>
      </c>
      <c r="O133">
        <v>2.5999999999999998E-4</v>
      </c>
      <c r="P133">
        <v>2.5999999999999998E-4</v>
      </c>
      <c r="Q133">
        <v>2.5999999999999998E-4</v>
      </c>
      <c r="R133">
        <v>2.5999999999999998E-4</v>
      </c>
      <c r="S133">
        <v>2.5000000000000001E-4</v>
      </c>
      <c r="T133">
        <v>2.5000000000000001E-4</v>
      </c>
      <c r="U133">
        <v>2.5000000000000001E-4</v>
      </c>
      <c r="AL133">
        <v>2.375E-2</v>
      </c>
      <c r="AM133">
        <v>2.8740000000000002E-2</v>
      </c>
      <c r="AN133">
        <v>3.3950000000000001E-2</v>
      </c>
      <c r="AO133">
        <v>3.8359999999999998E-2</v>
      </c>
      <c r="AP133">
        <v>4.2009999999999999E-2</v>
      </c>
      <c r="AQ133">
        <v>4.5280000000000001E-2</v>
      </c>
      <c r="AR133">
        <v>4.6539999999999998E-2</v>
      </c>
      <c r="AS133">
        <v>4.8140000000000002E-2</v>
      </c>
      <c r="AT133">
        <v>4.5949999999999998E-2</v>
      </c>
      <c r="AU133">
        <v>4.3240000000000001E-2</v>
      </c>
      <c r="AV133">
        <v>3.5619999999999999E-2</v>
      </c>
      <c r="AW133">
        <v>2.665E-2</v>
      </c>
      <c r="AX133">
        <v>1.753E-2</v>
      </c>
      <c r="AY133">
        <v>1.1259999999999999E-2</v>
      </c>
      <c r="BA133">
        <v>0.37503999999999998</v>
      </c>
    </row>
    <row r="134" spans="1:53" x14ac:dyDescent="0.25">
      <c r="A134" s="7" t="s">
        <v>25</v>
      </c>
      <c r="B134">
        <v>0.33615</v>
      </c>
      <c r="D134">
        <v>0.33615</v>
      </c>
      <c r="F134">
        <v>0.33522999999999997</v>
      </c>
      <c r="G134">
        <v>8.9999999999999998E-4</v>
      </c>
      <c r="H134">
        <v>6.7000000000000002E-4</v>
      </c>
      <c r="I134">
        <v>7.2000000000000005E-4</v>
      </c>
      <c r="J134">
        <v>9.3000000000000005E-4</v>
      </c>
      <c r="K134">
        <v>2.5300000000000001E-3</v>
      </c>
      <c r="L134">
        <v>9.3000000000000005E-4</v>
      </c>
      <c r="M134">
        <v>3.1E-4</v>
      </c>
      <c r="N134">
        <v>2.9999999999999997E-4</v>
      </c>
      <c r="O134">
        <v>2.7999999999999998E-4</v>
      </c>
      <c r="P134">
        <v>2.2000000000000001E-4</v>
      </c>
      <c r="Q134">
        <v>2.2000000000000001E-4</v>
      </c>
      <c r="R134">
        <v>2.2000000000000001E-4</v>
      </c>
      <c r="S134">
        <v>2.2000000000000001E-4</v>
      </c>
      <c r="T134">
        <v>2.5999999999999998E-4</v>
      </c>
      <c r="U134">
        <v>2.5000000000000001E-4</v>
      </c>
      <c r="AL134">
        <v>0.02</v>
      </c>
      <c r="AM134">
        <v>2.4320000000000001E-2</v>
      </c>
      <c r="AN134">
        <v>2.887E-2</v>
      </c>
      <c r="AO134">
        <v>3.3399999999999999E-2</v>
      </c>
      <c r="AP134">
        <v>3.7179999999999998E-2</v>
      </c>
      <c r="AQ134">
        <v>4.0059999999999998E-2</v>
      </c>
      <c r="AR134">
        <v>4.1439999999999998E-2</v>
      </c>
      <c r="AS134">
        <v>4.299E-2</v>
      </c>
      <c r="AT134">
        <v>4.1209999999999997E-2</v>
      </c>
      <c r="AU134">
        <v>3.8800000000000001E-2</v>
      </c>
      <c r="AV134">
        <v>3.2050000000000002E-2</v>
      </c>
      <c r="AW134">
        <v>2.4080000000000001E-2</v>
      </c>
      <c r="AX134">
        <v>1.584E-2</v>
      </c>
      <c r="AY134">
        <v>1.0160000000000001E-2</v>
      </c>
      <c r="BA134">
        <v>0.33615</v>
      </c>
    </row>
    <row r="135" spans="1:53" x14ac:dyDescent="0.25">
      <c r="A135" s="7" t="s">
        <v>26</v>
      </c>
      <c r="B135">
        <v>0.37287999999999999</v>
      </c>
      <c r="D135">
        <v>0.37287999999999999</v>
      </c>
      <c r="F135">
        <v>0.37192999999999998</v>
      </c>
      <c r="G135">
        <v>7.5000000000000002E-4</v>
      </c>
      <c r="H135">
        <v>7.1000000000000002E-4</v>
      </c>
      <c r="I135">
        <v>7.2000000000000005E-4</v>
      </c>
      <c r="J135">
        <v>1.01E-3</v>
      </c>
      <c r="K135">
        <v>2.6800000000000001E-3</v>
      </c>
      <c r="L135">
        <v>1.01E-3</v>
      </c>
      <c r="M135">
        <v>2.5999999999999998E-4</v>
      </c>
      <c r="N135">
        <v>2.5000000000000001E-4</v>
      </c>
      <c r="O135">
        <v>2.4000000000000001E-4</v>
      </c>
      <c r="P135">
        <v>2.4000000000000001E-4</v>
      </c>
      <c r="Q135">
        <v>2.4000000000000001E-4</v>
      </c>
      <c r="R135">
        <v>2.4000000000000001E-4</v>
      </c>
      <c r="S135">
        <v>2.4000000000000001E-4</v>
      </c>
      <c r="T135">
        <v>2.4000000000000001E-4</v>
      </c>
      <c r="U135">
        <v>2.4000000000000001E-4</v>
      </c>
      <c r="AL135">
        <v>2.2169999999999999E-2</v>
      </c>
      <c r="AM135">
        <v>2.7519999999999999E-2</v>
      </c>
      <c r="AN135">
        <v>3.2759999999999997E-2</v>
      </c>
      <c r="AO135">
        <v>3.8210000000000001E-2</v>
      </c>
      <c r="AP135">
        <v>4.1829999999999999E-2</v>
      </c>
      <c r="AQ135">
        <v>4.5370000000000001E-2</v>
      </c>
      <c r="AR135">
        <v>4.7160000000000001E-2</v>
      </c>
      <c r="AS135">
        <v>4.8140000000000002E-2</v>
      </c>
      <c r="AT135">
        <v>4.6769999999999999E-2</v>
      </c>
      <c r="AU135">
        <v>4.342E-2</v>
      </c>
      <c r="AV135">
        <v>3.6389999999999999E-2</v>
      </c>
      <c r="AW135">
        <v>2.6669999999999999E-2</v>
      </c>
      <c r="AX135">
        <v>1.8030000000000001E-2</v>
      </c>
      <c r="AY135">
        <v>1.189E-2</v>
      </c>
      <c r="BA135">
        <v>0.37287999999999999</v>
      </c>
    </row>
    <row r="136" spans="1:53" x14ac:dyDescent="0.25">
      <c r="A136" s="7" t="s">
        <v>27</v>
      </c>
      <c r="B136">
        <v>0.38138</v>
      </c>
      <c r="D136">
        <v>0.38138</v>
      </c>
      <c r="F136">
        <v>0.38057000000000002</v>
      </c>
      <c r="G136">
        <v>8.4999999999999995E-4</v>
      </c>
      <c r="H136">
        <v>7.2000000000000005E-4</v>
      </c>
      <c r="I136">
        <v>7.2000000000000005E-4</v>
      </c>
      <c r="J136">
        <v>1.0200000000000001E-3</v>
      </c>
      <c r="K136">
        <v>2.7299999999999998E-3</v>
      </c>
      <c r="L136">
        <v>1.0200000000000001E-3</v>
      </c>
      <c r="M136">
        <v>2.9999999999999997E-4</v>
      </c>
      <c r="N136">
        <v>2.9E-4</v>
      </c>
      <c r="O136">
        <v>2.7E-4</v>
      </c>
      <c r="P136">
        <v>2.4000000000000001E-4</v>
      </c>
      <c r="Q136">
        <v>2.4000000000000001E-4</v>
      </c>
      <c r="R136">
        <v>2.4000000000000001E-4</v>
      </c>
      <c r="S136">
        <v>2.4000000000000001E-4</v>
      </c>
      <c r="T136">
        <v>2.5000000000000001E-4</v>
      </c>
      <c r="U136">
        <v>2.4000000000000001E-4</v>
      </c>
      <c r="AL136">
        <v>2.1989999999999999E-2</v>
      </c>
      <c r="AM136">
        <v>2.8199999999999999E-2</v>
      </c>
      <c r="AN136">
        <v>3.2930000000000001E-2</v>
      </c>
      <c r="AO136">
        <v>3.9230000000000001E-2</v>
      </c>
      <c r="AP136">
        <v>4.3220000000000001E-2</v>
      </c>
      <c r="AQ136">
        <v>4.6510000000000003E-2</v>
      </c>
      <c r="AR136">
        <v>4.845E-2</v>
      </c>
      <c r="AS136">
        <v>4.9250000000000002E-2</v>
      </c>
      <c r="AT136">
        <v>4.768E-2</v>
      </c>
      <c r="AU136">
        <v>4.4269999999999997E-2</v>
      </c>
      <c r="AV136">
        <v>3.6909999999999998E-2</v>
      </c>
      <c r="AW136">
        <v>2.6679999999999999E-2</v>
      </c>
      <c r="AX136">
        <v>1.8419999999999999E-2</v>
      </c>
      <c r="AY136">
        <v>1.1979999999999999E-2</v>
      </c>
      <c r="BA136">
        <v>0.38138</v>
      </c>
    </row>
    <row r="137" spans="1:53" x14ac:dyDescent="0.25">
      <c r="A137" s="7" t="s">
        <v>28</v>
      </c>
      <c r="B137">
        <v>0.34916000000000003</v>
      </c>
      <c r="D137">
        <v>0.34916000000000003</v>
      </c>
      <c r="F137">
        <v>0.34827000000000002</v>
      </c>
      <c r="G137">
        <v>9.1E-4</v>
      </c>
      <c r="H137">
        <v>6.3000000000000003E-4</v>
      </c>
      <c r="I137">
        <v>7.2000000000000005E-4</v>
      </c>
      <c r="J137">
        <v>8.9999999999999998E-4</v>
      </c>
      <c r="K137">
        <v>2.5500000000000002E-3</v>
      </c>
      <c r="L137">
        <v>8.9999999999999998E-4</v>
      </c>
      <c r="M137">
        <v>3.2000000000000003E-4</v>
      </c>
      <c r="N137">
        <v>3.1E-4</v>
      </c>
      <c r="O137">
        <v>2.9E-4</v>
      </c>
      <c r="P137">
        <v>2.2000000000000001E-4</v>
      </c>
      <c r="Q137">
        <v>2.1000000000000001E-4</v>
      </c>
      <c r="R137">
        <v>2.1000000000000001E-4</v>
      </c>
      <c r="S137">
        <v>2.2000000000000001E-4</v>
      </c>
      <c r="T137">
        <v>2.5999999999999998E-4</v>
      </c>
      <c r="U137">
        <v>2.5000000000000001E-4</v>
      </c>
      <c r="AL137">
        <v>1.9709999999999998E-2</v>
      </c>
      <c r="AM137">
        <v>2.4539999999999999E-2</v>
      </c>
      <c r="AN137">
        <v>2.981E-2</v>
      </c>
      <c r="AO137">
        <v>3.465E-2</v>
      </c>
      <c r="AP137">
        <v>3.8309999999999997E-2</v>
      </c>
      <c r="AQ137">
        <v>4.1750000000000002E-2</v>
      </c>
      <c r="AR137">
        <v>4.3490000000000001E-2</v>
      </c>
      <c r="AS137">
        <v>4.4769999999999997E-2</v>
      </c>
      <c r="AT137">
        <v>4.3240000000000001E-2</v>
      </c>
      <c r="AU137">
        <v>4.0309999999999999E-2</v>
      </c>
      <c r="AV137">
        <v>3.3550000000000003E-2</v>
      </c>
      <c r="AW137">
        <v>2.4740000000000002E-2</v>
      </c>
      <c r="AX137">
        <v>1.6549999999999999E-2</v>
      </c>
      <c r="AY137">
        <v>1.0710000000000001E-2</v>
      </c>
      <c r="BA137">
        <v>0.34916000000000003</v>
      </c>
    </row>
    <row r="138" spans="1:53" x14ac:dyDescent="0.25">
      <c r="A138" s="7" t="s">
        <v>19</v>
      </c>
      <c r="B138">
        <v>0.36292000000000002</v>
      </c>
      <c r="D138">
        <v>0.36292000000000002</v>
      </c>
      <c r="F138">
        <v>0.36203000000000002</v>
      </c>
      <c r="G138">
        <v>8.0999999999999996E-4</v>
      </c>
      <c r="H138">
        <v>6.8999999999999997E-4</v>
      </c>
      <c r="I138">
        <v>6.9999999999999999E-4</v>
      </c>
      <c r="J138">
        <v>9.7000000000000005E-4</v>
      </c>
      <c r="K138">
        <v>2.5899999999999999E-3</v>
      </c>
      <c r="L138">
        <v>9.7000000000000005E-4</v>
      </c>
      <c r="M138">
        <v>2.7999999999999998E-4</v>
      </c>
      <c r="N138">
        <v>2.7E-4</v>
      </c>
      <c r="O138">
        <v>2.5000000000000001E-4</v>
      </c>
      <c r="P138">
        <v>2.3000000000000001E-4</v>
      </c>
      <c r="Q138">
        <v>2.3000000000000001E-4</v>
      </c>
      <c r="R138">
        <v>2.3000000000000001E-4</v>
      </c>
      <c r="S138">
        <v>2.3000000000000001E-4</v>
      </c>
      <c r="T138">
        <v>2.3000000000000001E-4</v>
      </c>
      <c r="U138">
        <v>2.3000000000000001E-4</v>
      </c>
      <c r="AL138">
        <v>2.1530000000000001E-2</v>
      </c>
      <c r="AM138">
        <v>2.666E-2</v>
      </c>
      <c r="AN138">
        <v>3.1629999999999998E-2</v>
      </c>
      <c r="AO138">
        <v>3.6769999999999997E-2</v>
      </c>
      <c r="AP138">
        <v>4.0259999999999997E-2</v>
      </c>
      <c r="AQ138">
        <v>4.3790000000000003E-2</v>
      </c>
      <c r="AR138">
        <v>4.5409999999999999E-2</v>
      </c>
      <c r="AS138">
        <v>4.666E-2</v>
      </c>
      <c r="AT138">
        <v>4.4970000000000003E-2</v>
      </c>
      <c r="AU138">
        <v>4.2009999999999999E-2</v>
      </c>
      <c r="AV138">
        <v>3.4909999999999997E-2</v>
      </c>
      <c r="AW138">
        <v>2.5760000000000002E-2</v>
      </c>
      <c r="AX138">
        <v>1.7219999999999999E-2</v>
      </c>
      <c r="AY138">
        <v>1.116E-2</v>
      </c>
      <c r="BA138">
        <v>0.36292000000000002</v>
      </c>
    </row>
    <row r="139" spans="1:53" x14ac:dyDescent="0.25">
      <c r="A139" s="4" t="s">
        <v>16</v>
      </c>
      <c r="B139">
        <v>8.0999999999999996E-4</v>
      </c>
      <c r="D139">
        <v>8.0999999999999996E-4</v>
      </c>
      <c r="G139">
        <v>3.4000000000000002E-4</v>
      </c>
      <c r="H139">
        <v>2.3000000000000001E-4</v>
      </c>
      <c r="I139">
        <v>2.7999999999999998E-4</v>
      </c>
      <c r="J139">
        <v>9.0000000000000006E-5</v>
      </c>
      <c r="K139">
        <v>8.0999999999999996E-4</v>
      </c>
      <c r="L139">
        <v>9.0000000000000006E-5</v>
      </c>
      <c r="M139">
        <v>1.2E-4</v>
      </c>
      <c r="N139">
        <v>1.2E-4</v>
      </c>
      <c r="O139">
        <v>1.1E-4</v>
      </c>
      <c r="P139">
        <v>9.0000000000000006E-5</v>
      </c>
      <c r="Q139">
        <v>6.9999999999999994E-5</v>
      </c>
      <c r="R139">
        <v>6.9999999999999994E-5</v>
      </c>
      <c r="S139">
        <v>1E-4</v>
      </c>
      <c r="T139">
        <v>1E-4</v>
      </c>
      <c r="U139">
        <v>9.0000000000000006E-5</v>
      </c>
      <c r="BA139">
        <v>8.0999999999999996E-4</v>
      </c>
    </row>
    <row r="140" spans="1:53" x14ac:dyDescent="0.25">
      <c r="A140" s="5" t="s">
        <v>18</v>
      </c>
      <c r="B140">
        <v>8.0999999999999996E-4</v>
      </c>
      <c r="D140">
        <v>8.0999999999999996E-4</v>
      </c>
      <c r="G140">
        <v>3.4000000000000002E-4</v>
      </c>
      <c r="H140">
        <v>2.3000000000000001E-4</v>
      </c>
      <c r="I140">
        <v>2.7999999999999998E-4</v>
      </c>
      <c r="J140">
        <v>9.0000000000000006E-5</v>
      </c>
      <c r="K140">
        <v>8.0999999999999996E-4</v>
      </c>
      <c r="L140">
        <v>9.0000000000000006E-5</v>
      </c>
      <c r="M140">
        <v>1.2E-4</v>
      </c>
      <c r="N140">
        <v>1.2E-4</v>
      </c>
      <c r="O140">
        <v>1.1E-4</v>
      </c>
      <c r="P140">
        <v>9.0000000000000006E-5</v>
      </c>
      <c r="Q140">
        <v>6.9999999999999994E-5</v>
      </c>
      <c r="R140">
        <v>6.9999999999999994E-5</v>
      </c>
      <c r="S140">
        <v>1E-4</v>
      </c>
      <c r="T140">
        <v>1E-4</v>
      </c>
      <c r="U140">
        <v>9.0000000000000006E-5</v>
      </c>
      <c r="BA140">
        <v>8.0999999999999996E-4</v>
      </c>
    </row>
    <row r="141" spans="1:53" x14ac:dyDescent="0.25">
      <c r="A141" s="6" t="s">
        <v>4</v>
      </c>
      <c r="B141">
        <v>8.0999999999999996E-4</v>
      </c>
      <c r="D141">
        <v>8.0999999999999996E-4</v>
      </c>
      <c r="G141">
        <v>3.4000000000000002E-4</v>
      </c>
      <c r="H141">
        <v>2.3000000000000001E-4</v>
      </c>
      <c r="I141">
        <v>2.7999999999999998E-4</v>
      </c>
      <c r="J141">
        <v>9.0000000000000006E-5</v>
      </c>
      <c r="K141">
        <v>8.0999999999999996E-4</v>
      </c>
      <c r="L141">
        <v>9.0000000000000006E-5</v>
      </c>
      <c r="M141">
        <v>1.2E-4</v>
      </c>
      <c r="N141">
        <v>1.2E-4</v>
      </c>
      <c r="O141">
        <v>1.1E-4</v>
      </c>
      <c r="P141">
        <v>9.0000000000000006E-5</v>
      </c>
      <c r="Q141">
        <v>6.9999999999999994E-5</v>
      </c>
      <c r="R141">
        <v>6.9999999999999994E-5</v>
      </c>
      <c r="S141">
        <v>1E-4</v>
      </c>
      <c r="T141">
        <v>1E-4</v>
      </c>
      <c r="U141">
        <v>9.0000000000000006E-5</v>
      </c>
      <c r="BA141">
        <v>8.0999999999999996E-4</v>
      </c>
    </row>
    <row r="142" spans="1:53" x14ac:dyDescent="0.25">
      <c r="A142" s="7" t="s">
        <v>5</v>
      </c>
      <c r="B142">
        <v>8.0999999999999996E-4</v>
      </c>
      <c r="D142">
        <v>8.0999999999999996E-4</v>
      </c>
      <c r="G142">
        <v>3.4000000000000002E-4</v>
      </c>
      <c r="H142">
        <v>2.1000000000000001E-4</v>
      </c>
      <c r="I142">
        <v>2.7E-4</v>
      </c>
      <c r="J142">
        <v>9.0000000000000006E-5</v>
      </c>
      <c r="K142">
        <v>8.0999999999999996E-4</v>
      </c>
      <c r="L142">
        <v>9.0000000000000006E-5</v>
      </c>
      <c r="M142">
        <v>1.2E-4</v>
      </c>
      <c r="N142">
        <v>1.2E-4</v>
      </c>
      <c r="O142">
        <v>1.1E-4</v>
      </c>
      <c r="P142">
        <v>8.0000000000000007E-5</v>
      </c>
      <c r="Q142">
        <v>6.9999999999999994E-5</v>
      </c>
      <c r="R142">
        <v>6.9999999999999994E-5</v>
      </c>
      <c r="S142">
        <v>1E-4</v>
      </c>
      <c r="T142">
        <v>9.0000000000000006E-5</v>
      </c>
      <c r="U142">
        <v>8.0000000000000007E-5</v>
      </c>
      <c r="BA142">
        <v>8.0999999999999996E-4</v>
      </c>
    </row>
    <row r="143" spans="1:53" x14ac:dyDescent="0.25">
      <c r="A143" s="7" t="s">
        <v>25</v>
      </c>
      <c r="B143">
        <v>7.7999999999999999E-4</v>
      </c>
      <c r="D143">
        <v>7.7999999999999999E-4</v>
      </c>
      <c r="G143">
        <v>3.3E-4</v>
      </c>
      <c r="H143">
        <v>2.2000000000000001E-4</v>
      </c>
      <c r="I143">
        <v>2.7E-4</v>
      </c>
      <c r="J143">
        <v>9.0000000000000006E-5</v>
      </c>
      <c r="K143">
        <v>7.7999999999999999E-4</v>
      </c>
      <c r="L143">
        <v>9.0000000000000006E-5</v>
      </c>
      <c r="M143">
        <v>1.2E-4</v>
      </c>
      <c r="N143">
        <v>1.2E-4</v>
      </c>
      <c r="O143">
        <v>1.1E-4</v>
      </c>
      <c r="P143">
        <v>8.0000000000000007E-5</v>
      </c>
      <c r="Q143">
        <v>6.9999999999999994E-5</v>
      </c>
      <c r="R143">
        <v>6.9999999999999994E-5</v>
      </c>
      <c r="S143">
        <v>1E-4</v>
      </c>
      <c r="T143">
        <v>1E-4</v>
      </c>
      <c r="U143">
        <v>9.0000000000000006E-5</v>
      </c>
      <c r="BA143">
        <v>7.7999999999999999E-4</v>
      </c>
    </row>
    <row r="144" spans="1:53" x14ac:dyDescent="0.25">
      <c r="A144" s="7" t="s">
        <v>26</v>
      </c>
      <c r="B144">
        <v>8.0000000000000004E-4</v>
      </c>
      <c r="D144">
        <v>8.0000000000000004E-4</v>
      </c>
      <c r="G144">
        <v>3.3E-4</v>
      </c>
      <c r="H144">
        <v>2.3000000000000001E-4</v>
      </c>
      <c r="I144">
        <v>2.7999999999999998E-4</v>
      </c>
      <c r="J144">
        <v>9.0000000000000006E-5</v>
      </c>
      <c r="K144">
        <v>8.0000000000000004E-4</v>
      </c>
      <c r="L144">
        <v>9.0000000000000006E-5</v>
      </c>
      <c r="M144">
        <v>1.2E-4</v>
      </c>
      <c r="N144">
        <v>1.2E-4</v>
      </c>
      <c r="O144">
        <v>1E-4</v>
      </c>
      <c r="P144">
        <v>9.0000000000000006E-5</v>
      </c>
      <c r="Q144">
        <v>6.9999999999999994E-5</v>
      </c>
      <c r="R144">
        <v>6.9999999999999994E-5</v>
      </c>
      <c r="S144">
        <v>1E-4</v>
      </c>
      <c r="T144">
        <v>1E-4</v>
      </c>
      <c r="U144">
        <v>9.0000000000000006E-5</v>
      </c>
      <c r="BA144">
        <v>8.0000000000000004E-4</v>
      </c>
    </row>
    <row r="145" spans="1:53" x14ac:dyDescent="0.25">
      <c r="A145" s="7" t="s">
        <v>27</v>
      </c>
      <c r="B145">
        <v>7.6999999999999996E-4</v>
      </c>
      <c r="D145">
        <v>7.6999999999999996E-4</v>
      </c>
      <c r="G145">
        <v>3.3E-4</v>
      </c>
      <c r="H145">
        <v>2.1000000000000001E-4</v>
      </c>
      <c r="I145">
        <v>2.7E-4</v>
      </c>
      <c r="J145">
        <v>9.0000000000000006E-5</v>
      </c>
      <c r="K145">
        <v>7.6999999999999996E-4</v>
      </c>
      <c r="L145">
        <v>9.0000000000000006E-5</v>
      </c>
      <c r="M145">
        <v>1.1E-4</v>
      </c>
      <c r="N145">
        <v>1.1E-4</v>
      </c>
      <c r="O145">
        <v>1.1E-4</v>
      </c>
      <c r="P145">
        <v>8.0000000000000007E-5</v>
      </c>
      <c r="Q145">
        <v>6.9999999999999994E-5</v>
      </c>
      <c r="R145">
        <v>6.9999999999999994E-5</v>
      </c>
      <c r="S145">
        <v>9.0000000000000006E-5</v>
      </c>
      <c r="T145">
        <v>9.0000000000000006E-5</v>
      </c>
      <c r="U145">
        <v>9.0000000000000006E-5</v>
      </c>
      <c r="BA145">
        <v>7.6999999999999996E-4</v>
      </c>
    </row>
    <row r="146" spans="1:53" x14ac:dyDescent="0.25">
      <c r="A146" s="7" t="s">
        <v>28</v>
      </c>
      <c r="B146">
        <v>7.6000000000000004E-4</v>
      </c>
      <c r="D146">
        <v>7.6000000000000004E-4</v>
      </c>
      <c r="G146">
        <v>3.2000000000000003E-4</v>
      </c>
      <c r="H146">
        <v>2.2000000000000001E-4</v>
      </c>
      <c r="I146">
        <v>2.5999999999999998E-4</v>
      </c>
      <c r="J146">
        <v>9.0000000000000006E-5</v>
      </c>
      <c r="K146">
        <v>7.6000000000000004E-4</v>
      </c>
      <c r="L146">
        <v>9.0000000000000006E-5</v>
      </c>
      <c r="M146">
        <v>1.1E-4</v>
      </c>
      <c r="N146">
        <v>1.1E-4</v>
      </c>
      <c r="O146">
        <v>1.1E-4</v>
      </c>
      <c r="P146">
        <v>9.0000000000000006E-5</v>
      </c>
      <c r="Q146">
        <v>6.9999999999999994E-5</v>
      </c>
      <c r="R146">
        <v>6.0000000000000002E-5</v>
      </c>
      <c r="S146">
        <v>9.0000000000000006E-5</v>
      </c>
      <c r="T146">
        <v>9.0000000000000006E-5</v>
      </c>
      <c r="U146">
        <v>9.0000000000000006E-5</v>
      </c>
      <c r="BA146">
        <v>7.6000000000000004E-4</v>
      </c>
    </row>
    <row r="147" spans="1:53" x14ac:dyDescent="0.25">
      <c r="A147" s="7" t="s">
        <v>19</v>
      </c>
      <c r="B147">
        <v>7.6000000000000004E-4</v>
      </c>
      <c r="D147">
        <v>7.6000000000000004E-4</v>
      </c>
      <c r="G147">
        <v>3.2000000000000003E-4</v>
      </c>
      <c r="H147">
        <v>2.0000000000000001E-4</v>
      </c>
      <c r="I147">
        <v>2.5999999999999998E-4</v>
      </c>
      <c r="J147">
        <v>9.0000000000000006E-5</v>
      </c>
      <c r="K147">
        <v>7.6000000000000004E-4</v>
      </c>
      <c r="L147">
        <v>9.0000000000000006E-5</v>
      </c>
      <c r="M147">
        <v>1.1E-4</v>
      </c>
      <c r="N147">
        <v>1.1E-4</v>
      </c>
      <c r="O147">
        <v>1E-4</v>
      </c>
      <c r="P147">
        <v>8.0000000000000007E-5</v>
      </c>
      <c r="Q147">
        <v>6.9999999999999994E-5</v>
      </c>
      <c r="R147">
        <v>6.9999999999999994E-5</v>
      </c>
      <c r="S147">
        <v>9.0000000000000006E-5</v>
      </c>
      <c r="T147">
        <v>9.0000000000000006E-5</v>
      </c>
      <c r="U147">
        <v>9.0000000000000006E-5</v>
      </c>
      <c r="BA147">
        <v>7.6000000000000004E-4</v>
      </c>
    </row>
    <row r="148" spans="1:53" x14ac:dyDescent="0.25">
      <c r="A148" s="5" t="s">
        <v>14</v>
      </c>
      <c r="B148">
        <v>3.0000000000000001E-5</v>
      </c>
      <c r="D148">
        <v>3.0000000000000001E-5</v>
      </c>
      <c r="G148">
        <v>1.0000000000000001E-5</v>
      </c>
      <c r="H148">
        <v>1.0000000000000001E-5</v>
      </c>
      <c r="I148">
        <v>1.0000000000000001E-5</v>
      </c>
      <c r="J148">
        <v>0</v>
      </c>
      <c r="K148">
        <v>3.0000000000000001E-5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BA148">
        <v>3.0000000000000001E-5</v>
      </c>
    </row>
    <row r="149" spans="1:53" x14ac:dyDescent="0.25">
      <c r="A149" s="6" t="s">
        <v>4</v>
      </c>
      <c r="B149">
        <v>3.0000000000000001E-5</v>
      </c>
      <c r="D149">
        <v>3.0000000000000001E-5</v>
      </c>
      <c r="G149">
        <v>1.0000000000000001E-5</v>
      </c>
      <c r="H149">
        <v>1.0000000000000001E-5</v>
      </c>
      <c r="I149">
        <v>1.0000000000000001E-5</v>
      </c>
      <c r="J149">
        <v>0</v>
      </c>
      <c r="K149">
        <v>3.0000000000000001E-5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BA149">
        <v>3.0000000000000001E-5</v>
      </c>
    </row>
    <row r="150" spans="1:53" x14ac:dyDescent="0.25">
      <c r="A150" s="7" t="s">
        <v>5</v>
      </c>
      <c r="B150">
        <v>2.0000000000000002E-5</v>
      </c>
      <c r="D150">
        <v>2.0000000000000002E-5</v>
      </c>
      <c r="G150">
        <v>1.0000000000000001E-5</v>
      </c>
      <c r="H150">
        <v>1.0000000000000001E-5</v>
      </c>
      <c r="I150">
        <v>1.0000000000000001E-5</v>
      </c>
      <c r="J150">
        <v>0</v>
      </c>
      <c r="K150">
        <v>2.0000000000000002E-5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BA150">
        <v>2.0000000000000002E-5</v>
      </c>
    </row>
    <row r="151" spans="1:53" x14ac:dyDescent="0.25">
      <c r="A151" s="7" t="s">
        <v>25</v>
      </c>
      <c r="B151">
        <v>2.0000000000000002E-5</v>
      </c>
      <c r="D151">
        <v>2.0000000000000002E-5</v>
      </c>
      <c r="G151">
        <v>1.0000000000000001E-5</v>
      </c>
      <c r="H151">
        <v>1.0000000000000001E-5</v>
      </c>
      <c r="I151">
        <v>1.0000000000000001E-5</v>
      </c>
      <c r="J151">
        <v>0</v>
      </c>
      <c r="K151">
        <v>2.0000000000000002E-5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BA151">
        <v>2.0000000000000002E-5</v>
      </c>
    </row>
    <row r="152" spans="1:53" x14ac:dyDescent="0.25">
      <c r="A152" s="7" t="s">
        <v>26</v>
      </c>
      <c r="B152">
        <v>3.0000000000000001E-5</v>
      </c>
      <c r="D152">
        <v>3.0000000000000001E-5</v>
      </c>
      <c r="G152">
        <v>1.0000000000000001E-5</v>
      </c>
      <c r="H152">
        <v>1.0000000000000001E-5</v>
      </c>
      <c r="I152">
        <v>1.0000000000000001E-5</v>
      </c>
      <c r="J152">
        <v>0</v>
      </c>
      <c r="K152">
        <v>3.0000000000000001E-5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BA152">
        <v>3.0000000000000001E-5</v>
      </c>
    </row>
    <row r="153" spans="1:53" x14ac:dyDescent="0.25">
      <c r="A153" s="7" t="s">
        <v>27</v>
      </c>
      <c r="B153">
        <v>2.0000000000000002E-5</v>
      </c>
      <c r="D153">
        <v>2.0000000000000002E-5</v>
      </c>
      <c r="G153">
        <v>1.0000000000000001E-5</v>
      </c>
      <c r="H153">
        <v>1.0000000000000001E-5</v>
      </c>
      <c r="I153">
        <v>1.0000000000000001E-5</v>
      </c>
      <c r="J153">
        <v>0</v>
      </c>
      <c r="K153">
        <v>2.0000000000000002E-5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BA153">
        <v>2.0000000000000002E-5</v>
      </c>
    </row>
    <row r="154" spans="1:53" x14ac:dyDescent="0.25">
      <c r="A154" s="7" t="s">
        <v>28</v>
      </c>
      <c r="B154">
        <v>3.0000000000000001E-5</v>
      </c>
      <c r="D154">
        <v>3.0000000000000001E-5</v>
      </c>
      <c r="G154">
        <v>1.0000000000000001E-5</v>
      </c>
      <c r="H154">
        <v>1.0000000000000001E-5</v>
      </c>
      <c r="I154">
        <v>1.0000000000000001E-5</v>
      </c>
      <c r="J154">
        <v>0</v>
      </c>
      <c r="K154">
        <v>3.0000000000000001E-5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BA154">
        <v>3.0000000000000001E-5</v>
      </c>
    </row>
    <row r="155" spans="1:53" x14ac:dyDescent="0.25">
      <c r="A155" s="6" t="s">
        <v>6</v>
      </c>
      <c r="B155">
        <v>3.0000000000000001E-5</v>
      </c>
      <c r="D155">
        <v>3.0000000000000001E-5</v>
      </c>
      <c r="G155">
        <v>1.0000000000000001E-5</v>
      </c>
      <c r="H155">
        <v>1.0000000000000001E-5</v>
      </c>
      <c r="I155">
        <v>1.0000000000000001E-5</v>
      </c>
      <c r="J155">
        <v>0</v>
      </c>
      <c r="K155">
        <v>3.0000000000000001E-5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BA155">
        <v>3.0000000000000001E-5</v>
      </c>
    </row>
    <row r="156" spans="1:53" x14ac:dyDescent="0.25">
      <c r="A156" s="7" t="s">
        <v>5</v>
      </c>
      <c r="B156">
        <v>2.0000000000000002E-5</v>
      </c>
      <c r="D156">
        <v>2.0000000000000002E-5</v>
      </c>
      <c r="G156">
        <v>1.0000000000000001E-5</v>
      </c>
      <c r="H156">
        <v>1.0000000000000001E-5</v>
      </c>
      <c r="I156">
        <v>1.0000000000000001E-5</v>
      </c>
      <c r="J156">
        <v>0</v>
      </c>
      <c r="K156">
        <v>2.0000000000000002E-5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BA156">
        <v>2.0000000000000002E-5</v>
      </c>
    </row>
    <row r="157" spans="1:53" x14ac:dyDescent="0.25">
      <c r="A157" s="7" t="s">
        <v>25</v>
      </c>
      <c r="B157">
        <v>2.0000000000000002E-5</v>
      </c>
      <c r="D157">
        <v>2.0000000000000002E-5</v>
      </c>
      <c r="G157">
        <v>1.0000000000000001E-5</v>
      </c>
      <c r="H157">
        <v>1.0000000000000001E-5</v>
      </c>
      <c r="I157">
        <v>1.0000000000000001E-5</v>
      </c>
      <c r="J157">
        <v>0</v>
      </c>
      <c r="K157">
        <v>2.0000000000000002E-5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BA157">
        <v>2.0000000000000002E-5</v>
      </c>
    </row>
    <row r="158" spans="1:53" x14ac:dyDescent="0.25">
      <c r="A158" s="7" t="s">
        <v>26</v>
      </c>
      <c r="B158">
        <v>3.0000000000000001E-5</v>
      </c>
      <c r="D158">
        <v>3.0000000000000001E-5</v>
      </c>
      <c r="G158">
        <v>1.0000000000000001E-5</v>
      </c>
      <c r="H158">
        <v>1.0000000000000001E-5</v>
      </c>
      <c r="I158">
        <v>1.0000000000000001E-5</v>
      </c>
      <c r="J158">
        <v>0</v>
      </c>
      <c r="K158">
        <v>3.0000000000000001E-5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BA158">
        <v>3.0000000000000001E-5</v>
      </c>
    </row>
    <row r="159" spans="1:53" x14ac:dyDescent="0.25">
      <c r="A159" s="7" t="s">
        <v>27</v>
      </c>
      <c r="B159">
        <v>2.0000000000000002E-5</v>
      </c>
      <c r="D159">
        <v>2.0000000000000002E-5</v>
      </c>
      <c r="G159">
        <v>1.0000000000000001E-5</v>
      </c>
      <c r="H159">
        <v>1.0000000000000001E-5</v>
      </c>
      <c r="I159">
        <v>1.0000000000000001E-5</v>
      </c>
      <c r="J159">
        <v>0</v>
      </c>
      <c r="K159">
        <v>2.0000000000000002E-5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BA159">
        <v>2.0000000000000002E-5</v>
      </c>
    </row>
    <row r="160" spans="1:53" x14ac:dyDescent="0.25">
      <c r="A160" s="7" t="s">
        <v>28</v>
      </c>
      <c r="B160">
        <v>2.0000000000000002E-5</v>
      </c>
      <c r="D160">
        <v>2.0000000000000002E-5</v>
      </c>
      <c r="G160">
        <v>1.0000000000000001E-5</v>
      </c>
      <c r="H160">
        <v>1.0000000000000001E-5</v>
      </c>
      <c r="I160">
        <v>1.0000000000000001E-5</v>
      </c>
      <c r="J160">
        <v>0</v>
      </c>
      <c r="K160">
        <v>2.0000000000000002E-5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BA160">
        <v>2.0000000000000002E-5</v>
      </c>
    </row>
    <row r="161" spans="1:53" x14ac:dyDescent="0.25">
      <c r="A161" s="5" t="s">
        <v>17</v>
      </c>
      <c r="B161">
        <v>2.3000000000000001E-4</v>
      </c>
      <c r="D161">
        <v>2.3000000000000001E-4</v>
      </c>
      <c r="G161">
        <v>1E-4</v>
      </c>
      <c r="H161">
        <v>6.0000000000000002E-5</v>
      </c>
      <c r="I161">
        <v>8.0000000000000007E-5</v>
      </c>
      <c r="J161">
        <v>3.0000000000000001E-5</v>
      </c>
      <c r="K161">
        <v>2.3000000000000001E-4</v>
      </c>
      <c r="L161">
        <v>3.0000000000000001E-5</v>
      </c>
      <c r="M161">
        <v>3.0000000000000001E-5</v>
      </c>
      <c r="N161">
        <v>4.0000000000000003E-5</v>
      </c>
      <c r="O161">
        <v>3.0000000000000001E-5</v>
      </c>
      <c r="P161">
        <v>2.0000000000000002E-5</v>
      </c>
      <c r="Q161">
        <v>2.0000000000000002E-5</v>
      </c>
      <c r="R161">
        <v>2.0000000000000002E-5</v>
      </c>
      <c r="S161">
        <v>3.0000000000000001E-5</v>
      </c>
      <c r="T161">
        <v>3.0000000000000001E-5</v>
      </c>
      <c r="U161">
        <v>3.0000000000000001E-5</v>
      </c>
      <c r="BA161">
        <v>2.3000000000000001E-4</v>
      </c>
    </row>
    <row r="162" spans="1:53" x14ac:dyDescent="0.25">
      <c r="A162" s="6" t="s">
        <v>4</v>
      </c>
      <c r="B162">
        <v>2.3000000000000001E-4</v>
      </c>
      <c r="D162">
        <v>2.3000000000000001E-4</v>
      </c>
      <c r="G162">
        <v>1E-4</v>
      </c>
      <c r="H162">
        <v>6.0000000000000002E-5</v>
      </c>
      <c r="I162">
        <v>8.0000000000000007E-5</v>
      </c>
      <c r="J162">
        <v>3.0000000000000001E-5</v>
      </c>
      <c r="K162">
        <v>2.3000000000000001E-4</v>
      </c>
      <c r="L162">
        <v>3.0000000000000001E-5</v>
      </c>
      <c r="M162">
        <v>3.0000000000000001E-5</v>
      </c>
      <c r="N162">
        <v>4.0000000000000003E-5</v>
      </c>
      <c r="O162">
        <v>3.0000000000000001E-5</v>
      </c>
      <c r="P162">
        <v>2.0000000000000002E-5</v>
      </c>
      <c r="Q162">
        <v>2.0000000000000002E-5</v>
      </c>
      <c r="R162">
        <v>2.0000000000000002E-5</v>
      </c>
      <c r="S162">
        <v>3.0000000000000001E-5</v>
      </c>
      <c r="T162">
        <v>3.0000000000000001E-5</v>
      </c>
      <c r="U162">
        <v>3.0000000000000001E-5</v>
      </c>
      <c r="BA162">
        <v>2.3000000000000001E-4</v>
      </c>
    </row>
    <row r="163" spans="1:53" x14ac:dyDescent="0.25">
      <c r="A163" s="7" t="s">
        <v>5</v>
      </c>
      <c r="B163">
        <v>2.3000000000000001E-4</v>
      </c>
      <c r="D163">
        <v>2.3000000000000001E-4</v>
      </c>
      <c r="G163">
        <v>1E-4</v>
      </c>
      <c r="H163">
        <v>5.0000000000000002E-5</v>
      </c>
      <c r="I163">
        <v>8.0000000000000007E-5</v>
      </c>
      <c r="J163">
        <v>3.0000000000000001E-5</v>
      </c>
      <c r="K163">
        <v>2.3000000000000001E-4</v>
      </c>
      <c r="L163">
        <v>3.0000000000000001E-5</v>
      </c>
      <c r="M163">
        <v>3.0000000000000001E-5</v>
      </c>
      <c r="N163">
        <v>4.0000000000000003E-5</v>
      </c>
      <c r="O163">
        <v>3.0000000000000001E-5</v>
      </c>
      <c r="P163">
        <v>2.0000000000000002E-5</v>
      </c>
      <c r="Q163">
        <v>2.0000000000000002E-5</v>
      </c>
      <c r="R163">
        <v>2.0000000000000002E-5</v>
      </c>
      <c r="S163">
        <v>3.0000000000000001E-5</v>
      </c>
      <c r="T163">
        <v>3.0000000000000001E-5</v>
      </c>
      <c r="U163">
        <v>3.0000000000000001E-5</v>
      </c>
      <c r="BA163">
        <v>2.3000000000000001E-4</v>
      </c>
    </row>
    <row r="164" spans="1:53" x14ac:dyDescent="0.25">
      <c r="A164" s="7" t="s">
        <v>25</v>
      </c>
      <c r="B164">
        <v>2.2000000000000001E-4</v>
      </c>
      <c r="D164">
        <v>2.2000000000000001E-4</v>
      </c>
      <c r="G164">
        <v>9.0000000000000006E-5</v>
      </c>
      <c r="H164">
        <v>6.0000000000000002E-5</v>
      </c>
      <c r="I164">
        <v>6.9999999999999994E-5</v>
      </c>
      <c r="J164">
        <v>3.0000000000000001E-5</v>
      </c>
      <c r="K164">
        <v>2.2000000000000001E-4</v>
      </c>
      <c r="L164">
        <v>3.0000000000000001E-5</v>
      </c>
      <c r="M164">
        <v>3.0000000000000001E-5</v>
      </c>
      <c r="N164">
        <v>3.0000000000000001E-5</v>
      </c>
      <c r="O164">
        <v>3.0000000000000001E-5</v>
      </c>
      <c r="P164">
        <v>2.0000000000000002E-5</v>
      </c>
      <c r="Q164">
        <v>2.0000000000000002E-5</v>
      </c>
      <c r="R164">
        <v>2.0000000000000002E-5</v>
      </c>
      <c r="S164">
        <v>2.0000000000000002E-5</v>
      </c>
      <c r="T164">
        <v>3.0000000000000001E-5</v>
      </c>
      <c r="U164">
        <v>2.0000000000000002E-5</v>
      </c>
      <c r="BA164">
        <v>2.2000000000000001E-4</v>
      </c>
    </row>
    <row r="165" spans="1:53" x14ac:dyDescent="0.25">
      <c r="A165" s="7" t="s">
        <v>26</v>
      </c>
      <c r="B165">
        <v>2.2000000000000001E-4</v>
      </c>
      <c r="D165">
        <v>2.2000000000000001E-4</v>
      </c>
      <c r="G165">
        <v>9.0000000000000006E-5</v>
      </c>
      <c r="H165">
        <v>6.0000000000000002E-5</v>
      </c>
      <c r="I165">
        <v>6.9999999999999994E-5</v>
      </c>
      <c r="J165">
        <v>3.0000000000000001E-5</v>
      </c>
      <c r="K165">
        <v>2.2000000000000001E-4</v>
      </c>
      <c r="L165">
        <v>3.0000000000000001E-5</v>
      </c>
      <c r="M165">
        <v>3.0000000000000001E-5</v>
      </c>
      <c r="N165">
        <v>3.0000000000000001E-5</v>
      </c>
      <c r="O165">
        <v>3.0000000000000001E-5</v>
      </c>
      <c r="P165">
        <v>2.0000000000000002E-5</v>
      </c>
      <c r="Q165">
        <v>2.0000000000000002E-5</v>
      </c>
      <c r="R165">
        <v>2.0000000000000002E-5</v>
      </c>
      <c r="S165">
        <v>2.0000000000000002E-5</v>
      </c>
      <c r="T165">
        <v>3.0000000000000001E-5</v>
      </c>
      <c r="U165">
        <v>2.0000000000000002E-5</v>
      </c>
      <c r="BA165">
        <v>2.2000000000000001E-4</v>
      </c>
    </row>
    <row r="166" spans="1:53" x14ac:dyDescent="0.25">
      <c r="A166" s="7" t="s">
        <v>27</v>
      </c>
      <c r="B166">
        <v>2.1000000000000001E-4</v>
      </c>
      <c r="D166">
        <v>2.1000000000000001E-4</v>
      </c>
      <c r="G166">
        <v>9.0000000000000006E-5</v>
      </c>
      <c r="H166">
        <v>6.0000000000000002E-5</v>
      </c>
      <c r="I166">
        <v>6.9999999999999994E-5</v>
      </c>
      <c r="J166">
        <v>3.0000000000000001E-5</v>
      </c>
      <c r="K166">
        <v>2.1000000000000001E-4</v>
      </c>
      <c r="L166">
        <v>3.0000000000000001E-5</v>
      </c>
      <c r="M166">
        <v>3.0000000000000001E-5</v>
      </c>
      <c r="N166">
        <v>3.0000000000000001E-5</v>
      </c>
      <c r="O166">
        <v>3.0000000000000001E-5</v>
      </c>
      <c r="P166">
        <v>2.0000000000000002E-5</v>
      </c>
      <c r="Q166">
        <v>2.0000000000000002E-5</v>
      </c>
      <c r="R166">
        <v>2.0000000000000002E-5</v>
      </c>
      <c r="S166">
        <v>2.0000000000000002E-5</v>
      </c>
      <c r="T166">
        <v>2.0000000000000002E-5</v>
      </c>
      <c r="U166">
        <v>2.0000000000000002E-5</v>
      </c>
      <c r="BA166">
        <v>2.1000000000000001E-4</v>
      </c>
    </row>
    <row r="167" spans="1:53" x14ac:dyDescent="0.25">
      <c r="A167" s="7" t="s">
        <v>28</v>
      </c>
      <c r="B167">
        <v>2.2000000000000001E-4</v>
      </c>
      <c r="D167">
        <v>2.2000000000000001E-4</v>
      </c>
      <c r="G167">
        <v>9.0000000000000006E-5</v>
      </c>
      <c r="H167">
        <v>6.0000000000000002E-5</v>
      </c>
      <c r="I167">
        <v>6.9999999999999994E-5</v>
      </c>
      <c r="J167">
        <v>3.0000000000000001E-5</v>
      </c>
      <c r="K167">
        <v>2.2000000000000001E-4</v>
      </c>
      <c r="L167">
        <v>3.0000000000000001E-5</v>
      </c>
      <c r="M167">
        <v>3.0000000000000001E-5</v>
      </c>
      <c r="N167">
        <v>3.0000000000000001E-5</v>
      </c>
      <c r="O167">
        <v>3.0000000000000001E-5</v>
      </c>
      <c r="P167">
        <v>2.0000000000000002E-5</v>
      </c>
      <c r="Q167">
        <v>2.0000000000000002E-5</v>
      </c>
      <c r="R167">
        <v>2.0000000000000002E-5</v>
      </c>
      <c r="S167">
        <v>2.0000000000000002E-5</v>
      </c>
      <c r="T167">
        <v>3.0000000000000001E-5</v>
      </c>
      <c r="U167">
        <v>3.0000000000000001E-5</v>
      </c>
      <c r="BA167">
        <v>2.2000000000000001E-4</v>
      </c>
    </row>
    <row r="168" spans="1:53" x14ac:dyDescent="0.25">
      <c r="A168" s="6" t="s">
        <v>6</v>
      </c>
      <c r="B168">
        <v>2.2000000000000001E-4</v>
      </c>
      <c r="D168">
        <v>2.2000000000000001E-4</v>
      </c>
      <c r="G168">
        <v>9.0000000000000006E-5</v>
      </c>
      <c r="H168">
        <v>6.0000000000000002E-5</v>
      </c>
      <c r="I168">
        <v>6.9999999999999994E-5</v>
      </c>
      <c r="J168">
        <v>3.0000000000000001E-5</v>
      </c>
      <c r="K168">
        <v>2.2000000000000001E-4</v>
      </c>
      <c r="L168">
        <v>3.0000000000000001E-5</v>
      </c>
      <c r="M168">
        <v>3.0000000000000001E-5</v>
      </c>
      <c r="N168">
        <v>3.0000000000000001E-5</v>
      </c>
      <c r="O168">
        <v>3.0000000000000001E-5</v>
      </c>
      <c r="P168">
        <v>2.0000000000000002E-5</v>
      </c>
      <c r="Q168">
        <v>2.0000000000000002E-5</v>
      </c>
      <c r="R168">
        <v>2.0000000000000002E-5</v>
      </c>
      <c r="S168">
        <v>2.0000000000000002E-5</v>
      </c>
      <c r="T168">
        <v>3.0000000000000001E-5</v>
      </c>
      <c r="U168">
        <v>2.0000000000000002E-5</v>
      </c>
      <c r="BA168">
        <v>2.2000000000000001E-4</v>
      </c>
    </row>
    <row r="169" spans="1:53" x14ac:dyDescent="0.25">
      <c r="A169" s="7" t="s">
        <v>5</v>
      </c>
      <c r="B169">
        <v>1.8000000000000001E-4</v>
      </c>
      <c r="D169">
        <v>1.8000000000000001E-4</v>
      </c>
      <c r="G169">
        <v>8.0000000000000007E-5</v>
      </c>
      <c r="H169">
        <v>5.0000000000000002E-5</v>
      </c>
      <c r="I169">
        <v>6.0000000000000002E-5</v>
      </c>
      <c r="J169">
        <v>3.0000000000000001E-5</v>
      </c>
      <c r="K169">
        <v>1.8000000000000001E-4</v>
      </c>
      <c r="L169">
        <v>3.0000000000000001E-5</v>
      </c>
      <c r="M169">
        <v>3.0000000000000001E-5</v>
      </c>
      <c r="N169">
        <v>3.0000000000000001E-5</v>
      </c>
      <c r="O169">
        <v>3.0000000000000001E-5</v>
      </c>
      <c r="P169">
        <v>2.0000000000000002E-5</v>
      </c>
      <c r="Q169">
        <v>2.0000000000000002E-5</v>
      </c>
      <c r="R169">
        <v>2.0000000000000002E-5</v>
      </c>
      <c r="S169">
        <v>2.0000000000000002E-5</v>
      </c>
      <c r="T169">
        <v>2.0000000000000002E-5</v>
      </c>
      <c r="U169">
        <v>2.0000000000000002E-5</v>
      </c>
      <c r="BA169">
        <v>1.8000000000000001E-4</v>
      </c>
    </row>
    <row r="170" spans="1:53" x14ac:dyDescent="0.25">
      <c r="A170" s="7" t="s">
        <v>25</v>
      </c>
      <c r="B170">
        <v>2.2000000000000001E-4</v>
      </c>
      <c r="D170">
        <v>2.2000000000000001E-4</v>
      </c>
      <c r="G170">
        <v>9.0000000000000006E-5</v>
      </c>
      <c r="H170">
        <v>6.0000000000000002E-5</v>
      </c>
      <c r="I170">
        <v>6.9999999999999994E-5</v>
      </c>
      <c r="J170">
        <v>3.0000000000000001E-5</v>
      </c>
      <c r="K170">
        <v>2.2000000000000001E-4</v>
      </c>
      <c r="L170">
        <v>3.0000000000000001E-5</v>
      </c>
      <c r="M170">
        <v>3.0000000000000001E-5</v>
      </c>
      <c r="N170">
        <v>3.0000000000000001E-5</v>
      </c>
      <c r="O170">
        <v>3.0000000000000001E-5</v>
      </c>
      <c r="P170">
        <v>2.0000000000000002E-5</v>
      </c>
      <c r="Q170">
        <v>2.0000000000000002E-5</v>
      </c>
      <c r="R170">
        <v>2.0000000000000002E-5</v>
      </c>
      <c r="S170">
        <v>2.0000000000000002E-5</v>
      </c>
      <c r="T170">
        <v>2.0000000000000002E-5</v>
      </c>
      <c r="U170">
        <v>2.0000000000000002E-5</v>
      </c>
      <c r="BA170">
        <v>2.2000000000000001E-4</v>
      </c>
    </row>
    <row r="171" spans="1:53" x14ac:dyDescent="0.25">
      <c r="A171" s="7" t="s">
        <v>26</v>
      </c>
      <c r="B171">
        <v>2.1000000000000001E-4</v>
      </c>
      <c r="D171">
        <v>2.1000000000000001E-4</v>
      </c>
      <c r="G171">
        <v>9.0000000000000006E-5</v>
      </c>
      <c r="H171">
        <v>6.0000000000000002E-5</v>
      </c>
      <c r="I171">
        <v>6.0000000000000002E-5</v>
      </c>
      <c r="J171">
        <v>3.0000000000000001E-5</v>
      </c>
      <c r="K171">
        <v>2.1000000000000001E-4</v>
      </c>
      <c r="L171">
        <v>3.0000000000000001E-5</v>
      </c>
      <c r="M171">
        <v>3.0000000000000001E-5</v>
      </c>
      <c r="N171">
        <v>3.0000000000000001E-5</v>
      </c>
      <c r="O171">
        <v>3.0000000000000001E-5</v>
      </c>
      <c r="P171">
        <v>2.0000000000000002E-5</v>
      </c>
      <c r="Q171">
        <v>2.0000000000000002E-5</v>
      </c>
      <c r="R171">
        <v>2.0000000000000002E-5</v>
      </c>
      <c r="S171">
        <v>2.0000000000000002E-5</v>
      </c>
      <c r="T171">
        <v>2.0000000000000002E-5</v>
      </c>
      <c r="U171">
        <v>2.0000000000000002E-5</v>
      </c>
      <c r="BA171">
        <v>2.1000000000000001E-4</v>
      </c>
    </row>
    <row r="172" spans="1:53" x14ac:dyDescent="0.25">
      <c r="A172" s="7" t="s">
        <v>27</v>
      </c>
      <c r="B172">
        <v>1.9000000000000001E-4</v>
      </c>
      <c r="D172">
        <v>1.9000000000000001E-4</v>
      </c>
      <c r="G172">
        <v>8.0000000000000007E-5</v>
      </c>
      <c r="H172">
        <v>6.0000000000000002E-5</v>
      </c>
      <c r="I172">
        <v>6.0000000000000002E-5</v>
      </c>
      <c r="J172">
        <v>3.0000000000000001E-5</v>
      </c>
      <c r="K172">
        <v>1.9000000000000001E-4</v>
      </c>
      <c r="L172">
        <v>3.0000000000000001E-5</v>
      </c>
      <c r="M172">
        <v>3.0000000000000001E-5</v>
      </c>
      <c r="N172">
        <v>3.0000000000000001E-5</v>
      </c>
      <c r="O172">
        <v>3.0000000000000001E-5</v>
      </c>
      <c r="P172">
        <v>2.0000000000000002E-5</v>
      </c>
      <c r="Q172">
        <v>2.0000000000000002E-5</v>
      </c>
      <c r="R172">
        <v>2.0000000000000002E-5</v>
      </c>
      <c r="S172">
        <v>2.0000000000000002E-5</v>
      </c>
      <c r="T172">
        <v>2.0000000000000002E-5</v>
      </c>
      <c r="U172">
        <v>2.0000000000000002E-5</v>
      </c>
      <c r="BA172">
        <v>1.9000000000000001E-4</v>
      </c>
    </row>
    <row r="173" spans="1:53" x14ac:dyDescent="0.25">
      <c r="A173" s="7" t="s">
        <v>28</v>
      </c>
      <c r="B173">
        <v>2.1000000000000001E-4</v>
      </c>
      <c r="D173">
        <v>2.1000000000000001E-4</v>
      </c>
      <c r="G173">
        <v>8.0000000000000007E-5</v>
      </c>
      <c r="H173">
        <v>5.0000000000000002E-5</v>
      </c>
      <c r="I173">
        <v>6.9999999999999994E-5</v>
      </c>
      <c r="J173">
        <v>3.0000000000000001E-5</v>
      </c>
      <c r="K173">
        <v>2.1000000000000001E-4</v>
      </c>
      <c r="L173">
        <v>3.0000000000000001E-5</v>
      </c>
      <c r="M173">
        <v>3.0000000000000001E-5</v>
      </c>
      <c r="N173">
        <v>3.0000000000000001E-5</v>
      </c>
      <c r="O173">
        <v>3.0000000000000001E-5</v>
      </c>
      <c r="P173">
        <v>2.0000000000000002E-5</v>
      </c>
      <c r="Q173">
        <v>2.0000000000000002E-5</v>
      </c>
      <c r="R173">
        <v>2.0000000000000002E-5</v>
      </c>
      <c r="S173">
        <v>2.0000000000000002E-5</v>
      </c>
      <c r="T173">
        <v>3.0000000000000001E-5</v>
      </c>
      <c r="U173">
        <v>2.0000000000000002E-5</v>
      </c>
      <c r="BA173">
        <v>2.1000000000000001E-4</v>
      </c>
    </row>
    <row r="174" spans="1:53" x14ac:dyDescent="0.25">
      <c r="A174" s="5" t="s">
        <v>24</v>
      </c>
      <c r="B174">
        <v>7.5000000000000002E-4</v>
      </c>
      <c r="D174">
        <v>7.5000000000000002E-4</v>
      </c>
      <c r="G174">
        <v>3.1E-4</v>
      </c>
      <c r="H174">
        <v>2.0000000000000001E-4</v>
      </c>
      <c r="I174">
        <v>2.5999999999999998E-4</v>
      </c>
      <c r="J174">
        <v>9.0000000000000006E-5</v>
      </c>
      <c r="K174">
        <v>7.5000000000000002E-4</v>
      </c>
      <c r="L174">
        <v>9.0000000000000006E-5</v>
      </c>
      <c r="M174">
        <v>1E-4</v>
      </c>
      <c r="N174">
        <v>1.1E-4</v>
      </c>
      <c r="O174">
        <v>1E-4</v>
      </c>
      <c r="P174">
        <v>6.9999999999999994E-5</v>
      </c>
      <c r="Q174">
        <v>6.9999999999999994E-5</v>
      </c>
      <c r="R174">
        <v>6.0000000000000002E-5</v>
      </c>
      <c r="S174">
        <v>9.0000000000000006E-5</v>
      </c>
      <c r="T174">
        <v>9.0000000000000006E-5</v>
      </c>
      <c r="U174">
        <v>9.0000000000000006E-5</v>
      </c>
      <c r="BA174">
        <v>7.5000000000000002E-4</v>
      </c>
    </row>
    <row r="175" spans="1:53" x14ac:dyDescent="0.25">
      <c r="A175" s="6" t="s">
        <v>4</v>
      </c>
      <c r="B175">
        <v>7.5000000000000002E-4</v>
      </c>
      <c r="D175">
        <v>7.5000000000000002E-4</v>
      </c>
      <c r="G175">
        <v>3.1E-4</v>
      </c>
      <c r="H175">
        <v>2.0000000000000001E-4</v>
      </c>
      <c r="I175">
        <v>2.5999999999999998E-4</v>
      </c>
      <c r="J175">
        <v>9.0000000000000006E-5</v>
      </c>
      <c r="K175">
        <v>7.5000000000000002E-4</v>
      </c>
      <c r="L175">
        <v>9.0000000000000006E-5</v>
      </c>
      <c r="M175">
        <v>1E-4</v>
      </c>
      <c r="N175">
        <v>1.1E-4</v>
      </c>
      <c r="O175">
        <v>1E-4</v>
      </c>
      <c r="P175">
        <v>6.9999999999999994E-5</v>
      </c>
      <c r="Q175">
        <v>6.9999999999999994E-5</v>
      </c>
      <c r="R175">
        <v>6.0000000000000002E-5</v>
      </c>
      <c r="S175">
        <v>9.0000000000000006E-5</v>
      </c>
      <c r="T175">
        <v>9.0000000000000006E-5</v>
      </c>
      <c r="U175">
        <v>9.0000000000000006E-5</v>
      </c>
      <c r="BA175">
        <v>7.5000000000000002E-4</v>
      </c>
    </row>
    <row r="176" spans="1:53" x14ac:dyDescent="0.25">
      <c r="A176" s="7" t="s">
        <v>5</v>
      </c>
      <c r="B176">
        <v>6.9999999999999999E-4</v>
      </c>
      <c r="D176">
        <v>6.9999999999999999E-4</v>
      </c>
      <c r="G176">
        <v>3.1E-4</v>
      </c>
      <c r="H176">
        <v>1.8000000000000001E-4</v>
      </c>
      <c r="I176">
        <v>2.4000000000000001E-4</v>
      </c>
      <c r="J176">
        <v>9.0000000000000006E-5</v>
      </c>
      <c r="K176">
        <v>6.9999999999999999E-4</v>
      </c>
      <c r="L176">
        <v>9.0000000000000006E-5</v>
      </c>
      <c r="M176">
        <v>1E-4</v>
      </c>
      <c r="N176">
        <v>1.1E-4</v>
      </c>
      <c r="O176">
        <v>1E-4</v>
      </c>
      <c r="P176">
        <v>6.0000000000000002E-5</v>
      </c>
      <c r="Q176">
        <v>6.0000000000000002E-5</v>
      </c>
      <c r="R176">
        <v>6.0000000000000002E-5</v>
      </c>
      <c r="S176">
        <v>8.0000000000000007E-5</v>
      </c>
      <c r="T176">
        <v>8.0000000000000007E-5</v>
      </c>
      <c r="U176">
        <v>8.0000000000000007E-5</v>
      </c>
      <c r="BA176">
        <v>6.9999999999999999E-4</v>
      </c>
    </row>
    <row r="177" spans="1:53" x14ac:dyDescent="0.25">
      <c r="A177" s="7" t="s">
        <v>25</v>
      </c>
      <c r="B177">
        <v>7.3999999999999999E-4</v>
      </c>
      <c r="D177">
        <v>7.3999999999999999E-4</v>
      </c>
      <c r="G177">
        <v>3.1E-4</v>
      </c>
      <c r="H177">
        <v>1.9000000000000001E-4</v>
      </c>
      <c r="I177">
        <v>2.5000000000000001E-4</v>
      </c>
      <c r="J177">
        <v>9.0000000000000006E-5</v>
      </c>
      <c r="K177">
        <v>7.3999999999999999E-4</v>
      </c>
      <c r="L177">
        <v>9.0000000000000006E-5</v>
      </c>
      <c r="M177">
        <v>1E-4</v>
      </c>
      <c r="N177">
        <v>1.1E-4</v>
      </c>
      <c r="O177">
        <v>1E-4</v>
      </c>
      <c r="P177">
        <v>6.9999999999999994E-5</v>
      </c>
      <c r="Q177">
        <v>6.0000000000000002E-5</v>
      </c>
      <c r="R177">
        <v>6.0000000000000002E-5</v>
      </c>
      <c r="S177">
        <v>8.0000000000000007E-5</v>
      </c>
      <c r="T177">
        <v>9.0000000000000006E-5</v>
      </c>
      <c r="U177">
        <v>8.0000000000000007E-5</v>
      </c>
      <c r="BA177">
        <v>7.3999999999999999E-4</v>
      </c>
    </row>
    <row r="178" spans="1:53" x14ac:dyDescent="0.25">
      <c r="A178" s="7" t="s">
        <v>26</v>
      </c>
      <c r="B178">
        <v>7.2999999999999996E-4</v>
      </c>
      <c r="D178">
        <v>7.2999999999999996E-4</v>
      </c>
      <c r="G178">
        <v>3.1E-4</v>
      </c>
      <c r="H178">
        <v>2.0000000000000001E-4</v>
      </c>
      <c r="I178">
        <v>2.5999999999999998E-4</v>
      </c>
      <c r="J178">
        <v>9.0000000000000006E-5</v>
      </c>
      <c r="K178">
        <v>7.2999999999999996E-4</v>
      </c>
      <c r="L178">
        <v>9.0000000000000006E-5</v>
      </c>
      <c r="M178">
        <v>1E-4</v>
      </c>
      <c r="N178">
        <v>1.1E-4</v>
      </c>
      <c r="O178">
        <v>1E-4</v>
      </c>
      <c r="P178">
        <v>6.9999999999999994E-5</v>
      </c>
      <c r="Q178">
        <v>6.9999999999999994E-5</v>
      </c>
      <c r="R178">
        <v>6.0000000000000002E-5</v>
      </c>
      <c r="S178">
        <v>9.0000000000000006E-5</v>
      </c>
      <c r="T178">
        <v>9.0000000000000006E-5</v>
      </c>
      <c r="U178">
        <v>9.0000000000000006E-5</v>
      </c>
      <c r="BA178">
        <v>7.2999999999999996E-4</v>
      </c>
    </row>
    <row r="179" spans="1:53" x14ac:dyDescent="0.25">
      <c r="A179" s="7" t="s">
        <v>27</v>
      </c>
      <c r="B179">
        <v>7.5000000000000002E-4</v>
      </c>
      <c r="D179">
        <v>7.5000000000000002E-4</v>
      </c>
      <c r="G179">
        <v>3.1E-4</v>
      </c>
      <c r="H179">
        <v>2.0000000000000001E-4</v>
      </c>
      <c r="I179">
        <v>2.5000000000000001E-4</v>
      </c>
      <c r="J179">
        <v>9.0000000000000006E-5</v>
      </c>
      <c r="K179">
        <v>7.5000000000000002E-4</v>
      </c>
      <c r="L179">
        <v>9.0000000000000006E-5</v>
      </c>
      <c r="M179">
        <v>1E-4</v>
      </c>
      <c r="N179">
        <v>1.1E-4</v>
      </c>
      <c r="O179">
        <v>1E-4</v>
      </c>
      <c r="P179">
        <v>6.9999999999999994E-5</v>
      </c>
      <c r="Q179">
        <v>6.9999999999999994E-5</v>
      </c>
      <c r="R179">
        <v>6.0000000000000002E-5</v>
      </c>
      <c r="S179">
        <v>8.0000000000000007E-5</v>
      </c>
      <c r="T179">
        <v>9.0000000000000006E-5</v>
      </c>
      <c r="U179">
        <v>8.0000000000000007E-5</v>
      </c>
      <c r="BA179">
        <v>7.5000000000000002E-4</v>
      </c>
    </row>
    <row r="180" spans="1:53" x14ac:dyDescent="0.25">
      <c r="A180" s="7" t="s">
        <v>28</v>
      </c>
      <c r="B180">
        <v>7.3999999999999999E-4</v>
      </c>
      <c r="D180">
        <v>7.3999999999999999E-4</v>
      </c>
      <c r="G180">
        <v>2.9999999999999997E-4</v>
      </c>
      <c r="H180">
        <v>1.9000000000000001E-4</v>
      </c>
      <c r="I180">
        <v>2.5999999999999998E-4</v>
      </c>
      <c r="J180">
        <v>9.0000000000000006E-5</v>
      </c>
      <c r="K180">
        <v>7.3999999999999999E-4</v>
      </c>
      <c r="L180">
        <v>9.0000000000000006E-5</v>
      </c>
      <c r="M180">
        <v>1E-4</v>
      </c>
      <c r="N180">
        <v>1E-4</v>
      </c>
      <c r="O180">
        <v>1E-4</v>
      </c>
      <c r="P180">
        <v>6.9999999999999994E-5</v>
      </c>
      <c r="Q180">
        <v>6.0000000000000002E-5</v>
      </c>
      <c r="R180">
        <v>6.0000000000000002E-5</v>
      </c>
      <c r="S180">
        <v>9.0000000000000006E-5</v>
      </c>
      <c r="T180">
        <v>9.0000000000000006E-5</v>
      </c>
      <c r="U180">
        <v>8.0000000000000007E-5</v>
      </c>
      <c r="BA180">
        <v>7.3999999999999999E-4</v>
      </c>
    </row>
    <row r="181" spans="1:53" x14ac:dyDescent="0.25">
      <c r="A181" s="7" t="s">
        <v>19</v>
      </c>
      <c r="B181">
        <v>7.2999999999999996E-4</v>
      </c>
      <c r="D181">
        <v>7.2999999999999996E-4</v>
      </c>
      <c r="G181">
        <v>3.1E-4</v>
      </c>
      <c r="H181">
        <v>1.9000000000000001E-4</v>
      </c>
      <c r="I181">
        <v>2.5000000000000001E-4</v>
      </c>
      <c r="J181">
        <v>9.0000000000000006E-5</v>
      </c>
      <c r="K181">
        <v>7.2999999999999996E-4</v>
      </c>
      <c r="L181">
        <v>9.0000000000000006E-5</v>
      </c>
      <c r="M181">
        <v>1E-4</v>
      </c>
      <c r="N181">
        <v>1.1E-4</v>
      </c>
      <c r="O181">
        <v>1E-4</v>
      </c>
      <c r="P181">
        <v>6.9999999999999994E-5</v>
      </c>
      <c r="Q181">
        <v>6.0000000000000002E-5</v>
      </c>
      <c r="R181">
        <v>6.0000000000000002E-5</v>
      </c>
      <c r="S181">
        <v>8.0000000000000007E-5</v>
      </c>
      <c r="T181">
        <v>9.0000000000000006E-5</v>
      </c>
      <c r="U181">
        <v>8.0000000000000007E-5</v>
      </c>
      <c r="BA181">
        <v>7.2999999999999996E-4</v>
      </c>
    </row>
    <row r="182" spans="1:53" x14ac:dyDescent="0.25">
      <c r="A182" s="5" t="s">
        <v>12</v>
      </c>
      <c r="B182">
        <v>0</v>
      </c>
      <c r="D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BA182">
        <v>0</v>
      </c>
    </row>
    <row r="183" spans="1:53" x14ac:dyDescent="0.25">
      <c r="A183" s="6" t="s">
        <v>4</v>
      </c>
      <c r="B183">
        <v>0</v>
      </c>
      <c r="D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BA183">
        <v>0</v>
      </c>
    </row>
    <row r="184" spans="1:53" x14ac:dyDescent="0.25">
      <c r="A184" s="7" t="s">
        <v>5</v>
      </c>
      <c r="B184">
        <v>0</v>
      </c>
      <c r="D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BA184">
        <v>0</v>
      </c>
    </row>
    <row r="185" spans="1:53" x14ac:dyDescent="0.25">
      <c r="A185" s="7" t="s">
        <v>25</v>
      </c>
      <c r="B185">
        <v>0</v>
      </c>
      <c r="D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BA185">
        <v>0</v>
      </c>
    </row>
    <row r="186" spans="1:53" x14ac:dyDescent="0.25">
      <c r="A186" s="7" t="s">
        <v>26</v>
      </c>
      <c r="B186">
        <v>0</v>
      </c>
      <c r="D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BA186">
        <v>0</v>
      </c>
    </row>
    <row r="187" spans="1:53" x14ac:dyDescent="0.25">
      <c r="A187" s="7" t="s">
        <v>27</v>
      </c>
      <c r="B187">
        <v>0</v>
      </c>
      <c r="D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BA187">
        <v>0</v>
      </c>
    </row>
    <row r="188" spans="1:53" x14ac:dyDescent="0.25">
      <c r="A188" s="7" t="s">
        <v>28</v>
      </c>
      <c r="B188">
        <v>0</v>
      </c>
      <c r="D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BA188">
        <v>0</v>
      </c>
    </row>
    <row r="189" spans="1:53" x14ac:dyDescent="0.25">
      <c r="A189" s="4" t="s">
        <v>157</v>
      </c>
      <c r="B189">
        <v>108.46681</v>
      </c>
      <c r="C189">
        <v>5.1999999999999998E-3</v>
      </c>
      <c r="D189">
        <v>108.45193999999999</v>
      </c>
      <c r="E189">
        <v>1.6420000000000001E-2</v>
      </c>
      <c r="F189">
        <v>108.35720000000001</v>
      </c>
      <c r="G189">
        <v>9.7879999999999995E-2</v>
      </c>
      <c r="H189">
        <v>8.4739999999999996E-2</v>
      </c>
      <c r="I189">
        <v>8.2549999999999998E-2</v>
      </c>
      <c r="J189">
        <v>0.14346</v>
      </c>
      <c r="K189">
        <v>0.32239000000000001</v>
      </c>
      <c r="L189">
        <v>0.14346</v>
      </c>
      <c r="M189">
        <v>3.3989999999999999E-2</v>
      </c>
      <c r="N189">
        <v>3.304E-2</v>
      </c>
      <c r="O189">
        <v>3.0839999999999999E-2</v>
      </c>
      <c r="P189">
        <v>2.8289999999999999E-2</v>
      </c>
      <c r="Q189">
        <v>2.8299999999999999E-2</v>
      </c>
      <c r="R189">
        <v>2.8150000000000001E-2</v>
      </c>
      <c r="S189">
        <v>2.7629999999999998E-2</v>
      </c>
      <c r="T189">
        <v>2.7959999999999999E-2</v>
      </c>
      <c r="U189">
        <v>5.0459999999999998E-2</v>
      </c>
      <c r="V189">
        <v>1.6740000000000001E-2</v>
      </c>
      <c r="W189">
        <v>6.8900000000000003E-3</v>
      </c>
      <c r="X189">
        <v>4.7999999999999996E-3</v>
      </c>
      <c r="Y189">
        <v>5.7600000000000004E-3</v>
      </c>
      <c r="Z189">
        <v>6.4400000000000004E-3</v>
      </c>
      <c r="AA189">
        <v>5.1700000000000001E-3</v>
      </c>
      <c r="AB189">
        <v>7.0099999999999997E-3</v>
      </c>
      <c r="AC189">
        <v>5.13E-3</v>
      </c>
      <c r="AD189">
        <v>6.94E-3</v>
      </c>
      <c r="AE189">
        <v>5.5399999999999998E-3</v>
      </c>
      <c r="AF189">
        <v>6.1500000000000001E-3</v>
      </c>
      <c r="AG189">
        <v>5.3499999999999997E-3</v>
      </c>
      <c r="AH189">
        <v>6.6299999999999996E-3</v>
      </c>
      <c r="AI189">
        <v>7.0200000000000002E-3</v>
      </c>
      <c r="AJ189">
        <v>2.5999999999999999E-3</v>
      </c>
      <c r="AK189">
        <v>2.5999999999999999E-3</v>
      </c>
      <c r="AL189">
        <v>7.6470599999999997</v>
      </c>
      <c r="AM189">
        <v>8.8475000000000001</v>
      </c>
      <c r="AN189">
        <v>10.254</v>
      </c>
      <c r="AO189">
        <v>11.184710000000001</v>
      </c>
      <c r="AP189">
        <v>12.31541</v>
      </c>
      <c r="AQ189">
        <v>13.241680000000001</v>
      </c>
      <c r="AR189">
        <v>13.793810000000001</v>
      </c>
      <c r="AS189">
        <v>14.02191</v>
      </c>
      <c r="AT189">
        <v>13.574490000000001</v>
      </c>
      <c r="AU189">
        <v>12.605499999999999</v>
      </c>
      <c r="AV189">
        <v>10.508279999999999</v>
      </c>
      <c r="AW189">
        <v>7.9665999999999997</v>
      </c>
      <c r="AX189">
        <v>5.2593199999999998</v>
      </c>
      <c r="AY189">
        <v>3.4121199999999998</v>
      </c>
      <c r="BA189">
        <v>108.46681</v>
      </c>
    </row>
    <row r="190" spans="1:53" x14ac:dyDescent="0.25">
      <c r="A190" s="5" t="s">
        <v>12</v>
      </c>
      <c r="B190">
        <v>108.46681</v>
      </c>
      <c r="C190">
        <v>5.1999999999999998E-3</v>
      </c>
      <c r="D190">
        <v>108.45193999999999</v>
      </c>
      <c r="E190">
        <v>1.6420000000000001E-2</v>
      </c>
      <c r="F190">
        <v>108.35720000000001</v>
      </c>
      <c r="G190">
        <v>9.7879999999999995E-2</v>
      </c>
      <c r="H190">
        <v>8.4739999999999996E-2</v>
      </c>
      <c r="I190">
        <v>8.2549999999999998E-2</v>
      </c>
      <c r="J190">
        <v>0.14346</v>
      </c>
      <c r="K190">
        <v>0.32239000000000001</v>
      </c>
      <c r="L190">
        <v>0.14346</v>
      </c>
      <c r="M190">
        <v>3.3989999999999999E-2</v>
      </c>
      <c r="N190">
        <v>3.304E-2</v>
      </c>
      <c r="O190">
        <v>3.0839999999999999E-2</v>
      </c>
      <c r="P190">
        <v>2.8289999999999999E-2</v>
      </c>
      <c r="Q190">
        <v>2.8299999999999999E-2</v>
      </c>
      <c r="R190">
        <v>2.8150000000000001E-2</v>
      </c>
      <c r="S190">
        <v>2.7629999999999998E-2</v>
      </c>
      <c r="T190">
        <v>2.7959999999999999E-2</v>
      </c>
      <c r="U190">
        <v>5.0459999999999998E-2</v>
      </c>
      <c r="V190">
        <v>1.6740000000000001E-2</v>
      </c>
      <c r="W190">
        <v>6.8900000000000003E-3</v>
      </c>
      <c r="X190">
        <v>4.7999999999999996E-3</v>
      </c>
      <c r="Y190">
        <v>5.7600000000000004E-3</v>
      </c>
      <c r="Z190">
        <v>6.4400000000000004E-3</v>
      </c>
      <c r="AA190">
        <v>5.1700000000000001E-3</v>
      </c>
      <c r="AB190">
        <v>7.0099999999999997E-3</v>
      </c>
      <c r="AC190">
        <v>5.13E-3</v>
      </c>
      <c r="AD190">
        <v>6.94E-3</v>
      </c>
      <c r="AE190">
        <v>5.5399999999999998E-3</v>
      </c>
      <c r="AF190">
        <v>6.1500000000000001E-3</v>
      </c>
      <c r="AG190">
        <v>5.3499999999999997E-3</v>
      </c>
      <c r="AH190">
        <v>6.6299999999999996E-3</v>
      </c>
      <c r="AI190">
        <v>7.0200000000000002E-3</v>
      </c>
      <c r="AJ190">
        <v>2.5999999999999999E-3</v>
      </c>
      <c r="AK190">
        <v>2.5999999999999999E-3</v>
      </c>
      <c r="AL190">
        <v>7.6470599999999997</v>
      </c>
      <c r="AM190">
        <v>8.8475000000000001</v>
      </c>
      <c r="AN190">
        <v>10.254</v>
      </c>
      <c r="AO190">
        <v>11.184710000000001</v>
      </c>
      <c r="AP190">
        <v>12.31541</v>
      </c>
      <c r="AQ190">
        <v>13.241680000000001</v>
      </c>
      <c r="AR190">
        <v>13.793810000000001</v>
      </c>
      <c r="AS190">
        <v>14.02191</v>
      </c>
      <c r="AT190">
        <v>13.574490000000001</v>
      </c>
      <c r="AU190">
        <v>12.605499999999999</v>
      </c>
      <c r="AV190">
        <v>10.508279999999999</v>
      </c>
      <c r="AW190">
        <v>7.9665999999999997</v>
      </c>
      <c r="AX190">
        <v>5.2593199999999998</v>
      </c>
      <c r="AY190">
        <v>3.4121199999999998</v>
      </c>
      <c r="BA190">
        <v>108.46681</v>
      </c>
    </row>
    <row r="191" spans="1:53" x14ac:dyDescent="0.25">
      <c r="A191" s="6" t="s">
        <v>4</v>
      </c>
      <c r="B191">
        <v>108.46681</v>
      </c>
      <c r="C191">
        <v>5.1999999999999998E-3</v>
      </c>
      <c r="D191">
        <v>108.45193999999999</v>
      </c>
      <c r="E191">
        <v>1.6420000000000001E-2</v>
      </c>
      <c r="F191">
        <v>108.35720000000001</v>
      </c>
      <c r="G191">
        <v>9.7879999999999995E-2</v>
      </c>
      <c r="H191">
        <v>8.4739999999999996E-2</v>
      </c>
      <c r="I191">
        <v>8.2549999999999998E-2</v>
      </c>
      <c r="J191">
        <v>0.14346</v>
      </c>
      <c r="K191">
        <v>0.32239000000000001</v>
      </c>
      <c r="L191">
        <v>0.14346</v>
      </c>
      <c r="M191">
        <v>3.3989999999999999E-2</v>
      </c>
      <c r="N191">
        <v>3.304E-2</v>
      </c>
      <c r="O191">
        <v>3.0839999999999999E-2</v>
      </c>
      <c r="P191">
        <v>2.8289999999999999E-2</v>
      </c>
      <c r="Q191">
        <v>2.8299999999999999E-2</v>
      </c>
      <c r="R191">
        <v>2.8150000000000001E-2</v>
      </c>
      <c r="S191">
        <v>2.7629999999999998E-2</v>
      </c>
      <c r="T191">
        <v>2.7959999999999999E-2</v>
      </c>
      <c r="U191">
        <v>5.0459999999999998E-2</v>
      </c>
      <c r="V191">
        <v>1.6740000000000001E-2</v>
      </c>
      <c r="W191">
        <v>6.8900000000000003E-3</v>
      </c>
      <c r="X191">
        <v>4.7999999999999996E-3</v>
      </c>
      <c r="Y191">
        <v>5.7600000000000004E-3</v>
      </c>
      <c r="Z191">
        <v>6.4400000000000004E-3</v>
      </c>
      <c r="AA191">
        <v>5.1700000000000001E-3</v>
      </c>
      <c r="AB191">
        <v>7.0099999999999997E-3</v>
      </c>
      <c r="AC191">
        <v>5.13E-3</v>
      </c>
      <c r="AD191">
        <v>6.94E-3</v>
      </c>
      <c r="AE191">
        <v>5.5399999999999998E-3</v>
      </c>
      <c r="AF191">
        <v>6.1500000000000001E-3</v>
      </c>
      <c r="AG191">
        <v>5.3499999999999997E-3</v>
      </c>
      <c r="AH191">
        <v>6.6299999999999996E-3</v>
      </c>
      <c r="AI191">
        <v>7.0200000000000002E-3</v>
      </c>
      <c r="AJ191">
        <v>2.5999999999999999E-3</v>
      </c>
      <c r="AK191">
        <v>2.5999999999999999E-3</v>
      </c>
      <c r="AL191">
        <v>7.6470599999999997</v>
      </c>
      <c r="AM191">
        <v>8.8475000000000001</v>
      </c>
      <c r="AN191">
        <v>10.254</v>
      </c>
      <c r="AO191">
        <v>11.184710000000001</v>
      </c>
      <c r="AP191">
        <v>12.31541</v>
      </c>
      <c r="AQ191">
        <v>13.241680000000001</v>
      </c>
      <c r="AR191">
        <v>13.793810000000001</v>
      </c>
      <c r="AS191">
        <v>14.02191</v>
      </c>
      <c r="AT191">
        <v>13.574490000000001</v>
      </c>
      <c r="AU191">
        <v>12.605499999999999</v>
      </c>
      <c r="AV191">
        <v>10.508279999999999</v>
      </c>
      <c r="AW191">
        <v>7.9665999999999997</v>
      </c>
      <c r="AX191">
        <v>5.2593199999999998</v>
      </c>
      <c r="AY191">
        <v>3.4121199999999998</v>
      </c>
      <c r="BA191">
        <v>108.46681</v>
      </c>
    </row>
    <row r="192" spans="1:53" x14ac:dyDescent="0.25">
      <c r="A192" s="7" t="s">
        <v>5</v>
      </c>
      <c r="B192">
        <v>106.64875000000001</v>
      </c>
      <c r="C192">
        <v>5.1999999999999998E-3</v>
      </c>
      <c r="D192">
        <v>106.63385</v>
      </c>
      <c r="E192">
        <v>1.5709999999999998E-2</v>
      </c>
      <c r="F192">
        <v>106.52915</v>
      </c>
      <c r="G192">
        <v>8.3900000000000002E-2</v>
      </c>
      <c r="H192">
        <v>8.4739999999999996E-2</v>
      </c>
      <c r="I192">
        <v>8.2549999999999998E-2</v>
      </c>
      <c r="J192">
        <v>0.13568</v>
      </c>
      <c r="K192">
        <v>0.32042999999999999</v>
      </c>
      <c r="L192">
        <v>0.13568</v>
      </c>
      <c r="M192">
        <v>2.7859999999999999E-2</v>
      </c>
      <c r="N192">
        <v>2.7969999999999998E-2</v>
      </c>
      <c r="O192">
        <v>2.8070000000000001E-2</v>
      </c>
      <c r="P192">
        <v>2.8289999999999999E-2</v>
      </c>
      <c r="Q192">
        <v>2.8299999999999999E-2</v>
      </c>
      <c r="R192">
        <v>2.8150000000000001E-2</v>
      </c>
      <c r="S192">
        <v>2.7629999999999998E-2</v>
      </c>
      <c r="T192">
        <v>2.7519999999999999E-2</v>
      </c>
      <c r="U192">
        <v>5.0459999999999998E-2</v>
      </c>
      <c r="V192">
        <v>1.6580000000000001E-2</v>
      </c>
      <c r="W192">
        <v>6.8900000000000003E-3</v>
      </c>
      <c r="X192">
        <v>4.1200000000000004E-3</v>
      </c>
      <c r="Y192">
        <v>5.7600000000000004E-3</v>
      </c>
      <c r="Z192">
        <v>6.4400000000000004E-3</v>
      </c>
      <c r="AA192">
        <v>3.9899999999999996E-3</v>
      </c>
      <c r="AB192">
        <v>7.0099999999999997E-3</v>
      </c>
      <c r="AC192">
        <v>5.0299999999999997E-3</v>
      </c>
      <c r="AD192">
        <v>6.94E-3</v>
      </c>
      <c r="AE192">
        <v>5.0600000000000003E-3</v>
      </c>
      <c r="AF192">
        <v>6.1500000000000001E-3</v>
      </c>
      <c r="AG192">
        <v>4.45E-3</v>
      </c>
      <c r="AH192">
        <v>6.6299999999999996E-3</v>
      </c>
      <c r="AI192">
        <v>7.0200000000000002E-3</v>
      </c>
      <c r="AJ192">
        <v>2.5999999999999999E-3</v>
      </c>
      <c r="AK192">
        <v>2.5999999999999999E-3</v>
      </c>
      <c r="AL192">
        <v>7.6470599999999997</v>
      </c>
      <c r="AM192">
        <v>8.8475000000000001</v>
      </c>
      <c r="AN192">
        <v>10.254</v>
      </c>
      <c r="AO192">
        <v>11.184710000000001</v>
      </c>
      <c r="AP192">
        <v>12.31541</v>
      </c>
      <c r="AQ192">
        <v>12.894019999999999</v>
      </c>
      <c r="AR192">
        <v>13.391019999999999</v>
      </c>
      <c r="AS192">
        <v>13.705450000000001</v>
      </c>
      <c r="AT192">
        <v>13.08367</v>
      </c>
      <c r="AU192">
        <v>12.3527</v>
      </c>
      <c r="AV192">
        <v>10.233230000000001</v>
      </c>
      <c r="AW192">
        <v>7.9665999999999997</v>
      </c>
      <c r="AX192">
        <v>5.2593199999999998</v>
      </c>
      <c r="AY192">
        <v>3.26437</v>
      </c>
      <c r="BA192">
        <v>106.64875000000001</v>
      </c>
    </row>
    <row r="193" spans="1:53" x14ac:dyDescent="0.25">
      <c r="A193" s="7" t="s">
        <v>25</v>
      </c>
      <c r="B193">
        <v>95.571039999999996</v>
      </c>
      <c r="C193">
        <v>4.5799999999999999E-3</v>
      </c>
      <c r="D193">
        <v>95.555719999999994</v>
      </c>
      <c r="E193">
        <v>1.421E-2</v>
      </c>
      <c r="F193">
        <v>95.447640000000007</v>
      </c>
      <c r="G193">
        <v>9.6640000000000004E-2</v>
      </c>
      <c r="H193">
        <v>7.1620000000000003E-2</v>
      </c>
      <c r="I193">
        <v>7.7560000000000004E-2</v>
      </c>
      <c r="J193">
        <v>0.12967000000000001</v>
      </c>
      <c r="K193">
        <v>0.28836000000000001</v>
      </c>
      <c r="L193">
        <v>0.12967000000000001</v>
      </c>
      <c r="M193">
        <v>3.3489999999999999E-2</v>
      </c>
      <c r="N193">
        <v>3.2579999999999998E-2</v>
      </c>
      <c r="O193">
        <v>3.057E-2</v>
      </c>
      <c r="P193">
        <v>2.3910000000000001E-2</v>
      </c>
      <c r="Q193">
        <v>2.3910000000000001E-2</v>
      </c>
      <c r="R193">
        <v>2.3800000000000002E-2</v>
      </c>
      <c r="S193">
        <v>2.3539999999999998E-2</v>
      </c>
      <c r="T193">
        <v>2.7740000000000001E-2</v>
      </c>
      <c r="U193">
        <v>4.6149999999999997E-2</v>
      </c>
      <c r="V193">
        <v>1.5270000000000001E-2</v>
      </c>
      <c r="W193">
        <v>6.1599999999999997E-3</v>
      </c>
      <c r="X193">
        <v>4.4600000000000004E-3</v>
      </c>
      <c r="Y193">
        <v>4.7200000000000002E-3</v>
      </c>
      <c r="Z193">
        <v>5.7800000000000004E-3</v>
      </c>
      <c r="AA193">
        <v>5.1700000000000001E-3</v>
      </c>
      <c r="AB193">
        <v>6.0800000000000003E-3</v>
      </c>
      <c r="AC193">
        <v>4.6699999999999997E-3</v>
      </c>
      <c r="AD193">
        <v>6.1799999999999997E-3</v>
      </c>
      <c r="AE193">
        <v>5.1000000000000004E-3</v>
      </c>
      <c r="AF193">
        <v>5.94E-3</v>
      </c>
      <c r="AG193">
        <v>5.1999999999999998E-3</v>
      </c>
      <c r="AH193">
        <v>6.1199999999999996E-3</v>
      </c>
      <c r="AI193">
        <v>6.0699999999999999E-3</v>
      </c>
      <c r="AJ193">
        <v>2.3E-3</v>
      </c>
      <c r="AK193">
        <v>2.2799999999999999E-3</v>
      </c>
      <c r="AL193">
        <v>6.3949600000000002</v>
      </c>
      <c r="AM193">
        <v>7.5251900000000003</v>
      </c>
      <c r="AN193">
        <v>8.6456099999999996</v>
      </c>
      <c r="AO193">
        <v>9.6169799999999999</v>
      </c>
      <c r="AP193">
        <v>10.64226</v>
      </c>
      <c r="AQ193">
        <v>11.404640000000001</v>
      </c>
      <c r="AR193">
        <v>11.79758</v>
      </c>
      <c r="AS193">
        <v>12.238799999999999</v>
      </c>
      <c r="AT193">
        <v>11.734360000000001</v>
      </c>
      <c r="AU193">
        <v>11.04715</v>
      </c>
      <c r="AV193">
        <v>9.1254500000000007</v>
      </c>
      <c r="AW193">
        <v>7.0649600000000001</v>
      </c>
      <c r="AX193">
        <v>4.6846699999999997</v>
      </c>
      <c r="AY193">
        <v>2.9280300000000001</v>
      </c>
      <c r="BA193">
        <v>95.571039999999996</v>
      </c>
    </row>
    <row r="194" spans="1:53" x14ac:dyDescent="0.25">
      <c r="A194" s="7" t="s">
        <v>26</v>
      </c>
      <c r="B194">
        <v>106.02365</v>
      </c>
      <c r="C194">
        <v>5.0200000000000002E-3</v>
      </c>
      <c r="D194">
        <v>106.00793</v>
      </c>
      <c r="E194">
        <v>1.6420000000000001E-2</v>
      </c>
      <c r="F194">
        <v>105.89599</v>
      </c>
      <c r="G194">
        <v>8.0879999999999994E-2</v>
      </c>
      <c r="H194">
        <v>7.6910000000000006E-2</v>
      </c>
      <c r="I194">
        <v>7.7420000000000003E-2</v>
      </c>
      <c r="J194">
        <v>0.14157</v>
      </c>
      <c r="K194">
        <v>0.31357000000000002</v>
      </c>
      <c r="L194">
        <v>0.14157</v>
      </c>
      <c r="M194">
        <v>2.809E-2</v>
      </c>
      <c r="N194">
        <v>2.7289999999999998E-2</v>
      </c>
      <c r="O194">
        <v>2.5930000000000002E-2</v>
      </c>
      <c r="P194">
        <v>2.5729999999999999E-2</v>
      </c>
      <c r="Q194">
        <v>2.5649999999999999E-2</v>
      </c>
      <c r="R194">
        <v>2.5530000000000001E-2</v>
      </c>
      <c r="S194">
        <v>2.5739999999999999E-2</v>
      </c>
      <c r="T194">
        <v>2.5819999999999999E-2</v>
      </c>
      <c r="U194">
        <v>4.9250000000000002E-2</v>
      </c>
      <c r="V194">
        <v>1.6740000000000001E-2</v>
      </c>
      <c r="W194">
        <v>6.4000000000000003E-3</v>
      </c>
      <c r="X194">
        <v>3.9100000000000003E-3</v>
      </c>
      <c r="Y194">
        <v>5.5399999999999998E-3</v>
      </c>
      <c r="Z194">
        <v>5.7299999999999999E-3</v>
      </c>
      <c r="AA194">
        <v>4.2599999999999999E-3</v>
      </c>
      <c r="AB194">
        <v>6.6499999999999997E-3</v>
      </c>
      <c r="AC194">
        <v>5.13E-3</v>
      </c>
      <c r="AD194">
        <v>6.7600000000000004E-3</v>
      </c>
      <c r="AE194">
        <v>4.45E-3</v>
      </c>
      <c r="AF194">
        <v>5.5399999999999998E-3</v>
      </c>
      <c r="AG194">
        <v>4.3499999999999997E-3</v>
      </c>
      <c r="AH194">
        <v>6.1999999999999998E-3</v>
      </c>
      <c r="AI194">
        <v>6.6499999999999997E-3</v>
      </c>
      <c r="AJ194">
        <v>2.5100000000000001E-3</v>
      </c>
      <c r="AK194">
        <v>2.5100000000000001E-3</v>
      </c>
      <c r="AL194">
        <v>7.1002299999999998</v>
      </c>
      <c r="AM194">
        <v>8.3290500000000005</v>
      </c>
      <c r="AN194">
        <v>9.6531300000000009</v>
      </c>
      <c r="AO194">
        <v>10.88007</v>
      </c>
      <c r="AP194">
        <v>11.91015</v>
      </c>
      <c r="AQ194">
        <v>12.919090000000001</v>
      </c>
      <c r="AR194">
        <v>13.426600000000001</v>
      </c>
      <c r="AS194">
        <v>13.70767</v>
      </c>
      <c r="AT194">
        <v>13.315770000000001</v>
      </c>
      <c r="AU194">
        <v>12.36326</v>
      </c>
      <c r="AV194">
        <v>10.36192</v>
      </c>
      <c r="AW194">
        <v>7.7298999999999998</v>
      </c>
      <c r="AX194">
        <v>5.2283900000000001</v>
      </c>
      <c r="AY194">
        <v>3.3874</v>
      </c>
      <c r="BA194">
        <v>106.02365</v>
      </c>
    </row>
    <row r="195" spans="1:53" x14ac:dyDescent="0.25">
      <c r="A195" s="7" t="s">
        <v>27</v>
      </c>
      <c r="B195">
        <v>108.46681</v>
      </c>
      <c r="C195">
        <v>4.2900000000000004E-3</v>
      </c>
      <c r="D195">
        <v>108.45193999999999</v>
      </c>
      <c r="E195">
        <v>1.4189999999999999E-2</v>
      </c>
      <c r="F195">
        <v>108.35720000000001</v>
      </c>
      <c r="G195">
        <v>9.1639999999999999E-2</v>
      </c>
      <c r="H195">
        <v>7.6969999999999997E-2</v>
      </c>
      <c r="I195">
        <v>7.7929999999999999E-2</v>
      </c>
      <c r="J195">
        <v>0.14346</v>
      </c>
      <c r="K195">
        <v>0.32239000000000001</v>
      </c>
      <c r="L195">
        <v>0.14346</v>
      </c>
      <c r="M195">
        <v>3.1969999999999998E-2</v>
      </c>
      <c r="N195">
        <v>3.0849999999999999E-2</v>
      </c>
      <c r="O195">
        <v>2.8819999999999998E-2</v>
      </c>
      <c r="P195">
        <v>2.5590000000000002E-2</v>
      </c>
      <c r="Q195">
        <v>2.5659999999999999E-2</v>
      </c>
      <c r="R195">
        <v>2.5729999999999999E-2</v>
      </c>
      <c r="S195">
        <v>2.5989999999999999E-2</v>
      </c>
      <c r="T195">
        <v>2.6450000000000001E-2</v>
      </c>
      <c r="U195">
        <v>4.7169999999999997E-2</v>
      </c>
      <c r="V195">
        <v>1.4840000000000001E-2</v>
      </c>
      <c r="W195">
        <v>5.3800000000000002E-3</v>
      </c>
      <c r="X195">
        <v>4.6100000000000004E-3</v>
      </c>
      <c r="Y195">
        <v>5.1500000000000001E-3</v>
      </c>
      <c r="Z195">
        <v>4.9800000000000001E-3</v>
      </c>
      <c r="AA195">
        <v>5.1700000000000001E-3</v>
      </c>
      <c r="AB195">
        <v>5.7099999999999998E-3</v>
      </c>
      <c r="AC195">
        <v>4.9399999999999999E-3</v>
      </c>
      <c r="AD195">
        <v>5.7800000000000004E-3</v>
      </c>
      <c r="AE195">
        <v>5.2199999999999998E-3</v>
      </c>
      <c r="AF195">
        <v>4.6600000000000001E-3</v>
      </c>
      <c r="AG195">
        <v>5.2399999999999999E-3</v>
      </c>
      <c r="AH195">
        <v>5.2700000000000004E-3</v>
      </c>
      <c r="AI195">
        <v>5.6600000000000001E-3</v>
      </c>
      <c r="AJ195">
        <v>2.14E-3</v>
      </c>
      <c r="AK195">
        <v>2.15E-3</v>
      </c>
      <c r="AL195">
        <v>6.7127600000000003</v>
      </c>
      <c r="AM195">
        <v>8.1472099999999994</v>
      </c>
      <c r="AN195">
        <v>9.3757199999999994</v>
      </c>
      <c r="AO195">
        <v>11.170669999999999</v>
      </c>
      <c r="AP195">
        <v>12.30602</v>
      </c>
      <c r="AQ195">
        <v>13.241680000000001</v>
      </c>
      <c r="AR195">
        <v>13.793810000000001</v>
      </c>
      <c r="AS195">
        <v>14.02191</v>
      </c>
      <c r="AT195">
        <v>13.574490000000001</v>
      </c>
      <c r="AU195">
        <v>12.605499999999999</v>
      </c>
      <c r="AV195">
        <v>10.508279999999999</v>
      </c>
      <c r="AW195">
        <v>7.5953999999999997</v>
      </c>
      <c r="AX195">
        <v>5.2436299999999996</v>
      </c>
      <c r="AY195">
        <v>3.4121199999999998</v>
      </c>
      <c r="BA195">
        <v>108.46681</v>
      </c>
    </row>
    <row r="196" spans="1:53" x14ac:dyDescent="0.25">
      <c r="A196" s="7" t="s">
        <v>28</v>
      </c>
      <c r="B196">
        <v>99.280659999999997</v>
      </c>
      <c r="C196">
        <v>4.3800000000000002E-3</v>
      </c>
      <c r="D196">
        <v>99.265690000000006</v>
      </c>
      <c r="E196">
        <v>1.3679999999999999E-2</v>
      </c>
      <c r="F196">
        <v>99.160679999999999</v>
      </c>
      <c r="G196">
        <v>9.7879999999999995E-2</v>
      </c>
      <c r="H196">
        <v>6.8129999999999996E-2</v>
      </c>
      <c r="I196">
        <v>7.7619999999999995E-2</v>
      </c>
      <c r="J196">
        <v>0.12601000000000001</v>
      </c>
      <c r="K196">
        <v>0.28466999999999998</v>
      </c>
      <c r="L196">
        <v>0.12601000000000001</v>
      </c>
      <c r="M196">
        <v>3.3989999999999999E-2</v>
      </c>
      <c r="N196">
        <v>3.304E-2</v>
      </c>
      <c r="O196">
        <v>3.0839999999999999E-2</v>
      </c>
      <c r="P196">
        <v>2.3359999999999999E-2</v>
      </c>
      <c r="Q196">
        <v>2.265E-2</v>
      </c>
      <c r="R196">
        <v>2.2249999999999999E-2</v>
      </c>
      <c r="S196">
        <v>2.3769999999999999E-2</v>
      </c>
      <c r="T196">
        <v>2.7959999999999999E-2</v>
      </c>
      <c r="U196">
        <v>4.3310000000000001E-2</v>
      </c>
      <c r="V196">
        <v>1.502E-2</v>
      </c>
      <c r="W196">
        <v>5.5599999999999998E-3</v>
      </c>
      <c r="X196">
        <v>4.7999999999999996E-3</v>
      </c>
      <c r="Y196">
        <v>4.62E-3</v>
      </c>
      <c r="Z196">
        <v>5.0099999999999997E-3</v>
      </c>
      <c r="AA196">
        <v>5.0699999999999999E-3</v>
      </c>
      <c r="AB196">
        <v>5.7299999999999999E-3</v>
      </c>
      <c r="AC196">
        <v>4.2700000000000004E-3</v>
      </c>
      <c r="AD196">
        <v>5.7499999999999999E-3</v>
      </c>
      <c r="AE196">
        <v>5.5399999999999998E-3</v>
      </c>
      <c r="AF196">
        <v>4.8199999999999996E-3</v>
      </c>
      <c r="AG196">
        <v>5.3499999999999997E-3</v>
      </c>
      <c r="AH196">
        <v>5.3800000000000002E-3</v>
      </c>
      <c r="AI196">
        <v>5.7299999999999999E-3</v>
      </c>
      <c r="AJ196">
        <v>2.1900000000000001E-3</v>
      </c>
      <c r="AK196">
        <v>2.1900000000000001E-3</v>
      </c>
      <c r="AL196">
        <v>6.0207499999999996</v>
      </c>
      <c r="AM196">
        <v>7.0720299999999998</v>
      </c>
      <c r="AN196">
        <v>8.4865899999999996</v>
      </c>
      <c r="AO196">
        <v>9.8648399999999992</v>
      </c>
      <c r="AP196">
        <v>10.90898</v>
      </c>
      <c r="AQ196">
        <v>11.886150000000001</v>
      </c>
      <c r="AR196">
        <v>12.38218</v>
      </c>
      <c r="AS196">
        <v>12.746700000000001</v>
      </c>
      <c r="AT196">
        <v>12.31081</v>
      </c>
      <c r="AU196">
        <v>11.476800000000001</v>
      </c>
      <c r="AV196">
        <v>9.5534300000000005</v>
      </c>
      <c r="AW196">
        <v>7.0433300000000001</v>
      </c>
      <c r="AX196">
        <v>4.7109699999999997</v>
      </c>
      <c r="AY196">
        <v>3.0499000000000001</v>
      </c>
      <c r="BA196">
        <v>99.280659999999997</v>
      </c>
    </row>
    <row r="197" spans="1:53" x14ac:dyDescent="0.25">
      <c r="A197" s="4" t="s">
        <v>249</v>
      </c>
      <c r="B197">
        <v>11685.75239</v>
      </c>
      <c r="C197">
        <v>48.705689999999997</v>
      </c>
      <c r="D197">
        <v>2029.02253</v>
      </c>
      <c r="E197">
        <v>20.59985</v>
      </c>
      <c r="F197">
        <v>2025.4299799999999</v>
      </c>
      <c r="G197">
        <v>191.43261000000001</v>
      </c>
      <c r="H197">
        <v>131.63033999999999</v>
      </c>
      <c r="I197">
        <v>160.11957000000001</v>
      </c>
      <c r="J197">
        <v>275.41034000000002</v>
      </c>
      <c r="K197">
        <v>497.20686999999998</v>
      </c>
      <c r="L197">
        <v>275.41034000000002</v>
      </c>
      <c r="M197">
        <v>68.598799999999997</v>
      </c>
      <c r="N197">
        <v>67.314530000000005</v>
      </c>
      <c r="O197">
        <v>61.222630000000002</v>
      </c>
      <c r="P197">
        <v>52.091389999999997</v>
      </c>
      <c r="Q197">
        <v>41.928879999999999</v>
      </c>
      <c r="R197">
        <v>40.174810000000001</v>
      </c>
      <c r="S197">
        <v>57.698219999999999</v>
      </c>
      <c r="T197">
        <v>55.309199999999997</v>
      </c>
      <c r="U197">
        <v>11685.721219999999</v>
      </c>
      <c r="V197">
        <v>31.342880000000001</v>
      </c>
      <c r="W197">
        <v>27.820830000000001</v>
      </c>
      <c r="X197">
        <v>22.643180000000001</v>
      </c>
      <c r="Y197">
        <v>17.485769999999999</v>
      </c>
      <c r="Z197">
        <v>23.478069999999999</v>
      </c>
      <c r="AA197">
        <v>20.551179999999999</v>
      </c>
      <c r="AB197">
        <v>30.53387</v>
      </c>
      <c r="AC197">
        <v>20.093139999999998</v>
      </c>
      <c r="AD197">
        <v>30.176210000000001</v>
      </c>
      <c r="AE197">
        <v>19.34141</v>
      </c>
      <c r="AF197">
        <v>21.895879999999998</v>
      </c>
      <c r="AG197">
        <v>21.203749999999999</v>
      </c>
      <c r="AH197">
        <v>23.359459999999999</v>
      </c>
      <c r="AI197">
        <v>20.315470000000001</v>
      </c>
      <c r="AJ197">
        <v>24.557749999999999</v>
      </c>
      <c r="AK197">
        <v>24.147939999999998</v>
      </c>
      <c r="AL197">
        <v>308.81808999999998</v>
      </c>
      <c r="AM197">
        <v>307.60093999999998</v>
      </c>
      <c r="AN197">
        <v>315.81173000000001</v>
      </c>
      <c r="AO197">
        <v>320.59784999999999</v>
      </c>
      <c r="AP197">
        <v>334.21181000000001</v>
      </c>
      <c r="AQ197">
        <v>331.63697999999999</v>
      </c>
      <c r="AR197">
        <v>328.84347000000002</v>
      </c>
      <c r="AS197">
        <v>336.34291999999999</v>
      </c>
      <c r="AT197">
        <v>335.66492</v>
      </c>
      <c r="AU197">
        <v>344.49912</v>
      </c>
      <c r="AV197">
        <v>378.80234000000002</v>
      </c>
      <c r="AW197">
        <v>403.85149000000001</v>
      </c>
      <c r="AX197">
        <v>422.95490999999998</v>
      </c>
      <c r="AY197">
        <v>410.99973999999997</v>
      </c>
      <c r="AZ197">
        <v>11685.602269999999</v>
      </c>
      <c r="BA197">
        <v>11685.75239</v>
      </c>
    </row>
    <row r="198" spans="1:53" x14ac:dyDescent="0.25">
      <c r="A198" s="5" t="s">
        <v>2</v>
      </c>
      <c r="B198">
        <v>11685.75239</v>
      </c>
      <c r="C198">
        <v>48.705689999999997</v>
      </c>
      <c r="D198">
        <v>2029.02253</v>
      </c>
      <c r="E198">
        <v>20.59985</v>
      </c>
      <c r="F198">
        <v>2025.4299799999999</v>
      </c>
      <c r="G198">
        <v>191.43261000000001</v>
      </c>
      <c r="H198">
        <v>131.63033999999999</v>
      </c>
      <c r="I198">
        <v>160.11957000000001</v>
      </c>
      <c r="J198">
        <v>275.41034000000002</v>
      </c>
      <c r="K198">
        <v>497.20686999999998</v>
      </c>
      <c r="L198">
        <v>275.41034000000002</v>
      </c>
      <c r="M198">
        <v>68.598799999999997</v>
      </c>
      <c r="N198">
        <v>67.314530000000005</v>
      </c>
      <c r="O198">
        <v>61.222630000000002</v>
      </c>
      <c r="P198">
        <v>52.091389999999997</v>
      </c>
      <c r="Q198">
        <v>41.928879999999999</v>
      </c>
      <c r="R198">
        <v>40.174810000000001</v>
      </c>
      <c r="S198">
        <v>57.698219999999999</v>
      </c>
      <c r="T198">
        <v>55.309199999999997</v>
      </c>
      <c r="U198">
        <v>11685.721219999999</v>
      </c>
      <c r="V198">
        <v>31.342880000000001</v>
      </c>
      <c r="W198">
        <v>27.820830000000001</v>
      </c>
      <c r="X198">
        <v>22.643180000000001</v>
      </c>
      <c r="Y198">
        <v>17.485769999999999</v>
      </c>
      <c r="Z198">
        <v>23.478069999999999</v>
      </c>
      <c r="AA198">
        <v>20.551179999999999</v>
      </c>
      <c r="AB198">
        <v>30.53387</v>
      </c>
      <c r="AC198">
        <v>20.093139999999998</v>
      </c>
      <c r="AD198">
        <v>30.176210000000001</v>
      </c>
      <c r="AE198">
        <v>19.34141</v>
      </c>
      <c r="AF198">
        <v>21.895879999999998</v>
      </c>
      <c r="AG198">
        <v>21.203749999999999</v>
      </c>
      <c r="AH198">
        <v>23.359459999999999</v>
      </c>
      <c r="AI198">
        <v>20.315470000000001</v>
      </c>
      <c r="AJ198">
        <v>24.557749999999999</v>
      </c>
      <c r="AK198">
        <v>24.147939999999998</v>
      </c>
      <c r="AL198">
        <v>308.81808999999998</v>
      </c>
      <c r="AM198">
        <v>307.60093999999998</v>
      </c>
      <c r="AN198">
        <v>315.81173000000001</v>
      </c>
      <c r="AO198">
        <v>320.59784999999999</v>
      </c>
      <c r="AP198">
        <v>334.21181000000001</v>
      </c>
      <c r="AQ198">
        <v>331.63697999999999</v>
      </c>
      <c r="AR198">
        <v>328.84347000000002</v>
      </c>
      <c r="AS198">
        <v>336.34291999999999</v>
      </c>
      <c r="AT198">
        <v>335.66492</v>
      </c>
      <c r="AU198">
        <v>344.49912</v>
      </c>
      <c r="AV198">
        <v>378.80234000000002</v>
      </c>
      <c r="AW198">
        <v>403.85149000000001</v>
      </c>
      <c r="AX198">
        <v>422.95490999999998</v>
      </c>
      <c r="AY198">
        <v>410.99973999999997</v>
      </c>
      <c r="AZ198">
        <v>11685.602269999999</v>
      </c>
      <c r="BA198">
        <v>11685.75239</v>
      </c>
    </row>
    <row r="199" spans="1:53" x14ac:dyDescent="0.25">
      <c r="A199" s="6" t="s">
        <v>4</v>
      </c>
      <c r="B199">
        <v>11685.75239</v>
      </c>
      <c r="C199">
        <v>48.705689999999997</v>
      </c>
      <c r="D199">
        <v>2029.02253</v>
      </c>
      <c r="E199">
        <v>20.59985</v>
      </c>
      <c r="F199">
        <v>2025.4299799999999</v>
      </c>
      <c r="G199">
        <v>191.43261000000001</v>
      </c>
      <c r="H199">
        <v>131.63033999999999</v>
      </c>
      <c r="I199">
        <v>160.11957000000001</v>
      </c>
      <c r="J199">
        <v>275.41034000000002</v>
      </c>
      <c r="K199">
        <v>497.20686999999998</v>
      </c>
      <c r="L199">
        <v>275.41034000000002</v>
      </c>
      <c r="M199">
        <v>68.598799999999997</v>
      </c>
      <c r="N199">
        <v>67.314530000000005</v>
      </c>
      <c r="O199">
        <v>61.222630000000002</v>
      </c>
      <c r="P199">
        <v>52.091389999999997</v>
      </c>
      <c r="Q199">
        <v>41.928879999999999</v>
      </c>
      <c r="R199">
        <v>40.174810000000001</v>
      </c>
      <c r="S199">
        <v>57.698219999999999</v>
      </c>
      <c r="T199">
        <v>55.309199999999997</v>
      </c>
      <c r="U199">
        <v>11685.721219999999</v>
      </c>
      <c r="V199">
        <v>31.342880000000001</v>
      </c>
      <c r="W199">
        <v>27.820830000000001</v>
      </c>
      <c r="X199">
        <v>22.643180000000001</v>
      </c>
      <c r="Y199">
        <v>17.485769999999999</v>
      </c>
      <c r="Z199">
        <v>23.478069999999999</v>
      </c>
      <c r="AA199">
        <v>20.551179999999999</v>
      </c>
      <c r="AB199">
        <v>30.53387</v>
      </c>
      <c r="AC199">
        <v>20.093139999999998</v>
      </c>
      <c r="AD199">
        <v>30.176210000000001</v>
      </c>
      <c r="AE199">
        <v>19.34141</v>
      </c>
      <c r="AF199">
        <v>21.895879999999998</v>
      </c>
      <c r="AG199">
        <v>21.203749999999999</v>
      </c>
      <c r="AH199">
        <v>23.359459999999999</v>
      </c>
      <c r="AI199">
        <v>20.315470000000001</v>
      </c>
      <c r="AJ199">
        <v>24.557749999999999</v>
      </c>
      <c r="AK199">
        <v>24.147939999999998</v>
      </c>
      <c r="AL199">
        <v>308.81808999999998</v>
      </c>
      <c r="AM199">
        <v>307.60093999999998</v>
      </c>
      <c r="AN199">
        <v>315.81173000000001</v>
      </c>
      <c r="AO199">
        <v>320.59784999999999</v>
      </c>
      <c r="AP199">
        <v>334.21181000000001</v>
      </c>
      <c r="AQ199">
        <v>331.63697999999999</v>
      </c>
      <c r="AR199">
        <v>328.84347000000002</v>
      </c>
      <c r="AS199">
        <v>336.34291999999999</v>
      </c>
      <c r="AT199">
        <v>335.66492</v>
      </c>
      <c r="AU199">
        <v>344.49912</v>
      </c>
      <c r="AV199">
        <v>378.80234000000002</v>
      </c>
      <c r="AW199">
        <v>403.85149000000001</v>
      </c>
      <c r="AX199">
        <v>422.95490999999998</v>
      </c>
      <c r="AY199">
        <v>410.99973999999997</v>
      </c>
      <c r="AZ199">
        <v>11685.602269999999</v>
      </c>
      <c r="BA199">
        <v>11685.75239</v>
      </c>
    </row>
    <row r="200" spans="1:53" x14ac:dyDescent="0.25">
      <c r="A200" s="7" t="s">
        <v>19</v>
      </c>
      <c r="B200">
        <v>11685.75239</v>
      </c>
      <c r="C200">
        <v>48.705689999999997</v>
      </c>
      <c r="D200">
        <v>2029.02253</v>
      </c>
      <c r="E200">
        <v>20.59985</v>
      </c>
      <c r="F200">
        <v>2025.4299799999999</v>
      </c>
      <c r="G200">
        <v>191.43261000000001</v>
      </c>
      <c r="H200">
        <v>131.63033999999999</v>
      </c>
      <c r="I200">
        <v>160.11957000000001</v>
      </c>
      <c r="J200">
        <v>275.41034000000002</v>
      </c>
      <c r="K200">
        <v>497.20686999999998</v>
      </c>
      <c r="L200">
        <v>275.41034000000002</v>
      </c>
      <c r="M200">
        <v>68.598799999999997</v>
      </c>
      <c r="N200">
        <v>67.314530000000005</v>
      </c>
      <c r="O200">
        <v>61.222630000000002</v>
      </c>
      <c r="P200">
        <v>52.091389999999997</v>
      </c>
      <c r="Q200">
        <v>41.928879999999999</v>
      </c>
      <c r="R200">
        <v>40.174810000000001</v>
      </c>
      <c r="S200">
        <v>57.698219999999999</v>
      </c>
      <c r="T200">
        <v>55.309199999999997</v>
      </c>
      <c r="U200">
        <v>11685.721219999999</v>
      </c>
      <c r="V200">
        <v>31.342880000000001</v>
      </c>
      <c r="W200">
        <v>27.820830000000001</v>
      </c>
      <c r="X200">
        <v>22.643180000000001</v>
      </c>
      <c r="Y200">
        <v>17.485769999999999</v>
      </c>
      <c r="Z200">
        <v>23.478069999999999</v>
      </c>
      <c r="AA200">
        <v>20.551179999999999</v>
      </c>
      <c r="AB200">
        <v>30.53387</v>
      </c>
      <c r="AC200">
        <v>20.093139999999998</v>
      </c>
      <c r="AD200">
        <v>30.176210000000001</v>
      </c>
      <c r="AE200">
        <v>19.34141</v>
      </c>
      <c r="AF200">
        <v>21.895879999999998</v>
      </c>
      <c r="AG200">
        <v>21.203749999999999</v>
      </c>
      <c r="AH200">
        <v>23.359459999999999</v>
      </c>
      <c r="AI200">
        <v>20.315470000000001</v>
      </c>
      <c r="AJ200">
        <v>24.557749999999999</v>
      </c>
      <c r="AK200">
        <v>24.147939999999998</v>
      </c>
      <c r="AL200">
        <v>308.81808999999998</v>
      </c>
      <c r="AM200">
        <v>307.60093999999998</v>
      </c>
      <c r="AN200">
        <v>315.81173000000001</v>
      </c>
      <c r="AO200">
        <v>320.59784999999999</v>
      </c>
      <c r="AP200">
        <v>334.21181000000001</v>
      </c>
      <c r="AQ200">
        <v>331.63697999999999</v>
      </c>
      <c r="AR200">
        <v>328.84347000000002</v>
      </c>
      <c r="AS200">
        <v>336.34291999999999</v>
      </c>
      <c r="AT200">
        <v>335.66492</v>
      </c>
      <c r="AU200">
        <v>344.49912</v>
      </c>
      <c r="AV200">
        <v>378.80234000000002</v>
      </c>
      <c r="AW200">
        <v>403.85149000000001</v>
      </c>
      <c r="AX200">
        <v>422.95490999999998</v>
      </c>
      <c r="AY200">
        <v>410.99973999999997</v>
      </c>
      <c r="AZ200">
        <v>11685.602269999999</v>
      </c>
      <c r="BA200">
        <v>11685.75239</v>
      </c>
    </row>
    <row r="201" spans="1:53" x14ac:dyDescent="0.25">
      <c r="A201" s="6" t="s">
        <v>6</v>
      </c>
      <c r="B201">
        <v>11131.751770000001</v>
      </c>
      <c r="C201">
        <v>46.725000000000001</v>
      </c>
      <c r="D201">
        <v>1335.14345</v>
      </c>
      <c r="E201">
        <v>18.32339</v>
      </c>
      <c r="F201">
        <v>1272.8831499999999</v>
      </c>
      <c r="G201">
        <v>185.66174000000001</v>
      </c>
      <c r="H201">
        <v>117.58922</v>
      </c>
      <c r="I201">
        <v>152.28439</v>
      </c>
      <c r="J201">
        <v>274.28775000000002</v>
      </c>
      <c r="K201">
        <v>492.1234</v>
      </c>
      <c r="L201">
        <v>274.28775000000002</v>
      </c>
      <c r="M201">
        <v>65.273679999999999</v>
      </c>
      <c r="N201">
        <v>65.717489999999998</v>
      </c>
      <c r="O201">
        <v>60.25506</v>
      </c>
      <c r="P201">
        <v>46.990139999999997</v>
      </c>
      <c r="Q201">
        <v>39.725459999999998</v>
      </c>
      <c r="R201">
        <v>37.769970000000001</v>
      </c>
      <c r="S201">
        <v>54.720170000000003</v>
      </c>
      <c r="T201">
        <v>52.938639999999999</v>
      </c>
      <c r="U201">
        <v>11131.72624</v>
      </c>
      <c r="V201">
        <v>29.679369999999999</v>
      </c>
      <c r="W201">
        <v>26.42661</v>
      </c>
      <c r="X201">
        <v>20.397220000000001</v>
      </c>
      <c r="Y201">
        <v>15.810969999999999</v>
      </c>
      <c r="Z201">
        <v>21.220079999999999</v>
      </c>
      <c r="AA201">
        <v>19.656790000000001</v>
      </c>
      <c r="AB201">
        <v>28.810230000000001</v>
      </c>
      <c r="AC201">
        <v>19.256219999999999</v>
      </c>
      <c r="AD201">
        <v>29.450510000000001</v>
      </c>
      <c r="AE201">
        <v>18.969570000000001</v>
      </c>
      <c r="AF201">
        <v>21.73312</v>
      </c>
      <c r="AG201">
        <v>20.482780000000002</v>
      </c>
      <c r="AH201">
        <v>22.14574</v>
      </c>
      <c r="AI201">
        <v>20.228370000000002</v>
      </c>
      <c r="AJ201">
        <v>23.482690000000002</v>
      </c>
      <c r="AK201">
        <v>23.653479999999998</v>
      </c>
      <c r="AL201">
        <v>170.16254000000001</v>
      </c>
      <c r="AM201">
        <v>188.71384</v>
      </c>
      <c r="AN201">
        <v>183.38495</v>
      </c>
      <c r="AO201">
        <v>194.65617</v>
      </c>
      <c r="AP201">
        <v>220.46921</v>
      </c>
      <c r="AQ201">
        <v>201.68642</v>
      </c>
      <c r="AR201">
        <v>217.25140999999999</v>
      </c>
      <c r="AS201">
        <v>223.06556</v>
      </c>
      <c r="AT201">
        <v>223.72472999999999</v>
      </c>
      <c r="AU201">
        <v>219.04975999999999</v>
      </c>
      <c r="AV201">
        <v>230.74481</v>
      </c>
      <c r="AW201">
        <v>213.76929999999999</v>
      </c>
      <c r="AX201">
        <v>233.94828000000001</v>
      </c>
      <c r="AY201">
        <v>218.88667000000001</v>
      </c>
      <c r="AZ201">
        <v>11131.61722</v>
      </c>
      <c r="BA201">
        <v>11131.751770000001</v>
      </c>
    </row>
    <row r="202" spans="1:53" x14ac:dyDescent="0.25">
      <c r="A202" s="7" t="s">
        <v>19</v>
      </c>
      <c r="B202">
        <v>11131.751770000001</v>
      </c>
      <c r="C202">
        <v>46.725000000000001</v>
      </c>
      <c r="D202">
        <v>1335.14345</v>
      </c>
      <c r="E202">
        <v>18.32339</v>
      </c>
      <c r="F202">
        <v>1272.8831499999999</v>
      </c>
      <c r="G202">
        <v>185.66174000000001</v>
      </c>
      <c r="H202">
        <v>117.58922</v>
      </c>
      <c r="I202">
        <v>152.28439</v>
      </c>
      <c r="J202">
        <v>274.28775000000002</v>
      </c>
      <c r="K202">
        <v>492.1234</v>
      </c>
      <c r="L202">
        <v>274.28775000000002</v>
      </c>
      <c r="M202">
        <v>65.273679999999999</v>
      </c>
      <c r="N202">
        <v>65.717489999999998</v>
      </c>
      <c r="O202">
        <v>60.25506</v>
      </c>
      <c r="P202">
        <v>46.990139999999997</v>
      </c>
      <c r="Q202">
        <v>39.725459999999998</v>
      </c>
      <c r="R202">
        <v>37.769970000000001</v>
      </c>
      <c r="S202">
        <v>54.720170000000003</v>
      </c>
      <c r="T202">
        <v>52.938639999999999</v>
      </c>
      <c r="U202">
        <v>11131.72624</v>
      </c>
      <c r="V202">
        <v>29.679369999999999</v>
      </c>
      <c r="W202">
        <v>26.42661</v>
      </c>
      <c r="X202">
        <v>20.397220000000001</v>
      </c>
      <c r="Y202">
        <v>15.810969999999999</v>
      </c>
      <c r="Z202">
        <v>21.220079999999999</v>
      </c>
      <c r="AA202">
        <v>19.656790000000001</v>
      </c>
      <c r="AB202">
        <v>28.810230000000001</v>
      </c>
      <c r="AC202">
        <v>19.256219999999999</v>
      </c>
      <c r="AD202">
        <v>29.450510000000001</v>
      </c>
      <c r="AE202">
        <v>18.969570000000001</v>
      </c>
      <c r="AF202">
        <v>21.73312</v>
      </c>
      <c r="AG202">
        <v>20.482780000000002</v>
      </c>
      <c r="AH202">
        <v>22.14574</v>
      </c>
      <c r="AI202">
        <v>20.228370000000002</v>
      </c>
      <c r="AJ202">
        <v>23.482690000000002</v>
      </c>
      <c r="AK202">
        <v>23.653479999999998</v>
      </c>
      <c r="AL202">
        <v>170.16254000000001</v>
      </c>
      <c r="AM202">
        <v>188.71384</v>
      </c>
      <c r="AN202">
        <v>183.38495</v>
      </c>
      <c r="AO202">
        <v>194.65617</v>
      </c>
      <c r="AP202">
        <v>220.46921</v>
      </c>
      <c r="AQ202">
        <v>201.68642</v>
      </c>
      <c r="AR202">
        <v>217.25140999999999</v>
      </c>
      <c r="AS202">
        <v>223.06556</v>
      </c>
      <c r="AT202">
        <v>223.72472999999999</v>
      </c>
      <c r="AU202">
        <v>219.04975999999999</v>
      </c>
      <c r="AV202">
        <v>230.74481</v>
      </c>
      <c r="AW202">
        <v>213.76929999999999</v>
      </c>
      <c r="AX202">
        <v>233.94828000000001</v>
      </c>
      <c r="AY202">
        <v>218.88667000000001</v>
      </c>
      <c r="AZ202">
        <v>11131.61722</v>
      </c>
      <c r="BA202">
        <v>11131.751770000001</v>
      </c>
    </row>
    <row r="203" spans="1:53" x14ac:dyDescent="0.25">
      <c r="A203" s="5" t="s">
        <v>250</v>
      </c>
      <c r="B203">
        <v>73.427379999999999</v>
      </c>
      <c r="C203">
        <v>0.77791999999999994</v>
      </c>
      <c r="D203">
        <v>43.026969999999999</v>
      </c>
      <c r="E203">
        <v>0.27860000000000001</v>
      </c>
      <c r="F203">
        <v>19.95965</v>
      </c>
      <c r="G203">
        <v>5.2249999999999996</v>
      </c>
      <c r="H203">
        <v>4.4906600000000001</v>
      </c>
      <c r="I203">
        <v>4.4966400000000002</v>
      </c>
      <c r="J203">
        <v>23.452819999999999</v>
      </c>
      <c r="K203">
        <v>32.325890000000001</v>
      </c>
      <c r="L203">
        <v>23.452819999999999</v>
      </c>
      <c r="M203">
        <v>1.81881</v>
      </c>
      <c r="N203">
        <v>1.76139</v>
      </c>
      <c r="O203">
        <v>1.64479</v>
      </c>
      <c r="P203">
        <v>1.5023</v>
      </c>
      <c r="Q203">
        <v>1.49891</v>
      </c>
      <c r="R203">
        <v>1.4894499999999999</v>
      </c>
      <c r="S203">
        <v>1.4949699999999999</v>
      </c>
      <c r="T203">
        <v>1.5045900000000001</v>
      </c>
      <c r="U203">
        <v>40.236370000000001</v>
      </c>
      <c r="V203">
        <v>1.5139499999999999</v>
      </c>
      <c r="W203">
        <v>0.53381000000000001</v>
      </c>
      <c r="X203">
        <v>0.41511999999999999</v>
      </c>
      <c r="Y203">
        <v>0.47337000000000001</v>
      </c>
      <c r="Z203">
        <v>0.48592000000000002</v>
      </c>
      <c r="AA203">
        <v>0.45577000000000001</v>
      </c>
      <c r="AB203">
        <v>0.54762999999999995</v>
      </c>
      <c r="AC203">
        <v>0.45598</v>
      </c>
      <c r="AD203">
        <v>0.55395000000000005</v>
      </c>
      <c r="AE203">
        <v>0.47455000000000003</v>
      </c>
      <c r="AF203">
        <v>0.48837000000000003</v>
      </c>
      <c r="AG203">
        <v>0.46811000000000003</v>
      </c>
      <c r="AH203">
        <v>0.52505999999999997</v>
      </c>
      <c r="AI203">
        <v>0.54818999999999996</v>
      </c>
      <c r="AJ203">
        <v>0.38915</v>
      </c>
      <c r="AK203">
        <v>0.38940999999999998</v>
      </c>
      <c r="AL203">
        <v>1.1872799999999999</v>
      </c>
      <c r="AM203">
        <v>1.4704999999999999</v>
      </c>
      <c r="AN203">
        <v>1.7439499999999999</v>
      </c>
      <c r="AO203">
        <v>2.02759</v>
      </c>
      <c r="AP203">
        <v>2.2195499999999999</v>
      </c>
      <c r="AQ203">
        <v>2.4145799999999999</v>
      </c>
      <c r="AR203">
        <v>2.50346</v>
      </c>
      <c r="AS203">
        <v>2.57233</v>
      </c>
      <c r="AT203">
        <v>2.47926</v>
      </c>
      <c r="AU203">
        <v>2.3160799999999999</v>
      </c>
      <c r="AV203">
        <v>1.9244399999999999</v>
      </c>
      <c r="AW203">
        <v>1.42045</v>
      </c>
      <c r="AX203">
        <v>0.9496</v>
      </c>
      <c r="AY203">
        <v>1.07185</v>
      </c>
      <c r="AZ203">
        <v>39.241300000000003</v>
      </c>
      <c r="BA203">
        <v>73.427379999999999</v>
      </c>
    </row>
    <row r="204" spans="1:53" x14ac:dyDescent="0.25">
      <c r="A204" s="6" t="s">
        <v>4</v>
      </c>
      <c r="B204">
        <v>73.427379999999999</v>
      </c>
      <c r="C204">
        <v>0.77791999999999994</v>
      </c>
      <c r="D204">
        <v>43.026969999999999</v>
      </c>
      <c r="E204">
        <v>0.27860000000000001</v>
      </c>
      <c r="F204">
        <v>19.95965</v>
      </c>
      <c r="G204">
        <v>5.2249999999999996</v>
      </c>
      <c r="H204">
        <v>4.4906600000000001</v>
      </c>
      <c r="I204">
        <v>4.4966400000000002</v>
      </c>
      <c r="J204">
        <v>23.452819999999999</v>
      </c>
      <c r="K204">
        <v>32.325890000000001</v>
      </c>
      <c r="L204">
        <v>23.452819999999999</v>
      </c>
      <c r="M204">
        <v>1.81881</v>
      </c>
      <c r="N204">
        <v>1.76139</v>
      </c>
      <c r="O204">
        <v>1.64479</v>
      </c>
      <c r="P204">
        <v>1.5023</v>
      </c>
      <c r="Q204">
        <v>1.49891</v>
      </c>
      <c r="R204">
        <v>1.4894499999999999</v>
      </c>
      <c r="S204">
        <v>1.4949699999999999</v>
      </c>
      <c r="T204">
        <v>1.5045900000000001</v>
      </c>
      <c r="U204">
        <v>40.236370000000001</v>
      </c>
      <c r="V204">
        <v>1.5139499999999999</v>
      </c>
      <c r="W204">
        <v>0.53381000000000001</v>
      </c>
      <c r="X204">
        <v>0.41511999999999999</v>
      </c>
      <c r="Y204">
        <v>0.47337000000000001</v>
      </c>
      <c r="Z204">
        <v>0.48592000000000002</v>
      </c>
      <c r="AA204">
        <v>0.45577000000000001</v>
      </c>
      <c r="AB204">
        <v>0.54762999999999995</v>
      </c>
      <c r="AC204">
        <v>0.45598</v>
      </c>
      <c r="AD204">
        <v>0.55395000000000005</v>
      </c>
      <c r="AE204">
        <v>0.47455000000000003</v>
      </c>
      <c r="AF204">
        <v>0.48837000000000003</v>
      </c>
      <c r="AG204">
        <v>0.46811000000000003</v>
      </c>
      <c r="AH204">
        <v>0.52505999999999997</v>
      </c>
      <c r="AI204">
        <v>0.54818999999999996</v>
      </c>
      <c r="AJ204">
        <v>0.38915</v>
      </c>
      <c r="AK204">
        <v>0.38940999999999998</v>
      </c>
      <c r="AL204">
        <v>1.1872799999999999</v>
      </c>
      <c r="AM204">
        <v>1.4704999999999999</v>
      </c>
      <c r="AN204">
        <v>1.7439499999999999</v>
      </c>
      <c r="AO204">
        <v>2.02759</v>
      </c>
      <c r="AP204">
        <v>2.2195499999999999</v>
      </c>
      <c r="AQ204">
        <v>2.4145799999999999</v>
      </c>
      <c r="AR204">
        <v>2.50346</v>
      </c>
      <c r="AS204">
        <v>2.57233</v>
      </c>
      <c r="AT204">
        <v>2.47926</v>
      </c>
      <c r="AU204">
        <v>2.3160799999999999</v>
      </c>
      <c r="AV204">
        <v>1.9244399999999999</v>
      </c>
      <c r="AW204">
        <v>1.42045</v>
      </c>
      <c r="AX204">
        <v>0.9496</v>
      </c>
      <c r="AY204">
        <v>1.07185</v>
      </c>
      <c r="AZ204">
        <v>39.241300000000003</v>
      </c>
      <c r="BA204">
        <v>73.427379999999999</v>
      </c>
    </row>
    <row r="205" spans="1:53" x14ac:dyDescent="0.25">
      <c r="A205" s="7" t="s">
        <v>19</v>
      </c>
      <c r="B205">
        <v>73.427379999999999</v>
      </c>
      <c r="C205">
        <v>0.77791999999999994</v>
      </c>
      <c r="D205">
        <v>43.026969999999999</v>
      </c>
      <c r="E205">
        <v>0.27860000000000001</v>
      </c>
      <c r="F205">
        <v>19.95965</v>
      </c>
      <c r="G205">
        <v>5.2249999999999996</v>
      </c>
      <c r="H205">
        <v>4.4906600000000001</v>
      </c>
      <c r="I205">
        <v>4.4966400000000002</v>
      </c>
      <c r="J205">
        <v>23.452819999999999</v>
      </c>
      <c r="K205">
        <v>32.325890000000001</v>
      </c>
      <c r="L205">
        <v>23.452819999999999</v>
      </c>
      <c r="M205">
        <v>1.81881</v>
      </c>
      <c r="N205">
        <v>1.76139</v>
      </c>
      <c r="O205">
        <v>1.64479</v>
      </c>
      <c r="P205">
        <v>1.5023</v>
      </c>
      <c r="Q205">
        <v>1.49891</v>
      </c>
      <c r="R205">
        <v>1.4894499999999999</v>
      </c>
      <c r="S205">
        <v>1.4949699999999999</v>
      </c>
      <c r="T205">
        <v>1.5045900000000001</v>
      </c>
      <c r="U205">
        <v>40.236370000000001</v>
      </c>
      <c r="V205">
        <v>1.5139499999999999</v>
      </c>
      <c r="W205">
        <v>0.53381000000000001</v>
      </c>
      <c r="X205">
        <v>0.41511999999999999</v>
      </c>
      <c r="Y205">
        <v>0.47337000000000001</v>
      </c>
      <c r="Z205">
        <v>0.48592000000000002</v>
      </c>
      <c r="AA205">
        <v>0.45577000000000001</v>
      </c>
      <c r="AB205">
        <v>0.54762999999999995</v>
      </c>
      <c r="AC205">
        <v>0.45598</v>
      </c>
      <c r="AD205">
        <v>0.55395000000000005</v>
      </c>
      <c r="AE205">
        <v>0.47455000000000003</v>
      </c>
      <c r="AF205">
        <v>0.48837000000000003</v>
      </c>
      <c r="AG205">
        <v>0.46811000000000003</v>
      </c>
      <c r="AH205">
        <v>0.52505999999999997</v>
      </c>
      <c r="AI205">
        <v>0.54818999999999996</v>
      </c>
      <c r="AJ205">
        <v>0.38915</v>
      </c>
      <c r="AK205">
        <v>0.38940999999999998</v>
      </c>
      <c r="AL205">
        <v>1.1872799999999999</v>
      </c>
      <c r="AM205">
        <v>1.4704999999999999</v>
      </c>
      <c r="AN205">
        <v>1.7439499999999999</v>
      </c>
      <c r="AO205">
        <v>2.02759</v>
      </c>
      <c r="AP205">
        <v>2.2195499999999999</v>
      </c>
      <c r="AQ205">
        <v>2.4145799999999999</v>
      </c>
      <c r="AR205">
        <v>2.50346</v>
      </c>
      <c r="AS205">
        <v>2.57233</v>
      </c>
      <c r="AT205">
        <v>2.47926</v>
      </c>
      <c r="AU205">
        <v>2.3160799999999999</v>
      </c>
      <c r="AV205">
        <v>1.9244399999999999</v>
      </c>
      <c r="AW205">
        <v>1.42045</v>
      </c>
      <c r="AX205">
        <v>0.9496</v>
      </c>
      <c r="AY205">
        <v>1.07185</v>
      </c>
      <c r="AZ205">
        <v>39.241300000000003</v>
      </c>
      <c r="BA205">
        <v>73.427379999999999</v>
      </c>
    </row>
    <row r="206" spans="1:53" x14ac:dyDescent="0.25">
      <c r="A206" s="4" t="s">
        <v>10</v>
      </c>
      <c r="B206">
        <v>438.6191</v>
      </c>
      <c r="C206">
        <v>152.19298000000001</v>
      </c>
      <c r="D206">
        <v>36.748779999999996</v>
      </c>
      <c r="E206">
        <v>394.52170000000001</v>
      </c>
      <c r="F206">
        <v>36.748779999999996</v>
      </c>
      <c r="V206">
        <v>159.54510999999999</v>
      </c>
      <c r="W206">
        <v>141.61675</v>
      </c>
      <c r="X206">
        <v>115.26090000000001</v>
      </c>
      <c r="Y206">
        <v>89.008049999999997</v>
      </c>
      <c r="Z206">
        <v>119.51076999999999</v>
      </c>
      <c r="AA206">
        <v>104.61198</v>
      </c>
      <c r="AB206">
        <v>155.42701</v>
      </c>
      <c r="AC206">
        <v>102.28037999999999</v>
      </c>
      <c r="AD206">
        <v>153.60641000000001</v>
      </c>
      <c r="AE206">
        <v>98.453850000000003</v>
      </c>
      <c r="AF206">
        <v>111.4569</v>
      </c>
      <c r="AG206">
        <v>107.93374</v>
      </c>
      <c r="AH206">
        <v>118.90702</v>
      </c>
      <c r="AI206">
        <v>103.41215</v>
      </c>
      <c r="AJ206">
        <v>76.736770000000007</v>
      </c>
      <c r="AK206">
        <v>75.456220000000002</v>
      </c>
      <c r="AL206">
        <v>5.6031000000000004</v>
      </c>
      <c r="AM206">
        <v>5.5810199999999996</v>
      </c>
      <c r="AN206">
        <v>5.7299899999999999</v>
      </c>
      <c r="AO206">
        <v>5.8168300000000004</v>
      </c>
      <c r="AP206">
        <v>6.0638399999999999</v>
      </c>
      <c r="AQ206">
        <v>6.0171200000000002</v>
      </c>
      <c r="AR206">
        <v>5.9664400000000004</v>
      </c>
      <c r="AS206">
        <v>6.1025</v>
      </c>
      <c r="AT206">
        <v>6.0902000000000003</v>
      </c>
      <c r="AU206">
        <v>6.2504900000000001</v>
      </c>
      <c r="AV206">
        <v>6.8728699999999998</v>
      </c>
      <c r="AW206">
        <v>7.3273599999999997</v>
      </c>
      <c r="AX206">
        <v>7.6739600000000001</v>
      </c>
      <c r="AY206">
        <v>438.40379000000001</v>
      </c>
      <c r="BA206">
        <v>438.6191</v>
      </c>
    </row>
    <row r="207" spans="1:53" x14ac:dyDescent="0.25">
      <c r="A207" s="5" t="s">
        <v>2</v>
      </c>
      <c r="B207">
        <v>438.6191</v>
      </c>
      <c r="C207">
        <v>152.19298000000001</v>
      </c>
      <c r="D207">
        <v>36.748779999999996</v>
      </c>
      <c r="E207">
        <v>394.52170000000001</v>
      </c>
      <c r="F207">
        <v>36.748779999999996</v>
      </c>
      <c r="V207">
        <v>159.54510999999999</v>
      </c>
      <c r="W207">
        <v>141.61675</v>
      </c>
      <c r="X207">
        <v>115.26090000000001</v>
      </c>
      <c r="Y207">
        <v>89.008049999999997</v>
      </c>
      <c r="Z207">
        <v>119.51076999999999</v>
      </c>
      <c r="AA207">
        <v>104.61198</v>
      </c>
      <c r="AB207">
        <v>155.42701</v>
      </c>
      <c r="AC207">
        <v>102.28037999999999</v>
      </c>
      <c r="AD207">
        <v>153.60641000000001</v>
      </c>
      <c r="AE207">
        <v>98.453850000000003</v>
      </c>
      <c r="AF207">
        <v>111.4569</v>
      </c>
      <c r="AG207">
        <v>107.93374</v>
      </c>
      <c r="AH207">
        <v>118.90702</v>
      </c>
      <c r="AI207">
        <v>103.41215</v>
      </c>
      <c r="AJ207">
        <v>76.736770000000007</v>
      </c>
      <c r="AK207">
        <v>75.456220000000002</v>
      </c>
      <c r="AL207">
        <v>5.6031000000000004</v>
      </c>
      <c r="AM207">
        <v>5.5810199999999996</v>
      </c>
      <c r="AN207">
        <v>5.7299899999999999</v>
      </c>
      <c r="AO207">
        <v>5.8168300000000004</v>
      </c>
      <c r="AP207">
        <v>6.0638399999999999</v>
      </c>
      <c r="AQ207">
        <v>6.0171200000000002</v>
      </c>
      <c r="AR207">
        <v>5.9664400000000004</v>
      </c>
      <c r="AS207">
        <v>6.1025</v>
      </c>
      <c r="AT207">
        <v>6.0902000000000003</v>
      </c>
      <c r="AU207">
        <v>6.2504900000000001</v>
      </c>
      <c r="AV207">
        <v>6.8728699999999998</v>
      </c>
      <c r="AW207">
        <v>7.3273599999999997</v>
      </c>
      <c r="AX207">
        <v>7.6739600000000001</v>
      </c>
      <c r="AY207">
        <v>438.40379000000001</v>
      </c>
      <c r="BA207">
        <v>438.6191</v>
      </c>
    </row>
    <row r="208" spans="1:53" x14ac:dyDescent="0.25">
      <c r="A208" s="6" t="s">
        <v>4</v>
      </c>
      <c r="B208">
        <v>438.6191</v>
      </c>
      <c r="C208">
        <v>152.19298000000001</v>
      </c>
      <c r="D208">
        <v>36.748779999999996</v>
      </c>
      <c r="E208">
        <v>394.52170000000001</v>
      </c>
      <c r="F208">
        <v>36.748779999999996</v>
      </c>
      <c r="V208">
        <v>159.54510999999999</v>
      </c>
      <c r="W208">
        <v>141.61675</v>
      </c>
      <c r="X208">
        <v>115.26090000000001</v>
      </c>
      <c r="Y208">
        <v>89.008049999999997</v>
      </c>
      <c r="Z208">
        <v>119.51076999999999</v>
      </c>
      <c r="AA208">
        <v>104.61198</v>
      </c>
      <c r="AB208">
        <v>155.42701</v>
      </c>
      <c r="AC208">
        <v>102.28037999999999</v>
      </c>
      <c r="AD208">
        <v>153.60641000000001</v>
      </c>
      <c r="AE208">
        <v>98.453850000000003</v>
      </c>
      <c r="AF208">
        <v>111.4569</v>
      </c>
      <c r="AG208">
        <v>107.93374</v>
      </c>
      <c r="AH208">
        <v>118.90702</v>
      </c>
      <c r="AI208">
        <v>103.41215</v>
      </c>
      <c r="AJ208">
        <v>76.736770000000007</v>
      </c>
      <c r="AK208">
        <v>75.456220000000002</v>
      </c>
      <c r="AL208">
        <v>5.6031000000000004</v>
      </c>
      <c r="AM208">
        <v>5.5810199999999996</v>
      </c>
      <c r="AN208">
        <v>5.7299899999999999</v>
      </c>
      <c r="AO208">
        <v>5.8168300000000004</v>
      </c>
      <c r="AP208">
        <v>6.0638399999999999</v>
      </c>
      <c r="AQ208">
        <v>6.0171200000000002</v>
      </c>
      <c r="AR208">
        <v>5.9664400000000004</v>
      </c>
      <c r="AS208">
        <v>6.1025</v>
      </c>
      <c r="AT208">
        <v>6.0902000000000003</v>
      </c>
      <c r="AU208">
        <v>6.2504900000000001</v>
      </c>
      <c r="AV208">
        <v>6.8728699999999998</v>
      </c>
      <c r="AW208">
        <v>7.3273599999999997</v>
      </c>
      <c r="AX208">
        <v>7.6739600000000001</v>
      </c>
      <c r="AY208">
        <v>438.40379000000001</v>
      </c>
      <c r="BA208">
        <v>438.6191</v>
      </c>
    </row>
    <row r="209" spans="1:53" x14ac:dyDescent="0.25">
      <c r="A209" s="7" t="s">
        <v>5</v>
      </c>
      <c r="B209">
        <v>333.00261999999998</v>
      </c>
      <c r="C209">
        <v>137.38693000000001</v>
      </c>
      <c r="D209">
        <v>22.795269999999999</v>
      </c>
      <c r="E209">
        <v>328.07270999999997</v>
      </c>
      <c r="F209">
        <v>22.795269999999999</v>
      </c>
      <c r="V209">
        <v>142.37316999999999</v>
      </c>
      <c r="W209">
        <v>115.3507</v>
      </c>
      <c r="X209">
        <v>78.134649999999993</v>
      </c>
      <c r="Y209">
        <v>80.482799999999997</v>
      </c>
      <c r="Z209">
        <v>107.80625000000001</v>
      </c>
      <c r="AA209">
        <v>87.708020000000005</v>
      </c>
      <c r="AB209">
        <v>129.99494999999999</v>
      </c>
      <c r="AC209">
        <v>92.575050000000005</v>
      </c>
      <c r="AD209">
        <v>137.44073</v>
      </c>
      <c r="AE209">
        <v>84.036799999999999</v>
      </c>
      <c r="AF209">
        <v>109.34869999999999</v>
      </c>
      <c r="AG209">
        <v>81.367199999999997</v>
      </c>
      <c r="AH209">
        <v>112.45247999999999</v>
      </c>
      <c r="AI209">
        <v>103.11989</v>
      </c>
      <c r="AJ209">
        <v>68.477999999999994</v>
      </c>
      <c r="AK209">
        <v>68.908919999999995</v>
      </c>
      <c r="AL209">
        <v>1.7728299999999999</v>
      </c>
      <c r="AM209">
        <v>2.9346199999999998</v>
      </c>
      <c r="AN209">
        <v>2.7849400000000002</v>
      </c>
      <c r="AO209">
        <v>2.6715499999999999</v>
      </c>
      <c r="AP209">
        <v>2.5628799999999998</v>
      </c>
      <c r="AQ209">
        <v>2.4604300000000001</v>
      </c>
      <c r="AR209">
        <v>2.3561299999999998</v>
      </c>
      <c r="AS209">
        <v>2.25631</v>
      </c>
      <c r="AT209">
        <v>2.15482</v>
      </c>
      <c r="AU209">
        <v>2.0678399999999999</v>
      </c>
      <c r="AV209">
        <v>1.68163</v>
      </c>
      <c r="AW209">
        <v>1.75291</v>
      </c>
      <c r="AX209">
        <v>1.77786</v>
      </c>
      <c r="AY209">
        <v>332.80345</v>
      </c>
      <c r="BA209">
        <v>333.00261999999998</v>
      </c>
    </row>
    <row r="210" spans="1:53" x14ac:dyDescent="0.25">
      <c r="A210" s="7" t="s">
        <v>25</v>
      </c>
      <c r="B210">
        <v>342.77528000000001</v>
      </c>
      <c r="C210">
        <v>137.28093999999999</v>
      </c>
      <c r="D210">
        <v>17.023700000000002</v>
      </c>
      <c r="E210">
        <v>315.75603000000001</v>
      </c>
      <c r="F210">
        <v>17.023700000000002</v>
      </c>
      <c r="V210">
        <v>142.90031999999999</v>
      </c>
      <c r="W210">
        <v>133.34191999999999</v>
      </c>
      <c r="X210">
        <v>97.06277</v>
      </c>
      <c r="Y210">
        <v>79.918859999999995</v>
      </c>
      <c r="Z210">
        <v>110.25530999999999</v>
      </c>
      <c r="AA210">
        <v>104.61198</v>
      </c>
      <c r="AB210">
        <v>140.90195</v>
      </c>
      <c r="AC210">
        <v>97.825289999999995</v>
      </c>
      <c r="AD210">
        <v>137.35551000000001</v>
      </c>
      <c r="AE210">
        <v>96.561089999999993</v>
      </c>
      <c r="AF210">
        <v>111.4569</v>
      </c>
      <c r="AG210">
        <v>101.51311</v>
      </c>
      <c r="AH210">
        <v>112.72877</v>
      </c>
      <c r="AI210">
        <v>102.5005</v>
      </c>
      <c r="AJ210">
        <v>67.649079999999998</v>
      </c>
      <c r="AK210">
        <v>69.63185</v>
      </c>
      <c r="AL210">
        <v>3.51004</v>
      </c>
      <c r="AM210">
        <v>3.4382700000000002</v>
      </c>
      <c r="AN210">
        <v>3.3610099999999998</v>
      </c>
      <c r="AO210">
        <v>3.1932399999999999</v>
      </c>
      <c r="AP210">
        <v>3.16296</v>
      </c>
      <c r="AQ210">
        <v>1.6931499999999999</v>
      </c>
      <c r="AR210">
        <v>1.6904699999999999</v>
      </c>
      <c r="AS210">
        <v>1.66876</v>
      </c>
      <c r="AT210">
        <v>1.8493200000000001</v>
      </c>
      <c r="AU210">
        <v>1.7691300000000001</v>
      </c>
      <c r="AV210">
        <v>1.4048700000000001</v>
      </c>
      <c r="AW210">
        <v>1.39619</v>
      </c>
      <c r="AX210">
        <v>1.38269</v>
      </c>
      <c r="AY210">
        <v>341.44693999999998</v>
      </c>
      <c r="BA210">
        <v>342.77528000000001</v>
      </c>
    </row>
    <row r="211" spans="1:53" x14ac:dyDescent="0.25">
      <c r="A211" s="7" t="s">
        <v>26</v>
      </c>
      <c r="B211">
        <v>438.6191</v>
      </c>
      <c r="C211">
        <v>152.19298000000001</v>
      </c>
      <c r="D211">
        <v>18.223240000000001</v>
      </c>
      <c r="E211">
        <v>394.52170000000001</v>
      </c>
      <c r="F211">
        <v>18.223240000000001</v>
      </c>
      <c r="V211">
        <v>159.54510999999999</v>
      </c>
      <c r="W211">
        <v>134.51975999999999</v>
      </c>
      <c r="X211">
        <v>99.030360000000002</v>
      </c>
      <c r="Y211">
        <v>80.148129999999995</v>
      </c>
      <c r="Z211">
        <v>119.51076999999999</v>
      </c>
      <c r="AA211">
        <v>98.993430000000004</v>
      </c>
      <c r="AB211">
        <v>155.42701</v>
      </c>
      <c r="AC211">
        <v>102.28037999999999</v>
      </c>
      <c r="AD211">
        <v>153.60641000000001</v>
      </c>
      <c r="AE211">
        <v>98.453850000000003</v>
      </c>
      <c r="AF211">
        <v>103.63203</v>
      </c>
      <c r="AG211">
        <v>98.43629</v>
      </c>
      <c r="AH211">
        <v>109.44235</v>
      </c>
      <c r="AI211">
        <v>100.73123</v>
      </c>
      <c r="AJ211">
        <v>76.736770000000007</v>
      </c>
      <c r="AK211">
        <v>75.456220000000002</v>
      </c>
      <c r="AL211">
        <v>2.7083499999999998</v>
      </c>
      <c r="AM211">
        <v>3.3459400000000001</v>
      </c>
      <c r="AN211">
        <v>3.32728</v>
      </c>
      <c r="AO211">
        <v>3.2178599999999999</v>
      </c>
      <c r="AP211">
        <v>1.5566899999999999</v>
      </c>
      <c r="AQ211">
        <v>1.55002</v>
      </c>
      <c r="AR211">
        <v>1.53955</v>
      </c>
      <c r="AS211">
        <v>1.53484</v>
      </c>
      <c r="AT211">
        <v>1.5309200000000001</v>
      </c>
      <c r="AU211">
        <v>1.56454</v>
      </c>
      <c r="AV211">
        <v>1.55681</v>
      </c>
      <c r="AW211">
        <v>1.5159499999999999</v>
      </c>
      <c r="AX211">
        <v>1.53437</v>
      </c>
      <c r="AY211">
        <v>438.40379000000001</v>
      </c>
      <c r="BA211">
        <v>438.6191</v>
      </c>
    </row>
    <row r="212" spans="1:53" x14ac:dyDescent="0.25">
      <c r="A212" s="7" t="s">
        <v>27</v>
      </c>
      <c r="B212">
        <v>354.68203999999997</v>
      </c>
      <c r="C212">
        <v>103.62658</v>
      </c>
      <c r="D212">
        <v>28.79616</v>
      </c>
      <c r="E212">
        <v>350.92365000000001</v>
      </c>
      <c r="F212">
        <v>28.79616</v>
      </c>
      <c r="V212">
        <v>149.06384</v>
      </c>
      <c r="W212">
        <v>101.42704999999999</v>
      </c>
      <c r="X212">
        <v>103.82828000000001</v>
      </c>
      <c r="Y212">
        <v>80.612499999999997</v>
      </c>
      <c r="Z212">
        <v>108.01687</v>
      </c>
      <c r="AA212">
        <v>97.820160000000001</v>
      </c>
      <c r="AB212">
        <v>134.26940999999999</v>
      </c>
      <c r="AC212">
        <v>96.003699999999995</v>
      </c>
      <c r="AD212">
        <v>138.20899</v>
      </c>
      <c r="AE212">
        <v>83.341340000000002</v>
      </c>
      <c r="AF212">
        <v>100.9455</v>
      </c>
      <c r="AG212">
        <v>104.26376999999999</v>
      </c>
      <c r="AH212">
        <v>97.743589999999998</v>
      </c>
      <c r="AI212">
        <v>85.695430000000002</v>
      </c>
      <c r="AJ212">
        <v>51.390949999999997</v>
      </c>
      <c r="AK212">
        <v>52.235619999999997</v>
      </c>
      <c r="AL212">
        <v>3.4962</v>
      </c>
      <c r="AM212">
        <v>3.2823099999999998</v>
      </c>
      <c r="AN212">
        <v>3.19739</v>
      </c>
      <c r="AO212">
        <v>3.38123</v>
      </c>
      <c r="AP212">
        <v>3.5864600000000002</v>
      </c>
      <c r="AQ212">
        <v>3.8180399999999999</v>
      </c>
      <c r="AR212">
        <v>4.1445699999999999</v>
      </c>
      <c r="AS212">
        <v>4.47804</v>
      </c>
      <c r="AT212">
        <v>4.7976000000000001</v>
      </c>
      <c r="AU212">
        <v>5.43621</v>
      </c>
      <c r="AV212">
        <v>5.2430899999999996</v>
      </c>
      <c r="AW212">
        <v>5.5017899999999997</v>
      </c>
      <c r="AX212">
        <v>5.2185499999999996</v>
      </c>
      <c r="AY212">
        <v>354.56623000000002</v>
      </c>
      <c r="BA212">
        <v>354.68203999999997</v>
      </c>
    </row>
    <row r="213" spans="1:53" x14ac:dyDescent="0.25">
      <c r="A213" s="7" t="s">
        <v>28</v>
      </c>
      <c r="B213">
        <v>398.02686999999997</v>
      </c>
      <c r="C213">
        <v>142.03881999999999</v>
      </c>
      <c r="D213">
        <v>36.748779999999996</v>
      </c>
      <c r="E213">
        <v>377.87945000000002</v>
      </c>
      <c r="F213">
        <v>36.748779999999996</v>
      </c>
      <c r="V213">
        <v>154.37439000000001</v>
      </c>
      <c r="W213">
        <v>141.61675</v>
      </c>
      <c r="X213">
        <v>115.26090000000001</v>
      </c>
      <c r="Y213">
        <v>89.008049999999997</v>
      </c>
      <c r="Z213">
        <v>106.69359</v>
      </c>
      <c r="AA213">
        <v>100.05925999999999</v>
      </c>
      <c r="AB213">
        <v>152.37431000000001</v>
      </c>
      <c r="AC213">
        <v>98.020210000000006</v>
      </c>
      <c r="AD213">
        <v>149.45114000000001</v>
      </c>
      <c r="AE213">
        <v>89.606290000000001</v>
      </c>
      <c r="AF213">
        <v>108.4682</v>
      </c>
      <c r="AG213">
        <v>107.93374</v>
      </c>
      <c r="AH213">
        <v>118.90702</v>
      </c>
      <c r="AI213">
        <v>103.41215</v>
      </c>
      <c r="AJ213">
        <v>70.517920000000004</v>
      </c>
      <c r="AK213">
        <v>71.520889999999994</v>
      </c>
      <c r="AL213">
        <v>5.6031000000000004</v>
      </c>
      <c r="AM213">
        <v>5.5810199999999996</v>
      </c>
      <c r="AN213">
        <v>5.7299899999999999</v>
      </c>
      <c r="AO213">
        <v>5.8168300000000004</v>
      </c>
      <c r="AP213">
        <v>6.0638399999999999</v>
      </c>
      <c r="AQ213">
        <v>6.0171200000000002</v>
      </c>
      <c r="AR213">
        <v>5.9664400000000004</v>
      </c>
      <c r="AS213">
        <v>6.1025</v>
      </c>
      <c r="AT213">
        <v>6.0902000000000003</v>
      </c>
      <c r="AU213">
        <v>6.2504900000000001</v>
      </c>
      <c r="AV213">
        <v>6.8728699999999998</v>
      </c>
      <c r="AW213">
        <v>7.3273599999999997</v>
      </c>
      <c r="AX213">
        <v>7.6739600000000001</v>
      </c>
      <c r="AY213">
        <v>396.52298999999999</v>
      </c>
      <c r="BA213">
        <v>398.02686999999997</v>
      </c>
    </row>
    <row r="214" spans="1:53" x14ac:dyDescent="0.25">
      <c r="A214" s="4" t="s">
        <v>53</v>
      </c>
      <c r="B214">
        <v>11685.75239</v>
      </c>
      <c r="C214">
        <v>152.19298000000001</v>
      </c>
      <c r="D214">
        <v>2029.02253</v>
      </c>
      <c r="E214">
        <v>394.52170000000001</v>
      </c>
      <c r="F214">
        <v>2025.4299799999999</v>
      </c>
      <c r="G214">
        <v>605.33221000000003</v>
      </c>
      <c r="H214">
        <v>416.37178999999998</v>
      </c>
      <c r="I214">
        <v>506.48863999999998</v>
      </c>
      <c r="J214">
        <v>275.41034000000002</v>
      </c>
      <c r="K214">
        <v>1421.13447</v>
      </c>
      <c r="L214">
        <v>275.41034000000002</v>
      </c>
      <c r="M214">
        <v>216.77405999999999</v>
      </c>
      <c r="N214">
        <v>212.92865</v>
      </c>
      <c r="O214">
        <v>193.65880000000001</v>
      </c>
      <c r="P214">
        <v>164.77497</v>
      </c>
      <c r="Q214">
        <v>132.62903</v>
      </c>
      <c r="R214">
        <v>127.08056000000001</v>
      </c>
      <c r="S214">
        <v>182.51042000000001</v>
      </c>
      <c r="T214">
        <v>174.95352</v>
      </c>
      <c r="U214">
        <v>11685.721219999999</v>
      </c>
      <c r="V214">
        <v>159.54510999999999</v>
      </c>
      <c r="W214">
        <v>141.61675</v>
      </c>
      <c r="X214">
        <v>115.26090000000001</v>
      </c>
      <c r="Y214">
        <v>89.008049999999997</v>
      </c>
      <c r="Z214">
        <v>119.51076999999999</v>
      </c>
      <c r="AA214">
        <v>104.61198</v>
      </c>
      <c r="AB214">
        <v>155.42701</v>
      </c>
      <c r="AC214">
        <v>102.28037999999999</v>
      </c>
      <c r="AD214">
        <v>153.60641000000001</v>
      </c>
      <c r="AE214">
        <v>98.453850000000003</v>
      </c>
      <c r="AF214">
        <v>111.4569</v>
      </c>
      <c r="AG214">
        <v>107.93374</v>
      </c>
      <c r="AH214">
        <v>118.90702</v>
      </c>
      <c r="AI214">
        <v>103.41215</v>
      </c>
      <c r="AJ214">
        <v>76.736770000000007</v>
      </c>
      <c r="AK214">
        <v>75.456220000000002</v>
      </c>
      <c r="AL214">
        <v>308.81808999999998</v>
      </c>
      <c r="AM214">
        <v>307.60093999999998</v>
      </c>
      <c r="AN214">
        <v>315.81173000000001</v>
      </c>
      <c r="AO214">
        <v>320.59784999999999</v>
      </c>
      <c r="AP214">
        <v>334.21181000000001</v>
      </c>
      <c r="AQ214">
        <v>331.63697999999999</v>
      </c>
      <c r="AR214">
        <v>328.84347000000002</v>
      </c>
      <c r="AS214">
        <v>336.34291999999999</v>
      </c>
      <c r="AT214">
        <v>335.66492</v>
      </c>
      <c r="AU214">
        <v>344.49912</v>
      </c>
      <c r="AV214">
        <v>378.80234000000002</v>
      </c>
      <c r="AW214">
        <v>403.85149000000001</v>
      </c>
      <c r="AX214">
        <v>422.95490999999998</v>
      </c>
      <c r="AY214">
        <v>438.40379000000001</v>
      </c>
      <c r="AZ214">
        <v>11685.602269999999</v>
      </c>
      <c r="BA214">
        <v>11685.75239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FEA2-D7EB-4997-8A6D-B07045727B96}">
  <sheetPr>
    <tabColor rgb="FFFF0000"/>
  </sheetPr>
  <dimension ref="A1:Q4145"/>
  <sheetViews>
    <sheetView topLeftCell="A4111" workbookViewId="0">
      <selection activeCell="I22" sqref="I22"/>
    </sheetView>
  </sheetViews>
  <sheetFormatPr defaultRowHeight="15" x14ac:dyDescent="0.25"/>
  <sheetData>
    <row r="1" spans="1:17" x14ac:dyDescent="0.25">
      <c r="A1" t="s">
        <v>278</v>
      </c>
      <c r="B1" t="s">
        <v>279</v>
      </c>
      <c r="C1" t="s">
        <v>0</v>
      </c>
      <c r="D1" t="s">
        <v>280</v>
      </c>
      <c r="E1" t="s">
        <v>281</v>
      </c>
      <c r="F1" t="s">
        <v>282</v>
      </c>
      <c r="G1" t="s">
        <v>283</v>
      </c>
      <c r="H1" t="s">
        <v>372</v>
      </c>
      <c r="I1" t="s">
        <v>373</v>
      </c>
      <c r="J1" t="s">
        <v>284</v>
      </c>
      <c r="K1" t="s">
        <v>285</v>
      </c>
      <c r="L1" t="s">
        <v>286</v>
      </c>
      <c r="M1" t="s">
        <v>287</v>
      </c>
      <c r="N1" t="s">
        <v>374</v>
      </c>
      <c r="O1" t="s">
        <v>288</v>
      </c>
      <c r="P1" t="s">
        <v>289</v>
      </c>
      <c r="Q1" t="s">
        <v>290</v>
      </c>
    </row>
    <row r="2" spans="1:17" x14ac:dyDescent="0.25">
      <c r="A2" t="s">
        <v>375</v>
      </c>
      <c r="B2" t="s">
        <v>291</v>
      </c>
      <c r="C2" t="s">
        <v>1</v>
      </c>
      <c r="D2" t="s">
        <v>2</v>
      </c>
      <c r="E2" t="s">
        <v>3</v>
      </c>
      <c r="F2" t="s">
        <v>4</v>
      </c>
      <c r="G2">
        <v>1410.0959700000001</v>
      </c>
      <c r="H2">
        <v>630472.43999999994</v>
      </c>
      <c r="I2">
        <v>3672375.09</v>
      </c>
      <c r="J2">
        <v>-69.489999999999995</v>
      </c>
      <c r="K2">
        <v>-69.489999999999995</v>
      </c>
      <c r="L2">
        <v>0</v>
      </c>
      <c r="M2">
        <v>15090820</v>
      </c>
      <c r="N2" t="s">
        <v>5</v>
      </c>
      <c r="O2">
        <v>10</v>
      </c>
      <c r="P2">
        <v>17</v>
      </c>
      <c r="Q2">
        <v>5963</v>
      </c>
    </row>
    <row r="3" spans="1:17" x14ac:dyDescent="0.25">
      <c r="A3" t="s">
        <v>375</v>
      </c>
      <c r="B3" t="s">
        <v>291</v>
      </c>
      <c r="C3" t="s">
        <v>1</v>
      </c>
      <c r="D3" t="s">
        <v>2</v>
      </c>
      <c r="E3" t="s">
        <v>3</v>
      </c>
      <c r="F3" t="s">
        <v>6</v>
      </c>
      <c r="G3">
        <v>1259.0185799999999</v>
      </c>
      <c r="H3">
        <v>630448.19999999995</v>
      </c>
      <c r="I3">
        <v>3672375.09</v>
      </c>
      <c r="J3">
        <v>-69.53</v>
      </c>
      <c r="K3">
        <v>-69.53</v>
      </c>
      <c r="L3">
        <v>0</v>
      </c>
      <c r="M3">
        <v>15063024</v>
      </c>
      <c r="N3" t="s">
        <v>5</v>
      </c>
      <c r="O3">
        <v>10</v>
      </c>
      <c r="P3">
        <v>17</v>
      </c>
      <c r="Q3">
        <v>5963</v>
      </c>
    </row>
    <row r="4" spans="1:17" x14ac:dyDescent="0.25">
      <c r="A4" t="s">
        <v>375</v>
      </c>
      <c r="B4" t="s">
        <v>291</v>
      </c>
      <c r="C4" t="s">
        <v>1</v>
      </c>
      <c r="D4" t="s">
        <v>2</v>
      </c>
      <c r="E4" t="s">
        <v>255</v>
      </c>
      <c r="F4" t="s">
        <v>4</v>
      </c>
      <c r="G4">
        <v>1410.0959700000001</v>
      </c>
      <c r="H4">
        <v>630472.43999999994</v>
      </c>
      <c r="I4">
        <v>3672375.09</v>
      </c>
      <c r="J4">
        <v>-69.489999999999995</v>
      </c>
      <c r="K4">
        <v>-69.489999999999995</v>
      </c>
      <c r="L4">
        <v>0</v>
      </c>
      <c r="M4">
        <v>15090820</v>
      </c>
      <c r="N4" t="s">
        <v>5</v>
      </c>
      <c r="O4">
        <v>10</v>
      </c>
      <c r="P4">
        <v>17</v>
      </c>
      <c r="Q4">
        <v>5963</v>
      </c>
    </row>
    <row r="5" spans="1:17" x14ac:dyDescent="0.25">
      <c r="A5" t="s">
        <v>375</v>
      </c>
      <c r="B5" t="s">
        <v>291</v>
      </c>
      <c r="C5" t="s">
        <v>1</v>
      </c>
      <c r="D5" t="s">
        <v>2</v>
      </c>
      <c r="E5" t="s">
        <v>255</v>
      </c>
      <c r="F5" t="s">
        <v>6</v>
      </c>
      <c r="G5">
        <v>1259.0185799999999</v>
      </c>
      <c r="H5">
        <v>630448.19999999995</v>
      </c>
      <c r="I5">
        <v>3672375.09</v>
      </c>
      <c r="J5">
        <v>-69.53</v>
      </c>
      <c r="K5">
        <v>-69.53</v>
      </c>
      <c r="L5">
        <v>0</v>
      </c>
      <c r="M5">
        <v>15063024</v>
      </c>
      <c r="N5" t="s">
        <v>5</v>
      </c>
      <c r="O5">
        <v>10</v>
      </c>
      <c r="P5">
        <v>17</v>
      </c>
      <c r="Q5">
        <v>5963</v>
      </c>
    </row>
    <row r="6" spans="1:17" x14ac:dyDescent="0.25">
      <c r="A6" t="s">
        <v>375</v>
      </c>
      <c r="B6" t="s">
        <v>291</v>
      </c>
      <c r="C6" t="s">
        <v>1</v>
      </c>
      <c r="D6" t="s">
        <v>2</v>
      </c>
      <c r="E6" t="s">
        <v>7</v>
      </c>
      <c r="F6" t="s">
        <v>4</v>
      </c>
      <c r="G6">
        <v>1410.0959700000001</v>
      </c>
      <c r="H6">
        <v>630472.43999999994</v>
      </c>
      <c r="I6">
        <v>3672375.09</v>
      </c>
      <c r="J6">
        <v>-69.489999999999995</v>
      </c>
      <c r="K6">
        <v>-69.489999999999995</v>
      </c>
      <c r="L6">
        <v>0</v>
      </c>
      <c r="M6">
        <v>15090820</v>
      </c>
      <c r="N6" t="s">
        <v>5</v>
      </c>
      <c r="O6">
        <v>10</v>
      </c>
      <c r="P6">
        <v>17</v>
      </c>
      <c r="Q6">
        <v>5963</v>
      </c>
    </row>
    <row r="7" spans="1:17" x14ac:dyDescent="0.25">
      <c r="A7" t="s">
        <v>375</v>
      </c>
      <c r="B7" t="s">
        <v>291</v>
      </c>
      <c r="C7" t="s">
        <v>1</v>
      </c>
      <c r="D7" t="s">
        <v>2</v>
      </c>
      <c r="E7" t="s">
        <v>7</v>
      </c>
      <c r="F7" t="s">
        <v>6</v>
      </c>
      <c r="G7">
        <v>1259.0185799999999</v>
      </c>
      <c r="H7">
        <v>630448.19999999995</v>
      </c>
      <c r="I7">
        <v>3672375.09</v>
      </c>
      <c r="J7">
        <v>-69.53</v>
      </c>
      <c r="K7">
        <v>-69.53</v>
      </c>
      <c r="L7">
        <v>0</v>
      </c>
      <c r="M7">
        <v>15063024</v>
      </c>
      <c r="N7" t="s">
        <v>5</v>
      </c>
      <c r="O7">
        <v>10</v>
      </c>
      <c r="P7">
        <v>17</v>
      </c>
      <c r="Q7">
        <v>5963</v>
      </c>
    </row>
    <row r="8" spans="1:17" x14ac:dyDescent="0.25">
      <c r="A8" t="s">
        <v>375</v>
      </c>
      <c r="B8" t="s">
        <v>291</v>
      </c>
      <c r="C8" t="s">
        <v>1</v>
      </c>
      <c r="D8" t="s">
        <v>2</v>
      </c>
      <c r="E8" t="s">
        <v>252</v>
      </c>
      <c r="F8" t="s">
        <v>4</v>
      </c>
      <c r="G8">
        <v>605.33221000000003</v>
      </c>
      <c r="H8">
        <v>630472.43999999994</v>
      </c>
      <c r="I8">
        <v>3672375.09</v>
      </c>
      <c r="J8">
        <v>-69.489999999999995</v>
      </c>
      <c r="K8">
        <v>-69.489999999999995</v>
      </c>
      <c r="L8">
        <v>0</v>
      </c>
      <c r="M8">
        <v>15090820</v>
      </c>
      <c r="N8" t="s">
        <v>5</v>
      </c>
      <c r="O8">
        <v>10</v>
      </c>
      <c r="P8">
        <v>17</v>
      </c>
      <c r="Q8">
        <v>5963</v>
      </c>
    </row>
    <row r="9" spans="1:17" x14ac:dyDescent="0.25">
      <c r="A9" t="s">
        <v>375</v>
      </c>
      <c r="B9" t="s">
        <v>291</v>
      </c>
      <c r="C9" t="s">
        <v>1</v>
      </c>
      <c r="D9" t="s">
        <v>2</v>
      </c>
      <c r="E9" t="s">
        <v>252</v>
      </c>
      <c r="F9" t="s">
        <v>6</v>
      </c>
      <c r="G9">
        <v>559.37468999999999</v>
      </c>
      <c r="H9">
        <v>630448.19999999995</v>
      </c>
      <c r="I9">
        <v>3672375.09</v>
      </c>
      <c r="J9">
        <v>-69.53</v>
      </c>
      <c r="K9">
        <v>-69.53</v>
      </c>
      <c r="L9">
        <v>0</v>
      </c>
      <c r="M9">
        <v>15090323</v>
      </c>
      <c r="N9" t="s">
        <v>5</v>
      </c>
      <c r="O9">
        <v>10</v>
      </c>
      <c r="P9">
        <v>17</v>
      </c>
      <c r="Q9">
        <v>5963</v>
      </c>
    </row>
    <row r="10" spans="1:17" x14ac:dyDescent="0.25">
      <c r="A10" t="s">
        <v>375</v>
      </c>
      <c r="B10" t="s">
        <v>291</v>
      </c>
      <c r="C10" t="s">
        <v>1</v>
      </c>
      <c r="D10" t="s">
        <v>2</v>
      </c>
      <c r="E10" t="s">
        <v>253</v>
      </c>
      <c r="F10" t="s">
        <v>4</v>
      </c>
      <c r="G10">
        <v>366.07326999999998</v>
      </c>
      <c r="H10">
        <v>630593.64</v>
      </c>
      <c r="I10">
        <v>3672375.09</v>
      </c>
      <c r="J10">
        <v>-69.260000000000005</v>
      </c>
      <c r="K10">
        <v>-69.260000000000005</v>
      </c>
      <c r="L10">
        <v>0</v>
      </c>
      <c r="M10">
        <v>15121322</v>
      </c>
      <c r="N10" t="s">
        <v>5</v>
      </c>
      <c r="O10">
        <v>10</v>
      </c>
      <c r="P10">
        <v>17</v>
      </c>
      <c r="Q10">
        <v>5963</v>
      </c>
    </row>
    <row r="11" spans="1:17" x14ac:dyDescent="0.25">
      <c r="A11" t="s">
        <v>375</v>
      </c>
      <c r="B11" t="s">
        <v>291</v>
      </c>
      <c r="C11" t="s">
        <v>1</v>
      </c>
      <c r="D11" t="s">
        <v>2</v>
      </c>
      <c r="E11" t="s">
        <v>253</v>
      </c>
      <c r="F11" t="s">
        <v>6</v>
      </c>
      <c r="G11">
        <v>355.13594999999998</v>
      </c>
      <c r="H11">
        <v>630569.4</v>
      </c>
      <c r="I11">
        <v>3672375.09</v>
      </c>
      <c r="J11">
        <v>-69.3</v>
      </c>
      <c r="K11">
        <v>-69.3</v>
      </c>
      <c r="L11">
        <v>0</v>
      </c>
      <c r="M11">
        <v>15122211</v>
      </c>
      <c r="N11" t="s">
        <v>5</v>
      </c>
      <c r="O11">
        <v>10</v>
      </c>
      <c r="P11">
        <v>17</v>
      </c>
      <c r="Q11">
        <v>5963</v>
      </c>
    </row>
    <row r="12" spans="1:17" x14ac:dyDescent="0.25">
      <c r="A12" t="s">
        <v>375</v>
      </c>
      <c r="B12" t="s">
        <v>291</v>
      </c>
      <c r="C12" t="s">
        <v>1</v>
      </c>
      <c r="D12" t="s">
        <v>2</v>
      </c>
      <c r="E12" t="s">
        <v>254</v>
      </c>
      <c r="F12" t="s">
        <v>4</v>
      </c>
      <c r="G12">
        <v>479.28294</v>
      </c>
      <c r="H12">
        <v>630472.43999999994</v>
      </c>
      <c r="I12">
        <v>3672375.09</v>
      </c>
      <c r="J12">
        <v>-69.489999999999995</v>
      </c>
      <c r="K12">
        <v>-69.489999999999995</v>
      </c>
      <c r="L12">
        <v>0</v>
      </c>
      <c r="M12">
        <v>15090820</v>
      </c>
      <c r="N12" t="s">
        <v>5</v>
      </c>
      <c r="O12">
        <v>10</v>
      </c>
      <c r="P12">
        <v>17</v>
      </c>
      <c r="Q12">
        <v>5963</v>
      </c>
    </row>
    <row r="13" spans="1:17" x14ac:dyDescent="0.25">
      <c r="A13" t="s">
        <v>375</v>
      </c>
      <c r="B13" t="s">
        <v>291</v>
      </c>
      <c r="C13" t="s">
        <v>1</v>
      </c>
      <c r="D13" t="s">
        <v>2</v>
      </c>
      <c r="E13" t="s">
        <v>254</v>
      </c>
      <c r="F13" t="s">
        <v>6</v>
      </c>
      <c r="G13">
        <v>469.99982</v>
      </c>
      <c r="H13">
        <v>630472.43999999994</v>
      </c>
      <c r="I13">
        <v>3672375.09</v>
      </c>
      <c r="J13">
        <v>-69.489999999999995</v>
      </c>
      <c r="K13">
        <v>-69.489999999999995</v>
      </c>
      <c r="L13">
        <v>0</v>
      </c>
      <c r="M13">
        <v>15121323</v>
      </c>
      <c r="N13" t="s">
        <v>5</v>
      </c>
      <c r="O13">
        <v>10</v>
      </c>
      <c r="P13">
        <v>17</v>
      </c>
      <c r="Q13">
        <v>5963</v>
      </c>
    </row>
    <row r="14" spans="1:17" x14ac:dyDescent="0.25">
      <c r="A14" t="s">
        <v>375</v>
      </c>
      <c r="B14" t="s">
        <v>291</v>
      </c>
      <c r="C14" t="s">
        <v>1</v>
      </c>
      <c r="D14" t="s">
        <v>2</v>
      </c>
      <c r="E14" t="s">
        <v>256</v>
      </c>
      <c r="F14" t="s">
        <v>4</v>
      </c>
      <c r="G14">
        <v>14.37683</v>
      </c>
      <c r="H14">
        <v>630714.82999999996</v>
      </c>
      <c r="I14">
        <v>3672209.14</v>
      </c>
      <c r="J14">
        <v>-68.89</v>
      </c>
      <c r="K14">
        <v>-68.89</v>
      </c>
      <c r="L14">
        <v>0</v>
      </c>
      <c r="M14">
        <v>15042220</v>
      </c>
      <c r="N14" t="s">
        <v>5</v>
      </c>
      <c r="O14">
        <v>10</v>
      </c>
      <c r="P14">
        <v>17</v>
      </c>
      <c r="Q14">
        <v>5963</v>
      </c>
    </row>
    <row r="15" spans="1:17" x14ac:dyDescent="0.25">
      <c r="A15" t="s">
        <v>375</v>
      </c>
      <c r="B15" t="s">
        <v>291</v>
      </c>
      <c r="C15" t="s">
        <v>1</v>
      </c>
      <c r="D15" t="s">
        <v>2</v>
      </c>
      <c r="E15" t="s">
        <v>256</v>
      </c>
      <c r="F15" t="s">
        <v>6</v>
      </c>
      <c r="G15">
        <v>14.35087</v>
      </c>
      <c r="H15">
        <v>630714.82999999996</v>
      </c>
      <c r="I15">
        <v>3672209.14</v>
      </c>
      <c r="J15">
        <v>-68.89</v>
      </c>
      <c r="K15">
        <v>-68.89</v>
      </c>
      <c r="L15">
        <v>0</v>
      </c>
      <c r="M15">
        <v>15050601</v>
      </c>
      <c r="N15" t="s">
        <v>5</v>
      </c>
      <c r="O15">
        <v>10</v>
      </c>
      <c r="P15">
        <v>17</v>
      </c>
      <c r="Q15">
        <v>5963</v>
      </c>
    </row>
    <row r="16" spans="1:17" x14ac:dyDescent="0.25">
      <c r="A16" t="s">
        <v>375</v>
      </c>
      <c r="B16" t="s">
        <v>291</v>
      </c>
      <c r="C16" t="s">
        <v>1</v>
      </c>
      <c r="D16" t="s">
        <v>2</v>
      </c>
      <c r="E16" t="s">
        <v>134</v>
      </c>
      <c r="F16" t="s">
        <v>4</v>
      </c>
      <c r="G16">
        <v>14.37683</v>
      </c>
      <c r="H16">
        <v>630714.82999999996</v>
      </c>
      <c r="I16">
        <v>3672209.14</v>
      </c>
      <c r="J16">
        <v>-68.89</v>
      </c>
      <c r="K16">
        <v>-68.89</v>
      </c>
      <c r="L16">
        <v>0</v>
      </c>
      <c r="M16">
        <v>15042220</v>
      </c>
      <c r="N16" t="s">
        <v>5</v>
      </c>
      <c r="O16">
        <v>10</v>
      </c>
      <c r="P16">
        <v>17</v>
      </c>
      <c r="Q16">
        <v>5963</v>
      </c>
    </row>
    <row r="17" spans="1:17" x14ac:dyDescent="0.25">
      <c r="A17" t="s">
        <v>375</v>
      </c>
      <c r="B17" t="s">
        <v>291</v>
      </c>
      <c r="C17" t="s">
        <v>1</v>
      </c>
      <c r="D17" t="s">
        <v>2</v>
      </c>
      <c r="E17" t="s">
        <v>134</v>
      </c>
      <c r="F17" t="s">
        <v>6</v>
      </c>
      <c r="G17">
        <v>14.35087</v>
      </c>
      <c r="H17">
        <v>630714.82999999996</v>
      </c>
      <c r="I17">
        <v>3672209.14</v>
      </c>
      <c r="J17">
        <v>-68.89</v>
      </c>
      <c r="K17">
        <v>-68.89</v>
      </c>
      <c r="L17">
        <v>0</v>
      </c>
      <c r="M17">
        <v>15050601</v>
      </c>
      <c r="N17" t="s">
        <v>5</v>
      </c>
      <c r="O17">
        <v>10</v>
      </c>
      <c r="P17">
        <v>17</v>
      </c>
      <c r="Q17">
        <v>5963</v>
      </c>
    </row>
    <row r="18" spans="1:17" x14ac:dyDescent="0.25">
      <c r="A18" t="s">
        <v>375</v>
      </c>
      <c r="B18" t="s">
        <v>291</v>
      </c>
      <c r="C18" t="s">
        <v>1</v>
      </c>
      <c r="D18" t="s">
        <v>2</v>
      </c>
      <c r="E18" t="s">
        <v>141</v>
      </c>
      <c r="F18" t="s">
        <v>4</v>
      </c>
      <c r="G18">
        <v>205.30636999999999</v>
      </c>
      <c r="H18">
        <v>630472.43999999994</v>
      </c>
      <c r="I18">
        <v>3672375.09</v>
      </c>
      <c r="J18">
        <v>-69.489999999999995</v>
      </c>
      <c r="K18">
        <v>-69.489999999999995</v>
      </c>
      <c r="L18">
        <v>0</v>
      </c>
      <c r="M18">
        <v>15090820</v>
      </c>
      <c r="N18" t="s">
        <v>5</v>
      </c>
      <c r="O18">
        <v>10</v>
      </c>
      <c r="P18">
        <v>17</v>
      </c>
      <c r="Q18">
        <v>5963</v>
      </c>
    </row>
    <row r="19" spans="1:17" x14ac:dyDescent="0.25">
      <c r="A19" t="s">
        <v>375</v>
      </c>
      <c r="B19" t="s">
        <v>291</v>
      </c>
      <c r="C19" t="s">
        <v>1</v>
      </c>
      <c r="D19" t="s">
        <v>2</v>
      </c>
      <c r="E19" t="s">
        <v>141</v>
      </c>
      <c r="F19" t="s">
        <v>6</v>
      </c>
      <c r="G19">
        <v>187.14959999999999</v>
      </c>
      <c r="H19">
        <v>630448.19999999995</v>
      </c>
      <c r="I19">
        <v>3672375.09</v>
      </c>
      <c r="J19">
        <v>-69.53</v>
      </c>
      <c r="K19">
        <v>-69.53</v>
      </c>
      <c r="L19">
        <v>0</v>
      </c>
      <c r="M19">
        <v>15090520</v>
      </c>
      <c r="N19" t="s">
        <v>5</v>
      </c>
      <c r="O19">
        <v>10</v>
      </c>
      <c r="P19">
        <v>17</v>
      </c>
      <c r="Q19">
        <v>5963</v>
      </c>
    </row>
    <row r="20" spans="1:17" x14ac:dyDescent="0.25">
      <c r="A20" t="s">
        <v>375</v>
      </c>
      <c r="B20" t="s">
        <v>291</v>
      </c>
      <c r="C20" t="s">
        <v>1</v>
      </c>
      <c r="D20" t="s">
        <v>2</v>
      </c>
      <c r="E20" t="s">
        <v>142</v>
      </c>
      <c r="F20" t="s">
        <v>4</v>
      </c>
      <c r="G20">
        <v>212.92865</v>
      </c>
      <c r="H20">
        <v>630472.43999999994</v>
      </c>
      <c r="I20">
        <v>3672375.09</v>
      </c>
      <c r="J20">
        <v>-69.489999999999995</v>
      </c>
      <c r="K20">
        <v>-69.489999999999995</v>
      </c>
      <c r="L20">
        <v>0</v>
      </c>
      <c r="M20">
        <v>15090820</v>
      </c>
      <c r="N20" t="s">
        <v>5</v>
      </c>
      <c r="O20">
        <v>10</v>
      </c>
      <c r="P20">
        <v>17</v>
      </c>
      <c r="Q20">
        <v>5963</v>
      </c>
    </row>
    <row r="21" spans="1:17" x14ac:dyDescent="0.25">
      <c r="A21" t="s">
        <v>375</v>
      </c>
      <c r="B21" t="s">
        <v>291</v>
      </c>
      <c r="C21" t="s">
        <v>1</v>
      </c>
      <c r="D21" t="s">
        <v>2</v>
      </c>
      <c r="E21" t="s">
        <v>142</v>
      </c>
      <c r="F21" t="s">
        <v>6</v>
      </c>
      <c r="G21">
        <v>192.93907999999999</v>
      </c>
      <c r="H21">
        <v>630448.19999999995</v>
      </c>
      <c r="I21">
        <v>3672375.09</v>
      </c>
      <c r="J21">
        <v>-69.53</v>
      </c>
      <c r="K21">
        <v>-69.53</v>
      </c>
      <c r="L21">
        <v>0</v>
      </c>
      <c r="M21">
        <v>15090520</v>
      </c>
      <c r="N21" t="s">
        <v>5</v>
      </c>
      <c r="O21">
        <v>10</v>
      </c>
      <c r="P21">
        <v>17</v>
      </c>
      <c r="Q21">
        <v>5963</v>
      </c>
    </row>
    <row r="22" spans="1:17" x14ac:dyDescent="0.25">
      <c r="A22" t="s">
        <v>375</v>
      </c>
      <c r="B22" t="s">
        <v>291</v>
      </c>
      <c r="C22" t="s">
        <v>1</v>
      </c>
      <c r="D22" t="s">
        <v>2</v>
      </c>
      <c r="E22" t="s">
        <v>143</v>
      </c>
      <c r="F22" t="s">
        <v>4</v>
      </c>
      <c r="G22">
        <v>189.60670999999999</v>
      </c>
      <c r="H22">
        <v>630448.19999999995</v>
      </c>
      <c r="I22">
        <v>3672375.09</v>
      </c>
      <c r="J22">
        <v>-69.53</v>
      </c>
      <c r="K22">
        <v>-69.53</v>
      </c>
      <c r="L22">
        <v>0</v>
      </c>
      <c r="M22">
        <v>15090519</v>
      </c>
      <c r="N22" t="s">
        <v>5</v>
      </c>
      <c r="O22">
        <v>10</v>
      </c>
      <c r="P22">
        <v>17</v>
      </c>
      <c r="Q22">
        <v>5963</v>
      </c>
    </row>
    <row r="23" spans="1:17" x14ac:dyDescent="0.25">
      <c r="A23" t="s">
        <v>375</v>
      </c>
      <c r="B23" t="s">
        <v>291</v>
      </c>
      <c r="C23" t="s">
        <v>1</v>
      </c>
      <c r="D23" t="s">
        <v>2</v>
      </c>
      <c r="E23" t="s">
        <v>143</v>
      </c>
      <c r="F23" t="s">
        <v>6</v>
      </c>
      <c r="G23">
        <v>182.32583</v>
      </c>
      <c r="H23">
        <v>630448.19999999995</v>
      </c>
      <c r="I23">
        <v>3672375.09</v>
      </c>
      <c r="J23">
        <v>-69.53</v>
      </c>
      <c r="K23">
        <v>-69.53</v>
      </c>
      <c r="L23">
        <v>0</v>
      </c>
      <c r="M23">
        <v>15090323</v>
      </c>
      <c r="N23" t="s">
        <v>5</v>
      </c>
      <c r="O23">
        <v>10</v>
      </c>
      <c r="P23">
        <v>17</v>
      </c>
      <c r="Q23">
        <v>5963</v>
      </c>
    </row>
    <row r="24" spans="1:17" x14ac:dyDescent="0.25">
      <c r="A24" t="s">
        <v>375</v>
      </c>
      <c r="B24" t="s">
        <v>291</v>
      </c>
      <c r="C24" t="s">
        <v>1</v>
      </c>
      <c r="D24" t="s">
        <v>2</v>
      </c>
      <c r="E24" t="s">
        <v>135</v>
      </c>
      <c r="F24" t="s">
        <v>4</v>
      </c>
      <c r="G24">
        <v>145.76660000000001</v>
      </c>
      <c r="H24">
        <v>630593.64</v>
      </c>
      <c r="I24">
        <v>3672375.09</v>
      </c>
      <c r="J24">
        <v>-69.260000000000005</v>
      </c>
      <c r="K24">
        <v>-69.260000000000005</v>
      </c>
      <c r="L24">
        <v>0</v>
      </c>
      <c r="M24">
        <v>15121322</v>
      </c>
      <c r="N24" t="s">
        <v>5</v>
      </c>
      <c r="O24">
        <v>10</v>
      </c>
      <c r="P24">
        <v>17</v>
      </c>
      <c r="Q24">
        <v>5963</v>
      </c>
    </row>
    <row r="25" spans="1:17" x14ac:dyDescent="0.25">
      <c r="A25" t="s">
        <v>375</v>
      </c>
      <c r="B25" t="s">
        <v>291</v>
      </c>
      <c r="C25" t="s">
        <v>1</v>
      </c>
      <c r="D25" t="s">
        <v>2</v>
      </c>
      <c r="E25" t="s">
        <v>135</v>
      </c>
      <c r="F25" t="s">
        <v>6</v>
      </c>
      <c r="G25">
        <v>133.08376999999999</v>
      </c>
      <c r="H25">
        <v>630569.4</v>
      </c>
      <c r="I25">
        <v>3672375.09</v>
      </c>
      <c r="J25">
        <v>-69.3</v>
      </c>
      <c r="K25">
        <v>-69.3</v>
      </c>
      <c r="L25">
        <v>0</v>
      </c>
      <c r="M25">
        <v>15122211</v>
      </c>
      <c r="N25" t="s">
        <v>5</v>
      </c>
      <c r="O25">
        <v>10</v>
      </c>
      <c r="P25">
        <v>17</v>
      </c>
      <c r="Q25">
        <v>5963</v>
      </c>
    </row>
    <row r="26" spans="1:17" x14ac:dyDescent="0.25">
      <c r="A26" t="s">
        <v>375</v>
      </c>
      <c r="B26" t="s">
        <v>291</v>
      </c>
      <c r="C26" t="s">
        <v>1</v>
      </c>
      <c r="D26" t="s">
        <v>2</v>
      </c>
      <c r="E26" t="s">
        <v>136</v>
      </c>
      <c r="F26" t="s">
        <v>4</v>
      </c>
      <c r="G26">
        <v>132.62903</v>
      </c>
      <c r="H26">
        <v>630593.64</v>
      </c>
      <c r="I26">
        <v>3672375.09</v>
      </c>
      <c r="J26">
        <v>-69.260000000000005</v>
      </c>
      <c r="K26">
        <v>-69.260000000000005</v>
      </c>
      <c r="L26">
        <v>0</v>
      </c>
      <c r="M26">
        <v>15121322</v>
      </c>
      <c r="N26" t="s">
        <v>5</v>
      </c>
      <c r="O26">
        <v>10</v>
      </c>
      <c r="P26">
        <v>17</v>
      </c>
      <c r="Q26">
        <v>5963</v>
      </c>
    </row>
    <row r="27" spans="1:17" x14ac:dyDescent="0.25">
      <c r="A27" t="s">
        <v>375</v>
      </c>
      <c r="B27" t="s">
        <v>291</v>
      </c>
      <c r="C27" t="s">
        <v>1</v>
      </c>
      <c r="D27" t="s">
        <v>2</v>
      </c>
      <c r="E27" t="s">
        <v>136</v>
      </c>
      <c r="F27" t="s">
        <v>6</v>
      </c>
      <c r="G27">
        <v>114.5091</v>
      </c>
      <c r="H27">
        <v>630423.97</v>
      </c>
      <c r="I27">
        <v>3672375.09</v>
      </c>
      <c r="J27">
        <v>-69.58</v>
      </c>
      <c r="K27">
        <v>-69.58</v>
      </c>
      <c r="L27">
        <v>0</v>
      </c>
      <c r="M27">
        <v>15070101</v>
      </c>
      <c r="N27" t="s">
        <v>5</v>
      </c>
      <c r="O27">
        <v>10</v>
      </c>
      <c r="P27">
        <v>17</v>
      </c>
      <c r="Q27">
        <v>5963</v>
      </c>
    </row>
    <row r="28" spans="1:17" x14ac:dyDescent="0.25">
      <c r="A28" t="s">
        <v>375</v>
      </c>
      <c r="B28" t="s">
        <v>291</v>
      </c>
      <c r="C28" t="s">
        <v>1</v>
      </c>
      <c r="D28" t="s">
        <v>2</v>
      </c>
      <c r="E28" t="s">
        <v>137</v>
      </c>
      <c r="F28" t="s">
        <v>4</v>
      </c>
      <c r="G28">
        <v>118.31922</v>
      </c>
      <c r="H28">
        <v>630423.97</v>
      </c>
      <c r="I28">
        <v>3672375.09</v>
      </c>
      <c r="J28">
        <v>-69.58</v>
      </c>
      <c r="K28">
        <v>-69.58</v>
      </c>
      <c r="L28">
        <v>0</v>
      </c>
      <c r="M28">
        <v>15050319</v>
      </c>
      <c r="N28" t="s">
        <v>5</v>
      </c>
      <c r="O28">
        <v>10</v>
      </c>
      <c r="P28">
        <v>17</v>
      </c>
      <c r="Q28">
        <v>5963</v>
      </c>
    </row>
    <row r="29" spans="1:17" x14ac:dyDescent="0.25">
      <c r="A29" t="s">
        <v>375</v>
      </c>
      <c r="B29" t="s">
        <v>291</v>
      </c>
      <c r="C29" t="s">
        <v>1</v>
      </c>
      <c r="D29" t="s">
        <v>2</v>
      </c>
      <c r="E29" t="s">
        <v>137</v>
      </c>
      <c r="F29" t="s">
        <v>6</v>
      </c>
      <c r="G29">
        <v>107.74818999999999</v>
      </c>
      <c r="H29">
        <v>630423.97</v>
      </c>
      <c r="I29">
        <v>3672375.09</v>
      </c>
      <c r="J29">
        <v>-69.58</v>
      </c>
      <c r="K29">
        <v>-69.58</v>
      </c>
      <c r="L29">
        <v>0</v>
      </c>
      <c r="M29">
        <v>15070101</v>
      </c>
      <c r="N29" t="s">
        <v>5</v>
      </c>
      <c r="O29">
        <v>10</v>
      </c>
      <c r="P29">
        <v>17</v>
      </c>
      <c r="Q29">
        <v>5963</v>
      </c>
    </row>
    <row r="30" spans="1:17" x14ac:dyDescent="0.25">
      <c r="A30" t="s">
        <v>375</v>
      </c>
      <c r="B30" t="s">
        <v>291</v>
      </c>
      <c r="C30" t="s">
        <v>1</v>
      </c>
      <c r="D30" t="s">
        <v>2</v>
      </c>
      <c r="E30" t="s">
        <v>138</v>
      </c>
      <c r="F30" t="s">
        <v>4</v>
      </c>
      <c r="G30">
        <v>171.01061000000001</v>
      </c>
      <c r="H30">
        <v>630496.68000000005</v>
      </c>
      <c r="I30">
        <v>3672375.09</v>
      </c>
      <c r="J30">
        <v>-69.430000000000007</v>
      </c>
      <c r="K30">
        <v>-69.430000000000007</v>
      </c>
      <c r="L30">
        <v>0</v>
      </c>
      <c r="M30">
        <v>15090821</v>
      </c>
      <c r="N30" t="s">
        <v>5</v>
      </c>
      <c r="O30">
        <v>10</v>
      </c>
      <c r="P30">
        <v>17</v>
      </c>
      <c r="Q30">
        <v>5963</v>
      </c>
    </row>
    <row r="31" spans="1:17" x14ac:dyDescent="0.25">
      <c r="A31" t="s">
        <v>375</v>
      </c>
      <c r="B31" t="s">
        <v>291</v>
      </c>
      <c r="C31" t="s">
        <v>1</v>
      </c>
      <c r="D31" t="s">
        <v>2</v>
      </c>
      <c r="E31" t="s">
        <v>138</v>
      </c>
      <c r="F31" t="s">
        <v>6</v>
      </c>
      <c r="G31">
        <v>160.38681</v>
      </c>
      <c r="H31">
        <v>630472.43999999994</v>
      </c>
      <c r="I31">
        <v>3672375.09</v>
      </c>
      <c r="J31">
        <v>-69.489999999999995</v>
      </c>
      <c r="K31">
        <v>-69.489999999999995</v>
      </c>
      <c r="L31">
        <v>0</v>
      </c>
      <c r="M31">
        <v>15121323</v>
      </c>
      <c r="N31" t="s">
        <v>5</v>
      </c>
      <c r="O31">
        <v>10</v>
      </c>
      <c r="P31">
        <v>17</v>
      </c>
      <c r="Q31">
        <v>5963</v>
      </c>
    </row>
    <row r="32" spans="1:17" x14ac:dyDescent="0.25">
      <c r="A32" t="s">
        <v>375</v>
      </c>
      <c r="B32" t="s">
        <v>291</v>
      </c>
      <c r="C32" t="s">
        <v>1</v>
      </c>
      <c r="D32" t="s">
        <v>2</v>
      </c>
      <c r="E32" t="s">
        <v>139</v>
      </c>
      <c r="F32" t="s">
        <v>4</v>
      </c>
      <c r="G32">
        <v>167.45498000000001</v>
      </c>
      <c r="H32">
        <v>630472.43999999994</v>
      </c>
      <c r="I32">
        <v>3672375.09</v>
      </c>
      <c r="J32">
        <v>-69.489999999999995</v>
      </c>
      <c r="K32">
        <v>-69.489999999999995</v>
      </c>
      <c r="L32">
        <v>0</v>
      </c>
      <c r="M32">
        <v>15090820</v>
      </c>
      <c r="N32" t="s">
        <v>5</v>
      </c>
      <c r="O32">
        <v>10</v>
      </c>
      <c r="P32">
        <v>17</v>
      </c>
      <c r="Q32">
        <v>5963</v>
      </c>
    </row>
    <row r="33" spans="1:17" x14ac:dyDescent="0.25">
      <c r="A33" t="s">
        <v>375</v>
      </c>
      <c r="B33" t="s">
        <v>291</v>
      </c>
      <c r="C33" t="s">
        <v>1</v>
      </c>
      <c r="D33" t="s">
        <v>2</v>
      </c>
      <c r="E33" t="s">
        <v>139</v>
      </c>
      <c r="F33" t="s">
        <v>6</v>
      </c>
      <c r="G33">
        <v>164.70167000000001</v>
      </c>
      <c r="H33">
        <v>630472.43999999994</v>
      </c>
      <c r="I33">
        <v>3672375.09</v>
      </c>
      <c r="J33">
        <v>-69.489999999999995</v>
      </c>
      <c r="K33">
        <v>-69.489999999999995</v>
      </c>
      <c r="L33">
        <v>0</v>
      </c>
      <c r="M33">
        <v>15121323</v>
      </c>
      <c r="N33" t="s">
        <v>5</v>
      </c>
      <c r="O33">
        <v>10</v>
      </c>
      <c r="P33">
        <v>17</v>
      </c>
      <c r="Q33">
        <v>5963</v>
      </c>
    </row>
    <row r="34" spans="1:17" x14ac:dyDescent="0.25">
      <c r="A34" t="s">
        <v>375</v>
      </c>
      <c r="B34" t="s">
        <v>291</v>
      </c>
      <c r="C34" t="s">
        <v>1</v>
      </c>
      <c r="D34" t="s">
        <v>2</v>
      </c>
      <c r="E34" t="s">
        <v>140</v>
      </c>
      <c r="F34" t="s">
        <v>4</v>
      </c>
      <c r="G34">
        <v>149.78092000000001</v>
      </c>
      <c r="H34">
        <v>630423.97</v>
      </c>
      <c r="I34">
        <v>3672375.09</v>
      </c>
      <c r="J34">
        <v>-69.58</v>
      </c>
      <c r="K34">
        <v>-69.58</v>
      </c>
      <c r="L34">
        <v>0</v>
      </c>
      <c r="M34">
        <v>15050319</v>
      </c>
      <c r="N34" t="s">
        <v>5</v>
      </c>
      <c r="O34">
        <v>10</v>
      </c>
      <c r="P34">
        <v>17</v>
      </c>
      <c r="Q34">
        <v>5963</v>
      </c>
    </row>
    <row r="35" spans="1:17" x14ac:dyDescent="0.25">
      <c r="A35" t="s">
        <v>375</v>
      </c>
      <c r="B35" t="s">
        <v>291</v>
      </c>
      <c r="C35" t="s">
        <v>1</v>
      </c>
      <c r="D35" t="s">
        <v>2</v>
      </c>
      <c r="E35" t="s">
        <v>140</v>
      </c>
      <c r="F35" t="s">
        <v>6</v>
      </c>
      <c r="G35">
        <v>148.99234999999999</v>
      </c>
      <c r="H35">
        <v>630423.97</v>
      </c>
      <c r="I35">
        <v>3672375.09</v>
      </c>
      <c r="J35">
        <v>-69.58</v>
      </c>
      <c r="K35">
        <v>-69.58</v>
      </c>
      <c r="L35">
        <v>0</v>
      </c>
      <c r="M35">
        <v>15090119</v>
      </c>
      <c r="N35" t="s">
        <v>5</v>
      </c>
      <c r="O35">
        <v>10</v>
      </c>
      <c r="P35">
        <v>17</v>
      </c>
      <c r="Q35">
        <v>5963</v>
      </c>
    </row>
    <row r="36" spans="1:17" x14ac:dyDescent="0.25">
      <c r="A36" t="s">
        <v>375</v>
      </c>
      <c r="B36" t="s">
        <v>292</v>
      </c>
      <c r="C36" t="s">
        <v>1</v>
      </c>
      <c r="D36" t="s">
        <v>9</v>
      </c>
      <c r="E36" t="s">
        <v>3</v>
      </c>
      <c r="F36" t="s">
        <v>4</v>
      </c>
      <c r="G36">
        <v>77.453559999999996</v>
      </c>
      <c r="H36">
        <v>630423.97</v>
      </c>
      <c r="I36">
        <v>3672375.09</v>
      </c>
      <c r="J36">
        <v>-69.58</v>
      </c>
      <c r="K36">
        <v>-69.58</v>
      </c>
      <c r="L36">
        <v>0</v>
      </c>
      <c r="M36">
        <v>15070524</v>
      </c>
      <c r="N36" t="s">
        <v>5</v>
      </c>
      <c r="O36">
        <v>10</v>
      </c>
      <c r="P36">
        <v>17</v>
      </c>
      <c r="Q36">
        <v>5963</v>
      </c>
    </row>
    <row r="37" spans="1:17" x14ac:dyDescent="0.25">
      <c r="A37" t="s">
        <v>375</v>
      </c>
      <c r="B37" t="s">
        <v>292</v>
      </c>
      <c r="C37" t="s">
        <v>1</v>
      </c>
      <c r="D37" t="s">
        <v>9</v>
      </c>
      <c r="E37" t="s">
        <v>3</v>
      </c>
      <c r="F37" t="s">
        <v>6</v>
      </c>
      <c r="G37">
        <v>64.544569999999993</v>
      </c>
      <c r="H37">
        <v>630714.82999999996</v>
      </c>
      <c r="I37">
        <v>3672327.68</v>
      </c>
      <c r="J37">
        <v>-68.95</v>
      </c>
      <c r="K37">
        <v>-68.95</v>
      </c>
      <c r="L37">
        <v>0</v>
      </c>
      <c r="M37">
        <v>15122324</v>
      </c>
      <c r="N37" t="s">
        <v>5</v>
      </c>
      <c r="O37">
        <v>10</v>
      </c>
      <c r="P37">
        <v>17</v>
      </c>
      <c r="Q37">
        <v>5963</v>
      </c>
    </row>
    <row r="38" spans="1:17" x14ac:dyDescent="0.25">
      <c r="A38" t="s">
        <v>375</v>
      </c>
      <c r="B38" t="s">
        <v>292</v>
      </c>
      <c r="C38" t="s">
        <v>1</v>
      </c>
      <c r="D38" t="s">
        <v>9</v>
      </c>
      <c r="E38" t="s">
        <v>255</v>
      </c>
      <c r="F38" t="s">
        <v>4</v>
      </c>
      <c r="G38">
        <v>77.453559999999996</v>
      </c>
      <c r="H38">
        <v>630423.97</v>
      </c>
      <c r="I38">
        <v>3672375.09</v>
      </c>
      <c r="J38">
        <v>-69.58</v>
      </c>
      <c r="K38">
        <v>-69.58</v>
      </c>
      <c r="L38">
        <v>0</v>
      </c>
      <c r="M38">
        <v>15070524</v>
      </c>
      <c r="N38" t="s">
        <v>5</v>
      </c>
      <c r="O38">
        <v>10</v>
      </c>
      <c r="P38">
        <v>17</v>
      </c>
      <c r="Q38">
        <v>5963</v>
      </c>
    </row>
    <row r="39" spans="1:17" x14ac:dyDescent="0.25">
      <c r="A39" t="s">
        <v>375</v>
      </c>
      <c r="B39" t="s">
        <v>292</v>
      </c>
      <c r="C39" t="s">
        <v>1</v>
      </c>
      <c r="D39" t="s">
        <v>9</v>
      </c>
      <c r="E39" t="s">
        <v>255</v>
      </c>
      <c r="F39" t="s">
        <v>6</v>
      </c>
      <c r="G39">
        <v>64.544569999999993</v>
      </c>
      <c r="H39">
        <v>630714.82999999996</v>
      </c>
      <c r="I39">
        <v>3672327.68</v>
      </c>
      <c r="J39">
        <v>-68.95</v>
      </c>
      <c r="K39">
        <v>-68.95</v>
      </c>
      <c r="L39">
        <v>0</v>
      </c>
      <c r="M39">
        <v>15122324</v>
      </c>
      <c r="N39" t="s">
        <v>5</v>
      </c>
      <c r="O39">
        <v>10</v>
      </c>
      <c r="P39">
        <v>17</v>
      </c>
      <c r="Q39">
        <v>5963</v>
      </c>
    </row>
    <row r="40" spans="1:17" x14ac:dyDescent="0.25">
      <c r="A40" t="s">
        <v>375</v>
      </c>
      <c r="B40" t="s">
        <v>292</v>
      </c>
      <c r="C40" t="s">
        <v>1</v>
      </c>
      <c r="D40" t="s">
        <v>9</v>
      </c>
      <c r="E40" t="s">
        <v>7</v>
      </c>
      <c r="F40" t="s">
        <v>4</v>
      </c>
      <c r="G40">
        <v>77.453559999999996</v>
      </c>
      <c r="H40">
        <v>630423.97</v>
      </c>
      <c r="I40">
        <v>3672375.09</v>
      </c>
      <c r="J40">
        <v>-69.58</v>
      </c>
      <c r="K40">
        <v>-69.58</v>
      </c>
      <c r="L40">
        <v>0</v>
      </c>
      <c r="M40">
        <v>15070524</v>
      </c>
      <c r="N40" t="s">
        <v>5</v>
      </c>
      <c r="O40">
        <v>10</v>
      </c>
      <c r="P40">
        <v>17</v>
      </c>
      <c r="Q40">
        <v>5963</v>
      </c>
    </row>
    <row r="41" spans="1:17" x14ac:dyDescent="0.25">
      <c r="A41" t="s">
        <v>375</v>
      </c>
      <c r="B41" t="s">
        <v>292</v>
      </c>
      <c r="C41" t="s">
        <v>1</v>
      </c>
      <c r="D41" t="s">
        <v>9</v>
      </c>
      <c r="E41" t="s">
        <v>7</v>
      </c>
      <c r="F41" t="s">
        <v>6</v>
      </c>
      <c r="G41">
        <v>64.544569999999993</v>
      </c>
      <c r="H41">
        <v>630714.82999999996</v>
      </c>
      <c r="I41">
        <v>3672327.68</v>
      </c>
      <c r="J41">
        <v>-68.95</v>
      </c>
      <c r="K41">
        <v>-68.95</v>
      </c>
      <c r="L41">
        <v>0</v>
      </c>
      <c r="M41">
        <v>15122324</v>
      </c>
      <c r="N41" t="s">
        <v>5</v>
      </c>
      <c r="O41">
        <v>10</v>
      </c>
      <c r="P41">
        <v>17</v>
      </c>
      <c r="Q41">
        <v>5963</v>
      </c>
    </row>
    <row r="42" spans="1:17" x14ac:dyDescent="0.25">
      <c r="A42" t="s">
        <v>375</v>
      </c>
      <c r="B42" t="s">
        <v>292</v>
      </c>
      <c r="C42" t="s">
        <v>1</v>
      </c>
      <c r="D42" t="s">
        <v>9</v>
      </c>
      <c r="E42" t="s">
        <v>252</v>
      </c>
      <c r="F42" t="s">
        <v>4</v>
      </c>
      <c r="G42">
        <v>34.462760000000003</v>
      </c>
      <c r="H42">
        <v>630423.97</v>
      </c>
      <c r="I42">
        <v>3672375.09</v>
      </c>
      <c r="J42">
        <v>-69.58</v>
      </c>
      <c r="K42">
        <v>-69.58</v>
      </c>
      <c r="L42">
        <v>0</v>
      </c>
      <c r="M42">
        <v>15070524</v>
      </c>
      <c r="N42" t="s">
        <v>5</v>
      </c>
      <c r="O42">
        <v>10</v>
      </c>
      <c r="P42">
        <v>17</v>
      </c>
      <c r="Q42">
        <v>5963</v>
      </c>
    </row>
    <row r="43" spans="1:17" x14ac:dyDescent="0.25">
      <c r="A43" t="s">
        <v>375</v>
      </c>
      <c r="B43" t="s">
        <v>292</v>
      </c>
      <c r="C43" t="s">
        <v>1</v>
      </c>
      <c r="D43" t="s">
        <v>9</v>
      </c>
      <c r="E43" t="s">
        <v>252</v>
      </c>
      <c r="F43" t="s">
        <v>6</v>
      </c>
      <c r="G43">
        <v>27.308789999999998</v>
      </c>
      <c r="H43">
        <v>630423.97</v>
      </c>
      <c r="I43">
        <v>3672375.09</v>
      </c>
      <c r="J43">
        <v>-69.58</v>
      </c>
      <c r="K43">
        <v>-69.58</v>
      </c>
      <c r="L43">
        <v>0</v>
      </c>
      <c r="M43">
        <v>15070424</v>
      </c>
      <c r="N43" t="s">
        <v>5</v>
      </c>
      <c r="O43">
        <v>10</v>
      </c>
      <c r="P43">
        <v>17</v>
      </c>
      <c r="Q43">
        <v>5963</v>
      </c>
    </row>
    <row r="44" spans="1:17" x14ac:dyDescent="0.25">
      <c r="A44" t="s">
        <v>375</v>
      </c>
      <c r="B44" t="s">
        <v>292</v>
      </c>
      <c r="C44" t="s">
        <v>1</v>
      </c>
      <c r="D44" t="s">
        <v>9</v>
      </c>
      <c r="E44" t="s">
        <v>253</v>
      </c>
      <c r="F44" t="s">
        <v>4</v>
      </c>
      <c r="G44">
        <v>25.373280000000001</v>
      </c>
      <c r="H44">
        <v>630714.82999999996</v>
      </c>
      <c r="I44">
        <v>3672303.97</v>
      </c>
      <c r="J44">
        <v>-68.959999999999994</v>
      </c>
      <c r="K44">
        <v>-68.959999999999994</v>
      </c>
      <c r="L44">
        <v>0</v>
      </c>
      <c r="M44">
        <v>15122324</v>
      </c>
      <c r="N44" t="s">
        <v>5</v>
      </c>
      <c r="O44">
        <v>10</v>
      </c>
      <c r="P44">
        <v>17</v>
      </c>
      <c r="Q44">
        <v>5963</v>
      </c>
    </row>
    <row r="45" spans="1:17" x14ac:dyDescent="0.25">
      <c r="A45" t="s">
        <v>375</v>
      </c>
      <c r="B45" t="s">
        <v>292</v>
      </c>
      <c r="C45" t="s">
        <v>1</v>
      </c>
      <c r="D45" t="s">
        <v>9</v>
      </c>
      <c r="E45" t="s">
        <v>253</v>
      </c>
      <c r="F45" t="s">
        <v>6</v>
      </c>
      <c r="G45">
        <v>21.852260000000001</v>
      </c>
      <c r="H45">
        <v>630714.82999999996</v>
      </c>
      <c r="I45">
        <v>3672280.26</v>
      </c>
      <c r="J45">
        <v>-68.94</v>
      </c>
      <c r="K45">
        <v>-68.94</v>
      </c>
      <c r="L45">
        <v>0</v>
      </c>
      <c r="M45">
        <v>15050624</v>
      </c>
      <c r="N45" t="s">
        <v>5</v>
      </c>
      <c r="O45">
        <v>10</v>
      </c>
      <c r="P45">
        <v>17</v>
      </c>
      <c r="Q45">
        <v>5963</v>
      </c>
    </row>
    <row r="46" spans="1:17" x14ac:dyDescent="0.25">
      <c r="A46" t="s">
        <v>375</v>
      </c>
      <c r="B46" t="s">
        <v>292</v>
      </c>
      <c r="C46" t="s">
        <v>1</v>
      </c>
      <c r="D46" t="s">
        <v>9</v>
      </c>
      <c r="E46" t="s">
        <v>254</v>
      </c>
      <c r="F46" t="s">
        <v>4</v>
      </c>
      <c r="G46">
        <v>25.71622</v>
      </c>
      <c r="H46">
        <v>630714.82999999996</v>
      </c>
      <c r="I46">
        <v>3672303.97</v>
      </c>
      <c r="J46">
        <v>-68.959999999999994</v>
      </c>
      <c r="K46">
        <v>-68.959999999999994</v>
      </c>
      <c r="L46">
        <v>0</v>
      </c>
      <c r="M46">
        <v>15122324</v>
      </c>
      <c r="N46" t="s">
        <v>5</v>
      </c>
      <c r="O46">
        <v>10</v>
      </c>
      <c r="P46">
        <v>17</v>
      </c>
      <c r="Q46">
        <v>5963</v>
      </c>
    </row>
    <row r="47" spans="1:17" x14ac:dyDescent="0.25">
      <c r="A47" t="s">
        <v>375</v>
      </c>
      <c r="B47" t="s">
        <v>292</v>
      </c>
      <c r="C47" t="s">
        <v>1</v>
      </c>
      <c r="D47" t="s">
        <v>9</v>
      </c>
      <c r="E47" t="s">
        <v>254</v>
      </c>
      <c r="F47" t="s">
        <v>6</v>
      </c>
      <c r="G47">
        <v>21.279</v>
      </c>
      <c r="H47">
        <v>630714.82999999996</v>
      </c>
      <c r="I47">
        <v>3672303.97</v>
      </c>
      <c r="J47">
        <v>-68.959999999999994</v>
      </c>
      <c r="K47">
        <v>-68.959999999999994</v>
      </c>
      <c r="L47">
        <v>0</v>
      </c>
      <c r="M47">
        <v>15111524</v>
      </c>
      <c r="N47" t="s">
        <v>5</v>
      </c>
      <c r="O47">
        <v>10</v>
      </c>
      <c r="P47">
        <v>17</v>
      </c>
      <c r="Q47">
        <v>5963</v>
      </c>
    </row>
    <row r="48" spans="1:17" x14ac:dyDescent="0.25">
      <c r="A48" t="s">
        <v>375</v>
      </c>
      <c r="B48" t="s">
        <v>292</v>
      </c>
      <c r="C48" t="s">
        <v>1</v>
      </c>
      <c r="D48" t="s">
        <v>9</v>
      </c>
      <c r="E48" t="s">
        <v>256</v>
      </c>
      <c r="F48" t="s">
        <v>4</v>
      </c>
      <c r="G48">
        <v>1.3221499999999999</v>
      </c>
      <c r="H48">
        <v>630714.82999999996</v>
      </c>
      <c r="I48">
        <v>3672232.85</v>
      </c>
      <c r="J48">
        <v>-68.91</v>
      </c>
      <c r="K48">
        <v>-68.91</v>
      </c>
      <c r="L48">
        <v>0</v>
      </c>
      <c r="M48">
        <v>15102008</v>
      </c>
      <c r="N48" t="s">
        <v>5</v>
      </c>
      <c r="O48">
        <v>10</v>
      </c>
      <c r="P48">
        <v>17</v>
      </c>
      <c r="Q48">
        <v>5963</v>
      </c>
    </row>
    <row r="49" spans="1:17" x14ac:dyDescent="0.25">
      <c r="A49" t="s">
        <v>375</v>
      </c>
      <c r="B49" t="s">
        <v>292</v>
      </c>
      <c r="C49" t="s">
        <v>1</v>
      </c>
      <c r="D49" t="s">
        <v>9</v>
      </c>
      <c r="E49" t="s">
        <v>256</v>
      </c>
      <c r="F49" t="s">
        <v>6</v>
      </c>
      <c r="G49">
        <v>1.25769</v>
      </c>
      <c r="H49">
        <v>630714.82999999996</v>
      </c>
      <c r="I49">
        <v>3672232.85</v>
      </c>
      <c r="J49">
        <v>-68.91</v>
      </c>
      <c r="K49">
        <v>-68.91</v>
      </c>
      <c r="L49">
        <v>0</v>
      </c>
      <c r="M49">
        <v>15050708</v>
      </c>
      <c r="N49" t="s">
        <v>5</v>
      </c>
      <c r="O49">
        <v>10</v>
      </c>
      <c r="P49">
        <v>17</v>
      </c>
      <c r="Q49">
        <v>5963</v>
      </c>
    </row>
    <row r="50" spans="1:17" x14ac:dyDescent="0.25">
      <c r="A50" t="s">
        <v>375</v>
      </c>
      <c r="B50" t="s">
        <v>292</v>
      </c>
      <c r="C50" t="s">
        <v>1</v>
      </c>
      <c r="D50" t="s">
        <v>9</v>
      </c>
      <c r="E50" t="s">
        <v>134</v>
      </c>
      <c r="F50" t="s">
        <v>4</v>
      </c>
      <c r="G50">
        <v>1.3221499999999999</v>
      </c>
      <c r="H50">
        <v>630714.82999999996</v>
      </c>
      <c r="I50">
        <v>3672232.85</v>
      </c>
      <c r="J50">
        <v>-68.91</v>
      </c>
      <c r="K50">
        <v>-68.91</v>
      </c>
      <c r="L50">
        <v>0</v>
      </c>
      <c r="M50">
        <v>15102008</v>
      </c>
      <c r="N50" t="s">
        <v>5</v>
      </c>
      <c r="O50">
        <v>10</v>
      </c>
      <c r="P50">
        <v>17</v>
      </c>
      <c r="Q50">
        <v>5963</v>
      </c>
    </row>
    <row r="51" spans="1:17" x14ac:dyDescent="0.25">
      <c r="A51" t="s">
        <v>375</v>
      </c>
      <c r="B51" t="s">
        <v>292</v>
      </c>
      <c r="C51" t="s">
        <v>1</v>
      </c>
      <c r="D51" t="s">
        <v>9</v>
      </c>
      <c r="E51" t="s">
        <v>134</v>
      </c>
      <c r="F51" t="s">
        <v>6</v>
      </c>
      <c r="G51">
        <v>1.25769</v>
      </c>
      <c r="H51">
        <v>630714.82999999996</v>
      </c>
      <c r="I51">
        <v>3672232.85</v>
      </c>
      <c r="J51">
        <v>-68.91</v>
      </c>
      <c r="K51">
        <v>-68.91</v>
      </c>
      <c r="L51">
        <v>0</v>
      </c>
      <c r="M51">
        <v>15050708</v>
      </c>
      <c r="N51" t="s">
        <v>5</v>
      </c>
      <c r="O51">
        <v>10</v>
      </c>
      <c r="P51">
        <v>17</v>
      </c>
      <c r="Q51">
        <v>5963</v>
      </c>
    </row>
    <row r="52" spans="1:17" x14ac:dyDescent="0.25">
      <c r="A52" t="s">
        <v>375</v>
      </c>
      <c r="B52" t="s">
        <v>292</v>
      </c>
      <c r="C52" t="s">
        <v>1</v>
      </c>
      <c r="D52" t="s">
        <v>9</v>
      </c>
      <c r="E52" t="s">
        <v>141</v>
      </c>
      <c r="F52" t="s">
        <v>4</v>
      </c>
      <c r="G52">
        <v>11.73047</v>
      </c>
      <c r="H52">
        <v>630423.97</v>
      </c>
      <c r="I52">
        <v>3672375.09</v>
      </c>
      <c r="J52">
        <v>-69.58</v>
      </c>
      <c r="K52">
        <v>-69.58</v>
      </c>
      <c r="L52">
        <v>0</v>
      </c>
      <c r="M52">
        <v>15070524</v>
      </c>
      <c r="N52" t="s">
        <v>5</v>
      </c>
      <c r="O52">
        <v>10</v>
      </c>
      <c r="P52">
        <v>17</v>
      </c>
      <c r="Q52">
        <v>5963</v>
      </c>
    </row>
    <row r="53" spans="1:17" x14ac:dyDescent="0.25">
      <c r="A53" t="s">
        <v>375</v>
      </c>
      <c r="B53" t="s">
        <v>292</v>
      </c>
      <c r="C53" t="s">
        <v>1</v>
      </c>
      <c r="D53" t="s">
        <v>9</v>
      </c>
      <c r="E53" t="s">
        <v>141</v>
      </c>
      <c r="F53" t="s">
        <v>6</v>
      </c>
      <c r="G53">
        <v>9.3963199999999993</v>
      </c>
      <c r="H53">
        <v>630423.97</v>
      </c>
      <c r="I53">
        <v>3672375.09</v>
      </c>
      <c r="J53">
        <v>-69.58</v>
      </c>
      <c r="K53">
        <v>-69.58</v>
      </c>
      <c r="L53">
        <v>0</v>
      </c>
      <c r="M53">
        <v>15070424</v>
      </c>
      <c r="N53" t="s">
        <v>5</v>
      </c>
      <c r="O53">
        <v>10</v>
      </c>
      <c r="P53">
        <v>17</v>
      </c>
      <c r="Q53">
        <v>5963</v>
      </c>
    </row>
    <row r="54" spans="1:17" x14ac:dyDescent="0.25">
      <c r="A54" t="s">
        <v>375</v>
      </c>
      <c r="B54" t="s">
        <v>292</v>
      </c>
      <c r="C54" t="s">
        <v>1</v>
      </c>
      <c r="D54" t="s">
        <v>9</v>
      </c>
      <c r="E54" t="s">
        <v>142</v>
      </c>
      <c r="F54" t="s">
        <v>4</v>
      </c>
      <c r="G54">
        <v>11.687279999999999</v>
      </c>
      <c r="H54">
        <v>630423.97</v>
      </c>
      <c r="I54">
        <v>3672375.09</v>
      </c>
      <c r="J54">
        <v>-69.58</v>
      </c>
      <c r="K54">
        <v>-69.58</v>
      </c>
      <c r="L54">
        <v>0</v>
      </c>
      <c r="M54">
        <v>15070524</v>
      </c>
      <c r="N54" t="s">
        <v>5</v>
      </c>
      <c r="O54">
        <v>10</v>
      </c>
      <c r="P54">
        <v>17</v>
      </c>
      <c r="Q54">
        <v>5963</v>
      </c>
    </row>
    <row r="55" spans="1:17" x14ac:dyDescent="0.25">
      <c r="A55" t="s">
        <v>375</v>
      </c>
      <c r="B55" t="s">
        <v>292</v>
      </c>
      <c r="C55" t="s">
        <v>1</v>
      </c>
      <c r="D55" t="s">
        <v>9</v>
      </c>
      <c r="E55" t="s">
        <v>142</v>
      </c>
      <c r="F55" t="s">
        <v>6</v>
      </c>
      <c r="G55">
        <v>9.2434799999999999</v>
      </c>
      <c r="H55">
        <v>630423.97</v>
      </c>
      <c r="I55">
        <v>3672375.09</v>
      </c>
      <c r="J55">
        <v>-69.58</v>
      </c>
      <c r="K55">
        <v>-69.58</v>
      </c>
      <c r="L55">
        <v>0</v>
      </c>
      <c r="M55">
        <v>15070424</v>
      </c>
      <c r="N55" t="s">
        <v>5</v>
      </c>
      <c r="O55">
        <v>10</v>
      </c>
      <c r="P55">
        <v>17</v>
      </c>
      <c r="Q55">
        <v>5963</v>
      </c>
    </row>
    <row r="56" spans="1:17" x14ac:dyDescent="0.25">
      <c r="A56" t="s">
        <v>375</v>
      </c>
      <c r="B56" t="s">
        <v>292</v>
      </c>
      <c r="C56" t="s">
        <v>1</v>
      </c>
      <c r="D56" t="s">
        <v>9</v>
      </c>
      <c r="E56" t="s">
        <v>143</v>
      </c>
      <c r="F56" t="s">
        <v>4</v>
      </c>
      <c r="G56">
        <v>11.04501</v>
      </c>
      <c r="H56">
        <v>630423.97</v>
      </c>
      <c r="I56">
        <v>3672375.09</v>
      </c>
      <c r="J56">
        <v>-69.58</v>
      </c>
      <c r="K56">
        <v>-69.58</v>
      </c>
      <c r="L56">
        <v>0</v>
      </c>
      <c r="M56">
        <v>15070524</v>
      </c>
      <c r="N56" t="s">
        <v>5</v>
      </c>
      <c r="O56">
        <v>10</v>
      </c>
      <c r="P56">
        <v>17</v>
      </c>
      <c r="Q56">
        <v>5963</v>
      </c>
    </row>
    <row r="57" spans="1:17" x14ac:dyDescent="0.25">
      <c r="A57" t="s">
        <v>375</v>
      </c>
      <c r="B57" t="s">
        <v>292</v>
      </c>
      <c r="C57" t="s">
        <v>1</v>
      </c>
      <c r="D57" t="s">
        <v>9</v>
      </c>
      <c r="E57" t="s">
        <v>143</v>
      </c>
      <c r="F57" t="s">
        <v>6</v>
      </c>
      <c r="G57">
        <v>8.6689900000000009</v>
      </c>
      <c r="H57">
        <v>630423.97</v>
      </c>
      <c r="I57">
        <v>3672375.09</v>
      </c>
      <c r="J57">
        <v>-69.58</v>
      </c>
      <c r="K57">
        <v>-69.58</v>
      </c>
      <c r="L57">
        <v>0</v>
      </c>
      <c r="M57">
        <v>15070424</v>
      </c>
      <c r="N57" t="s">
        <v>5</v>
      </c>
      <c r="O57">
        <v>10</v>
      </c>
      <c r="P57">
        <v>17</v>
      </c>
      <c r="Q57">
        <v>5963</v>
      </c>
    </row>
    <row r="58" spans="1:17" x14ac:dyDescent="0.25">
      <c r="A58" t="s">
        <v>375</v>
      </c>
      <c r="B58" t="s">
        <v>292</v>
      </c>
      <c r="C58" t="s">
        <v>1</v>
      </c>
      <c r="D58" t="s">
        <v>9</v>
      </c>
      <c r="E58" t="s">
        <v>135</v>
      </c>
      <c r="F58" t="s">
        <v>4</v>
      </c>
      <c r="G58">
        <v>8.4383800000000004</v>
      </c>
      <c r="H58">
        <v>630714.82999999996</v>
      </c>
      <c r="I58">
        <v>3672303.97</v>
      </c>
      <c r="J58">
        <v>-68.959999999999994</v>
      </c>
      <c r="K58">
        <v>-68.959999999999994</v>
      </c>
      <c r="L58">
        <v>0</v>
      </c>
      <c r="M58">
        <v>15122324</v>
      </c>
      <c r="N58" t="s">
        <v>5</v>
      </c>
      <c r="O58">
        <v>10</v>
      </c>
      <c r="P58">
        <v>17</v>
      </c>
      <c r="Q58">
        <v>5963</v>
      </c>
    </row>
    <row r="59" spans="1:17" x14ac:dyDescent="0.25">
      <c r="A59" t="s">
        <v>375</v>
      </c>
      <c r="B59" t="s">
        <v>292</v>
      </c>
      <c r="C59" t="s">
        <v>1</v>
      </c>
      <c r="D59" t="s">
        <v>9</v>
      </c>
      <c r="E59" t="s">
        <v>135</v>
      </c>
      <c r="F59" t="s">
        <v>6</v>
      </c>
      <c r="G59">
        <v>7.4734699999999998</v>
      </c>
      <c r="H59">
        <v>630714.82999999996</v>
      </c>
      <c r="I59">
        <v>3672327.68</v>
      </c>
      <c r="J59">
        <v>-68.95</v>
      </c>
      <c r="K59">
        <v>-68.95</v>
      </c>
      <c r="L59">
        <v>0</v>
      </c>
      <c r="M59">
        <v>15122324</v>
      </c>
      <c r="N59" t="s">
        <v>5</v>
      </c>
      <c r="O59">
        <v>10</v>
      </c>
      <c r="P59">
        <v>17</v>
      </c>
      <c r="Q59">
        <v>5963</v>
      </c>
    </row>
    <row r="60" spans="1:17" x14ac:dyDescent="0.25">
      <c r="A60" t="s">
        <v>375</v>
      </c>
      <c r="B60" t="s">
        <v>292</v>
      </c>
      <c r="C60" t="s">
        <v>1</v>
      </c>
      <c r="D60" t="s">
        <v>9</v>
      </c>
      <c r="E60" t="s">
        <v>136</v>
      </c>
      <c r="F60" t="s">
        <v>4</v>
      </c>
      <c r="G60">
        <v>8.5433400000000006</v>
      </c>
      <c r="H60">
        <v>630714.82999999996</v>
      </c>
      <c r="I60">
        <v>3672303.97</v>
      </c>
      <c r="J60">
        <v>-68.959999999999994</v>
      </c>
      <c r="K60">
        <v>-68.959999999999994</v>
      </c>
      <c r="L60">
        <v>0</v>
      </c>
      <c r="M60">
        <v>15122324</v>
      </c>
      <c r="N60" t="s">
        <v>5</v>
      </c>
      <c r="O60">
        <v>10</v>
      </c>
      <c r="P60">
        <v>17</v>
      </c>
      <c r="Q60">
        <v>5963</v>
      </c>
    </row>
    <row r="61" spans="1:17" x14ac:dyDescent="0.25">
      <c r="A61" t="s">
        <v>375</v>
      </c>
      <c r="B61" t="s">
        <v>292</v>
      </c>
      <c r="C61" t="s">
        <v>1</v>
      </c>
      <c r="D61" t="s">
        <v>9</v>
      </c>
      <c r="E61" t="s">
        <v>136</v>
      </c>
      <c r="F61" t="s">
        <v>6</v>
      </c>
      <c r="G61">
        <v>7.3456599999999996</v>
      </c>
      <c r="H61">
        <v>630714.82999999996</v>
      </c>
      <c r="I61">
        <v>3672327.68</v>
      </c>
      <c r="J61">
        <v>-68.95</v>
      </c>
      <c r="K61">
        <v>-68.95</v>
      </c>
      <c r="L61">
        <v>0</v>
      </c>
      <c r="M61">
        <v>15122324</v>
      </c>
      <c r="N61" t="s">
        <v>5</v>
      </c>
      <c r="O61">
        <v>10</v>
      </c>
      <c r="P61">
        <v>17</v>
      </c>
      <c r="Q61">
        <v>5963</v>
      </c>
    </row>
    <row r="62" spans="1:17" x14ac:dyDescent="0.25">
      <c r="A62" t="s">
        <v>375</v>
      </c>
      <c r="B62" t="s">
        <v>292</v>
      </c>
      <c r="C62" t="s">
        <v>1</v>
      </c>
      <c r="D62" t="s">
        <v>9</v>
      </c>
      <c r="E62" t="s">
        <v>137</v>
      </c>
      <c r="F62" t="s">
        <v>4</v>
      </c>
      <c r="G62">
        <v>8.3915600000000001</v>
      </c>
      <c r="H62">
        <v>630714.82999999996</v>
      </c>
      <c r="I62">
        <v>3672303.97</v>
      </c>
      <c r="J62">
        <v>-68.959999999999994</v>
      </c>
      <c r="K62">
        <v>-68.959999999999994</v>
      </c>
      <c r="L62">
        <v>0</v>
      </c>
      <c r="M62">
        <v>15122324</v>
      </c>
      <c r="N62" t="s">
        <v>5</v>
      </c>
      <c r="O62">
        <v>10</v>
      </c>
      <c r="P62">
        <v>17</v>
      </c>
      <c r="Q62">
        <v>5963</v>
      </c>
    </row>
    <row r="63" spans="1:17" x14ac:dyDescent="0.25">
      <c r="A63" t="s">
        <v>375</v>
      </c>
      <c r="B63" t="s">
        <v>292</v>
      </c>
      <c r="C63" t="s">
        <v>1</v>
      </c>
      <c r="D63" t="s">
        <v>9</v>
      </c>
      <c r="E63" t="s">
        <v>137</v>
      </c>
      <c r="F63" t="s">
        <v>6</v>
      </c>
      <c r="G63">
        <v>7.3232100000000004</v>
      </c>
      <c r="H63">
        <v>630714.82999999996</v>
      </c>
      <c r="I63">
        <v>3672280.26</v>
      </c>
      <c r="J63">
        <v>-68.94</v>
      </c>
      <c r="K63">
        <v>-68.94</v>
      </c>
      <c r="L63">
        <v>0</v>
      </c>
      <c r="M63">
        <v>15051408</v>
      </c>
      <c r="N63" t="s">
        <v>5</v>
      </c>
      <c r="O63">
        <v>10</v>
      </c>
      <c r="P63">
        <v>17</v>
      </c>
      <c r="Q63">
        <v>5963</v>
      </c>
    </row>
    <row r="64" spans="1:17" x14ac:dyDescent="0.25">
      <c r="A64" t="s">
        <v>375</v>
      </c>
      <c r="B64" t="s">
        <v>292</v>
      </c>
      <c r="C64" t="s">
        <v>1</v>
      </c>
      <c r="D64" t="s">
        <v>9</v>
      </c>
      <c r="E64" t="s">
        <v>138</v>
      </c>
      <c r="F64" t="s">
        <v>4</v>
      </c>
      <c r="G64">
        <v>8.5695499999999996</v>
      </c>
      <c r="H64">
        <v>630714.82999999996</v>
      </c>
      <c r="I64">
        <v>3672303.97</v>
      </c>
      <c r="J64">
        <v>-68.959999999999994</v>
      </c>
      <c r="K64">
        <v>-68.959999999999994</v>
      </c>
      <c r="L64">
        <v>0</v>
      </c>
      <c r="M64">
        <v>15122324</v>
      </c>
      <c r="N64" t="s">
        <v>5</v>
      </c>
      <c r="O64">
        <v>10</v>
      </c>
      <c r="P64">
        <v>17</v>
      </c>
      <c r="Q64">
        <v>5963</v>
      </c>
    </row>
    <row r="65" spans="1:17" x14ac:dyDescent="0.25">
      <c r="A65" t="s">
        <v>375</v>
      </c>
      <c r="B65" t="s">
        <v>292</v>
      </c>
      <c r="C65" t="s">
        <v>1</v>
      </c>
      <c r="D65" t="s">
        <v>9</v>
      </c>
      <c r="E65" t="s">
        <v>138</v>
      </c>
      <c r="F65" t="s">
        <v>6</v>
      </c>
      <c r="G65">
        <v>6.9765100000000002</v>
      </c>
      <c r="H65">
        <v>630714.82999999996</v>
      </c>
      <c r="I65">
        <v>3672303.97</v>
      </c>
      <c r="J65">
        <v>-68.959999999999994</v>
      </c>
      <c r="K65">
        <v>-68.959999999999994</v>
      </c>
      <c r="L65">
        <v>0</v>
      </c>
      <c r="M65">
        <v>15111524</v>
      </c>
      <c r="N65" t="s">
        <v>5</v>
      </c>
      <c r="O65">
        <v>10</v>
      </c>
      <c r="P65">
        <v>17</v>
      </c>
      <c r="Q65">
        <v>5963</v>
      </c>
    </row>
    <row r="66" spans="1:17" x14ac:dyDescent="0.25">
      <c r="A66" t="s">
        <v>375</v>
      </c>
      <c r="B66" t="s">
        <v>292</v>
      </c>
      <c r="C66" t="s">
        <v>1</v>
      </c>
      <c r="D66" t="s">
        <v>9</v>
      </c>
      <c r="E66" t="s">
        <v>139</v>
      </c>
      <c r="F66" t="s">
        <v>4</v>
      </c>
      <c r="G66">
        <v>8.8084699999999998</v>
      </c>
      <c r="H66">
        <v>630399.73</v>
      </c>
      <c r="I66">
        <v>3672375.09</v>
      </c>
      <c r="J66">
        <v>-69.62</v>
      </c>
      <c r="K66">
        <v>-69.62</v>
      </c>
      <c r="L66">
        <v>0</v>
      </c>
      <c r="M66">
        <v>15070524</v>
      </c>
      <c r="N66" t="s">
        <v>5</v>
      </c>
      <c r="O66">
        <v>10</v>
      </c>
      <c r="P66">
        <v>17</v>
      </c>
      <c r="Q66">
        <v>5963</v>
      </c>
    </row>
    <row r="67" spans="1:17" x14ac:dyDescent="0.25">
      <c r="A67" t="s">
        <v>375</v>
      </c>
      <c r="B67" t="s">
        <v>292</v>
      </c>
      <c r="C67" t="s">
        <v>1</v>
      </c>
      <c r="D67" t="s">
        <v>9</v>
      </c>
      <c r="E67" t="s">
        <v>139</v>
      </c>
      <c r="F67" t="s">
        <v>6</v>
      </c>
      <c r="G67">
        <v>7.6589700000000001</v>
      </c>
      <c r="H67">
        <v>630399.73</v>
      </c>
      <c r="I67">
        <v>3672375.09</v>
      </c>
      <c r="J67">
        <v>-69.62</v>
      </c>
      <c r="K67">
        <v>-69.62</v>
      </c>
      <c r="L67">
        <v>0</v>
      </c>
      <c r="M67">
        <v>15070424</v>
      </c>
      <c r="N67" t="s">
        <v>5</v>
      </c>
      <c r="O67">
        <v>10</v>
      </c>
      <c r="P67">
        <v>17</v>
      </c>
      <c r="Q67">
        <v>5963</v>
      </c>
    </row>
    <row r="68" spans="1:17" x14ac:dyDescent="0.25">
      <c r="A68" t="s">
        <v>375</v>
      </c>
      <c r="B68" t="s">
        <v>292</v>
      </c>
      <c r="C68" t="s">
        <v>1</v>
      </c>
      <c r="D68" t="s">
        <v>9</v>
      </c>
      <c r="E68" t="s">
        <v>140</v>
      </c>
      <c r="F68" t="s">
        <v>4</v>
      </c>
      <c r="G68">
        <v>8.6030700000000007</v>
      </c>
      <c r="H68">
        <v>630399.73</v>
      </c>
      <c r="I68">
        <v>3672375.09</v>
      </c>
      <c r="J68">
        <v>-69.62</v>
      </c>
      <c r="K68">
        <v>-69.62</v>
      </c>
      <c r="L68">
        <v>0</v>
      </c>
      <c r="M68">
        <v>15070524</v>
      </c>
      <c r="N68" t="s">
        <v>5</v>
      </c>
      <c r="O68">
        <v>10</v>
      </c>
      <c r="P68">
        <v>17</v>
      </c>
      <c r="Q68">
        <v>5963</v>
      </c>
    </row>
    <row r="69" spans="1:17" x14ac:dyDescent="0.25">
      <c r="A69" t="s">
        <v>375</v>
      </c>
      <c r="B69" t="s">
        <v>292</v>
      </c>
      <c r="C69" t="s">
        <v>1</v>
      </c>
      <c r="D69" t="s">
        <v>9</v>
      </c>
      <c r="E69" t="s">
        <v>140</v>
      </c>
      <c r="F69" t="s">
        <v>6</v>
      </c>
      <c r="G69">
        <v>7.3269299999999999</v>
      </c>
      <c r="H69">
        <v>630399.73</v>
      </c>
      <c r="I69">
        <v>3672375.09</v>
      </c>
      <c r="J69">
        <v>-69.62</v>
      </c>
      <c r="K69">
        <v>-69.62</v>
      </c>
      <c r="L69">
        <v>0</v>
      </c>
      <c r="M69">
        <v>15070424</v>
      </c>
      <c r="N69" t="s">
        <v>5</v>
      </c>
      <c r="O69">
        <v>10</v>
      </c>
      <c r="P69">
        <v>17</v>
      </c>
      <c r="Q69">
        <v>5963</v>
      </c>
    </row>
    <row r="70" spans="1:17" x14ac:dyDescent="0.25">
      <c r="A70" t="s">
        <v>375</v>
      </c>
      <c r="B70" t="s">
        <v>293</v>
      </c>
      <c r="C70" t="s">
        <v>10</v>
      </c>
      <c r="D70" t="s">
        <v>2</v>
      </c>
      <c r="E70" t="s">
        <v>3</v>
      </c>
      <c r="F70" t="s">
        <v>4</v>
      </c>
      <c r="G70">
        <v>333.00261999999998</v>
      </c>
      <c r="H70">
        <v>630448.19999999995</v>
      </c>
      <c r="I70">
        <v>3671995.77</v>
      </c>
      <c r="J70">
        <v>-69.28</v>
      </c>
      <c r="K70">
        <v>-69.28</v>
      </c>
      <c r="L70">
        <v>0</v>
      </c>
      <c r="M70">
        <v>15122610</v>
      </c>
      <c r="N70" t="s">
        <v>5</v>
      </c>
      <c r="O70">
        <v>30</v>
      </c>
      <c r="P70">
        <v>35</v>
      </c>
      <c r="Q70">
        <v>5963</v>
      </c>
    </row>
    <row r="71" spans="1:17" x14ac:dyDescent="0.25">
      <c r="A71" t="s">
        <v>375</v>
      </c>
      <c r="B71" t="s">
        <v>293</v>
      </c>
      <c r="C71" t="s">
        <v>10</v>
      </c>
      <c r="D71" t="s">
        <v>2</v>
      </c>
      <c r="E71" t="s">
        <v>251</v>
      </c>
      <c r="F71" t="s">
        <v>4</v>
      </c>
      <c r="G71">
        <v>22.795269999999999</v>
      </c>
      <c r="H71">
        <v>630230.06000000006</v>
      </c>
      <c r="I71">
        <v>3672375.09</v>
      </c>
      <c r="J71">
        <v>-69.94</v>
      </c>
      <c r="K71">
        <v>-69.94</v>
      </c>
      <c r="L71">
        <v>0</v>
      </c>
      <c r="M71">
        <v>15070319</v>
      </c>
      <c r="N71" t="s">
        <v>5</v>
      </c>
      <c r="O71">
        <v>30</v>
      </c>
      <c r="P71">
        <v>35</v>
      </c>
      <c r="Q71">
        <v>5963</v>
      </c>
    </row>
    <row r="72" spans="1:17" x14ac:dyDescent="0.25">
      <c r="A72" t="s">
        <v>375</v>
      </c>
      <c r="B72" t="s">
        <v>293</v>
      </c>
      <c r="C72" t="s">
        <v>10</v>
      </c>
      <c r="D72" t="s">
        <v>2</v>
      </c>
      <c r="E72" t="s">
        <v>257</v>
      </c>
      <c r="F72" t="s">
        <v>4</v>
      </c>
      <c r="G72">
        <v>142.37316999999999</v>
      </c>
      <c r="H72">
        <v>630700</v>
      </c>
      <c r="I72">
        <v>3672425</v>
      </c>
      <c r="J72">
        <v>-69.040000000000006</v>
      </c>
      <c r="K72">
        <v>-69.040000000000006</v>
      </c>
      <c r="L72">
        <v>0</v>
      </c>
      <c r="M72">
        <v>15110220</v>
      </c>
      <c r="N72" t="s">
        <v>5</v>
      </c>
      <c r="O72">
        <v>30</v>
      </c>
      <c r="P72">
        <v>35</v>
      </c>
      <c r="Q72">
        <v>5963</v>
      </c>
    </row>
    <row r="73" spans="1:17" x14ac:dyDescent="0.25">
      <c r="A73" t="s">
        <v>375</v>
      </c>
      <c r="B73" t="s">
        <v>293</v>
      </c>
      <c r="C73" t="s">
        <v>10</v>
      </c>
      <c r="D73" t="s">
        <v>2</v>
      </c>
      <c r="E73" t="s">
        <v>258</v>
      </c>
      <c r="F73" t="s">
        <v>4</v>
      </c>
      <c r="G73">
        <v>115.3507</v>
      </c>
      <c r="H73">
        <v>630900</v>
      </c>
      <c r="I73">
        <v>3673200</v>
      </c>
      <c r="J73">
        <v>-69.510000000000005</v>
      </c>
      <c r="K73">
        <v>-69.510000000000005</v>
      </c>
      <c r="L73">
        <v>0</v>
      </c>
      <c r="M73">
        <v>15050721</v>
      </c>
      <c r="N73" t="s">
        <v>5</v>
      </c>
      <c r="O73">
        <v>30</v>
      </c>
      <c r="P73">
        <v>35</v>
      </c>
      <c r="Q73">
        <v>5963</v>
      </c>
    </row>
    <row r="74" spans="1:17" x14ac:dyDescent="0.25">
      <c r="A74" t="s">
        <v>375</v>
      </c>
      <c r="B74" t="s">
        <v>293</v>
      </c>
      <c r="C74" t="s">
        <v>10</v>
      </c>
      <c r="D74" t="s">
        <v>2</v>
      </c>
      <c r="E74" t="s">
        <v>259</v>
      </c>
      <c r="F74" t="s">
        <v>4</v>
      </c>
      <c r="G74">
        <v>78.134649999999993</v>
      </c>
      <c r="H74">
        <v>631750</v>
      </c>
      <c r="I74">
        <v>3670750</v>
      </c>
      <c r="J74">
        <v>-66.28</v>
      </c>
      <c r="K74">
        <v>-66.28</v>
      </c>
      <c r="L74">
        <v>0</v>
      </c>
      <c r="M74">
        <v>15060224</v>
      </c>
      <c r="N74" t="s">
        <v>5</v>
      </c>
      <c r="O74">
        <v>30</v>
      </c>
      <c r="P74">
        <v>35</v>
      </c>
      <c r="Q74">
        <v>5963</v>
      </c>
    </row>
    <row r="75" spans="1:17" x14ac:dyDescent="0.25">
      <c r="A75" t="s">
        <v>375</v>
      </c>
      <c r="B75" t="s">
        <v>293</v>
      </c>
      <c r="C75" t="s">
        <v>10</v>
      </c>
      <c r="D75" t="s">
        <v>2</v>
      </c>
      <c r="E75" t="s">
        <v>260</v>
      </c>
      <c r="F75" t="s">
        <v>4</v>
      </c>
      <c r="G75">
        <v>80.482799999999997</v>
      </c>
      <c r="H75">
        <v>632737.47</v>
      </c>
      <c r="I75">
        <v>3670847.68</v>
      </c>
      <c r="J75">
        <v>-65.8</v>
      </c>
      <c r="K75">
        <v>-65.8</v>
      </c>
      <c r="L75">
        <v>0</v>
      </c>
      <c r="M75">
        <v>15022718</v>
      </c>
      <c r="N75" t="s">
        <v>5</v>
      </c>
      <c r="O75">
        <v>30</v>
      </c>
      <c r="P75">
        <v>35</v>
      </c>
      <c r="Q75">
        <v>5963</v>
      </c>
    </row>
    <row r="76" spans="1:17" x14ac:dyDescent="0.25">
      <c r="A76" t="s">
        <v>375</v>
      </c>
      <c r="B76" t="s">
        <v>293</v>
      </c>
      <c r="C76" t="s">
        <v>10</v>
      </c>
      <c r="D76" t="s">
        <v>2</v>
      </c>
      <c r="E76" t="s">
        <v>261</v>
      </c>
      <c r="F76" t="s">
        <v>4</v>
      </c>
      <c r="G76">
        <v>107.80625000000001</v>
      </c>
      <c r="H76">
        <v>630200</v>
      </c>
      <c r="I76">
        <v>3673300</v>
      </c>
      <c r="J76">
        <v>-69.959999999999994</v>
      </c>
      <c r="K76">
        <v>-69.959999999999994</v>
      </c>
      <c r="L76">
        <v>0</v>
      </c>
      <c r="M76">
        <v>15050721</v>
      </c>
      <c r="N76" t="s">
        <v>5</v>
      </c>
      <c r="O76">
        <v>30</v>
      </c>
      <c r="P76">
        <v>35</v>
      </c>
      <c r="Q76">
        <v>5963</v>
      </c>
    </row>
    <row r="77" spans="1:17" x14ac:dyDescent="0.25">
      <c r="A77" t="s">
        <v>375</v>
      </c>
      <c r="B77" t="s">
        <v>293</v>
      </c>
      <c r="C77" t="s">
        <v>10</v>
      </c>
      <c r="D77" t="s">
        <v>2</v>
      </c>
      <c r="E77" t="s">
        <v>262</v>
      </c>
      <c r="F77" t="s">
        <v>4</v>
      </c>
      <c r="G77">
        <v>87.708020000000005</v>
      </c>
      <c r="H77">
        <v>631000</v>
      </c>
      <c r="I77">
        <v>3673500</v>
      </c>
      <c r="J77">
        <v>-69.540000000000006</v>
      </c>
      <c r="K77">
        <v>-69.540000000000006</v>
      </c>
      <c r="L77">
        <v>0</v>
      </c>
      <c r="M77">
        <v>15060301</v>
      </c>
      <c r="N77" t="s">
        <v>5</v>
      </c>
      <c r="O77">
        <v>30</v>
      </c>
      <c r="P77">
        <v>35</v>
      </c>
      <c r="Q77">
        <v>5963</v>
      </c>
    </row>
    <row r="78" spans="1:17" x14ac:dyDescent="0.25">
      <c r="A78" t="s">
        <v>375</v>
      </c>
      <c r="B78" t="s">
        <v>293</v>
      </c>
      <c r="C78" t="s">
        <v>10</v>
      </c>
      <c r="D78" t="s">
        <v>2</v>
      </c>
      <c r="E78" t="s">
        <v>263</v>
      </c>
      <c r="F78" t="s">
        <v>4</v>
      </c>
      <c r="G78">
        <v>129.99494999999999</v>
      </c>
      <c r="H78">
        <v>630725</v>
      </c>
      <c r="I78">
        <v>3672475</v>
      </c>
      <c r="J78">
        <v>-69.040000000000006</v>
      </c>
      <c r="K78">
        <v>-69.040000000000006</v>
      </c>
      <c r="L78">
        <v>0</v>
      </c>
      <c r="M78">
        <v>15050723</v>
      </c>
      <c r="N78" t="s">
        <v>5</v>
      </c>
      <c r="O78">
        <v>30</v>
      </c>
      <c r="P78">
        <v>35</v>
      </c>
      <c r="Q78">
        <v>5963</v>
      </c>
    </row>
    <row r="79" spans="1:17" x14ac:dyDescent="0.25">
      <c r="A79" t="s">
        <v>375</v>
      </c>
      <c r="B79" t="s">
        <v>293</v>
      </c>
      <c r="C79" t="s">
        <v>10</v>
      </c>
      <c r="D79" t="s">
        <v>2</v>
      </c>
      <c r="E79" t="s">
        <v>264</v>
      </c>
      <c r="F79" t="s">
        <v>4</v>
      </c>
      <c r="G79">
        <v>92.575050000000005</v>
      </c>
      <c r="H79">
        <v>630250</v>
      </c>
      <c r="I79">
        <v>3670000</v>
      </c>
      <c r="J79">
        <v>-66.42</v>
      </c>
      <c r="K79">
        <v>-66.42</v>
      </c>
      <c r="L79">
        <v>0</v>
      </c>
      <c r="M79">
        <v>15110221</v>
      </c>
      <c r="N79" t="s">
        <v>5</v>
      </c>
      <c r="O79">
        <v>30</v>
      </c>
      <c r="P79">
        <v>35</v>
      </c>
      <c r="Q79">
        <v>5963</v>
      </c>
    </row>
    <row r="80" spans="1:17" x14ac:dyDescent="0.25">
      <c r="A80" t="s">
        <v>375</v>
      </c>
      <c r="B80" t="s">
        <v>293</v>
      </c>
      <c r="C80" t="s">
        <v>10</v>
      </c>
      <c r="D80" t="s">
        <v>2</v>
      </c>
      <c r="E80" t="s">
        <v>265</v>
      </c>
      <c r="F80" t="s">
        <v>4</v>
      </c>
      <c r="G80">
        <v>137.44073</v>
      </c>
      <c r="H80">
        <v>630025</v>
      </c>
      <c r="I80">
        <v>3672500</v>
      </c>
      <c r="J80">
        <v>-69.95</v>
      </c>
      <c r="K80">
        <v>-66.84</v>
      </c>
      <c r="L80">
        <v>0</v>
      </c>
      <c r="M80">
        <v>15050723</v>
      </c>
      <c r="N80" t="s">
        <v>5</v>
      </c>
      <c r="O80">
        <v>30</v>
      </c>
      <c r="P80">
        <v>35</v>
      </c>
      <c r="Q80">
        <v>5963</v>
      </c>
    </row>
    <row r="81" spans="1:17" x14ac:dyDescent="0.25">
      <c r="A81" t="s">
        <v>375</v>
      </c>
      <c r="B81" t="s">
        <v>293</v>
      </c>
      <c r="C81" t="s">
        <v>10</v>
      </c>
      <c r="D81" t="s">
        <v>2</v>
      </c>
      <c r="E81" t="s">
        <v>266</v>
      </c>
      <c r="F81" t="s">
        <v>4</v>
      </c>
      <c r="G81">
        <v>84.036799999999999</v>
      </c>
      <c r="H81">
        <v>630250</v>
      </c>
      <c r="I81">
        <v>3670250</v>
      </c>
      <c r="J81">
        <v>-66.8</v>
      </c>
      <c r="K81">
        <v>-66.8</v>
      </c>
      <c r="L81">
        <v>0</v>
      </c>
      <c r="M81">
        <v>15060224</v>
      </c>
      <c r="N81" t="s">
        <v>5</v>
      </c>
      <c r="O81">
        <v>30</v>
      </c>
      <c r="P81">
        <v>35</v>
      </c>
      <c r="Q81">
        <v>5963</v>
      </c>
    </row>
    <row r="82" spans="1:17" x14ac:dyDescent="0.25">
      <c r="A82" t="s">
        <v>375</v>
      </c>
      <c r="B82" t="s">
        <v>293</v>
      </c>
      <c r="C82" t="s">
        <v>10</v>
      </c>
      <c r="D82" t="s">
        <v>2</v>
      </c>
      <c r="E82" t="s">
        <v>267</v>
      </c>
      <c r="F82" t="s">
        <v>4</v>
      </c>
      <c r="G82">
        <v>109.34869999999999</v>
      </c>
      <c r="H82">
        <v>631000</v>
      </c>
      <c r="I82">
        <v>3670500</v>
      </c>
      <c r="J82">
        <v>-66.459999999999994</v>
      </c>
      <c r="K82">
        <v>-66.459999999999994</v>
      </c>
      <c r="L82">
        <v>0</v>
      </c>
      <c r="M82">
        <v>15050721</v>
      </c>
      <c r="N82" t="s">
        <v>5</v>
      </c>
      <c r="O82">
        <v>30</v>
      </c>
      <c r="P82">
        <v>35</v>
      </c>
      <c r="Q82">
        <v>5963</v>
      </c>
    </row>
    <row r="83" spans="1:17" x14ac:dyDescent="0.25">
      <c r="A83" t="s">
        <v>375</v>
      </c>
      <c r="B83" t="s">
        <v>293</v>
      </c>
      <c r="C83" t="s">
        <v>10</v>
      </c>
      <c r="D83" t="s">
        <v>2</v>
      </c>
      <c r="E83" t="s">
        <v>268</v>
      </c>
      <c r="F83" t="s">
        <v>4</v>
      </c>
      <c r="G83">
        <v>81.367199999999997</v>
      </c>
      <c r="H83">
        <v>630600</v>
      </c>
      <c r="I83">
        <v>3671000</v>
      </c>
      <c r="J83">
        <v>-68.239999999999995</v>
      </c>
      <c r="K83">
        <v>-68.239999999999995</v>
      </c>
      <c r="L83">
        <v>0</v>
      </c>
      <c r="M83">
        <v>15070102</v>
      </c>
      <c r="N83" t="s">
        <v>5</v>
      </c>
      <c r="O83">
        <v>30</v>
      </c>
      <c r="P83">
        <v>35</v>
      </c>
      <c r="Q83">
        <v>5963</v>
      </c>
    </row>
    <row r="84" spans="1:17" x14ac:dyDescent="0.25">
      <c r="A84" t="s">
        <v>375</v>
      </c>
      <c r="B84" t="s">
        <v>293</v>
      </c>
      <c r="C84" t="s">
        <v>10</v>
      </c>
      <c r="D84" t="s">
        <v>2</v>
      </c>
      <c r="E84" t="s">
        <v>269</v>
      </c>
      <c r="F84" t="s">
        <v>4</v>
      </c>
      <c r="G84">
        <v>112.45247999999999</v>
      </c>
      <c r="H84">
        <v>629500</v>
      </c>
      <c r="I84">
        <v>3673250</v>
      </c>
      <c r="J84">
        <v>-69.81</v>
      </c>
      <c r="K84">
        <v>-69.81</v>
      </c>
      <c r="L84">
        <v>0</v>
      </c>
      <c r="M84">
        <v>15050723</v>
      </c>
      <c r="N84" t="s">
        <v>5</v>
      </c>
      <c r="O84">
        <v>30</v>
      </c>
      <c r="P84">
        <v>35</v>
      </c>
      <c r="Q84">
        <v>5963</v>
      </c>
    </row>
    <row r="85" spans="1:17" x14ac:dyDescent="0.25">
      <c r="A85" t="s">
        <v>375</v>
      </c>
      <c r="B85" t="s">
        <v>293</v>
      </c>
      <c r="C85" t="s">
        <v>10</v>
      </c>
      <c r="D85" t="s">
        <v>2</v>
      </c>
      <c r="E85" t="s">
        <v>270</v>
      </c>
      <c r="F85" t="s">
        <v>4</v>
      </c>
      <c r="G85">
        <v>103.11989</v>
      </c>
      <c r="H85">
        <v>630750</v>
      </c>
      <c r="I85">
        <v>3670250</v>
      </c>
      <c r="J85">
        <v>-66.31</v>
      </c>
      <c r="K85">
        <v>-66.31</v>
      </c>
      <c r="L85">
        <v>0</v>
      </c>
      <c r="M85">
        <v>15072619</v>
      </c>
      <c r="N85" t="s">
        <v>5</v>
      </c>
      <c r="O85">
        <v>30</v>
      </c>
      <c r="P85">
        <v>35</v>
      </c>
      <c r="Q85">
        <v>5963</v>
      </c>
    </row>
    <row r="86" spans="1:17" x14ac:dyDescent="0.25">
      <c r="A86" t="s">
        <v>375</v>
      </c>
      <c r="B86" t="s">
        <v>293</v>
      </c>
      <c r="C86" t="s">
        <v>10</v>
      </c>
      <c r="D86" t="s">
        <v>2</v>
      </c>
      <c r="E86" t="s">
        <v>144</v>
      </c>
      <c r="F86" t="s">
        <v>4</v>
      </c>
      <c r="G86">
        <v>328.07270999999997</v>
      </c>
      <c r="H86">
        <v>630448.19999999995</v>
      </c>
      <c r="I86">
        <v>3671995.77</v>
      </c>
      <c r="J86">
        <v>-69.28</v>
      </c>
      <c r="K86">
        <v>-69.28</v>
      </c>
      <c r="L86">
        <v>0</v>
      </c>
      <c r="M86">
        <v>15122610</v>
      </c>
      <c r="N86" t="s">
        <v>5</v>
      </c>
      <c r="O86">
        <v>30</v>
      </c>
      <c r="P86">
        <v>35</v>
      </c>
      <c r="Q86">
        <v>5963</v>
      </c>
    </row>
    <row r="87" spans="1:17" x14ac:dyDescent="0.25">
      <c r="A87" t="s">
        <v>375</v>
      </c>
      <c r="B87" t="s">
        <v>293</v>
      </c>
      <c r="C87" t="s">
        <v>10</v>
      </c>
      <c r="D87" t="s">
        <v>2</v>
      </c>
      <c r="E87" t="s">
        <v>271</v>
      </c>
      <c r="F87" t="s">
        <v>4</v>
      </c>
      <c r="G87">
        <v>68.477999999999994</v>
      </c>
      <c r="H87">
        <v>630375.49</v>
      </c>
      <c r="I87">
        <v>3672375.09</v>
      </c>
      <c r="J87">
        <v>-69.680000000000007</v>
      </c>
      <c r="K87">
        <v>-69.680000000000007</v>
      </c>
      <c r="L87">
        <v>0</v>
      </c>
      <c r="M87">
        <v>15050723</v>
      </c>
      <c r="N87" t="s">
        <v>5</v>
      </c>
      <c r="O87">
        <v>30</v>
      </c>
      <c r="P87">
        <v>35</v>
      </c>
      <c r="Q87">
        <v>5963</v>
      </c>
    </row>
    <row r="88" spans="1:17" x14ac:dyDescent="0.25">
      <c r="A88" t="s">
        <v>375</v>
      </c>
      <c r="B88" t="s">
        <v>293</v>
      </c>
      <c r="C88" t="s">
        <v>10</v>
      </c>
      <c r="D88" t="s">
        <v>2</v>
      </c>
      <c r="E88" t="s">
        <v>272</v>
      </c>
      <c r="F88" t="s">
        <v>4</v>
      </c>
      <c r="G88">
        <v>68.908919999999995</v>
      </c>
      <c r="H88">
        <v>630375.49</v>
      </c>
      <c r="I88">
        <v>3672375.09</v>
      </c>
      <c r="J88">
        <v>-69.680000000000007</v>
      </c>
      <c r="K88">
        <v>-69.680000000000007</v>
      </c>
      <c r="L88">
        <v>0</v>
      </c>
      <c r="M88">
        <v>15050723</v>
      </c>
      <c r="N88" t="s">
        <v>5</v>
      </c>
      <c r="O88">
        <v>30</v>
      </c>
      <c r="P88">
        <v>35</v>
      </c>
      <c r="Q88">
        <v>5963</v>
      </c>
    </row>
    <row r="89" spans="1:17" x14ac:dyDescent="0.25">
      <c r="A89" t="s">
        <v>375</v>
      </c>
      <c r="B89" t="s">
        <v>293</v>
      </c>
      <c r="C89" t="s">
        <v>10</v>
      </c>
      <c r="D89" t="s">
        <v>2</v>
      </c>
      <c r="E89" t="s">
        <v>7</v>
      </c>
      <c r="F89" t="s">
        <v>4</v>
      </c>
      <c r="G89">
        <v>22.795269999999999</v>
      </c>
      <c r="H89">
        <v>630230.06000000006</v>
      </c>
      <c r="I89">
        <v>3672375.09</v>
      </c>
      <c r="J89">
        <v>-69.94</v>
      </c>
      <c r="K89">
        <v>-69.94</v>
      </c>
      <c r="L89">
        <v>0</v>
      </c>
      <c r="M89">
        <v>15070319</v>
      </c>
      <c r="N89" t="s">
        <v>5</v>
      </c>
      <c r="O89">
        <v>30</v>
      </c>
      <c r="P89">
        <v>35</v>
      </c>
      <c r="Q89">
        <v>5963</v>
      </c>
    </row>
    <row r="90" spans="1:17" x14ac:dyDescent="0.25">
      <c r="A90" t="s">
        <v>375</v>
      </c>
      <c r="B90" t="s">
        <v>293</v>
      </c>
      <c r="C90" t="s">
        <v>10</v>
      </c>
      <c r="D90" t="s">
        <v>2</v>
      </c>
      <c r="E90" t="s">
        <v>8</v>
      </c>
      <c r="F90" t="s">
        <v>4</v>
      </c>
      <c r="G90">
        <v>137.38693000000001</v>
      </c>
      <c r="H90">
        <v>630375.49</v>
      </c>
      <c r="I90">
        <v>3672375.09</v>
      </c>
      <c r="J90">
        <v>-69.680000000000007</v>
      </c>
      <c r="K90">
        <v>-69.680000000000007</v>
      </c>
      <c r="L90">
        <v>0</v>
      </c>
      <c r="M90">
        <v>15050723</v>
      </c>
      <c r="N90" t="s">
        <v>5</v>
      </c>
      <c r="O90">
        <v>30</v>
      </c>
      <c r="P90">
        <v>35</v>
      </c>
      <c r="Q90">
        <v>5963</v>
      </c>
    </row>
    <row r="91" spans="1:17" x14ac:dyDescent="0.25">
      <c r="A91" t="s">
        <v>375</v>
      </c>
      <c r="B91" t="s">
        <v>293</v>
      </c>
      <c r="C91" t="s">
        <v>10</v>
      </c>
      <c r="D91" t="s">
        <v>2</v>
      </c>
      <c r="E91" t="s">
        <v>125</v>
      </c>
      <c r="F91" t="s">
        <v>4</v>
      </c>
      <c r="G91">
        <v>1.7728299999999999</v>
      </c>
      <c r="H91">
        <v>629700</v>
      </c>
      <c r="I91">
        <v>3671500</v>
      </c>
      <c r="J91">
        <v>-69.400000000000006</v>
      </c>
      <c r="K91">
        <v>-69.400000000000006</v>
      </c>
      <c r="L91">
        <v>0</v>
      </c>
      <c r="M91">
        <v>15092818</v>
      </c>
      <c r="N91" t="s">
        <v>5</v>
      </c>
      <c r="O91">
        <v>30</v>
      </c>
      <c r="P91">
        <v>35</v>
      </c>
      <c r="Q91">
        <v>5963</v>
      </c>
    </row>
    <row r="92" spans="1:17" x14ac:dyDescent="0.25">
      <c r="A92" t="s">
        <v>375</v>
      </c>
      <c r="B92" t="s">
        <v>293</v>
      </c>
      <c r="C92" t="s">
        <v>10</v>
      </c>
      <c r="D92" t="s">
        <v>2</v>
      </c>
      <c r="E92" t="s">
        <v>128</v>
      </c>
      <c r="F92" t="s">
        <v>4</v>
      </c>
      <c r="G92">
        <v>2.9346199999999998</v>
      </c>
      <c r="H92">
        <v>630254.29</v>
      </c>
      <c r="I92">
        <v>3672375.09</v>
      </c>
      <c r="J92">
        <v>-69.89</v>
      </c>
      <c r="K92">
        <v>-69.89</v>
      </c>
      <c r="L92">
        <v>0</v>
      </c>
      <c r="M92">
        <v>15070319</v>
      </c>
      <c r="N92" t="s">
        <v>5</v>
      </c>
      <c r="O92">
        <v>30</v>
      </c>
      <c r="P92">
        <v>35</v>
      </c>
      <c r="Q92">
        <v>5963</v>
      </c>
    </row>
    <row r="93" spans="1:17" x14ac:dyDescent="0.25">
      <c r="A93" t="s">
        <v>375</v>
      </c>
      <c r="B93" t="s">
        <v>293</v>
      </c>
      <c r="C93" t="s">
        <v>10</v>
      </c>
      <c r="D93" t="s">
        <v>2</v>
      </c>
      <c r="E93" t="s">
        <v>129</v>
      </c>
      <c r="F93" t="s">
        <v>4</v>
      </c>
      <c r="G93">
        <v>2.7849400000000002</v>
      </c>
      <c r="H93">
        <v>630254.29</v>
      </c>
      <c r="I93">
        <v>3672375.09</v>
      </c>
      <c r="J93">
        <v>-69.89</v>
      </c>
      <c r="K93">
        <v>-69.89</v>
      </c>
      <c r="L93">
        <v>0</v>
      </c>
      <c r="M93">
        <v>15070319</v>
      </c>
      <c r="N93" t="s">
        <v>5</v>
      </c>
      <c r="O93">
        <v>30</v>
      </c>
      <c r="P93">
        <v>35</v>
      </c>
      <c r="Q93">
        <v>5963</v>
      </c>
    </row>
    <row r="94" spans="1:17" x14ac:dyDescent="0.25">
      <c r="A94" t="s">
        <v>375</v>
      </c>
      <c r="B94" t="s">
        <v>293</v>
      </c>
      <c r="C94" t="s">
        <v>10</v>
      </c>
      <c r="D94" t="s">
        <v>2</v>
      </c>
      <c r="E94" t="s">
        <v>130</v>
      </c>
      <c r="F94" t="s">
        <v>4</v>
      </c>
      <c r="G94">
        <v>2.6715499999999999</v>
      </c>
      <c r="H94">
        <v>630230.06000000006</v>
      </c>
      <c r="I94">
        <v>3672375.09</v>
      </c>
      <c r="J94">
        <v>-69.94</v>
      </c>
      <c r="K94">
        <v>-69.94</v>
      </c>
      <c r="L94">
        <v>0</v>
      </c>
      <c r="M94">
        <v>15070319</v>
      </c>
      <c r="N94" t="s">
        <v>5</v>
      </c>
      <c r="O94">
        <v>30</v>
      </c>
      <c r="P94">
        <v>35</v>
      </c>
      <c r="Q94">
        <v>5963</v>
      </c>
    </row>
    <row r="95" spans="1:17" x14ac:dyDescent="0.25">
      <c r="A95" t="s">
        <v>375</v>
      </c>
      <c r="B95" t="s">
        <v>293</v>
      </c>
      <c r="C95" t="s">
        <v>10</v>
      </c>
      <c r="D95" t="s">
        <v>2</v>
      </c>
      <c r="E95" t="s">
        <v>131</v>
      </c>
      <c r="F95" t="s">
        <v>4</v>
      </c>
      <c r="G95">
        <v>2.5628799999999998</v>
      </c>
      <c r="H95">
        <v>630230.06000000006</v>
      </c>
      <c r="I95">
        <v>3672375.09</v>
      </c>
      <c r="J95">
        <v>-69.94</v>
      </c>
      <c r="K95">
        <v>-69.94</v>
      </c>
      <c r="L95">
        <v>0</v>
      </c>
      <c r="M95">
        <v>15070319</v>
      </c>
      <c r="N95" t="s">
        <v>5</v>
      </c>
      <c r="O95">
        <v>30</v>
      </c>
      <c r="P95">
        <v>35</v>
      </c>
      <c r="Q95">
        <v>5963</v>
      </c>
    </row>
    <row r="96" spans="1:17" x14ac:dyDescent="0.25">
      <c r="A96" t="s">
        <v>375</v>
      </c>
      <c r="B96" t="s">
        <v>293</v>
      </c>
      <c r="C96" t="s">
        <v>10</v>
      </c>
      <c r="D96" t="s">
        <v>2</v>
      </c>
      <c r="E96" t="s">
        <v>132</v>
      </c>
      <c r="F96" t="s">
        <v>4</v>
      </c>
      <c r="G96">
        <v>2.4604300000000001</v>
      </c>
      <c r="H96">
        <v>630230.06000000006</v>
      </c>
      <c r="I96">
        <v>3672375.09</v>
      </c>
      <c r="J96">
        <v>-69.94</v>
      </c>
      <c r="K96">
        <v>-69.94</v>
      </c>
      <c r="L96">
        <v>0</v>
      </c>
      <c r="M96">
        <v>15070319</v>
      </c>
      <c r="N96" t="s">
        <v>5</v>
      </c>
      <c r="O96">
        <v>30</v>
      </c>
      <c r="P96">
        <v>35</v>
      </c>
      <c r="Q96">
        <v>5963</v>
      </c>
    </row>
    <row r="97" spans="1:17" x14ac:dyDescent="0.25">
      <c r="A97" t="s">
        <v>375</v>
      </c>
      <c r="B97" t="s">
        <v>293</v>
      </c>
      <c r="C97" t="s">
        <v>10</v>
      </c>
      <c r="D97" t="s">
        <v>2</v>
      </c>
      <c r="E97" t="s">
        <v>133</v>
      </c>
      <c r="F97" t="s">
        <v>4</v>
      </c>
      <c r="G97">
        <v>2.3561299999999998</v>
      </c>
      <c r="H97">
        <v>630230.06000000006</v>
      </c>
      <c r="I97">
        <v>3672375.09</v>
      </c>
      <c r="J97">
        <v>-69.94</v>
      </c>
      <c r="K97">
        <v>-69.94</v>
      </c>
      <c r="L97">
        <v>0</v>
      </c>
      <c r="M97">
        <v>15070319</v>
      </c>
      <c r="N97" t="s">
        <v>5</v>
      </c>
      <c r="O97">
        <v>30</v>
      </c>
      <c r="P97">
        <v>35</v>
      </c>
      <c r="Q97">
        <v>5963</v>
      </c>
    </row>
    <row r="98" spans="1:17" x14ac:dyDescent="0.25">
      <c r="A98" t="s">
        <v>375</v>
      </c>
      <c r="B98" t="s">
        <v>293</v>
      </c>
      <c r="C98" t="s">
        <v>10</v>
      </c>
      <c r="D98" t="s">
        <v>2</v>
      </c>
      <c r="E98" t="s">
        <v>219</v>
      </c>
      <c r="F98" t="s">
        <v>4</v>
      </c>
      <c r="G98">
        <v>2.25631</v>
      </c>
      <c r="H98">
        <v>630230.06000000006</v>
      </c>
      <c r="I98">
        <v>3672375.09</v>
      </c>
      <c r="J98">
        <v>-69.94</v>
      </c>
      <c r="K98">
        <v>-69.94</v>
      </c>
      <c r="L98">
        <v>0</v>
      </c>
      <c r="M98">
        <v>15070319</v>
      </c>
      <c r="N98" t="s">
        <v>5</v>
      </c>
      <c r="O98">
        <v>30</v>
      </c>
      <c r="P98">
        <v>35</v>
      </c>
      <c r="Q98">
        <v>5963</v>
      </c>
    </row>
    <row r="99" spans="1:17" x14ac:dyDescent="0.25">
      <c r="A99" t="s">
        <v>375</v>
      </c>
      <c r="B99" t="s">
        <v>293</v>
      </c>
      <c r="C99" t="s">
        <v>10</v>
      </c>
      <c r="D99" t="s">
        <v>2</v>
      </c>
      <c r="E99" t="s">
        <v>220</v>
      </c>
      <c r="F99" t="s">
        <v>4</v>
      </c>
      <c r="G99">
        <v>2.15482</v>
      </c>
      <c r="H99">
        <v>630230.06000000006</v>
      </c>
      <c r="I99">
        <v>3672375.09</v>
      </c>
      <c r="J99">
        <v>-69.94</v>
      </c>
      <c r="K99">
        <v>-69.94</v>
      </c>
      <c r="L99">
        <v>0</v>
      </c>
      <c r="M99">
        <v>15070319</v>
      </c>
      <c r="N99" t="s">
        <v>5</v>
      </c>
      <c r="O99">
        <v>30</v>
      </c>
      <c r="P99">
        <v>35</v>
      </c>
      <c r="Q99">
        <v>5963</v>
      </c>
    </row>
    <row r="100" spans="1:17" x14ac:dyDescent="0.25">
      <c r="A100" t="s">
        <v>375</v>
      </c>
      <c r="B100" t="s">
        <v>293</v>
      </c>
      <c r="C100" t="s">
        <v>10</v>
      </c>
      <c r="D100" t="s">
        <v>2</v>
      </c>
      <c r="E100" t="s">
        <v>221</v>
      </c>
      <c r="F100" t="s">
        <v>4</v>
      </c>
      <c r="G100">
        <v>2.0678399999999999</v>
      </c>
      <c r="H100">
        <v>630230.06000000006</v>
      </c>
      <c r="I100">
        <v>3672375.09</v>
      </c>
      <c r="J100">
        <v>-69.94</v>
      </c>
      <c r="K100">
        <v>-69.94</v>
      </c>
      <c r="L100">
        <v>0</v>
      </c>
      <c r="M100">
        <v>15070319</v>
      </c>
      <c r="N100" t="s">
        <v>5</v>
      </c>
      <c r="O100">
        <v>30</v>
      </c>
      <c r="P100">
        <v>35</v>
      </c>
      <c r="Q100">
        <v>5963</v>
      </c>
    </row>
    <row r="101" spans="1:17" x14ac:dyDescent="0.25">
      <c r="A101" t="s">
        <v>375</v>
      </c>
      <c r="B101" t="s">
        <v>293</v>
      </c>
      <c r="C101" t="s">
        <v>10</v>
      </c>
      <c r="D101" t="s">
        <v>2</v>
      </c>
      <c r="E101" t="s">
        <v>222</v>
      </c>
      <c r="F101" t="s">
        <v>4</v>
      </c>
      <c r="G101">
        <v>1.68163</v>
      </c>
      <c r="H101">
        <v>629800</v>
      </c>
      <c r="I101">
        <v>3671300</v>
      </c>
      <c r="J101">
        <v>-69.06</v>
      </c>
      <c r="K101">
        <v>-69.06</v>
      </c>
      <c r="L101">
        <v>0</v>
      </c>
      <c r="M101">
        <v>15092818</v>
      </c>
      <c r="N101" t="s">
        <v>5</v>
      </c>
      <c r="O101">
        <v>30</v>
      </c>
      <c r="P101">
        <v>35</v>
      </c>
      <c r="Q101">
        <v>5963</v>
      </c>
    </row>
    <row r="102" spans="1:17" x14ac:dyDescent="0.25">
      <c r="A102" t="s">
        <v>375</v>
      </c>
      <c r="B102" t="s">
        <v>293</v>
      </c>
      <c r="C102" t="s">
        <v>10</v>
      </c>
      <c r="D102" t="s">
        <v>2</v>
      </c>
      <c r="E102" t="s">
        <v>223</v>
      </c>
      <c r="F102" t="s">
        <v>4</v>
      </c>
      <c r="G102">
        <v>1.75291</v>
      </c>
      <c r="H102">
        <v>629800</v>
      </c>
      <c r="I102">
        <v>3671300</v>
      </c>
      <c r="J102">
        <v>-69.06</v>
      </c>
      <c r="K102">
        <v>-69.06</v>
      </c>
      <c r="L102">
        <v>0</v>
      </c>
      <c r="M102">
        <v>15092818</v>
      </c>
      <c r="N102" t="s">
        <v>5</v>
      </c>
      <c r="O102">
        <v>30</v>
      </c>
      <c r="P102">
        <v>35</v>
      </c>
      <c r="Q102">
        <v>5963</v>
      </c>
    </row>
    <row r="103" spans="1:17" x14ac:dyDescent="0.25">
      <c r="A103" t="s">
        <v>375</v>
      </c>
      <c r="B103" t="s">
        <v>293</v>
      </c>
      <c r="C103" t="s">
        <v>10</v>
      </c>
      <c r="D103" t="s">
        <v>2</v>
      </c>
      <c r="E103" t="s">
        <v>224</v>
      </c>
      <c r="F103" t="s">
        <v>4</v>
      </c>
      <c r="G103">
        <v>1.77786</v>
      </c>
      <c r="H103">
        <v>629800</v>
      </c>
      <c r="I103">
        <v>3671300</v>
      </c>
      <c r="J103">
        <v>-69.06</v>
      </c>
      <c r="K103">
        <v>-69.06</v>
      </c>
      <c r="L103">
        <v>0</v>
      </c>
      <c r="M103">
        <v>15092818</v>
      </c>
      <c r="N103" t="s">
        <v>5</v>
      </c>
      <c r="O103">
        <v>30</v>
      </c>
      <c r="P103">
        <v>35</v>
      </c>
      <c r="Q103">
        <v>5963</v>
      </c>
    </row>
    <row r="104" spans="1:17" x14ac:dyDescent="0.25">
      <c r="A104" t="s">
        <v>375</v>
      </c>
      <c r="B104" t="s">
        <v>293</v>
      </c>
      <c r="C104" t="s">
        <v>10</v>
      </c>
      <c r="D104" t="s">
        <v>2</v>
      </c>
      <c r="E104" t="s">
        <v>225</v>
      </c>
      <c r="F104" t="s">
        <v>4</v>
      </c>
      <c r="G104">
        <v>332.80345</v>
      </c>
      <c r="H104">
        <v>630448.19999999995</v>
      </c>
      <c r="I104">
        <v>3671995.77</v>
      </c>
      <c r="J104">
        <v>-69.28</v>
      </c>
      <c r="K104">
        <v>-69.28</v>
      </c>
      <c r="L104">
        <v>0</v>
      </c>
      <c r="M104">
        <v>15122610</v>
      </c>
      <c r="N104" t="s">
        <v>5</v>
      </c>
      <c r="O104">
        <v>30</v>
      </c>
      <c r="P104">
        <v>35</v>
      </c>
      <c r="Q104">
        <v>5963</v>
      </c>
    </row>
    <row r="105" spans="1:17" x14ac:dyDescent="0.25">
      <c r="A105" t="s">
        <v>375</v>
      </c>
      <c r="B105" t="s">
        <v>294</v>
      </c>
      <c r="C105" t="s">
        <v>157</v>
      </c>
      <c r="D105" t="s">
        <v>12</v>
      </c>
      <c r="E105" t="s">
        <v>3</v>
      </c>
      <c r="F105" t="s">
        <v>4</v>
      </c>
      <c r="G105">
        <v>106.64875000000001</v>
      </c>
      <c r="H105">
        <v>630714.82999999996</v>
      </c>
      <c r="I105">
        <v>3672138.02</v>
      </c>
      <c r="J105">
        <v>-68.86</v>
      </c>
      <c r="K105">
        <v>-68.86</v>
      </c>
      <c r="L105">
        <v>0</v>
      </c>
      <c r="M105" t="s">
        <v>376</v>
      </c>
      <c r="N105" t="s">
        <v>5</v>
      </c>
      <c r="O105">
        <v>40</v>
      </c>
      <c r="P105">
        <v>50</v>
      </c>
      <c r="Q105">
        <v>5963</v>
      </c>
    </row>
    <row r="106" spans="1:17" x14ac:dyDescent="0.25">
      <c r="A106" t="s">
        <v>375</v>
      </c>
      <c r="B106" t="s">
        <v>294</v>
      </c>
      <c r="C106" t="s">
        <v>157</v>
      </c>
      <c r="D106" t="s">
        <v>12</v>
      </c>
      <c r="E106" t="s">
        <v>251</v>
      </c>
      <c r="F106" t="s">
        <v>4</v>
      </c>
      <c r="G106">
        <v>106.52915</v>
      </c>
      <c r="H106">
        <v>630714.82999999996</v>
      </c>
      <c r="I106">
        <v>3672138.02</v>
      </c>
      <c r="J106">
        <v>-68.86</v>
      </c>
      <c r="K106">
        <v>-68.86</v>
      </c>
      <c r="L106">
        <v>0</v>
      </c>
      <c r="M106" t="s">
        <v>376</v>
      </c>
      <c r="N106" t="s">
        <v>5</v>
      </c>
      <c r="O106">
        <v>40</v>
      </c>
      <c r="P106">
        <v>50</v>
      </c>
      <c r="Q106">
        <v>5963</v>
      </c>
    </row>
    <row r="107" spans="1:17" x14ac:dyDescent="0.25">
      <c r="A107" t="s">
        <v>375</v>
      </c>
      <c r="B107" t="s">
        <v>294</v>
      </c>
      <c r="C107" t="s">
        <v>157</v>
      </c>
      <c r="D107" t="s">
        <v>12</v>
      </c>
      <c r="E107" t="s">
        <v>255</v>
      </c>
      <c r="F107" t="s">
        <v>4</v>
      </c>
      <c r="G107">
        <v>0.32042999999999999</v>
      </c>
      <c r="H107">
        <v>630714.82999999996</v>
      </c>
      <c r="I107">
        <v>3672280.26</v>
      </c>
      <c r="J107">
        <v>-68.94</v>
      </c>
      <c r="K107">
        <v>-68.94</v>
      </c>
      <c r="L107">
        <v>0</v>
      </c>
      <c r="M107" t="s">
        <v>376</v>
      </c>
      <c r="N107" t="s">
        <v>5</v>
      </c>
      <c r="O107">
        <v>40</v>
      </c>
      <c r="P107">
        <v>50</v>
      </c>
      <c r="Q107">
        <v>5963</v>
      </c>
    </row>
    <row r="108" spans="1:17" x14ac:dyDescent="0.25">
      <c r="A108" t="s">
        <v>375</v>
      </c>
      <c r="B108" t="s">
        <v>294</v>
      </c>
      <c r="C108" t="s">
        <v>157</v>
      </c>
      <c r="D108" t="s">
        <v>12</v>
      </c>
      <c r="E108" t="s">
        <v>257</v>
      </c>
      <c r="F108" t="s">
        <v>4</v>
      </c>
      <c r="G108">
        <v>1.6580000000000001E-2</v>
      </c>
      <c r="H108">
        <v>630750</v>
      </c>
      <c r="I108">
        <v>3670250</v>
      </c>
      <c r="J108">
        <v>-66.31</v>
      </c>
      <c r="K108">
        <v>-66.31</v>
      </c>
      <c r="L108">
        <v>0</v>
      </c>
      <c r="M108" t="s">
        <v>376</v>
      </c>
      <c r="N108" t="s">
        <v>5</v>
      </c>
      <c r="O108">
        <v>40</v>
      </c>
      <c r="P108">
        <v>50</v>
      </c>
      <c r="Q108">
        <v>5963</v>
      </c>
    </row>
    <row r="109" spans="1:17" x14ac:dyDescent="0.25">
      <c r="A109" t="s">
        <v>375</v>
      </c>
      <c r="B109" t="s">
        <v>294</v>
      </c>
      <c r="C109" t="s">
        <v>157</v>
      </c>
      <c r="D109" t="s">
        <v>12</v>
      </c>
      <c r="E109" t="s">
        <v>258</v>
      </c>
      <c r="F109" t="s">
        <v>4</v>
      </c>
      <c r="G109">
        <v>6.0899999999999999E-3</v>
      </c>
      <c r="H109">
        <v>631000</v>
      </c>
      <c r="I109">
        <v>3673200</v>
      </c>
      <c r="J109">
        <v>-69.39</v>
      </c>
      <c r="K109">
        <v>-69.39</v>
      </c>
      <c r="L109">
        <v>0</v>
      </c>
      <c r="M109" t="s">
        <v>376</v>
      </c>
      <c r="N109" t="s">
        <v>5</v>
      </c>
      <c r="O109">
        <v>40</v>
      </c>
      <c r="P109">
        <v>50</v>
      </c>
      <c r="Q109">
        <v>5963</v>
      </c>
    </row>
    <row r="110" spans="1:17" x14ac:dyDescent="0.25">
      <c r="A110" t="s">
        <v>375</v>
      </c>
      <c r="B110" t="s">
        <v>294</v>
      </c>
      <c r="C110" t="s">
        <v>157</v>
      </c>
      <c r="D110" t="s">
        <v>12</v>
      </c>
      <c r="E110" t="s">
        <v>259</v>
      </c>
      <c r="F110" t="s">
        <v>4</v>
      </c>
      <c r="G110">
        <v>3.7799999999999999E-3</v>
      </c>
      <c r="H110">
        <v>631250</v>
      </c>
      <c r="I110">
        <v>3671000</v>
      </c>
      <c r="J110">
        <v>-67.63</v>
      </c>
      <c r="K110">
        <v>-67.63</v>
      </c>
      <c r="L110">
        <v>0</v>
      </c>
      <c r="M110" t="s">
        <v>376</v>
      </c>
      <c r="N110" t="s">
        <v>5</v>
      </c>
      <c r="O110">
        <v>40</v>
      </c>
      <c r="P110">
        <v>50</v>
      </c>
      <c r="Q110">
        <v>5963</v>
      </c>
    </row>
    <row r="111" spans="1:17" x14ac:dyDescent="0.25">
      <c r="A111" t="s">
        <v>375</v>
      </c>
      <c r="B111" t="s">
        <v>294</v>
      </c>
      <c r="C111" t="s">
        <v>157</v>
      </c>
      <c r="D111" t="s">
        <v>12</v>
      </c>
      <c r="E111" t="s">
        <v>260</v>
      </c>
      <c r="F111" t="s">
        <v>4</v>
      </c>
      <c r="G111">
        <v>5.3299999999999997E-3</v>
      </c>
      <c r="H111">
        <v>632737.47</v>
      </c>
      <c r="I111">
        <v>3670847.68</v>
      </c>
      <c r="J111">
        <v>-65.8</v>
      </c>
      <c r="K111">
        <v>-65.8</v>
      </c>
      <c r="L111">
        <v>0</v>
      </c>
      <c r="M111" t="s">
        <v>376</v>
      </c>
      <c r="N111" t="s">
        <v>5</v>
      </c>
      <c r="O111">
        <v>40</v>
      </c>
      <c r="P111">
        <v>50</v>
      </c>
      <c r="Q111">
        <v>5963</v>
      </c>
    </row>
    <row r="112" spans="1:17" x14ac:dyDescent="0.25">
      <c r="A112" t="s">
        <v>375</v>
      </c>
      <c r="B112" t="s">
        <v>294</v>
      </c>
      <c r="C112" t="s">
        <v>157</v>
      </c>
      <c r="D112" t="s">
        <v>12</v>
      </c>
      <c r="E112" t="s">
        <v>261</v>
      </c>
      <c r="F112" t="s">
        <v>4</v>
      </c>
      <c r="G112">
        <v>5.6600000000000001E-3</v>
      </c>
      <c r="H112">
        <v>630300</v>
      </c>
      <c r="I112">
        <v>3673300</v>
      </c>
      <c r="J112">
        <v>-69.91</v>
      </c>
      <c r="K112">
        <v>-69.91</v>
      </c>
      <c r="L112">
        <v>0</v>
      </c>
      <c r="M112" t="s">
        <v>376</v>
      </c>
      <c r="N112" t="s">
        <v>5</v>
      </c>
      <c r="O112">
        <v>40</v>
      </c>
      <c r="P112">
        <v>50</v>
      </c>
      <c r="Q112">
        <v>5963</v>
      </c>
    </row>
    <row r="113" spans="1:17" x14ac:dyDescent="0.25">
      <c r="A113" t="s">
        <v>375</v>
      </c>
      <c r="B113" t="s">
        <v>294</v>
      </c>
      <c r="C113" t="s">
        <v>157</v>
      </c>
      <c r="D113" t="s">
        <v>12</v>
      </c>
      <c r="E113" t="s">
        <v>262</v>
      </c>
      <c r="F113" t="s">
        <v>4</v>
      </c>
      <c r="G113">
        <v>3.9899999999999996E-3</v>
      </c>
      <c r="H113">
        <v>630500</v>
      </c>
      <c r="I113">
        <v>3673750</v>
      </c>
      <c r="J113">
        <v>-69.569999999999993</v>
      </c>
      <c r="K113">
        <v>-69.569999999999993</v>
      </c>
      <c r="L113">
        <v>0</v>
      </c>
      <c r="M113" t="s">
        <v>376</v>
      </c>
      <c r="N113" t="s">
        <v>5</v>
      </c>
      <c r="O113">
        <v>40</v>
      </c>
      <c r="P113">
        <v>50</v>
      </c>
      <c r="Q113">
        <v>5963</v>
      </c>
    </row>
    <row r="114" spans="1:17" x14ac:dyDescent="0.25">
      <c r="A114" t="s">
        <v>375</v>
      </c>
      <c r="B114" t="s">
        <v>294</v>
      </c>
      <c r="C114" t="s">
        <v>157</v>
      </c>
      <c r="D114" t="s">
        <v>12</v>
      </c>
      <c r="E114" t="s">
        <v>263</v>
      </c>
      <c r="F114" t="s">
        <v>4</v>
      </c>
      <c r="G114">
        <v>6.2300000000000003E-3</v>
      </c>
      <c r="H114">
        <v>630825</v>
      </c>
      <c r="I114">
        <v>3672475</v>
      </c>
      <c r="J114">
        <v>-68.930000000000007</v>
      </c>
      <c r="K114">
        <v>-68.930000000000007</v>
      </c>
      <c r="L114">
        <v>0</v>
      </c>
      <c r="M114" t="s">
        <v>376</v>
      </c>
      <c r="N114" t="s">
        <v>5</v>
      </c>
      <c r="O114">
        <v>40</v>
      </c>
      <c r="P114">
        <v>50</v>
      </c>
      <c r="Q114">
        <v>5963</v>
      </c>
    </row>
    <row r="115" spans="1:17" x14ac:dyDescent="0.25">
      <c r="A115" t="s">
        <v>375</v>
      </c>
      <c r="B115" t="s">
        <v>294</v>
      </c>
      <c r="C115" t="s">
        <v>157</v>
      </c>
      <c r="D115" t="s">
        <v>12</v>
      </c>
      <c r="E115" t="s">
        <v>264</v>
      </c>
      <c r="F115" t="s">
        <v>4</v>
      </c>
      <c r="G115">
        <v>4.96E-3</v>
      </c>
      <c r="H115">
        <v>630250</v>
      </c>
      <c r="I115">
        <v>3670000</v>
      </c>
      <c r="J115">
        <v>-66.42</v>
      </c>
      <c r="K115">
        <v>-66.42</v>
      </c>
      <c r="L115">
        <v>0</v>
      </c>
      <c r="M115" t="s">
        <v>376</v>
      </c>
      <c r="N115" t="s">
        <v>5</v>
      </c>
      <c r="O115">
        <v>40</v>
      </c>
      <c r="P115">
        <v>50</v>
      </c>
      <c r="Q115">
        <v>5963</v>
      </c>
    </row>
    <row r="116" spans="1:17" x14ac:dyDescent="0.25">
      <c r="A116" t="s">
        <v>375</v>
      </c>
      <c r="B116" t="s">
        <v>294</v>
      </c>
      <c r="C116" t="s">
        <v>157</v>
      </c>
      <c r="D116" t="s">
        <v>12</v>
      </c>
      <c r="E116" t="s">
        <v>265</v>
      </c>
      <c r="F116" t="s">
        <v>4</v>
      </c>
      <c r="G116">
        <v>6.2199999999999998E-3</v>
      </c>
      <c r="H116">
        <v>630125</v>
      </c>
      <c r="I116">
        <v>3672500</v>
      </c>
      <c r="J116">
        <v>-69.819999999999993</v>
      </c>
      <c r="K116">
        <v>-69.819999999999993</v>
      </c>
      <c r="L116">
        <v>0</v>
      </c>
      <c r="M116" t="s">
        <v>376</v>
      </c>
      <c r="N116" t="s">
        <v>5</v>
      </c>
      <c r="O116">
        <v>40</v>
      </c>
      <c r="P116">
        <v>50</v>
      </c>
      <c r="Q116">
        <v>5963</v>
      </c>
    </row>
    <row r="117" spans="1:17" x14ac:dyDescent="0.25">
      <c r="A117" t="s">
        <v>375</v>
      </c>
      <c r="B117" t="s">
        <v>294</v>
      </c>
      <c r="C117" t="s">
        <v>157</v>
      </c>
      <c r="D117" t="s">
        <v>12</v>
      </c>
      <c r="E117" t="s">
        <v>266</v>
      </c>
      <c r="F117" t="s">
        <v>4</v>
      </c>
      <c r="G117">
        <v>4.47E-3</v>
      </c>
      <c r="H117">
        <v>630500</v>
      </c>
      <c r="I117">
        <v>3670500</v>
      </c>
      <c r="J117">
        <v>-67.05</v>
      </c>
      <c r="K117">
        <v>-67.05</v>
      </c>
      <c r="L117">
        <v>0</v>
      </c>
      <c r="M117" t="s">
        <v>376</v>
      </c>
      <c r="N117" t="s">
        <v>5</v>
      </c>
      <c r="O117">
        <v>40</v>
      </c>
      <c r="P117">
        <v>50</v>
      </c>
      <c r="Q117">
        <v>5963</v>
      </c>
    </row>
    <row r="118" spans="1:17" x14ac:dyDescent="0.25">
      <c r="A118" t="s">
        <v>375</v>
      </c>
      <c r="B118" t="s">
        <v>294</v>
      </c>
      <c r="C118" t="s">
        <v>157</v>
      </c>
      <c r="D118" t="s">
        <v>12</v>
      </c>
      <c r="E118" t="s">
        <v>267</v>
      </c>
      <c r="F118" t="s">
        <v>4</v>
      </c>
      <c r="G118">
        <v>5.5599999999999998E-3</v>
      </c>
      <c r="H118">
        <v>631000</v>
      </c>
      <c r="I118">
        <v>3670500</v>
      </c>
      <c r="J118">
        <v>-66.459999999999994</v>
      </c>
      <c r="K118">
        <v>-66.459999999999994</v>
      </c>
      <c r="L118">
        <v>0</v>
      </c>
      <c r="M118" t="s">
        <v>376</v>
      </c>
      <c r="N118" t="s">
        <v>5</v>
      </c>
      <c r="O118">
        <v>40</v>
      </c>
      <c r="P118">
        <v>50</v>
      </c>
      <c r="Q118">
        <v>5963</v>
      </c>
    </row>
    <row r="119" spans="1:17" x14ac:dyDescent="0.25">
      <c r="A119" t="s">
        <v>375</v>
      </c>
      <c r="B119" t="s">
        <v>294</v>
      </c>
      <c r="C119" t="s">
        <v>157</v>
      </c>
      <c r="D119" t="s">
        <v>12</v>
      </c>
      <c r="E119" t="s">
        <v>268</v>
      </c>
      <c r="F119" t="s">
        <v>4</v>
      </c>
      <c r="G119">
        <v>4.1700000000000001E-3</v>
      </c>
      <c r="H119">
        <v>630500</v>
      </c>
      <c r="I119">
        <v>3671000</v>
      </c>
      <c r="J119">
        <v>-68.3</v>
      </c>
      <c r="K119">
        <v>-68.3</v>
      </c>
      <c r="L119">
        <v>0</v>
      </c>
      <c r="M119" t="s">
        <v>376</v>
      </c>
      <c r="N119" t="s">
        <v>5</v>
      </c>
      <c r="O119">
        <v>40</v>
      </c>
      <c r="P119">
        <v>50</v>
      </c>
      <c r="Q119">
        <v>5963</v>
      </c>
    </row>
    <row r="120" spans="1:17" x14ac:dyDescent="0.25">
      <c r="A120" t="s">
        <v>375</v>
      </c>
      <c r="B120" t="s">
        <v>294</v>
      </c>
      <c r="C120" t="s">
        <v>157</v>
      </c>
      <c r="D120" t="s">
        <v>12</v>
      </c>
      <c r="E120" t="s">
        <v>269</v>
      </c>
      <c r="F120" t="s">
        <v>4</v>
      </c>
      <c r="G120">
        <v>5.9500000000000004E-3</v>
      </c>
      <c r="H120">
        <v>629500</v>
      </c>
      <c r="I120">
        <v>3673250</v>
      </c>
      <c r="J120">
        <v>-69.81</v>
      </c>
      <c r="K120">
        <v>-69.81</v>
      </c>
      <c r="L120">
        <v>0</v>
      </c>
      <c r="M120" t="s">
        <v>376</v>
      </c>
      <c r="N120" t="s">
        <v>5</v>
      </c>
      <c r="O120">
        <v>40</v>
      </c>
      <c r="P120">
        <v>50</v>
      </c>
      <c r="Q120">
        <v>5963</v>
      </c>
    </row>
    <row r="121" spans="1:17" x14ac:dyDescent="0.25">
      <c r="A121" t="s">
        <v>375</v>
      </c>
      <c r="B121" t="s">
        <v>294</v>
      </c>
      <c r="C121" t="s">
        <v>157</v>
      </c>
      <c r="D121" t="s">
        <v>12</v>
      </c>
      <c r="E121" t="s">
        <v>270</v>
      </c>
      <c r="F121" t="s">
        <v>4</v>
      </c>
      <c r="G121">
        <v>6.2300000000000003E-3</v>
      </c>
      <c r="H121">
        <v>630750</v>
      </c>
      <c r="I121">
        <v>3670250</v>
      </c>
      <c r="J121">
        <v>-66.31</v>
      </c>
      <c r="K121">
        <v>-66.31</v>
      </c>
      <c r="L121">
        <v>0</v>
      </c>
      <c r="M121" t="s">
        <v>376</v>
      </c>
      <c r="N121" t="s">
        <v>5</v>
      </c>
      <c r="O121">
        <v>40</v>
      </c>
      <c r="P121">
        <v>50</v>
      </c>
      <c r="Q121">
        <v>5963</v>
      </c>
    </row>
    <row r="122" spans="1:17" x14ac:dyDescent="0.25">
      <c r="A122" t="s">
        <v>375</v>
      </c>
      <c r="B122" t="s">
        <v>294</v>
      </c>
      <c r="C122" t="s">
        <v>157</v>
      </c>
      <c r="D122" t="s">
        <v>12</v>
      </c>
      <c r="E122" t="s">
        <v>144</v>
      </c>
      <c r="F122" t="s">
        <v>4</v>
      </c>
      <c r="G122">
        <v>1.545E-2</v>
      </c>
      <c r="H122">
        <v>630714.82999999996</v>
      </c>
      <c r="I122">
        <v>3672256.55</v>
      </c>
      <c r="J122">
        <v>-68.92</v>
      </c>
      <c r="K122">
        <v>-68.92</v>
      </c>
      <c r="L122">
        <v>0</v>
      </c>
      <c r="M122" t="s">
        <v>376</v>
      </c>
      <c r="N122" t="s">
        <v>5</v>
      </c>
      <c r="O122">
        <v>40</v>
      </c>
      <c r="P122">
        <v>50</v>
      </c>
      <c r="Q122">
        <v>5963</v>
      </c>
    </row>
    <row r="123" spans="1:17" x14ac:dyDescent="0.25">
      <c r="A123" t="s">
        <v>375</v>
      </c>
      <c r="B123" t="s">
        <v>294</v>
      </c>
      <c r="C123" t="s">
        <v>157</v>
      </c>
      <c r="D123" t="s">
        <v>12</v>
      </c>
      <c r="E123" t="s">
        <v>271</v>
      </c>
      <c r="F123" t="s">
        <v>4</v>
      </c>
      <c r="G123">
        <v>2.2200000000000002E-3</v>
      </c>
      <c r="H123">
        <v>630461.84</v>
      </c>
      <c r="I123">
        <v>3672380.53</v>
      </c>
      <c r="J123">
        <v>-69.52</v>
      </c>
      <c r="K123">
        <v>-69.52</v>
      </c>
      <c r="L123">
        <v>0</v>
      </c>
      <c r="M123" t="s">
        <v>376</v>
      </c>
      <c r="N123" t="s">
        <v>5</v>
      </c>
      <c r="O123">
        <v>40</v>
      </c>
      <c r="P123">
        <v>50</v>
      </c>
      <c r="Q123">
        <v>5963</v>
      </c>
    </row>
    <row r="124" spans="1:17" x14ac:dyDescent="0.25">
      <c r="A124" t="s">
        <v>375</v>
      </c>
      <c r="B124" t="s">
        <v>294</v>
      </c>
      <c r="C124" t="s">
        <v>157</v>
      </c>
      <c r="D124" t="s">
        <v>12</v>
      </c>
      <c r="E124" t="s">
        <v>272</v>
      </c>
      <c r="F124" t="s">
        <v>4</v>
      </c>
      <c r="G124">
        <v>2.2200000000000002E-3</v>
      </c>
      <c r="H124">
        <v>630461.84</v>
      </c>
      <c r="I124">
        <v>3672380.53</v>
      </c>
      <c r="J124">
        <v>-69.52</v>
      </c>
      <c r="K124">
        <v>-69.52</v>
      </c>
      <c r="L124">
        <v>0</v>
      </c>
      <c r="M124" t="s">
        <v>376</v>
      </c>
      <c r="N124" t="s">
        <v>5</v>
      </c>
      <c r="O124">
        <v>40</v>
      </c>
      <c r="P124">
        <v>50</v>
      </c>
      <c r="Q124">
        <v>5963</v>
      </c>
    </row>
    <row r="125" spans="1:17" x14ac:dyDescent="0.25">
      <c r="A125" t="s">
        <v>375</v>
      </c>
      <c r="B125" t="s">
        <v>294</v>
      </c>
      <c r="C125" t="s">
        <v>157</v>
      </c>
      <c r="D125" t="s">
        <v>12</v>
      </c>
      <c r="E125" t="s">
        <v>7</v>
      </c>
      <c r="F125" t="s">
        <v>4</v>
      </c>
      <c r="G125">
        <v>106.63385</v>
      </c>
      <c r="H125">
        <v>630714.82999999996</v>
      </c>
      <c r="I125">
        <v>3672138.02</v>
      </c>
      <c r="J125">
        <v>-68.86</v>
      </c>
      <c r="K125">
        <v>-68.86</v>
      </c>
      <c r="L125">
        <v>0</v>
      </c>
      <c r="M125" t="s">
        <v>376</v>
      </c>
      <c r="N125" t="s">
        <v>5</v>
      </c>
      <c r="O125">
        <v>40</v>
      </c>
      <c r="P125">
        <v>50</v>
      </c>
      <c r="Q125">
        <v>5963</v>
      </c>
    </row>
    <row r="126" spans="1:17" x14ac:dyDescent="0.25">
      <c r="A126" t="s">
        <v>375</v>
      </c>
      <c r="B126" t="s">
        <v>294</v>
      </c>
      <c r="C126" t="s">
        <v>157</v>
      </c>
      <c r="D126" t="s">
        <v>12</v>
      </c>
      <c r="E126" t="s">
        <v>8</v>
      </c>
      <c r="F126" t="s">
        <v>4</v>
      </c>
      <c r="G126">
        <v>4.45E-3</v>
      </c>
      <c r="H126">
        <v>630461.84</v>
      </c>
      <c r="I126">
        <v>3672380.53</v>
      </c>
      <c r="J126">
        <v>-69.52</v>
      </c>
      <c r="K126">
        <v>-69.52</v>
      </c>
      <c r="L126">
        <v>0</v>
      </c>
      <c r="M126" t="s">
        <v>376</v>
      </c>
      <c r="N126" t="s">
        <v>5</v>
      </c>
      <c r="O126">
        <v>40</v>
      </c>
      <c r="P126">
        <v>50</v>
      </c>
      <c r="Q126">
        <v>5963</v>
      </c>
    </row>
    <row r="127" spans="1:17" x14ac:dyDescent="0.25">
      <c r="A127" t="s">
        <v>375</v>
      </c>
      <c r="B127" t="s">
        <v>294</v>
      </c>
      <c r="C127" t="s">
        <v>157</v>
      </c>
      <c r="D127" t="s">
        <v>12</v>
      </c>
      <c r="E127" t="s">
        <v>252</v>
      </c>
      <c r="F127" t="s">
        <v>4</v>
      </c>
      <c r="G127">
        <v>8.2439999999999999E-2</v>
      </c>
      <c r="H127">
        <v>630714.82999999996</v>
      </c>
      <c r="I127">
        <v>3672303.97</v>
      </c>
      <c r="J127">
        <v>-68.959999999999994</v>
      </c>
      <c r="K127">
        <v>-68.959999999999994</v>
      </c>
      <c r="L127">
        <v>0</v>
      </c>
      <c r="M127" t="s">
        <v>376</v>
      </c>
      <c r="N127" t="s">
        <v>5</v>
      </c>
      <c r="O127">
        <v>40</v>
      </c>
      <c r="P127">
        <v>50</v>
      </c>
      <c r="Q127">
        <v>5963</v>
      </c>
    </row>
    <row r="128" spans="1:17" x14ac:dyDescent="0.25">
      <c r="A128" t="s">
        <v>375</v>
      </c>
      <c r="B128" t="s">
        <v>294</v>
      </c>
      <c r="C128" t="s">
        <v>157</v>
      </c>
      <c r="D128" t="s">
        <v>12</v>
      </c>
      <c r="E128" t="s">
        <v>253</v>
      </c>
      <c r="F128" t="s">
        <v>4</v>
      </c>
      <c r="G128">
        <v>8.2699999999999996E-2</v>
      </c>
      <c r="H128">
        <v>630714.82999999996</v>
      </c>
      <c r="I128">
        <v>3672303.97</v>
      </c>
      <c r="J128">
        <v>-68.959999999999994</v>
      </c>
      <c r="K128">
        <v>-68.959999999999994</v>
      </c>
      <c r="L128">
        <v>0</v>
      </c>
      <c r="M128" t="s">
        <v>376</v>
      </c>
      <c r="N128" t="s">
        <v>5</v>
      </c>
      <c r="O128">
        <v>40</v>
      </c>
      <c r="P128">
        <v>50</v>
      </c>
      <c r="Q128">
        <v>5963</v>
      </c>
    </row>
    <row r="129" spans="1:17" x14ac:dyDescent="0.25">
      <c r="A129" t="s">
        <v>375</v>
      </c>
      <c r="B129" t="s">
        <v>294</v>
      </c>
      <c r="C129" t="s">
        <v>157</v>
      </c>
      <c r="D129" t="s">
        <v>12</v>
      </c>
      <c r="E129" t="s">
        <v>254</v>
      </c>
      <c r="F129" t="s">
        <v>4</v>
      </c>
      <c r="G129">
        <v>8.1490000000000007E-2</v>
      </c>
      <c r="H129">
        <v>630714.82999999996</v>
      </c>
      <c r="I129">
        <v>3672280.26</v>
      </c>
      <c r="J129">
        <v>-68.94</v>
      </c>
      <c r="K129">
        <v>-68.94</v>
      </c>
      <c r="L129">
        <v>0</v>
      </c>
      <c r="M129" t="s">
        <v>376</v>
      </c>
      <c r="N129" t="s">
        <v>5</v>
      </c>
      <c r="O129">
        <v>40</v>
      </c>
      <c r="P129">
        <v>50</v>
      </c>
      <c r="Q129">
        <v>5963</v>
      </c>
    </row>
    <row r="130" spans="1:17" x14ac:dyDescent="0.25">
      <c r="A130" t="s">
        <v>375</v>
      </c>
      <c r="B130" t="s">
        <v>294</v>
      </c>
      <c r="C130" t="s">
        <v>157</v>
      </c>
      <c r="D130" t="s">
        <v>12</v>
      </c>
      <c r="E130" t="s">
        <v>256</v>
      </c>
      <c r="F130" t="s">
        <v>4</v>
      </c>
      <c r="G130">
        <v>0.13568</v>
      </c>
      <c r="H130">
        <v>630714.82999999996</v>
      </c>
      <c r="I130">
        <v>3672232.85</v>
      </c>
      <c r="J130">
        <v>-68.91</v>
      </c>
      <c r="K130">
        <v>-68.91</v>
      </c>
      <c r="L130">
        <v>0</v>
      </c>
      <c r="M130" t="s">
        <v>376</v>
      </c>
      <c r="N130" t="s">
        <v>5</v>
      </c>
      <c r="O130">
        <v>40</v>
      </c>
      <c r="P130">
        <v>50</v>
      </c>
      <c r="Q130">
        <v>5963</v>
      </c>
    </row>
    <row r="131" spans="1:17" x14ac:dyDescent="0.25">
      <c r="A131" t="s">
        <v>375</v>
      </c>
      <c r="B131" t="s">
        <v>294</v>
      </c>
      <c r="C131" t="s">
        <v>157</v>
      </c>
      <c r="D131" t="s">
        <v>12</v>
      </c>
      <c r="E131" t="s">
        <v>125</v>
      </c>
      <c r="F131" t="s">
        <v>4</v>
      </c>
      <c r="G131">
        <v>6.7624700000000004</v>
      </c>
      <c r="H131">
        <v>630714.82999999996</v>
      </c>
      <c r="I131">
        <v>3672232.85</v>
      </c>
      <c r="J131">
        <v>-68.91</v>
      </c>
      <c r="K131">
        <v>-68.91</v>
      </c>
      <c r="L131">
        <v>0</v>
      </c>
      <c r="M131" t="s">
        <v>376</v>
      </c>
      <c r="N131" t="s">
        <v>5</v>
      </c>
      <c r="O131">
        <v>40</v>
      </c>
      <c r="P131">
        <v>50</v>
      </c>
      <c r="Q131">
        <v>5963</v>
      </c>
    </row>
    <row r="132" spans="1:17" x14ac:dyDescent="0.25">
      <c r="A132" t="s">
        <v>375</v>
      </c>
      <c r="B132" t="s">
        <v>294</v>
      </c>
      <c r="C132" t="s">
        <v>157</v>
      </c>
      <c r="D132" t="s">
        <v>12</v>
      </c>
      <c r="E132" t="s">
        <v>128</v>
      </c>
      <c r="F132" t="s">
        <v>4</v>
      </c>
      <c r="G132">
        <v>8.1834000000000007</v>
      </c>
      <c r="H132">
        <v>630714.82999999996</v>
      </c>
      <c r="I132">
        <v>3672209.14</v>
      </c>
      <c r="J132">
        <v>-68.89</v>
      </c>
      <c r="K132">
        <v>-68.89</v>
      </c>
      <c r="L132">
        <v>0</v>
      </c>
      <c r="M132" t="s">
        <v>376</v>
      </c>
      <c r="N132" t="s">
        <v>5</v>
      </c>
      <c r="O132">
        <v>40</v>
      </c>
      <c r="P132">
        <v>50</v>
      </c>
      <c r="Q132">
        <v>5963</v>
      </c>
    </row>
    <row r="133" spans="1:17" x14ac:dyDescent="0.25">
      <c r="A133" t="s">
        <v>375</v>
      </c>
      <c r="B133" t="s">
        <v>294</v>
      </c>
      <c r="C133" t="s">
        <v>157</v>
      </c>
      <c r="D133" t="s">
        <v>12</v>
      </c>
      <c r="E133" t="s">
        <v>129</v>
      </c>
      <c r="F133" t="s">
        <v>4</v>
      </c>
      <c r="G133">
        <v>9.6653400000000005</v>
      </c>
      <c r="H133">
        <v>630714.82999999996</v>
      </c>
      <c r="I133">
        <v>3672209.14</v>
      </c>
      <c r="J133">
        <v>-68.89</v>
      </c>
      <c r="K133">
        <v>-68.89</v>
      </c>
      <c r="L133">
        <v>0</v>
      </c>
      <c r="M133" t="s">
        <v>376</v>
      </c>
      <c r="N133" t="s">
        <v>5</v>
      </c>
      <c r="O133">
        <v>40</v>
      </c>
      <c r="P133">
        <v>50</v>
      </c>
      <c r="Q133">
        <v>5963</v>
      </c>
    </row>
    <row r="134" spans="1:17" x14ac:dyDescent="0.25">
      <c r="A134" t="s">
        <v>375</v>
      </c>
      <c r="B134" t="s">
        <v>294</v>
      </c>
      <c r="C134" t="s">
        <v>157</v>
      </c>
      <c r="D134" t="s">
        <v>12</v>
      </c>
      <c r="E134" t="s">
        <v>130</v>
      </c>
      <c r="F134" t="s">
        <v>4</v>
      </c>
      <c r="G134">
        <v>10.92277</v>
      </c>
      <c r="H134">
        <v>630714.82999999996</v>
      </c>
      <c r="I134">
        <v>3672185.43</v>
      </c>
      <c r="J134">
        <v>-68.89</v>
      </c>
      <c r="K134">
        <v>-68.89</v>
      </c>
      <c r="L134">
        <v>0</v>
      </c>
      <c r="M134" t="s">
        <v>376</v>
      </c>
      <c r="N134" t="s">
        <v>5</v>
      </c>
      <c r="O134">
        <v>40</v>
      </c>
      <c r="P134">
        <v>50</v>
      </c>
      <c r="Q134">
        <v>5963</v>
      </c>
    </row>
    <row r="135" spans="1:17" x14ac:dyDescent="0.25">
      <c r="A135" t="s">
        <v>375</v>
      </c>
      <c r="B135" t="s">
        <v>294</v>
      </c>
      <c r="C135" t="s">
        <v>157</v>
      </c>
      <c r="D135" t="s">
        <v>12</v>
      </c>
      <c r="E135" t="s">
        <v>131</v>
      </c>
      <c r="F135" t="s">
        <v>4</v>
      </c>
      <c r="G135">
        <v>11.959849999999999</v>
      </c>
      <c r="H135">
        <v>630714.82999999996</v>
      </c>
      <c r="I135">
        <v>3672185.43</v>
      </c>
      <c r="J135">
        <v>-68.89</v>
      </c>
      <c r="K135">
        <v>-68.89</v>
      </c>
      <c r="L135">
        <v>0</v>
      </c>
      <c r="M135" t="s">
        <v>376</v>
      </c>
      <c r="N135" t="s">
        <v>5</v>
      </c>
      <c r="O135">
        <v>40</v>
      </c>
      <c r="P135">
        <v>50</v>
      </c>
      <c r="Q135">
        <v>5963</v>
      </c>
    </row>
    <row r="136" spans="1:17" x14ac:dyDescent="0.25">
      <c r="A136" t="s">
        <v>375</v>
      </c>
      <c r="B136" t="s">
        <v>294</v>
      </c>
      <c r="C136" t="s">
        <v>157</v>
      </c>
      <c r="D136" t="s">
        <v>12</v>
      </c>
      <c r="E136" t="s">
        <v>132</v>
      </c>
      <c r="F136" t="s">
        <v>4</v>
      </c>
      <c r="G136">
        <v>12.89287</v>
      </c>
      <c r="H136">
        <v>630714.82999999996</v>
      </c>
      <c r="I136">
        <v>3672161.72</v>
      </c>
      <c r="J136">
        <v>-68.86</v>
      </c>
      <c r="K136">
        <v>-68.86</v>
      </c>
      <c r="L136">
        <v>0</v>
      </c>
      <c r="M136" t="s">
        <v>376</v>
      </c>
      <c r="N136" t="s">
        <v>5</v>
      </c>
      <c r="O136">
        <v>40</v>
      </c>
      <c r="P136">
        <v>50</v>
      </c>
      <c r="Q136">
        <v>5963</v>
      </c>
    </row>
    <row r="137" spans="1:17" x14ac:dyDescent="0.25">
      <c r="A137" t="s">
        <v>375</v>
      </c>
      <c r="B137" t="s">
        <v>294</v>
      </c>
      <c r="C137" t="s">
        <v>157</v>
      </c>
      <c r="D137" t="s">
        <v>12</v>
      </c>
      <c r="E137" t="s">
        <v>133</v>
      </c>
      <c r="F137" t="s">
        <v>4</v>
      </c>
      <c r="G137">
        <v>13.250959999999999</v>
      </c>
      <c r="H137">
        <v>630714.82999999996</v>
      </c>
      <c r="I137">
        <v>3672138.02</v>
      </c>
      <c r="J137">
        <v>-68.86</v>
      </c>
      <c r="K137">
        <v>-68.86</v>
      </c>
      <c r="L137">
        <v>0</v>
      </c>
      <c r="M137" t="s">
        <v>376</v>
      </c>
      <c r="N137" t="s">
        <v>5</v>
      </c>
      <c r="O137">
        <v>40</v>
      </c>
      <c r="P137">
        <v>50</v>
      </c>
      <c r="Q137">
        <v>5963</v>
      </c>
    </row>
    <row r="138" spans="1:17" x14ac:dyDescent="0.25">
      <c r="A138" t="s">
        <v>375</v>
      </c>
      <c r="B138" t="s">
        <v>294</v>
      </c>
      <c r="C138" t="s">
        <v>157</v>
      </c>
      <c r="D138" t="s">
        <v>12</v>
      </c>
      <c r="E138" t="s">
        <v>219</v>
      </c>
      <c r="F138" t="s">
        <v>4</v>
      </c>
      <c r="G138">
        <v>13.705450000000001</v>
      </c>
      <c r="H138">
        <v>630714.82999999996</v>
      </c>
      <c r="I138">
        <v>3672138.02</v>
      </c>
      <c r="J138">
        <v>-68.86</v>
      </c>
      <c r="K138">
        <v>-68.86</v>
      </c>
      <c r="L138">
        <v>0</v>
      </c>
      <c r="M138" t="s">
        <v>376</v>
      </c>
      <c r="N138" t="s">
        <v>5</v>
      </c>
      <c r="O138">
        <v>40</v>
      </c>
      <c r="P138">
        <v>50</v>
      </c>
      <c r="Q138">
        <v>5963</v>
      </c>
    </row>
    <row r="139" spans="1:17" x14ac:dyDescent="0.25">
      <c r="A139" t="s">
        <v>375</v>
      </c>
      <c r="B139" t="s">
        <v>294</v>
      </c>
      <c r="C139" t="s">
        <v>157</v>
      </c>
      <c r="D139" t="s">
        <v>12</v>
      </c>
      <c r="E139" t="s">
        <v>220</v>
      </c>
      <c r="F139" t="s">
        <v>4</v>
      </c>
      <c r="G139">
        <v>13.08324</v>
      </c>
      <c r="H139">
        <v>630714.82999999996</v>
      </c>
      <c r="I139">
        <v>3672114.31</v>
      </c>
      <c r="J139">
        <v>-68.73</v>
      </c>
      <c r="K139">
        <v>-68.73</v>
      </c>
      <c r="L139">
        <v>0</v>
      </c>
      <c r="M139" t="s">
        <v>376</v>
      </c>
      <c r="N139" t="s">
        <v>5</v>
      </c>
      <c r="O139">
        <v>40</v>
      </c>
      <c r="P139">
        <v>50</v>
      </c>
      <c r="Q139">
        <v>5963</v>
      </c>
    </row>
    <row r="140" spans="1:17" x14ac:dyDescent="0.25">
      <c r="A140" t="s">
        <v>375</v>
      </c>
      <c r="B140" t="s">
        <v>294</v>
      </c>
      <c r="C140" t="s">
        <v>157</v>
      </c>
      <c r="D140" t="s">
        <v>12</v>
      </c>
      <c r="E140" t="s">
        <v>221</v>
      </c>
      <c r="F140" t="s">
        <v>4</v>
      </c>
      <c r="G140">
        <v>12.31129</v>
      </c>
      <c r="H140">
        <v>630714.82999999996</v>
      </c>
      <c r="I140">
        <v>3672114.31</v>
      </c>
      <c r="J140">
        <v>-68.73</v>
      </c>
      <c r="K140">
        <v>-68.73</v>
      </c>
      <c r="L140">
        <v>0</v>
      </c>
      <c r="M140" t="s">
        <v>376</v>
      </c>
      <c r="N140" t="s">
        <v>5</v>
      </c>
      <c r="O140">
        <v>40</v>
      </c>
      <c r="P140">
        <v>50</v>
      </c>
      <c r="Q140">
        <v>5963</v>
      </c>
    </row>
    <row r="141" spans="1:17" x14ac:dyDescent="0.25">
      <c r="A141" t="s">
        <v>375</v>
      </c>
      <c r="B141" t="s">
        <v>294</v>
      </c>
      <c r="C141" t="s">
        <v>157</v>
      </c>
      <c r="D141" t="s">
        <v>12</v>
      </c>
      <c r="E141" t="s">
        <v>222</v>
      </c>
      <c r="F141" t="s">
        <v>4</v>
      </c>
      <c r="G141">
        <v>10.142760000000001</v>
      </c>
      <c r="H141">
        <v>630714.82999999996</v>
      </c>
      <c r="I141">
        <v>3672090.6</v>
      </c>
      <c r="J141">
        <v>-68.86</v>
      </c>
      <c r="K141">
        <v>-68.86</v>
      </c>
      <c r="L141">
        <v>0</v>
      </c>
      <c r="M141" t="s">
        <v>376</v>
      </c>
      <c r="N141" t="s">
        <v>5</v>
      </c>
      <c r="O141">
        <v>40</v>
      </c>
      <c r="P141">
        <v>50</v>
      </c>
      <c r="Q141">
        <v>5963</v>
      </c>
    </row>
    <row r="142" spans="1:17" x14ac:dyDescent="0.25">
      <c r="A142" t="s">
        <v>375</v>
      </c>
      <c r="B142" t="s">
        <v>294</v>
      </c>
      <c r="C142" t="s">
        <v>157</v>
      </c>
      <c r="D142" t="s">
        <v>12</v>
      </c>
      <c r="E142" t="s">
        <v>223</v>
      </c>
      <c r="F142" t="s">
        <v>4</v>
      </c>
      <c r="G142">
        <v>7.5873200000000001</v>
      </c>
      <c r="H142">
        <v>630714.82999999996</v>
      </c>
      <c r="I142">
        <v>3672090.6</v>
      </c>
      <c r="J142">
        <v>-68.86</v>
      </c>
      <c r="K142">
        <v>-68.86</v>
      </c>
      <c r="L142">
        <v>0</v>
      </c>
      <c r="M142" t="s">
        <v>376</v>
      </c>
      <c r="N142" t="s">
        <v>5</v>
      </c>
      <c r="O142">
        <v>40</v>
      </c>
      <c r="P142">
        <v>50</v>
      </c>
      <c r="Q142">
        <v>5963</v>
      </c>
    </row>
    <row r="143" spans="1:17" x14ac:dyDescent="0.25">
      <c r="A143" t="s">
        <v>375</v>
      </c>
      <c r="B143" t="s">
        <v>294</v>
      </c>
      <c r="C143" t="s">
        <v>157</v>
      </c>
      <c r="D143" t="s">
        <v>12</v>
      </c>
      <c r="E143" t="s">
        <v>224</v>
      </c>
      <c r="F143" t="s">
        <v>4</v>
      </c>
      <c r="G143">
        <v>4.9903500000000003</v>
      </c>
      <c r="H143">
        <v>630750</v>
      </c>
      <c r="I143">
        <v>3672075</v>
      </c>
      <c r="J143">
        <v>-68.66</v>
      </c>
      <c r="K143">
        <v>-68.66</v>
      </c>
      <c r="L143">
        <v>0</v>
      </c>
      <c r="M143" t="s">
        <v>376</v>
      </c>
      <c r="N143" t="s">
        <v>5</v>
      </c>
      <c r="O143">
        <v>40</v>
      </c>
      <c r="P143">
        <v>50</v>
      </c>
      <c r="Q143">
        <v>5963</v>
      </c>
    </row>
    <row r="144" spans="1:17" x14ac:dyDescent="0.25">
      <c r="A144" t="s">
        <v>375</v>
      </c>
      <c r="B144" t="s">
        <v>294</v>
      </c>
      <c r="C144" t="s">
        <v>157</v>
      </c>
      <c r="D144" t="s">
        <v>12</v>
      </c>
      <c r="E144" t="s">
        <v>225</v>
      </c>
      <c r="F144" t="s">
        <v>4</v>
      </c>
      <c r="G144">
        <v>3.2077399999999998</v>
      </c>
      <c r="H144">
        <v>630825</v>
      </c>
      <c r="I144">
        <v>3672075</v>
      </c>
      <c r="J144">
        <v>-69.260000000000005</v>
      </c>
      <c r="K144">
        <v>-69.260000000000005</v>
      </c>
      <c r="L144">
        <v>0</v>
      </c>
      <c r="M144" t="s">
        <v>376</v>
      </c>
      <c r="N144" t="s">
        <v>5</v>
      </c>
      <c r="O144">
        <v>40</v>
      </c>
      <c r="P144">
        <v>50</v>
      </c>
      <c r="Q144">
        <v>5963</v>
      </c>
    </row>
    <row r="145" spans="1:17" x14ac:dyDescent="0.25">
      <c r="A145" t="s">
        <v>375</v>
      </c>
      <c r="B145" t="s">
        <v>294</v>
      </c>
      <c r="C145" t="s">
        <v>157</v>
      </c>
      <c r="D145" t="s">
        <v>12</v>
      </c>
      <c r="E145" t="s">
        <v>134</v>
      </c>
      <c r="F145" t="s">
        <v>4</v>
      </c>
      <c r="G145">
        <v>0.13568</v>
      </c>
      <c r="H145">
        <v>630714.82999999996</v>
      </c>
      <c r="I145">
        <v>3672232.85</v>
      </c>
      <c r="J145">
        <v>-68.91</v>
      </c>
      <c r="K145">
        <v>-68.91</v>
      </c>
      <c r="L145">
        <v>0</v>
      </c>
      <c r="M145" t="s">
        <v>376</v>
      </c>
      <c r="N145" t="s">
        <v>5</v>
      </c>
      <c r="O145">
        <v>40</v>
      </c>
      <c r="P145">
        <v>50</v>
      </c>
      <c r="Q145">
        <v>5963</v>
      </c>
    </row>
    <row r="146" spans="1:17" x14ac:dyDescent="0.25">
      <c r="A146" t="s">
        <v>375</v>
      </c>
      <c r="B146" t="s">
        <v>294</v>
      </c>
      <c r="C146" t="s">
        <v>157</v>
      </c>
      <c r="D146" t="s">
        <v>12</v>
      </c>
      <c r="E146" t="s">
        <v>141</v>
      </c>
      <c r="F146" t="s">
        <v>4</v>
      </c>
      <c r="G146">
        <v>2.742E-2</v>
      </c>
      <c r="H146">
        <v>630714.82999999996</v>
      </c>
      <c r="I146">
        <v>3672303.97</v>
      </c>
      <c r="J146">
        <v>-68.959999999999994</v>
      </c>
      <c r="K146">
        <v>-68.959999999999994</v>
      </c>
      <c r="L146">
        <v>0</v>
      </c>
      <c r="M146" t="s">
        <v>376</v>
      </c>
      <c r="N146" t="s">
        <v>5</v>
      </c>
      <c r="O146">
        <v>40</v>
      </c>
      <c r="P146">
        <v>50</v>
      </c>
      <c r="Q146">
        <v>5963</v>
      </c>
    </row>
    <row r="147" spans="1:17" x14ac:dyDescent="0.25">
      <c r="A147" t="s">
        <v>375</v>
      </c>
      <c r="B147" t="s">
        <v>294</v>
      </c>
      <c r="C147" t="s">
        <v>157</v>
      </c>
      <c r="D147" t="s">
        <v>12</v>
      </c>
      <c r="E147" t="s">
        <v>142</v>
      </c>
      <c r="F147" t="s">
        <v>4</v>
      </c>
      <c r="G147">
        <v>2.7480000000000001E-2</v>
      </c>
      <c r="H147">
        <v>630714.82999999996</v>
      </c>
      <c r="I147">
        <v>3672303.97</v>
      </c>
      <c r="J147">
        <v>-68.959999999999994</v>
      </c>
      <c r="K147">
        <v>-68.959999999999994</v>
      </c>
      <c r="L147">
        <v>0</v>
      </c>
      <c r="M147" t="s">
        <v>376</v>
      </c>
      <c r="N147" t="s">
        <v>5</v>
      </c>
      <c r="O147">
        <v>40</v>
      </c>
      <c r="P147">
        <v>50</v>
      </c>
      <c r="Q147">
        <v>5963</v>
      </c>
    </row>
    <row r="148" spans="1:17" x14ac:dyDescent="0.25">
      <c r="A148" t="s">
        <v>375</v>
      </c>
      <c r="B148" t="s">
        <v>294</v>
      </c>
      <c r="C148" t="s">
        <v>157</v>
      </c>
      <c r="D148" t="s">
        <v>12</v>
      </c>
      <c r="E148" t="s">
        <v>143</v>
      </c>
      <c r="F148" t="s">
        <v>4</v>
      </c>
      <c r="G148">
        <v>2.7550000000000002E-2</v>
      </c>
      <c r="H148">
        <v>630714.82999999996</v>
      </c>
      <c r="I148">
        <v>3672303.97</v>
      </c>
      <c r="J148">
        <v>-68.959999999999994</v>
      </c>
      <c r="K148">
        <v>-68.959999999999994</v>
      </c>
      <c r="L148">
        <v>0</v>
      </c>
      <c r="M148" t="s">
        <v>376</v>
      </c>
      <c r="N148" t="s">
        <v>5</v>
      </c>
      <c r="O148">
        <v>40</v>
      </c>
      <c r="P148">
        <v>50</v>
      </c>
      <c r="Q148">
        <v>5963</v>
      </c>
    </row>
    <row r="149" spans="1:17" x14ac:dyDescent="0.25">
      <c r="A149" t="s">
        <v>375</v>
      </c>
      <c r="B149" t="s">
        <v>294</v>
      </c>
      <c r="C149" t="s">
        <v>157</v>
      </c>
      <c r="D149" t="s">
        <v>12</v>
      </c>
      <c r="E149" t="s">
        <v>135</v>
      </c>
      <c r="F149" t="s">
        <v>4</v>
      </c>
      <c r="G149">
        <v>2.7619999999999999E-2</v>
      </c>
      <c r="H149">
        <v>630714.82999999996</v>
      </c>
      <c r="I149">
        <v>3672303.97</v>
      </c>
      <c r="J149">
        <v>-68.959999999999994</v>
      </c>
      <c r="K149">
        <v>-68.959999999999994</v>
      </c>
      <c r="L149">
        <v>0</v>
      </c>
      <c r="M149" t="s">
        <v>376</v>
      </c>
      <c r="N149" t="s">
        <v>5</v>
      </c>
      <c r="O149">
        <v>40</v>
      </c>
      <c r="P149">
        <v>50</v>
      </c>
      <c r="Q149">
        <v>5963</v>
      </c>
    </row>
    <row r="150" spans="1:17" x14ac:dyDescent="0.25">
      <c r="A150" t="s">
        <v>375</v>
      </c>
      <c r="B150" t="s">
        <v>294</v>
      </c>
      <c r="C150" t="s">
        <v>157</v>
      </c>
      <c r="D150" t="s">
        <v>12</v>
      </c>
      <c r="E150" t="s">
        <v>136</v>
      </c>
      <c r="F150" t="s">
        <v>4</v>
      </c>
      <c r="G150">
        <v>2.7609999999999999E-2</v>
      </c>
      <c r="H150">
        <v>630714.82999999996</v>
      </c>
      <c r="I150">
        <v>3672303.97</v>
      </c>
      <c r="J150">
        <v>-68.959999999999994</v>
      </c>
      <c r="K150">
        <v>-68.959999999999994</v>
      </c>
      <c r="L150">
        <v>0</v>
      </c>
      <c r="M150" t="s">
        <v>376</v>
      </c>
      <c r="N150" t="s">
        <v>5</v>
      </c>
      <c r="O150">
        <v>40</v>
      </c>
      <c r="P150">
        <v>50</v>
      </c>
      <c r="Q150">
        <v>5963</v>
      </c>
    </row>
    <row r="151" spans="1:17" x14ac:dyDescent="0.25">
      <c r="A151" t="s">
        <v>375</v>
      </c>
      <c r="B151" t="s">
        <v>294</v>
      </c>
      <c r="C151" t="s">
        <v>157</v>
      </c>
      <c r="D151" t="s">
        <v>12</v>
      </c>
      <c r="E151" t="s">
        <v>137</v>
      </c>
      <c r="F151" t="s">
        <v>4</v>
      </c>
      <c r="G151">
        <v>2.7470000000000001E-2</v>
      </c>
      <c r="H151">
        <v>630714.82999999996</v>
      </c>
      <c r="I151">
        <v>3672303.97</v>
      </c>
      <c r="J151">
        <v>-68.959999999999994</v>
      </c>
      <c r="K151">
        <v>-68.959999999999994</v>
      </c>
      <c r="L151">
        <v>0</v>
      </c>
      <c r="M151" t="s">
        <v>376</v>
      </c>
      <c r="N151" t="s">
        <v>5</v>
      </c>
      <c r="O151">
        <v>40</v>
      </c>
      <c r="P151">
        <v>50</v>
      </c>
      <c r="Q151">
        <v>5963</v>
      </c>
    </row>
    <row r="152" spans="1:17" x14ac:dyDescent="0.25">
      <c r="A152" t="s">
        <v>375</v>
      </c>
      <c r="B152" t="s">
        <v>294</v>
      </c>
      <c r="C152" t="s">
        <v>157</v>
      </c>
      <c r="D152" t="s">
        <v>12</v>
      </c>
      <c r="E152" t="s">
        <v>138</v>
      </c>
      <c r="F152" t="s">
        <v>4</v>
      </c>
      <c r="G152">
        <v>2.7050000000000001E-2</v>
      </c>
      <c r="H152">
        <v>630714.82999999996</v>
      </c>
      <c r="I152">
        <v>3672280.26</v>
      </c>
      <c r="J152">
        <v>-68.94</v>
      </c>
      <c r="K152">
        <v>-68.94</v>
      </c>
      <c r="L152">
        <v>0</v>
      </c>
      <c r="M152" t="s">
        <v>376</v>
      </c>
      <c r="N152" t="s">
        <v>5</v>
      </c>
      <c r="O152">
        <v>40</v>
      </c>
      <c r="P152">
        <v>50</v>
      </c>
      <c r="Q152">
        <v>5963</v>
      </c>
    </row>
    <row r="153" spans="1:17" x14ac:dyDescent="0.25">
      <c r="A153" t="s">
        <v>375</v>
      </c>
      <c r="B153" t="s">
        <v>294</v>
      </c>
      <c r="C153" t="s">
        <v>157</v>
      </c>
      <c r="D153" t="s">
        <v>12</v>
      </c>
      <c r="E153" t="s">
        <v>139</v>
      </c>
      <c r="F153" t="s">
        <v>4</v>
      </c>
      <c r="G153">
        <v>2.717E-2</v>
      </c>
      <c r="H153">
        <v>630714.82999999996</v>
      </c>
      <c r="I153">
        <v>3672280.26</v>
      </c>
      <c r="J153">
        <v>-68.94</v>
      </c>
      <c r="K153">
        <v>-68.94</v>
      </c>
      <c r="L153">
        <v>0</v>
      </c>
      <c r="M153" t="s">
        <v>376</v>
      </c>
      <c r="N153" t="s">
        <v>5</v>
      </c>
      <c r="O153">
        <v>40</v>
      </c>
      <c r="P153">
        <v>50</v>
      </c>
      <c r="Q153">
        <v>5963</v>
      </c>
    </row>
    <row r="154" spans="1:17" x14ac:dyDescent="0.25">
      <c r="A154" t="s">
        <v>375</v>
      </c>
      <c r="B154" t="s">
        <v>294</v>
      </c>
      <c r="C154" t="s">
        <v>157</v>
      </c>
      <c r="D154" t="s">
        <v>12</v>
      </c>
      <c r="E154" t="s">
        <v>140</v>
      </c>
      <c r="F154" t="s">
        <v>4</v>
      </c>
      <c r="G154">
        <v>5.0459999999999998E-2</v>
      </c>
      <c r="H154">
        <v>630714.82999999996</v>
      </c>
      <c r="I154">
        <v>3672280.26</v>
      </c>
      <c r="J154">
        <v>-68.94</v>
      </c>
      <c r="K154">
        <v>-68.94</v>
      </c>
      <c r="L154">
        <v>0</v>
      </c>
      <c r="M154" t="s">
        <v>376</v>
      </c>
      <c r="N154" t="s">
        <v>5</v>
      </c>
      <c r="O154">
        <v>40</v>
      </c>
      <c r="P154">
        <v>50</v>
      </c>
      <c r="Q154">
        <v>5963</v>
      </c>
    </row>
    <row r="155" spans="1:17" x14ac:dyDescent="0.25">
      <c r="A155" t="s">
        <v>375</v>
      </c>
      <c r="B155" t="s">
        <v>294</v>
      </c>
      <c r="C155" t="s">
        <v>157</v>
      </c>
      <c r="D155" t="s">
        <v>12</v>
      </c>
      <c r="E155" t="s">
        <v>3</v>
      </c>
      <c r="F155" t="s">
        <v>4</v>
      </c>
      <c r="G155">
        <v>104.09206</v>
      </c>
      <c r="H155">
        <v>630714.82999999996</v>
      </c>
      <c r="I155">
        <v>3672138.02</v>
      </c>
      <c r="J155">
        <v>-68.86</v>
      </c>
      <c r="K155">
        <v>-68.86</v>
      </c>
      <c r="L155">
        <v>0</v>
      </c>
      <c r="M155" t="s">
        <v>376</v>
      </c>
      <c r="N155" t="s">
        <v>5</v>
      </c>
      <c r="O155">
        <v>40</v>
      </c>
      <c r="P155">
        <v>50</v>
      </c>
      <c r="Q155">
        <v>5963</v>
      </c>
    </row>
    <row r="156" spans="1:17" x14ac:dyDescent="0.25">
      <c r="A156" t="s">
        <v>375</v>
      </c>
      <c r="B156" t="s">
        <v>294</v>
      </c>
      <c r="C156" t="s">
        <v>157</v>
      </c>
      <c r="D156" t="s">
        <v>12</v>
      </c>
      <c r="E156" t="s">
        <v>251</v>
      </c>
      <c r="F156" t="s">
        <v>4</v>
      </c>
      <c r="G156">
        <v>104.01835</v>
      </c>
      <c r="H156">
        <v>630714.82999999996</v>
      </c>
      <c r="I156">
        <v>3672138.02</v>
      </c>
      <c r="J156">
        <v>-68.86</v>
      </c>
      <c r="K156">
        <v>-68.86</v>
      </c>
      <c r="L156">
        <v>0</v>
      </c>
      <c r="M156" t="s">
        <v>376</v>
      </c>
      <c r="N156" t="s">
        <v>5</v>
      </c>
      <c r="O156">
        <v>40</v>
      </c>
      <c r="P156">
        <v>50</v>
      </c>
      <c r="Q156">
        <v>5963</v>
      </c>
    </row>
    <row r="157" spans="1:17" x14ac:dyDescent="0.25">
      <c r="A157" t="s">
        <v>375</v>
      </c>
      <c r="B157" t="s">
        <v>294</v>
      </c>
      <c r="C157" t="s">
        <v>157</v>
      </c>
      <c r="D157" t="s">
        <v>12</v>
      </c>
      <c r="E157" t="s">
        <v>255</v>
      </c>
      <c r="F157" t="s">
        <v>4</v>
      </c>
      <c r="G157">
        <v>0.30236000000000002</v>
      </c>
      <c r="H157">
        <v>630714.82999999996</v>
      </c>
      <c r="I157">
        <v>3672280.26</v>
      </c>
      <c r="J157">
        <v>-68.94</v>
      </c>
      <c r="K157">
        <v>-68.94</v>
      </c>
      <c r="L157">
        <v>0</v>
      </c>
      <c r="M157" t="s">
        <v>376</v>
      </c>
      <c r="N157" t="s">
        <v>5</v>
      </c>
      <c r="O157">
        <v>40</v>
      </c>
      <c r="P157">
        <v>50</v>
      </c>
      <c r="Q157">
        <v>5963</v>
      </c>
    </row>
    <row r="158" spans="1:17" x14ac:dyDescent="0.25">
      <c r="A158" t="s">
        <v>375</v>
      </c>
      <c r="B158" t="s">
        <v>294</v>
      </c>
      <c r="C158" t="s">
        <v>157</v>
      </c>
      <c r="D158" t="s">
        <v>12</v>
      </c>
      <c r="E158" t="s">
        <v>257</v>
      </c>
      <c r="F158" t="s">
        <v>4</v>
      </c>
      <c r="G158">
        <v>1.524E-2</v>
      </c>
      <c r="H158">
        <v>630750</v>
      </c>
      <c r="I158">
        <v>3670250</v>
      </c>
      <c r="J158">
        <v>-66.31</v>
      </c>
      <c r="K158">
        <v>-66.31</v>
      </c>
      <c r="L158">
        <v>0</v>
      </c>
      <c r="M158" t="s">
        <v>376</v>
      </c>
      <c r="N158" t="s">
        <v>5</v>
      </c>
      <c r="O158">
        <v>40</v>
      </c>
      <c r="P158">
        <v>50</v>
      </c>
      <c r="Q158">
        <v>5963</v>
      </c>
    </row>
    <row r="159" spans="1:17" x14ac:dyDescent="0.25">
      <c r="A159" t="s">
        <v>375</v>
      </c>
      <c r="B159" t="s">
        <v>294</v>
      </c>
      <c r="C159" t="s">
        <v>157</v>
      </c>
      <c r="D159" t="s">
        <v>12</v>
      </c>
      <c r="E159" t="s">
        <v>258</v>
      </c>
      <c r="F159" t="s">
        <v>4</v>
      </c>
      <c r="G159">
        <v>6.8900000000000003E-3</v>
      </c>
      <c r="H159">
        <v>631000</v>
      </c>
      <c r="I159">
        <v>3673200</v>
      </c>
      <c r="J159">
        <v>-69.39</v>
      </c>
      <c r="K159">
        <v>-69.39</v>
      </c>
      <c r="L159">
        <v>0</v>
      </c>
      <c r="M159" t="s">
        <v>376</v>
      </c>
      <c r="N159" t="s">
        <v>5</v>
      </c>
      <c r="O159">
        <v>40</v>
      </c>
      <c r="P159">
        <v>50</v>
      </c>
      <c r="Q159">
        <v>5963</v>
      </c>
    </row>
    <row r="160" spans="1:17" x14ac:dyDescent="0.25">
      <c r="A160" t="s">
        <v>375</v>
      </c>
      <c r="B160" t="s">
        <v>294</v>
      </c>
      <c r="C160" t="s">
        <v>157</v>
      </c>
      <c r="D160" t="s">
        <v>12</v>
      </c>
      <c r="E160" t="s">
        <v>259</v>
      </c>
      <c r="F160" t="s">
        <v>4</v>
      </c>
      <c r="G160">
        <v>4.1200000000000004E-3</v>
      </c>
      <c r="H160">
        <v>632000</v>
      </c>
      <c r="I160">
        <v>3671000</v>
      </c>
      <c r="J160">
        <v>-66.62</v>
      </c>
      <c r="K160">
        <v>-66.62</v>
      </c>
      <c r="L160">
        <v>0</v>
      </c>
      <c r="M160" t="s">
        <v>376</v>
      </c>
      <c r="N160" t="s">
        <v>5</v>
      </c>
      <c r="O160">
        <v>40</v>
      </c>
      <c r="P160">
        <v>50</v>
      </c>
      <c r="Q160">
        <v>5963</v>
      </c>
    </row>
    <row r="161" spans="1:17" x14ac:dyDescent="0.25">
      <c r="A161" t="s">
        <v>375</v>
      </c>
      <c r="B161" t="s">
        <v>294</v>
      </c>
      <c r="C161" t="s">
        <v>157</v>
      </c>
      <c r="D161" t="s">
        <v>12</v>
      </c>
      <c r="E161" t="s">
        <v>260</v>
      </c>
      <c r="F161" t="s">
        <v>4</v>
      </c>
      <c r="G161">
        <v>5.7600000000000004E-3</v>
      </c>
      <c r="H161">
        <v>632737.47</v>
      </c>
      <c r="I161">
        <v>3670847.68</v>
      </c>
      <c r="J161">
        <v>-65.8</v>
      </c>
      <c r="K161">
        <v>-65.8</v>
      </c>
      <c r="L161">
        <v>0</v>
      </c>
      <c r="M161" t="s">
        <v>376</v>
      </c>
      <c r="N161" t="s">
        <v>5</v>
      </c>
      <c r="O161">
        <v>40</v>
      </c>
      <c r="P161">
        <v>50</v>
      </c>
      <c r="Q161">
        <v>5963</v>
      </c>
    </row>
    <row r="162" spans="1:17" x14ac:dyDescent="0.25">
      <c r="A162" t="s">
        <v>375</v>
      </c>
      <c r="B162" t="s">
        <v>294</v>
      </c>
      <c r="C162" t="s">
        <v>157</v>
      </c>
      <c r="D162" t="s">
        <v>12</v>
      </c>
      <c r="E162" t="s">
        <v>261</v>
      </c>
      <c r="F162" t="s">
        <v>4</v>
      </c>
      <c r="G162">
        <v>6.4400000000000004E-3</v>
      </c>
      <c r="H162">
        <v>630300</v>
      </c>
      <c r="I162">
        <v>3673300</v>
      </c>
      <c r="J162">
        <v>-69.91</v>
      </c>
      <c r="K162">
        <v>-69.91</v>
      </c>
      <c r="L162">
        <v>0</v>
      </c>
      <c r="M162" t="s">
        <v>376</v>
      </c>
      <c r="N162" t="s">
        <v>5</v>
      </c>
      <c r="O162">
        <v>40</v>
      </c>
      <c r="P162">
        <v>50</v>
      </c>
      <c r="Q162">
        <v>5963</v>
      </c>
    </row>
    <row r="163" spans="1:17" x14ac:dyDescent="0.25">
      <c r="A163" t="s">
        <v>375</v>
      </c>
      <c r="B163" t="s">
        <v>294</v>
      </c>
      <c r="C163" t="s">
        <v>157</v>
      </c>
      <c r="D163" t="s">
        <v>12</v>
      </c>
      <c r="E163" t="s">
        <v>262</v>
      </c>
      <c r="F163" t="s">
        <v>4</v>
      </c>
      <c r="G163">
        <v>3.9899999999999996E-3</v>
      </c>
      <c r="H163">
        <v>631250</v>
      </c>
      <c r="I163">
        <v>3673750</v>
      </c>
      <c r="J163">
        <v>-69.930000000000007</v>
      </c>
      <c r="K163">
        <v>-69.930000000000007</v>
      </c>
      <c r="L163">
        <v>0</v>
      </c>
      <c r="M163" t="s">
        <v>376</v>
      </c>
      <c r="N163" t="s">
        <v>5</v>
      </c>
      <c r="O163">
        <v>40</v>
      </c>
      <c r="P163">
        <v>50</v>
      </c>
      <c r="Q163">
        <v>5963</v>
      </c>
    </row>
    <row r="164" spans="1:17" x14ac:dyDescent="0.25">
      <c r="A164" t="s">
        <v>375</v>
      </c>
      <c r="B164" t="s">
        <v>294</v>
      </c>
      <c r="C164" t="s">
        <v>157</v>
      </c>
      <c r="D164" t="s">
        <v>12</v>
      </c>
      <c r="E164" t="s">
        <v>263</v>
      </c>
      <c r="F164" t="s">
        <v>4</v>
      </c>
      <c r="G164">
        <v>7.0099999999999997E-3</v>
      </c>
      <c r="H164">
        <v>630825</v>
      </c>
      <c r="I164">
        <v>3672475</v>
      </c>
      <c r="J164">
        <v>-68.930000000000007</v>
      </c>
      <c r="K164">
        <v>-68.930000000000007</v>
      </c>
      <c r="L164">
        <v>0</v>
      </c>
      <c r="M164" t="s">
        <v>376</v>
      </c>
      <c r="N164" t="s">
        <v>5</v>
      </c>
      <c r="O164">
        <v>40</v>
      </c>
      <c r="P164">
        <v>50</v>
      </c>
      <c r="Q164">
        <v>5963</v>
      </c>
    </row>
    <row r="165" spans="1:17" x14ac:dyDescent="0.25">
      <c r="A165" t="s">
        <v>375</v>
      </c>
      <c r="B165" t="s">
        <v>294</v>
      </c>
      <c r="C165" t="s">
        <v>157</v>
      </c>
      <c r="D165" t="s">
        <v>12</v>
      </c>
      <c r="E165" t="s">
        <v>264</v>
      </c>
      <c r="F165" t="s">
        <v>4</v>
      </c>
      <c r="G165">
        <v>5.0299999999999997E-3</v>
      </c>
      <c r="H165">
        <v>630385.34</v>
      </c>
      <c r="I165">
        <v>3670154.19</v>
      </c>
      <c r="J165">
        <v>-66.58</v>
      </c>
      <c r="K165">
        <v>-66.58</v>
      </c>
      <c r="L165">
        <v>0</v>
      </c>
      <c r="M165" t="s">
        <v>376</v>
      </c>
      <c r="N165" t="s">
        <v>5</v>
      </c>
      <c r="O165">
        <v>40</v>
      </c>
      <c r="P165">
        <v>50</v>
      </c>
      <c r="Q165">
        <v>5963</v>
      </c>
    </row>
    <row r="166" spans="1:17" x14ac:dyDescent="0.25">
      <c r="A166" t="s">
        <v>375</v>
      </c>
      <c r="B166" t="s">
        <v>294</v>
      </c>
      <c r="C166" t="s">
        <v>157</v>
      </c>
      <c r="D166" t="s">
        <v>12</v>
      </c>
      <c r="E166" t="s">
        <v>265</v>
      </c>
      <c r="F166" t="s">
        <v>4</v>
      </c>
      <c r="G166">
        <v>6.94E-3</v>
      </c>
      <c r="H166">
        <v>630150</v>
      </c>
      <c r="I166">
        <v>3672525</v>
      </c>
      <c r="J166">
        <v>-69.81</v>
      </c>
      <c r="K166">
        <v>-67</v>
      </c>
      <c r="L166">
        <v>0</v>
      </c>
      <c r="M166" t="s">
        <v>376</v>
      </c>
      <c r="N166" t="s">
        <v>5</v>
      </c>
      <c r="O166">
        <v>40</v>
      </c>
      <c r="P166">
        <v>50</v>
      </c>
      <c r="Q166">
        <v>5963</v>
      </c>
    </row>
    <row r="167" spans="1:17" x14ac:dyDescent="0.25">
      <c r="A167" t="s">
        <v>375</v>
      </c>
      <c r="B167" t="s">
        <v>294</v>
      </c>
      <c r="C167" t="s">
        <v>157</v>
      </c>
      <c r="D167" t="s">
        <v>12</v>
      </c>
      <c r="E167" t="s">
        <v>266</v>
      </c>
      <c r="F167" t="s">
        <v>4</v>
      </c>
      <c r="G167">
        <v>5.0600000000000003E-3</v>
      </c>
      <c r="H167">
        <v>630500</v>
      </c>
      <c r="I167">
        <v>3670500</v>
      </c>
      <c r="J167">
        <v>-67.05</v>
      </c>
      <c r="K167">
        <v>-67.05</v>
      </c>
      <c r="L167">
        <v>0</v>
      </c>
      <c r="M167" t="s">
        <v>376</v>
      </c>
      <c r="N167" t="s">
        <v>5</v>
      </c>
      <c r="O167">
        <v>40</v>
      </c>
      <c r="P167">
        <v>50</v>
      </c>
      <c r="Q167">
        <v>5963</v>
      </c>
    </row>
    <row r="168" spans="1:17" x14ac:dyDescent="0.25">
      <c r="A168" t="s">
        <v>375</v>
      </c>
      <c r="B168" t="s">
        <v>294</v>
      </c>
      <c r="C168" t="s">
        <v>157</v>
      </c>
      <c r="D168" t="s">
        <v>12</v>
      </c>
      <c r="E168" t="s">
        <v>267</v>
      </c>
      <c r="F168" t="s">
        <v>4</v>
      </c>
      <c r="G168">
        <v>6.1500000000000001E-3</v>
      </c>
      <c r="H168">
        <v>631000</v>
      </c>
      <c r="I168">
        <v>3670500</v>
      </c>
      <c r="J168">
        <v>-66.459999999999994</v>
      </c>
      <c r="K168">
        <v>-66.459999999999994</v>
      </c>
      <c r="L168">
        <v>0</v>
      </c>
      <c r="M168" t="s">
        <v>376</v>
      </c>
      <c r="N168" t="s">
        <v>5</v>
      </c>
      <c r="O168">
        <v>40</v>
      </c>
      <c r="P168">
        <v>50</v>
      </c>
      <c r="Q168">
        <v>5963</v>
      </c>
    </row>
    <row r="169" spans="1:17" x14ac:dyDescent="0.25">
      <c r="A169" t="s">
        <v>375</v>
      </c>
      <c r="B169" t="s">
        <v>294</v>
      </c>
      <c r="C169" t="s">
        <v>157</v>
      </c>
      <c r="D169" t="s">
        <v>12</v>
      </c>
      <c r="E169" t="s">
        <v>268</v>
      </c>
      <c r="F169" t="s">
        <v>4</v>
      </c>
      <c r="G169">
        <v>4.45E-3</v>
      </c>
      <c r="H169">
        <v>631250</v>
      </c>
      <c r="I169">
        <v>3671000</v>
      </c>
      <c r="J169">
        <v>-67.63</v>
      </c>
      <c r="K169">
        <v>-67.63</v>
      </c>
      <c r="L169">
        <v>0</v>
      </c>
      <c r="M169" t="s">
        <v>376</v>
      </c>
      <c r="N169" t="s">
        <v>5</v>
      </c>
      <c r="O169">
        <v>40</v>
      </c>
      <c r="P169">
        <v>50</v>
      </c>
      <c r="Q169">
        <v>5963</v>
      </c>
    </row>
    <row r="170" spans="1:17" x14ac:dyDescent="0.25">
      <c r="A170" t="s">
        <v>375</v>
      </c>
      <c r="B170" t="s">
        <v>294</v>
      </c>
      <c r="C170" t="s">
        <v>157</v>
      </c>
      <c r="D170" t="s">
        <v>12</v>
      </c>
      <c r="E170" t="s">
        <v>269</v>
      </c>
      <c r="F170" t="s">
        <v>4</v>
      </c>
      <c r="G170">
        <v>6.6299999999999996E-3</v>
      </c>
      <c r="H170">
        <v>629500</v>
      </c>
      <c r="I170">
        <v>3673250</v>
      </c>
      <c r="J170">
        <v>-69.81</v>
      </c>
      <c r="K170">
        <v>-69.81</v>
      </c>
      <c r="L170">
        <v>0</v>
      </c>
      <c r="M170" t="s">
        <v>376</v>
      </c>
      <c r="N170" t="s">
        <v>5</v>
      </c>
      <c r="O170">
        <v>40</v>
      </c>
      <c r="P170">
        <v>50</v>
      </c>
      <c r="Q170">
        <v>5963</v>
      </c>
    </row>
    <row r="171" spans="1:17" x14ac:dyDescent="0.25">
      <c r="A171" t="s">
        <v>375</v>
      </c>
      <c r="B171" t="s">
        <v>294</v>
      </c>
      <c r="C171" t="s">
        <v>157</v>
      </c>
      <c r="D171" t="s">
        <v>12</v>
      </c>
      <c r="E171" t="s">
        <v>270</v>
      </c>
      <c r="F171" t="s">
        <v>4</v>
      </c>
      <c r="G171">
        <v>7.0200000000000002E-3</v>
      </c>
      <c r="H171">
        <v>630750</v>
      </c>
      <c r="I171">
        <v>3670250</v>
      </c>
      <c r="J171">
        <v>-66.31</v>
      </c>
      <c r="K171">
        <v>-66.31</v>
      </c>
      <c r="L171">
        <v>0</v>
      </c>
      <c r="M171" t="s">
        <v>376</v>
      </c>
      <c r="N171" t="s">
        <v>5</v>
      </c>
      <c r="O171">
        <v>40</v>
      </c>
      <c r="P171">
        <v>50</v>
      </c>
      <c r="Q171">
        <v>5963</v>
      </c>
    </row>
    <row r="172" spans="1:17" x14ac:dyDescent="0.25">
      <c r="A172" t="s">
        <v>375</v>
      </c>
      <c r="B172" t="s">
        <v>294</v>
      </c>
      <c r="C172" t="s">
        <v>157</v>
      </c>
      <c r="D172" t="s">
        <v>12</v>
      </c>
      <c r="E172" t="s">
        <v>144</v>
      </c>
      <c r="F172" t="s">
        <v>4</v>
      </c>
      <c r="G172">
        <v>1.5709999999999998E-2</v>
      </c>
      <c r="H172">
        <v>630714.82999999996</v>
      </c>
      <c r="I172">
        <v>3672256.55</v>
      </c>
      <c r="J172">
        <v>-68.92</v>
      </c>
      <c r="K172">
        <v>-68.92</v>
      </c>
      <c r="L172">
        <v>0</v>
      </c>
      <c r="M172" t="s">
        <v>376</v>
      </c>
      <c r="N172" t="s">
        <v>5</v>
      </c>
      <c r="O172">
        <v>40</v>
      </c>
      <c r="P172">
        <v>50</v>
      </c>
      <c r="Q172">
        <v>5963</v>
      </c>
    </row>
    <row r="173" spans="1:17" x14ac:dyDescent="0.25">
      <c r="A173" t="s">
        <v>375</v>
      </c>
      <c r="B173" t="s">
        <v>294</v>
      </c>
      <c r="C173" t="s">
        <v>157</v>
      </c>
      <c r="D173" t="s">
        <v>12</v>
      </c>
      <c r="E173" t="s">
        <v>271</v>
      </c>
      <c r="F173" t="s">
        <v>4</v>
      </c>
      <c r="G173">
        <v>2.5999999999999999E-3</v>
      </c>
      <c r="H173">
        <v>630461.84</v>
      </c>
      <c r="I173">
        <v>3672380.53</v>
      </c>
      <c r="J173">
        <v>-69.52</v>
      </c>
      <c r="K173">
        <v>-69.52</v>
      </c>
      <c r="L173">
        <v>0</v>
      </c>
      <c r="M173" t="s">
        <v>376</v>
      </c>
      <c r="N173" t="s">
        <v>5</v>
      </c>
      <c r="O173">
        <v>40</v>
      </c>
      <c r="P173">
        <v>50</v>
      </c>
      <c r="Q173">
        <v>5963</v>
      </c>
    </row>
    <row r="174" spans="1:17" x14ac:dyDescent="0.25">
      <c r="A174" t="s">
        <v>375</v>
      </c>
      <c r="B174" t="s">
        <v>294</v>
      </c>
      <c r="C174" t="s">
        <v>157</v>
      </c>
      <c r="D174" t="s">
        <v>12</v>
      </c>
      <c r="E174" t="s">
        <v>272</v>
      </c>
      <c r="F174" t="s">
        <v>4</v>
      </c>
      <c r="G174">
        <v>2.5999999999999999E-3</v>
      </c>
      <c r="H174">
        <v>630461.84</v>
      </c>
      <c r="I174">
        <v>3672380.53</v>
      </c>
      <c r="J174">
        <v>-69.52</v>
      </c>
      <c r="K174">
        <v>-69.52</v>
      </c>
      <c r="L174">
        <v>0</v>
      </c>
      <c r="M174" t="s">
        <v>376</v>
      </c>
      <c r="N174" t="s">
        <v>5</v>
      </c>
      <c r="O174">
        <v>40</v>
      </c>
      <c r="P174">
        <v>50</v>
      </c>
      <c r="Q174">
        <v>5963</v>
      </c>
    </row>
    <row r="175" spans="1:17" x14ac:dyDescent="0.25">
      <c r="A175" t="s">
        <v>375</v>
      </c>
      <c r="B175" t="s">
        <v>294</v>
      </c>
      <c r="C175" t="s">
        <v>157</v>
      </c>
      <c r="D175" t="s">
        <v>12</v>
      </c>
      <c r="E175" t="s">
        <v>7</v>
      </c>
      <c r="F175" t="s">
        <v>4</v>
      </c>
      <c r="G175">
        <v>104.08165</v>
      </c>
      <c r="H175">
        <v>630714.82999999996</v>
      </c>
      <c r="I175">
        <v>3672138.02</v>
      </c>
      <c r="J175">
        <v>-68.86</v>
      </c>
      <c r="K175">
        <v>-68.86</v>
      </c>
      <c r="L175">
        <v>0</v>
      </c>
      <c r="M175" t="s">
        <v>376</v>
      </c>
      <c r="N175" t="s">
        <v>5</v>
      </c>
      <c r="O175">
        <v>40</v>
      </c>
      <c r="P175">
        <v>50</v>
      </c>
      <c r="Q175">
        <v>5963</v>
      </c>
    </row>
    <row r="176" spans="1:17" x14ac:dyDescent="0.25">
      <c r="A176" t="s">
        <v>375</v>
      </c>
      <c r="B176" t="s">
        <v>294</v>
      </c>
      <c r="C176" t="s">
        <v>157</v>
      </c>
      <c r="D176" t="s">
        <v>12</v>
      </c>
      <c r="E176" t="s">
        <v>8</v>
      </c>
      <c r="F176" t="s">
        <v>4</v>
      </c>
      <c r="G176">
        <v>5.1999999999999998E-3</v>
      </c>
      <c r="H176">
        <v>630461.84</v>
      </c>
      <c r="I176">
        <v>3672380.53</v>
      </c>
      <c r="J176">
        <v>-69.52</v>
      </c>
      <c r="K176">
        <v>-69.52</v>
      </c>
      <c r="L176">
        <v>0</v>
      </c>
      <c r="M176" t="s">
        <v>376</v>
      </c>
      <c r="N176" t="s">
        <v>5</v>
      </c>
      <c r="O176">
        <v>40</v>
      </c>
      <c r="P176">
        <v>50</v>
      </c>
      <c r="Q176">
        <v>5963</v>
      </c>
    </row>
    <row r="177" spans="1:17" x14ac:dyDescent="0.25">
      <c r="A177" t="s">
        <v>375</v>
      </c>
      <c r="B177" t="s">
        <v>294</v>
      </c>
      <c r="C177" t="s">
        <v>157</v>
      </c>
      <c r="D177" t="s">
        <v>12</v>
      </c>
      <c r="E177" t="s">
        <v>252</v>
      </c>
      <c r="F177" t="s">
        <v>4</v>
      </c>
      <c r="G177">
        <v>8.3900000000000002E-2</v>
      </c>
      <c r="H177">
        <v>630714.82999999996</v>
      </c>
      <c r="I177">
        <v>3672303.97</v>
      </c>
      <c r="J177">
        <v>-68.959999999999994</v>
      </c>
      <c r="K177">
        <v>-68.959999999999994</v>
      </c>
      <c r="L177">
        <v>0</v>
      </c>
      <c r="M177" t="s">
        <v>376</v>
      </c>
      <c r="N177" t="s">
        <v>5</v>
      </c>
      <c r="O177">
        <v>40</v>
      </c>
      <c r="P177">
        <v>50</v>
      </c>
      <c r="Q177">
        <v>5963</v>
      </c>
    </row>
    <row r="178" spans="1:17" x14ac:dyDescent="0.25">
      <c r="A178" t="s">
        <v>375</v>
      </c>
      <c r="B178" t="s">
        <v>294</v>
      </c>
      <c r="C178" t="s">
        <v>157</v>
      </c>
      <c r="D178" t="s">
        <v>12</v>
      </c>
      <c r="E178" t="s">
        <v>253</v>
      </c>
      <c r="F178" t="s">
        <v>4</v>
      </c>
      <c r="G178">
        <v>8.4739999999999996E-2</v>
      </c>
      <c r="H178">
        <v>630714.82999999996</v>
      </c>
      <c r="I178">
        <v>3672303.97</v>
      </c>
      <c r="J178">
        <v>-68.959999999999994</v>
      </c>
      <c r="K178">
        <v>-68.959999999999994</v>
      </c>
      <c r="L178">
        <v>0</v>
      </c>
      <c r="M178" t="s">
        <v>376</v>
      </c>
      <c r="N178" t="s">
        <v>5</v>
      </c>
      <c r="O178">
        <v>40</v>
      </c>
      <c r="P178">
        <v>50</v>
      </c>
      <c r="Q178">
        <v>5963</v>
      </c>
    </row>
    <row r="179" spans="1:17" x14ac:dyDescent="0.25">
      <c r="A179" t="s">
        <v>375</v>
      </c>
      <c r="B179" t="s">
        <v>294</v>
      </c>
      <c r="C179" t="s">
        <v>157</v>
      </c>
      <c r="D179" t="s">
        <v>12</v>
      </c>
      <c r="E179" t="s">
        <v>254</v>
      </c>
      <c r="F179" t="s">
        <v>4</v>
      </c>
      <c r="G179">
        <v>8.2549999999999998E-2</v>
      </c>
      <c r="H179">
        <v>630714.82999999996</v>
      </c>
      <c r="I179">
        <v>3672303.97</v>
      </c>
      <c r="J179">
        <v>-68.959999999999994</v>
      </c>
      <c r="K179">
        <v>-68.959999999999994</v>
      </c>
      <c r="L179">
        <v>0</v>
      </c>
      <c r="M179" t="s">
        <v>376</v>
      </c>
      <c r="N179" t="s">
        <v>5</v>
      </c>
      <c r="O179">
        <v>40</v>
      </c>
      <c r="P179">
        <v>50</v>
      </c>
      <c r="Q179">
        <v>5963</v>
      </c>
    </row>
    <row r="180" spans="1:17" x14ac:dyDescent="0.25">
      <c r="A180" t="s">
        <v>375</v>
      </c>
      <c r="B180" t="s">
        <v>294</v>
      </c>
      <c r="C180" t="s">
        <v>157</v>
      </c>
      <c r="D180" t="s">
        <v>12</v>
      </c>
      <c r="E180" t="s">
        <v>256</v>
      </c>
      <c r="F180" t="s">
        <v>4</v>
      </c>
      <c r="G180">
        <v>0.11070000000000001</v>
      </c>
      <c r="H180">
        <v>630714.82999999996</v>
      </c>
      <c r="I180">
        <v>3672232.85</v>
      </c>
      <c r="J180">
        <v>-68.91</v>
      </c>
      <c r="K180">
        <v>-68.91</v>
      </c>
      <c r="L180">
        <v>0</v>
      </c>
      <c r="M180" t="s">
        <v>376</v>
      </c>
      <c r="N180" t="s">
        <v>5</v>
      </c>
      <c r="O180">
        <v>40</v>
      </c>
      <c r="P180">
        <v>50</v>
      </c>
      <c r="Q180">
        <v>5963</v>
      </c>
    </row>
    <row r="181" spans="1:17" x14ac:dyDescent="0.25">
      <c r="A181" t="s">
        <v>375</v>
      </c>
      <c r="B181" t="s">
        <v>294</v>
      </c>
      <c r="C181" t="s">
        <v>157</v>
      </c>
      <c r="D181" t="s">
        <v>12</v>
      </c>
      <c r="E181" t="s">
        <v>125</v>
      </c>
      <c r="F181" t="s">
        <v>4</v>
      </c>
      <c r="G181">
        <v>7.6470599999999997</v>
      </c>
      <c r="H181">
        <v>630714.82999999996</v>
      </c>
      <c r="I181">
        <v>3672232.85</v>
      </c>
      <c r="J181">
        <v>-68.91</v>
      </c>
      <c r="K181">
        <v>-68.91</v>
      </c>
      <c r="L181">
        <v>0</v>
      </c>
      <c r="M181" t="s">
        <v>376</v>
      </c>
      <c r="N181" t="s">
        <v>5</v>
      </c>
      <c r="O181">
        <v>40</v>
      </c>
      <c r="P181">
        <v>50</v>
      </c>
      <c r="Q181">
        <v>5963</v>
      </c>
    </row>
    <row r="182" spans="1:17" x14ac:dyDescent="0.25">
      <c r="A182" t="s">
        <v>375</v>
      </c>
      <c r="B182" t="s">
        <v>294</v>
      </c>
      <c r="C182" t="s">
        <v>157</v>
      </c>
      <c r="D182" t="s">
        <v>12</v>
      </c>
      <c r="E182" t="s">
        <v>128</v>
      </c>
      <c r="F182" t="s">
        <v>4</v>
      </c>
      <c r="G182">
        <v>8.8475000000000001</v>
      </c>
      <c r="H182">
        <v>630714.82999999996</v>
      </c>
      <c r="I182">
        <v>3672232.85</v>
      </c>
      <c r="J182">
        <v>-68.91</v>
      </c>
      <c r="K182">
        <v>-68.91</v>
      </c>
      <c r="L182">
        <v>0</v>
      </c>
      <c r="M182" t="s">
        <v>376</v>
      </c>
      <c r="N182" t="s">
        <v>5</v>
      </c>
      <c r="O182">
        <v>40</v>
      </c>
      <c r="P182">
        <v>50</v>
      </c>
      <c r="Q182">
        <v>5963</v>
      </c>
    </row>
    <row r="183" spans="1:17" x14ac:dyDescent="0.25">
      <c r="A183" t="s">
        <v>375</v>
      </c>
      <c r="B183" t="s">
        <v>294</v>
      </c>
      <c r="C183" t="s">
        <v>157</v>
      </c>
      <c r="D183" t="s">
        <v>12</v>
      </c>
      <c r="E183" t="s">
        <v>129</v>
      </c>
      <c r="F183" t="s">
        <v>4</v>
      </c>
      <c r="G183">
        <v>10.254</v>
      </c>
      <c r="H183">
        <v>630714.82999999996</v>
      </c>
      <c r="I183">
        <v>3672209.14</v>
      </c>
      <c r="J183">
        <v>-68.89</v>
      </c>
      <c r="K183">
        <v>-68.89</v>
      </c>
      <c r="L183">
        <v>0</v>
      </c>
      <c r="M183" t="s">
        <v>376</v>
      </c>
      <c r="N183" t="s">
        <v>5</v>
      </c>
      <c r="O183">
        <v>40</v>
      </c>
      <c r="P183">
        <v>50</v>
      </c>
      <c r="Q183">
        <v>5963</v>
      </c>
    </row>
    <row r="184" spans="1:17" x14ac:dyDescent="0.25">
      <c r="A184" t="s">
        <v>375</v>
      </c>
      <c r="B184" t="s">
        <v>294</v>
      </c>
      <c r="C184" t="s">
        <v>157</v>
      </c>
      <c r="D184" t="s">
        <v>12</v>
      </c>
      <c r="E184" t="s">
        <v>130</v>
      </c>
      <c r="F184" t="s">
        <v>4</v>
      </c>
      <c r="G184">
        <v>11.184710000000001</v>
      </c>
      <c r="H184">
        <v>630714.82999999996</v>
      </c>
      <c r="I184">
        <v>3672185.43</v>
      </c>
      <c r="J184">
        <v>-68.89</v>
      </c>
      <c r="K184">
        <v>-68.89</v>
      </c>
      <c r="L184">
        <v>0</v>
      </c>
      <c r="M184" t="s">
        <v>376</v>
      </c>
      <c r="N184" t="s">
        <v>5</v>
      </c>
      <c r="O184">
        <v>40</v>
      </c>
      <c r="P184">
        <v>50</v>
      </c>
      <c r="Q184">
        <v>5963</v>
      </c>
    </row>
    <row r="185" spans="1:17" x14ac:dyDescent="0.25">
      <c r="A185" t="s">
        <v>375</v>
      </c>
      <c r="B185" t="s">
        <v>294</v>
      </c>
      <c r="C185" t="s">
        <v>157</v>
      </c>
      <c r="D185" t="s">
        <v>12</v>
      </c>
      <c r="E185" t="s">
        <v>131</v>
      </c>
      <c r="F185" t="s">
        <v>4</v>
      </c>
      <c r="G185">
        <v>12.31541</v>
      </c>
      <c r="H185">
        <v>630714.82999999996</v>
      </c>
      <c r="I185">
        <v>3672185.43</v>
      </c>
      <c r="J185">
        <v>-68.89</v>
      </c>
      <c r="K185">
        <v>-68.89</v>
      </c>
      <c r="L185">
        <v>0</v>
      </c>
      <c r="M185" t="s">
        <v>376</v>
      </c>
      <c r="N185" t="s">
        <v>5</v>
      </c>
      <c r="O185">
        <v>40</v>
      </c>
      <c r="P185">
        <v>50</v>
      </c>
      <c r="Q185">
        <v>5963</v>
      </c>
    </row>
    <row r="186" spans="1:17" x14ac:dyDescent="0.25">
      <c r="A186" t="s">
        <v>375</v>
      </c>
      <c r="B186" t="s">
        <v>294</v>
      </c>
      <c r="C186" t="s">
        <v>157</v>
      </c>
      <c r="D186" t="s">
        <v>12</v>
      </c>
      <c r="E186" t="s">
        <v>132</v>
      </c>
      <c r="F186" t="s">
        <v>4</v>
      </c>
      <c r="G186">
        <v>12.894019999999999</v>
      </c>
      <c r="H186">
        <v>630714.82999999996</v>
      </c>
      <c r="I186">
        <v>3672161.72</v>
      </c>
      <c r="J186">
        <v>-68.86</v>
      </c>
      <c r="K186">
        <v>-68.86</v>
      </c>
      <c r="L186">
        <v>0</v>
      </c>
      <c r="M186" t="s">
        <v>376</v>
      </c>
      <c r="N186" t="s">
        <v>5</v>
      </c>
      <c r="O186">
        <v>40</v>
      </c>
      <c r="P186">
        <v>50</v>
      </c>
      <c r="Q186">
        <v>5963</v>
      </c>
    </row>
    <row r="187" spans="1:17" x14ac:dyDescent="0.25">
      <c r="A187" t="s">
        <v>375</v>
      </c>
      <c r="B187" t="s">
        <v>294</v>
      </c>
      <c r="C187" t="s">
        <v>157</v>
      </c>
      <c r="D187" t="s">
        <v>12</v>
      </c>
      <c r="E187" t="s">
        <v>133</v>
      </c>
      <c r="F187" t="s">
        <v>4</v>
      </c>
      <c r="G187">
        <v>13.391019999999999</v>
      </c>
      <c r="H187">
        <v>630714.82999999996</v>
      </c>
      <c r="I187">
        <v>3672161.72</v>
      </c>
      <c r="J187">
        <v>-68.86</v>
      </c>
      <c r="K187">
        <v>-68.86</v>
      </c>
      <c r="L187">
        <v>0</v>
      </c>
      <c r="M187" t="s">
        <v>376</v>
      </c>
      <c r="N187" t="s">
        <v>5</v>
      </c>
      <c r="O187">
        <v>40</v>
      </c>
      <c r="P187">
        <v>50</v>
      </c>
      <c r="Q187">
        <v>5963</v>
      </c>
    </row>
    <row r="188" spans="1:17" x14ac:dyDescent="0.25">
      <c r="A188" t="s">
        <v>375</v>
      </c>
      <c r="B188" t="s">
        <v>294</v>
      </c>
      <c r="C188" t="s">
        <v>157</v>
      </c>
      <c r="D188" t="s">
        <v>12</v>
      </c>
      <c r="E188" t="s">
        <v>219</v>
      </c>
      <c r="F188" t="s">
        <v>4</v>
      </c>
      <c r="G188">
        <v>13.564019999999999</v>
      </c>
      <c r="H188">
        <v>630714.82999999996</v>
      </c>
      <c r="I188">
        <v>3672138.02</v>
      </c>
      <c r="J188">
        <v>-68.86</v>
      </c>
      <c r="K188">
        <v>-68.86</v>
      </c>
      <c r="L188">
        <v>0</v>
      </c>
      <c r="M188" t="s">
        <v>376</v>
      </c>
      <c r="N188" t="s">
        <v>5</v>
      </c>
      <c r="O188">
        <v>40</v>
      </c>
      <c r="P188">
        <v>50</v>
      </c>
      <c r="Q188">
        <v>5963</v>
      </c>
    </row>
    <row r="189" spans="1:17" x14ac:dyDescent="0.25">
      <c r="A189" t="s">
        <v>375</v>
      </c>
      <c r="B189" t="s">
        <v>294</v>
      </c>
      <c r="C189" t="s">
        <v>157</v>
      </c>
      <c r="D189" t="s">
        <v>12</v>
      </c>
      <c r="E189" t="s">
        <v>220</v>
      </c>
      <c r="F189" t="s">
        <v>4</v>
      </c>
      <c r="G189">
        <v>13.08367</v>
      </c>
      <c r="H189">
        <v>630714.82999999996</v>
      </c>
      <c r="I189">
        <v>3672138.02</v>
      </c>
      <c r="J189">
        <v>-68.86</v>
      </c>
      <c r="K189">
        <v>-68.86</v>
      </c>
      <c r="L189">
        <v>0</v>
      </c>
      <c r="M189" t="s">
        <v>376</v>
      </c>
      <c r="N189" t="s">
        <v>5</v>
      </c>
      <c r="O189">
        <v>40</v>
      </c>
      <c r="P189">
        <v>50</v>
      </c>
      <c r="Q189">
        <v>5963</v>
      </c>
    </row>
    <row r="190" spans="1:17" x14ac:dyDescent="0.25">
      <c r="A190" t="s">
        <v>375</v>
      </c>
      <c r="B190" t="s">
        <v>294</v>
      </c>
      <c r="C190" t="s">
        <v>157</v>
      </c>
      <c r="D190" t="s">
        <v>12</v>
      </c>
      <c r="E190" t="s">
        <v>221</v>
      </c>
      <c r="F190" t="s">
        <v>4</v>
      </c>
      <c r="G190">
        <v>12.3527</v>
      </c>
      <c r="H190">
        <v>630714.82999999996</v>
      </c>
      <c r="I190">
        <v>3672114.31</v>
      </c>
      <c r="J190">
        <v>-68.73</v>
      </c>
      <c r="K190">
        <v>-68.73</v>
      </c>
      <c r="L190">
        <v>0</v>
      </c>
      <c r="M190" t="s">
        <v>376</v>
      </c>
      <c r="N190" t="s">
        <v>5</v>
      </c>
      <c r="O190">
        <v>40</v>
      </c>
      <c r="P190">
        <v>50</v>
      </c>
      <c r="Q190">
        <v>5963</v>
      </c>
    </row>
    <row r="191" spans="1:17" x14ac:dyDescent="0.25">
      <c r="A191" t="s">
        <v>375</v>
      </c>
      <c r="B191" t="s">
        <v>294</v>
      </c>
      <c r="C191" t="s">
        <v>157</v>
      </c>
      <c r="D191" t="s">
        <v>12</v>
      </c>
      <c r="E191" t="s">
        <v>222</v>
      </c>
      <c r="F191" t="s">
        <v>4</v>
      </c>
      <c r="G191">
        <v>10.233230000000001</v>
      </c>
      <c r="H191">
        <v>630714.82999999996</v>
      </c>
      <c r="I191">
        <v>3672114.31</v>
      </c>
      <c r="J191">
        <v>-68.73</v>
      </c>
      <c r="K191">
        <v>-68.73</v>
      </c>
      <c r="L191">
        <v>0</v>
      </c>
      <c r="M191" t="s">
        <v>376</v>
      </c>
      <c r="N191" t="s">
        <v>5</v>
      </c>
      <c r="O191">
        <v>40</v>
      </c>
      <c r="P191">
        <v>50</v>
      </c>
      <c r="Q191">
        <v>5963</v>
      </c>
    </row>
    <row r="192" spans="1:17" x14ac:dyDescent="0.25">
      <c r="A192" t="s">
        <v>375</v>
      </c>
      <c r="B192" t="s">
        <v>294</v>
      </c>
      <c r="C192" t="s">
        <v>157</v>
      </c>
      <c r="D192" t="s">
        <v>12</v>
      </c>
      <c r="E192" t="s">
        <v>223</v>
      </c>
      <c r="F192" t="s">
        <v>4</v>
      </c>
      <c r="G192">
        <v>7.9665999999999997</v>
      </c>
      <c r="H192">
        <v>630714.82999999996</v>
      </c>
      <c r="I192">
        <v>3672090.6</v>
      </c>
      <c r="J192">
        <v>-68.86</v>
      </c>
      <c r="K192">
        <v>-68.86</v>
      </c>
      <c r="L192">
        <v>0</v>
      </c>
      <c r="M192" t="s">
        <v>376</v>
      </c>
      <c r="N192" t="s">
        <v>5</v>
      </c>
      <c r="O192">
        <v>40</v>
      </c>
      <c r="P192">
        <v>50</v>
      </c>
      <c r="Q192">
        <v>5963</v>
      </c>
    </row>
    <row r="193" spans="1:17" x14ac:dyDescent="0.25">
      <c r="A193" t="s">
        <v>375</v>
      </c>
      <c r="B193" t="s">
        <v>294</v>
      </c>
      <c r="C193" t="s">
        <v>157</v>
      </c>
      <c r="D193" t="s">
        <v>12</v>
      </c>
      <c r="E193" t="s">
        <v>224</v>
      </c>
      <c r="F193" t="s">
        <v>4</v>
      </c>
      <c r="G193">
        <v>5.2593199999999998</v>
      </c>
      <c r="H193">
        <v>630725</v>
      </c>
      <c r="I193">
        <v>3672075</v>
      </c>
      <c r="J193">
        <v>-68.73</v>
      </c>
      <c r="K193">
        <v>-68.73</v>
      </c>
      <c r="L193">
        <v>0</v>
      </c>
      <c r="M193" t="s">
        <v>376</v>
      </c>
      <c r="N193" t="s">
        <v>5</v>
      </c>
      <c r="O193">
        <v>40</v>
      </c>
      <c r="P193">
        <v>50</v>
      </c>
      <c r="Q193">
        <v>5963</v>
      </c>
    </row>
    <row r="194" spans="1:17" x14ac:dyDescent="0.25">
      <c r="A194" t="s">
        <v>375</v>
      </c>
      <c r="B194" t="s">
        <v>294</v>
      </c>
      <c r="C194" t="s">
        <v>157</v>
      </c>
      <c r="D194" t="s">
        <v>12</v>
      </c>
      <c r="E194" t="s">
        <v>225</v>
      </c>
      <c r="F194" t="s">
        <v>4</v>
      </c>
      <c r="G194">
        <v>3.26437</v>
      </c>
      <c r="H194">
        <v>630825</v>
      </c>
      <c r="I194">
        <v>3672100</v>
      </c>
      <c r="J194">
        <v>-69.260000000000005</v>
      </c>
      <c r="K194">
        <v>-69.260000000000005</v>
      </c>
      <c r="L194">
        <v>0</v>
      </c>
      <c r="M194" t="s">
        <v>376</v>
      </c>
      <c r="N194" t="s">
        <v>5</v>
      </c>
      <c r="O194">
        <v>40</v>
      </c>
      <c r="P194">
        <v>50</v>
      </c>
      <c r="Q194">
        <v>5963</v>
      </c>
    </row>
    <row r="195" spans="1:17" x14ac:dyDescent="0.25">
      <c r="A195" t="s">
        <v>375</v>
      </c>
      <c r="B195" t="s">
        <v>294</v>
      </c>
      <c r="C195" t="s">
        <v>157</v>
      </c>
      <c r="D195" t="s">
        <v>12</v>
      </c>
      <c r="E195" t="s">
        <v>134</v>
      </c>
      <c r="F195" t="s">
        <v>4</v>
      </c>
      <c r="G195">
        <v>0.11070000000000001</v>
      </c>
      <c r="H195">
        <v>630714.82999999996</v>
      </c>
      <c r="I195">
        <v>3672232.85</v>
      </c>
      <c r="J195">
        <v>-68.91</v>
      </c>
      <c r="K195">
        <v>-68.91</v>
      </c>
      <c r="L195">
        <v>0</v>
      </c>
      <c r="M195" t="s">
        <v>376</v>
      </c>
      <c r="N195" t="s">
        <v>5</v>
      </c>
      <c r="O195">
        <v>40</v>
      </c>
      <c r="P195">
        <v>50</v>
      </c>
      <c r="Q195">
        <v>5963</v>
      </c>
    </row>
    <row r="196" spans="1:17" x14ac:dyDescent="0.25">
      <c r="A196" t="s">
        <v>375</v>
      </c>
      <c r="B196" t="s">
        <v>294</v>
      </c>
      <c r="C196" t="s">
        <v>157</v>
      </c>
      <c r="D196" t="s">
        <v>12</v>
      </c>
      <c r="E196" t="s">
        <v>141</v>
      </c>
      <c r="F196" t="s">
        <v>4</v>
      </c>
      <c r="G196">
        <v>2.7859999999999999E-2</v>
      </c>
      <c r="H196">
        <v>630714.82999999996</v>
      </c>
      <c r="I196">
        <v>3672303.97</v>
      </c>
      <c r="J196">
        <v>-68.959999999999994</v>
      </c>
      <c r="K196">
        <v>-68.959999999999994</v>
      </c>
      <c r="L196">
        <v>0</v>
      </c>
      <c r="M196" t="s">
        <v>376</v>
      </c>
      <c r="N196" t="s">
        <v>5</v>
      </c>
      <c r="O196">
        <v>40</v>
      </c>
      <c r="P196">
        <v>50</v>
      </c>
      <c r="Q196">
        <v>5963</v>
      </c>
    </row>
    <row r="197" spans="1:17" x14ac:dyDescent="0.25">
      <c r="A197" t="s">
        <v>375</v>
      </c>
      <c r="B197" t="s">
        <v>294</v>
      </c>
      <c r="C197" t="s">
        <v>157</v>
      </c>
      <c r="D197" t="s">
        <v>12</v>
      </c>
      <c r="E197" t="s">
        <v>142</v>
      </c>
      <c r="F197" t="s">
        <v>4</v>
      </c>
      <c r="G197">
        <v>2.7969999999999998E-2</v>
      </c>
      <c r="H197">
        <v>630714.82999999996</v>
      </c>
      <c r="I197">
        <v>3672303.97</v>
      </c>
      <c r="J197">
        <v>-68.959999999999994</v>
      </c>
      <c r="K197">
        <v>-68.959999999999994</v>
      </c>
      <c r="L197">
        <v>0</v>
      </c>
      <c r="M197" t="s">
        <v>376</v>
      </c>
      <c r="N197" t="s">
        <v>5</v>
      </c>
      <c r="O197">
        <v>40</v>
      </c>
      <c r="P197">
        <v>50</v>
      </c>
      <c r="Q197">
        <v>5963</v>
      </c>
    </row>
    <row r="198" spans="1:17" x14ac:dyDescent="0.25">
      <c r="A198" t="s">
        <v>375</v>
      </c>
      <c r="B198" t="s">
        <v>294</v>
      </c>
      <c r="C198" t="s">
        <v>157</v>
      </c>
      <c r="D198" t="s">
        <v>12</v>
      </c>
      <c r="E198" t="s">
        <v>143</v>
      </c>
      <c r="F198" t="s">
        <v>4</v>
      </c>
      <c r="G198">
        <v>2.8070000000000001E-2</v>
      </c>
      <c r="H198">
        <v>630714.82999999996</v>
      </c>
      <c r="I198">
        <v>3672303.97</v>
      </c>
      <c r="J198">
        <v>-68.959999999999994</v>
      </c>
      <c r="K198">
        <v>-68.959999999999994</v>
      </c>
      <c r="L198">
        <v>0</v>
      </c>
      <c r="M198" t="s">
        <v>376</v>
      </c>
      <c r="N198" t="s">
        <v>5</v>
      </c>
      <c r="O198">
        <v>40</v>
      </c>
      <c r="P198">
        <v>50</v>
      </c>
      <c r="Q198">
        <v>5963</v>
      </c>
    </row>
    <row r="199" spans="1:17" x14ac:dyDescent="0.25">
      <c r="A199" t="s">
        <v>375</v>
      </c>
      <c r="B199" t="s">
        <v>294</v>
      </c>
      <c r="C199" t="s">
        <v>157</v>
      </c>
      <c r="D199" t="s">
        <v>12</v>
      </c>
      <c r="E199" t="s">
        <v>135</v>
      </c>
      <c r="F199" t="s">
        <v>4</v>
      </c>
      <c r="G199">
        <v>2.8289999999999999E-2</v>
      </c>
      <c r="H199">
        <v>630714.82999999996</v>
      </c>
      <c r="I199">
        <v>3672303.97</v>
      </c>
      <c r="J199">
        <v>-68.959999999999994</v>
      </c>
      <c r="K199">
        <v>-68.959999999999994</v>
      </c>
      <c r="L199">
        <v>0</v>
      </c>
      <c r="M199" t="s">
        <v>376</v>
      </c>
      <c r="N199" t="s">
        <v>5</v>
      </c>
      <c r="O199">
        <v>40</v>
      </c>
      <c r="P199">
        <v>50</v>
      </c>
      <c r="Q199">
        <v>5963</v>
      </c>
    </row>
    <row r="200" spans="1:17" x14ac:dyDescent="0.25">
      <c r="A200" t="s">
        <v>375</v>
      </c>
      <c r="B200" t="s">
        <v>294</v>
      </c>
      <c r="C200" t="s">
        <v>157</v>
      </c>
      <c r="D200" t="s">
        <v>12</v>
      </c>
      <c r="E200" t="s">
        <v>136</v>
      </c>
      <c r="F200" t="s">
        <v>4</v>
      </c>
      <c r="G200">
        <v>2.8299999999999999E-2</v>
      </c>
      <c r="H200">
        <v>630714.82999999996</v>
      </c>
      <c r="I200">
        <v>3672303.97</v>
      </c>
      <c r="J200">
        <v>-68.959999999999994</v>
      </c>
      <c r="K200">
        <v>-68.959999999999994</v>
      </c>
      <c r="L200">
        <v>0</v>
      </c>
      <c r="M200" t="s">
        <v>376</v>
      </c>
      <c r="N200" t="s">
        <v>5</v>
      </c>
      <c r="O200">
        <v>40</v>
      </c>
      <c r="P200">
        <v>50</v>
      </c>
      <c r="Q200">
        <v>5963</v>
      </c>
    </row>
    <row r="201" spans="1:17" x14ac:dyDescent="0.25">
      <c r="A201" t="s">
        <v>375</v>
      </c>
      <c r="B201" t="s">
        <v>294</v>
      </c>
      <c r="C201" t="s">
        <v>157</v>
      </c>
      <c r="D201" t="s">
        <v>12</v>
      </c>
      <c r="E201" t="s">
        <v>137</v>
      </c>
      <c r="F201" t="s">
        <v>4</v>
      </c>
      <c r="G201">
        <v>2.8150000000000001E-2</v>
      </c>
      <c r="H201">
        <v>630714.82999999996</v>
      </c>
      <c r="I201">
        <v>3672303.97</v>
      </c>
      <c r="J201">
        <v>-68.959999999999994</v>
      </c>
      <c r="K201">
        <v>-68.959999999999994</v>
      </c>
      <c r="L201">
        <v>0</v>
      </c>
      <c r="M201" t="s">
        <v>376</v>
      </c>
      <c r="N201" t="s">
        <v>5</v>
      </c>
      <c r="O201">
        <v>40</v>
      </c>
      <c r="P201">
        <v>50</v>
      </c>
      <c r="Q201">
        <v>5963</v>
      </c>
    </row>
    <row r="202" spans="1:17" x14ac:dyDescent="0.25">
      <c r="A202" t="s">
        <v>375</v>
      </c>
      <c r="B202" t="s">
        <v>294</v>
      </c>
      <c r="C202" t="s">
        <v>157</v>
      </c>
      <c r="D202" t="s">
        <v>12</v>
      </c>
      <c r="E202" t="s">
        <v>138</v>
      </c>
      <c r="F202" t="s">
        <v>4</v>
      </c>
      <c r="G202">
        <v>2.7629999999999998E-2</v>
      </c>
      <c r="H202">
        <v>630714.82999999996</v>
      </c>
      <c r="I202">
        <v>3672303.97</v>
      </c>
      <c r="J202">
        <v>-68.959999999999994</v>
      </c>
      <c r="K202">
        <v>-68.959999999999994</v>
      </c>
      <c r="L202">
        <v>0</v>
      </c>
      <c r="M202" t="s">
        <v>376</v>
      </c>
      <c r="N202" t="s">
        <v>5</v>
      </c>
      <c r="O202">
        <v>40</v>
      </c>
      <c r="P202">
        <v>50</v>
      </c>
      <c r="Q202">
        <v>5963</v>
      </c>
    </row>
    <row r="203" spans="1:17" x14ac:dyDescent="0.25">
      <c r="A203" t="s">
        <v>375</v>
      </c>
      <c r="B203" t="s">
        <v>294</v>
      </c>
      <c r="C203" t="s">
        <v>157</v>
      </c>
      <c r="D203" t="s">
        <v>12</v>
      </c>
      <c r="E203" t="s">
        <v>139</v>
      </c>
      <c r="F203" t="s">
        <v>4</v>
      </c>
      <c r="G203">
        <v>2.7519999999999999E-2</v>
      </c>
      <c r="H203">
        <v>630714.82999999996</v>
      </c>
      <c r="I203">
        <v>3672303.97</v>
      </c>
      <c r="J203">
        <v>-68.959999999999994</v>
      </c>
      <c r="K203">
        <v>-68.959999999999994</v>
      </c>
      <c r="L203">
        <v>0</v>
      </c>
      <c r="M203" t="s">
        <v>376</v>
      </c>
      <c r="N203" t="s">
        <v>5</v>
      </c>
      <c r="O203">
        <v>40</v>
      </c>
      <c r="P203">
        <v>50</v>
      </c>
      <c r="Q203">
        <v>5963</v>
      </c>
    </row>
    <row r="204" spans="1:17" x14ac:dyDescent="0.25">
      <c r="A204" t="s">
        <v>375</v>
      </c>
      <c r="B204" t="s">
        <v>294</v>
      </c>
      <c r="C204" t="s">
        <v>157</v>
      </c>
      <c r="D204" t="s">
        <v>12</v>
      </c>
      <c r="E204" t="s">
        <v>140</v>
      </c>
      <c r="F204" t="s">
        <v>4</v>
      </c>
      <c r="G204">
        <v>4.8239999999999998E-2</v>
      </c>
      <c r="H204">
        <v>630714.82999999996</v>
      </c>
      <c r="I204">
        <v>3672280.26</v>
      </c>
      <c r="J204">
        <v>-68.94</v>
      </c>
      <c r="K204">
        <v>-68.94</v>
      </c>
      <c r="L204">
        <v>0</v>
      </c>
      <c r="M204" t="s">
        <v>376</v>
      </c>
      <c r="N204" t="s">
        <v>5</v>
      </c>
      <c r="O204">
        <v>40</v>
      </c>
      <c r="P204">
        <v>50</v>
      </c>
      <c r="Q204">
        <v>5963</v>
      </c>
    </row>
    <row r="205" spans="1:17" x14ac:dyDescent="0.25">
      <c r="A205" t="s">
        <v>375</v>
      </c>
      <c r="B205" t="s">
        <v>295</v>
      </c>
      <c r="C205" t="s">
        <v>11</v>
      </c>
      <c r="D205" t="s">
        <v>18</v>
      </c>
      <c r="E205" t="s">
        <v>3</v>
      </c>
      <c r="F205" t="s">
        <v>4</v>
      </c>
      <c r="G205">
        <v>1.4436899999999999</v>
      </c>
      <c r="H205">
        <v>630472.43999999994</v>
      </c>
      <c r="I205">
        <v>3672375.09</v>
      </c>
      <c r="J205">
        <v>-69.489999999999995</v>
      </c>
      <c r="K205">
        <v>-69.489999999999995</v>
      </c>
      <c r="L205">
        <v>0</v>
      </c>
      <c r="M205" t="s">
        <v>376</v>
      </c>
      <c r="N205" t="s">
        <v>5</v>
      </c>
      <c r="O205">
        <v>10</v>
      </c>
      <c r="P205">
        <v>17</v>
      </c>
      <c r="Q205">
        <v>5963</v>
      </c>
    </row>
    <row r="206" spans="1:17" x14ac:dyDescent="0.25">
      <c r="A206" t="s">
        <v>375</v>
      </c>
      <c r="B206" t="s">
        <v>295</v>
      </c>
      <c r="C206" t="s">
        <v>11</v>
      </c>
      <c r="D206" t="s">
        <v>18</v>
      </c>
      <c r="E206" t="s">
        <v>255</v>
      </c>
      <c r="F206" t="s">
        <v>4</v>
      </c>
      <c r="G206">
        <v>1.4436899999999999</v>
      </c>
      <c r="H206">
        <v>630472.43999999994</v>
      </c>
      <c r="I206">
        <v>3672375.09</v>
      </c>
      <c r="J206">
        <v>-69.489999999999995</v>
      </c>
      <c r="K206">
        <v>-69.489999999999995</v>
      </c>
      <c r="L206">
        <v>0</v>
      </c>
      <c r="M206" t="s">
        <v>376</v>
      </c>
      <c r="N206" t="s">
        <v>5</v>
      </c>
      <c r="O206">
        <v>10</v>
      </c>
      <c r="P206">
        <v>17</v>
      </c>
      <c r="Q206">
        <v>5963</v>
      </c>
    </row>
    <row r="207" spans="1:17" x14ac:dyDescent="0.25">
      <c r="A207" t="s">
        <v>375</v>
      </c>
      <c r="B207" t="s">
        <v>295</v>
      </c>
      <c r="C207" t="s">
        <v>11</v>
      </c>
      <c r="D207" t="s">
        <v>18</v>
      </c>
      <c r="E207" t="s">
        <v>7</v>
      </c>
      <c r="F207" t="s">
        <v>4</v>
      </c>
      <c r="G207">
        <v>1.4436899999999999</v>
      </c>
      <c r="H207">
        <v>630472.43999999994</v>
      </c>
      <c r="I207">
        <v>3672375.09</v>
      </c>
      <c r="J207">
        <v>-69.489999999999995</v>
      </c>
      <c r="K207">
        <v>-69.489999999999995</v>
      </c>
      <c r="L207">
        <v>0</v>
      </c>
      <c r="M207" t="s">
        <v>376</v>
      </c>
      <c r="N207" t="s">
        <v>5</v>
      </c>
      <c r="O207">
        <v>10</v>
      </c>
      <c r="P207">
        <v>17</v>
      </c>
      <c r="Q207">
        <v>5963</v>
      </c>
    </row>
    <row r="208" spans="1:17" x14ac:dyDescent="0.25">
      <c r="A208" t="s">
        <v>375</v>
      </c>
      <c r="B208" t="s">
        <v>295</v>
      </c>
      <c r="C208" t="s">
        <v>11</v>
      </c>
      <c r="D208" t="s">
        <v>18</v>
      </c>
      <c r="E208" t="s">
        <v>252</v>
      </c>
      <c r="F208" t="s">
        <v>4</v>
      </c>
      <c r="G208">
        <v>0.59497999999999995</v>
      </c>
      <c r="H208">
        <v>630472.43999999994</v>
      </c>
      <c r="I208">
        <v>3672375.09</v>
      </c>
      <c r="J208">
        <v>-69.489999999999995</v>
      </c>
      <c r="K208">
        <v>-69.489999999999995</v>
      </c>
      <c r="L208">
        <v>0</v>
      </c>
      <c r="M208" t="s">
        <v>376</v>
      </c>
      <c r="N208" t="s">
        <v>5</v>
      </c>
      <c r="O208">
        <v>10</v>
      </c>
      <c r="P208">
        <v>17</v>
      </c>
      <c r="Q208">
        <v>5963</v>
      </c>
    </row>
    <row r="209" spans="1:17" x14ac:dyDescent="0.25">
      <c r="A209" t="s">
        <v>375</v>
      </c>
      <c r="B209" t="s">
        <v>295</v>
      </c>
      <c r="C209" t="s">
        <v>11</v>
      </c>
      <c r="D209" t="s">
        <v>18</v>
      </c>
      <c r="E209" t="s">
        <v>253</v>
      </c>
      <c r="F209" t="s">
        <v>4</v>
      </c>
      <c r="G209">
        <v>0.35981000000000002</v>
      </c>
      <c r="H209">
        <v>630593.64</v>
      </c>
      <c r="I209">
        <v>3672375.09</v>
      </c>
      <c r="J209">
        <v>-69.260000000000005</v>
      </c>
      <c r="K209">
        <v>-69.260000000000005</v>
      </c>
      <c r="L209">
        <v>0</v>
      </c>
      <c r="M209" t="s">
        <v>376</v>
      </c>
      <c r="N209" t="s">
        <v>5</v>
      </c>
      <c r="O209">
        <v>10</v>
      </c>
      <c r="P209">
        <v>17</v>
      </c>
      <c r="Q209">
        <v>5963</v>
      </c>
    </row>
    <row r="210" spans="1:17" x14ac:dyDescent="0.25">
      <c r="A210" t="s">
        <v>375</v>
      </c>
      <c r="B210" t="s">
        <v>295</v>
      </c>
      <c r="C210" t="s">
        <v>11</v>
      </c>
      <c r="D210" t="s">
        <v>18</v>
      </c>
      <c r="E210" t="s">
        <v>254</v>
      </c>
      <c r="F210" t="s">
        <v>4</v>
      </c>
      <c r="G210">
        <v>0.47108</v>
      </c>
      <c r="H210">
        <v>630472.43999999994</v>
      </c>
      <c r="I210">
        <v>3672375.09</v>
      </c>
      <c r="J210">
        <v>-69.489999999999995</v>
      </c>
      <c r="K210">
        <v>-69.489999999999995</v>
      </c>
      <c r="L210">
        <v>0</v>
      </c>
      <c r="M210" t="s">
        <v>376</v>
      </c>
      <c r="N210" t="s">
        <v>5</v>
      </c>
      <c r="O210">
        <v>10</v>
      </c>
      <c r="P210">
        <v>17</v>
      </c>
      <c r="Q210">
        <v>5963</v>
      </c>
    </row>
    <row r="211" spans="1:17" x14ac:dyDescent="0.25">
      <c r="A211" t="s">
        <v>375</v>
      </c>
      <c r="B211" t="s">
        <v>295</v>
      </c>
      <c r="C211" t="s">
        <v>11</v>
      </c>
      <c r="D211" t="s">
        <v>18</v>
      </c>
      <c r="E211" t="s">
        <v>256</v>
      </c>
      <c r="F211" t="s">
        <v>4</v>
      </c>
      <c r="G211">
        <v>0.31725999999999999</v>
      </c>
      <c r="H211">
        <v>630714.82999999996</v>
      </c>
      <c r="I211">
        <v>3672209.14</v>
      </c>
      <c r="J211">
        <v>-68.89</v>
      </c>
      <c r="K211">
        <v>-68.89</v>
      </c>
      <c r="L211">
        <v>0</v>
      </c>
      <c r="M211" t="s">
        <v>376</v>
      </c>
      <c r="N211" t="s">
        <v>5</v>
      </c>
      <c r="O211">
        <v>10</v>
      </c>
      <c r="P211">
        <v>17</v>
      </c>
      <c r="Q211">
        <v>5963</v>
      </c>
    </row>
    <row r="212" spans="1:17" x14ac:dyDescent="0.25">
      <c r="A212" t="s">
        <v>375</v>
      </c>
      <c r="B212" t="s">
        <v>295</v>
      </c>
      <c r="C212" t="s">
        <v>11</v>
      </c>
      <c r="D212" t="s">
        <v>18</v>
      </c>
      <c r="E212" t="s">
        <v>134</v>
      </c>
      <c r="F212" t="s">
        <v>4</v>
      </c>
      <c r="G212">
        <v>0.31725999999999999</v>
      </c>
      <c r="H212">
        <v>630714.82999999996</v>
      </c>
      <c r="I212">
        <v>3672209.14</v>
      </c>
      <c r="J212">
        <v>-68.89</v>
      </c>
      <c r="K212">
        <v>-68.89</v>
      </c>
      <c r="L212">
        <v>0</v>
      </c>
      <c r="M212" t="s">
        <v>376</v>
      </c>
      <c r="N212" t="s">
        <v>5</v>
      </c>
      <c r="O212">
        <v>10</v>
      </c>
      <c r="P212">
        <v>17</v>
      </c>
      <c r="Q212">
        <v>5963</v>
      </c>
    </row>
    <row r="213" spans="1:17" x14ac:dyDescent="0.25">
      <c r="A213" t="s">
        <v>375</v>
      </c>
      <c r="B213" t="s">
        <v>295</v>
      </c>
      <c r="C213" t="s">
        <v>11</v>
      </c>
      <c r="D213" t="s">
        <v>18</v>
      </c>
      <c r="E213" t="s">
        <v>141</v>
      </c>
      <c r="F213" t="s">
        <v>4</v>
      </c>
      <c r="G213">
        <v>0.20179</v>
      </c>
      <c r="H213">
        <v>630472.43999999994</v>
      </c>
      <c r="I213">
        <v>3672375.09</v>
      </c>
      <c r="J213">
        <v>-69.489999999999995</v>
      </c>
      <c r="K213">
        <v>-69.489999999999995</v>
      </c>
      <c r="L213">
        <v>0</v>
      </c>
      <c r="M213" t="s">
        <v>376</v>
      </c>
      <c r="N213" t="s">
        <v>5</v>
      </c>
      <c r="O213">
        <v>10</v>
      </c>
      <c r="P213">
        <v>17</v>
      </c>
      <c r="Q213">
        <v>5963</v>
      </c>
    </row>
    <row r="214" spans="1:17" x14ac:dyDescent="0.25">
      <c r="A214" t="s">
        <v>375</v>
      </c>
      <c r="B214" t="s">
        <v>295</v>
      </c>
      <c r="C214" t="s">
        <v>11</v>
      </c>
      <c r="D214" t="s">
        <v>18</v>
      </c>
      <c r="E214" t="s">
        <v>142</v>
      </c>
      <c r="F214" t="s">
        <v>4</v>
      </c>
      <c r="G214">
        <v>0.20929</v>
      </c>
      <c r="H214">
        <v>630472.43999999994</v>
      </c>
      <c r="I214">
        <v>3672375.09</v>
      </c>
      <c r="J214">
        <v>-69.489999999999995</v>
      </c>
      <c r="K214">
        <v>-69.489999999999995</v>
      </c>
      <c r="L214">
        <v>0</v>
      </c>
      <c r="M214" t="s">
        <v>376</v>
      </c>
      <c r="N214" t="s">
        <v>5</v>
      </c>
      <c r="O214">
        <v>10</v>
      </c>
      <c r="P214">
        <v>17</v>
      </c>
      <c r="Q214">
        <v>5963</v>
      </c>
    </row>
    <row r="215" spans="1:17" x14ac:dyDescent="0.25">
      <c r="A215" t="s">
        <v>375</v>
      </c>
      <c r="B215" t="s">
        <v>295</v>
      </c>
      <c r="C215" t="s">
        <v>11</v>
      </c>
      <c r="D215" t="s">
        <v>18</v>
      </c>
      <c r="E215" t="s">
        <v>143</v>
      </c>
      <c r="F215" t="s">
        <v>4</v>
      </c>
      <c r="G215">
        <v>0.18636</v>
      </c>
      <c r="H215">
        <v>630448.19999999995</v>
      </c>
      <c r="I215">
        <v>3672375.09</v>
      </c>
      <c r="J215">
        <v>-69.53</v>
      </c>
      <c r="K215">
        <v>-69.53</v>
      </c>
      <c r="L215">
        <v>0</v>
      </c>
      <c r="M215" t="s">
        <v>376</v>
      </c>
      <c r="N215" t="s">
        <v>5</v>
      </c>
      <c r="O215">
        <v>10</v>
      </c>
      <c r="P215">
        <v>17</v>
      </c>
      <c r="Q215">
        <v>5963</v>
      </c>
    </row>
    <row r="216" spans="1:17" x14ac:dyDescent="0.25">
      <c r="A216" t="s">
        <v>375</v>
      </c>
      <c r="B216" t="s">
        <v>295</v>
      </c>
      <c r="C216" t="s">
        <v>11</v>
      </c>
      <c r="D216" t="s">
        <v>18</v>
      </c>
      <c r="E216" t="s">
        <v>135</v>
      </c>
      <c r="F216" t="s">
        <v>4</v>
      </c>
      <c r="G216">
        <v>0.14327000000000001</v>
      </c>
      <c r="H216">
        <v>630593.64</v>
      </c>
      <c r="I216">
        <v>3672375.09</v>
      </c>
      <c r="J216">
        <v>-69.260000000000005</v>
      </c>
      <c r="K216">
        <v>-69.260000000000005</v>
      </c>
      <c r="L216">
        <v>0</v>
      </c>
      <c r="M216" t="s">
        <v>376</v>
      </c>
      <c r="N216" t="s">
        <v>5</v>
      </c>
      <c r="O216">
        <v>10</v>
      </c>
      <c r="P216">
        <v>17</v>
      </c>
      <c r="Q216">
        <v>5963</v>
      </c>
    </row>
    <row r="217" spans="1:17" x14ac:dyDescent="0.25">
      <c r="A217" t="s">
        <v>375</v>
      </c>
      <c r="B217" t="s">
        <v>295</v>
      </c>
      <c r="C217" t="s">
        <v>11</v>
      </c>
      <c r="D217" t="s">
        <v>18</v>
      </c>
      <c r="E217" t="s">
        <v>136</v>
      </c>
      <c r="F217" t="s">
        <v>4</v>
      </c>
      <c r="G217">
        <v>0.13036</v>
      </c>
      <c r="H217">
        <v>630593.64</v>
      </c>
      <c r="I217">
        <v>3672375.09</v>
      </c>
      <c r="J217">
        <v>-69.260000000000005</v>
      </c>
      <c r="K217">
        <v>-69.260000000000005</v>
      </c>
      <c r="L217">
        <v>0</v>
      </c>
      <c r="M217" t="s">
        <v>376</v>
      </c>
      <c r="N217" t="s">
        <v>5</v>
      </c>
      <c r="O217">
        <v>10</v>
      </c>
      <c r="P217">
        <v>17</v>
      </c>
      <c r="Q217">
        <v>5963</v>
      </c>
    </row>
    <row r="218" spans="1:17" x14ac:dyDescent="0.25">
      <c r="A218" t="s">
        <v>375</v>
      </c>
      <c r="B218" t="s">
        <v>295</v>
      </c>
      <c r="C218" t="s">
        <v>11</v>
      </c>
      <c r="D218" t="s">
        <v>18</v>
      </c>
      <c r="E218" t="s">
        <v>137</v>
      </c>
      <c r="F218" t="s">
        <v>4</v>
      </c>
      <c r="G218">
        <v>0.1163</v>
      </c>
      <c r="H218">
        <v>630423.97</v>
      </c>
      <c r="I218">
        <v>3672375.09</v>
      </c>
      <c r="J218">
        <v>-69.58</v>
      </c>
      <c r="K218">
        <v>-69.58</v>
      </c>
      <c r="L218">
        <v>0</v>
      </c>
      <c r="M218" t="s">
        <v>376</v>
      </c>
      <c r="N218" t="s">
        <v>5</v>
      </c>
      <c r="O218">
        <v>10</v>
      </c>
      <c r="P218">
        <v>17</v>
      </c>
      <c r="Q218">
        <v>5963</v>
      </c>
    </row>
    <row r="219" spans="1:17" x14ac:dyDescent="0.25">
      <c r="A219" t="s">
        <v>375</v>
      </c>
      <c r="B219" t="s">
        <v>295</v>
      </c>
      <c r="C219" t="s">
        <v>11</v>
      </c>
      <c r="D219" t="s">
        <v>18</v>
      </c>
      <c r="E219" t="s">
        <v>138</v>
      </c>
      <c r="F219" t="s">
        <v>4</v>
      </c>
      <c r="G219">
        <v>0.16808999999999999</v>
      </c>
      <c r="H219">
        <v>630496.68000000005</v>
      </c>
      <c r="I219">
        <v>3672375.09</v>
      </c>
      <c r="J219">
        <v>-69.430000000000007</v>
      </c>
      <c r="K219">
        <v>-69.430000000000007</v>
      </c>
      <c r="L219">
        <v>0</v>
      </c>
      <c r="M219" t="s">
        <v>376</v>
      </c>
      <c r="N219" t="s">
        <v>5</v>
      </c>
      <c r="O219">
        <v>10</v>
      </c>
      <c r="P219">
        <v>17</v>
      </c>
      <c r="Q219">
        <v>5963</v>
      </c>
    </row>
    <row r="220" spans="1:17" x14ac:dyDescent="0.25">
      <c r="A220" t="s">
        <v>375</v>
      </c>
      <c r="B220" t="s">
        <v>295</v>
      </c>
      <c r="C220" t="s">
        <v>11</v>
      </c>
      <c r="D220" t="s">
        <v>18</v>
      </c>
      <c r="E220" t="s">
        <v>139</v>
      </c>
      <c r="F220" t="s">
        <v>4</v>
      </c>
      <c r="G220">
        <v>0.16458999999999999</v>
      </c>
      <c r="H220">
        <v>630472.43999999994</v>
      </c>
      <c r="I220">
        <v>3672375.09</v>
      </c>
      <c r="J220">
        <v>-69.489999999999995</v>
      </c>
      <c r="K220">
        <v>-69.489999999999995</v>
      </c>
      <c r="L220">
        <v>0</v>
      </c>
      <c r="M220" t="s">
        <v>376</v>
      </c>
      <c r="N220" t="s">
        <v>5</v>
      </c>
      <c r="O220">
        <v>10</v>
      </c>
      <c r="P220">
        <v>17</v>
      </c>
      <c r="Q220">
        <v>5963</v>
      </c>
    </row>
    <row r="221" spans="1:17" x14ac:dyDescent="0.25">
      <c r="A221" t="s">
        <v>375</v>
      </c>
      <c r="B221" t="s">
        <v>295</v>
      </c>
      <c r="C221" t="s">
        <v>11</v>
      </c>
      <c r="D221" t="s">
        <v>18</v>
      </c>
      <c r="E221" t="s">
        <v>140</v>
      </c>
      <c r="F221" t="s">
        <v>4</v>
      </c>
      <c r="G221">
        <v>0.14721999999999999</v>
      </c>
      <c r="H221">
        <v>630423.97</v>
      </c>
      <c r="I221">
        <v>3672375.09</v>
      </c>
      <c r="J221">
        <v>-69.58</v>
      </c>
      <c r="K221">
        <v>-69.58</v>
      </c>
      <c r="L221">
        <v>0</v>
      </c>
      <c r="M221" t="s">
        <v>376</v>
      </c>
      <c r="N221" t="s">
        <v>5</v>
      </c>
      <c r="O221">
        <v>10</v>
      </c>
      <c r="P221">
        <v>17</v>
      </c>
      <c r="Q221">
        <v>5963</v>
      </c>
    </row>
    <row r="222" spans="1:17" x14ac:dyDescent="0.25">
      <c r="A222" t="s">
        <v>375</v>
      </c>
      <c r="B222" t="s">
        <v>295</v>
      </c>
      <c r="C222" t="s">
        <v>11</v>
      </c>
      <c r="D222" t="s">
        <v>20</v>
      </c>
      <c r="E222" t="s">
        <v>3</v>
      </c>
      <c r="F222" t="s">
        <v>4</v>
      </c>
      <c r="G222">
        <v>1.1285700000000001</v>
      </c>
      <c r="H222">
        <v>630448.19999999995</v>
      </c>
      <c r="I222">
        <v>3672375.09</v>
      </c>
      <c r="J222">
        <v>-69.53</v>
      </c>
      <c r="K222">
        <v>-69.53</v>
      </c>
      <c r="L222">
        <v>0</v>
      </c>
      <c r="M222" t="s">
        <v>376</v>
      </c>
      <c r="N222" t="s">
        <v>5</v>
      </c>
      <c r="O222">
        <v>10</v>
      </c>
      <c r="P222">
        <v>17</v>
      </c>
      <c r="Q222">
        <v>5963</v>
      </c>
    </row>
    <row r="223" spans="1:17" x14ac:dyDescent="0.25">
      <c r="A223" t="s">
        <v>375</v>
      </c>
      <c r="B223" t="s">
        <v>295</v>
      </c>
      <c r="C223" t="s">
        <v>11</v>
      </c>
      <c r="D223" t="s">
        <v>20</v>
      </c>
      <c r="E223" t="s">
        <v>255</v>
      </c>
      <c r="F223" t="s">
        <v>4</v>
      </c>
      <c r="G223">
        <v>1.1285700000000001</v>
      </c>
      <c r="H223">
        <v>630448.19999999995</v>
      </c>
      <c r="I223">
        <v>3672375.09</v>
      </c>
      <c r="J223">
        <v>-69.53</v>
      </c>
      <c r="K223">
        <v>-69.53</v>
      </c>
      <c r="L223">
        <v>0</v>
      </c>
      <c r="M223" t="s">
        <v>376</v>
      </c>
      <c r="N223" t="s">
        <v>5</v>
      </c>
      <c r="O223">
        <v>10</v>
      </c>
      <c r="P223">
        <v>17</v>
      </c>
      <c r="Q223">
        <v>5963</v>
      </c>
    </row>
    <row r="224" spans="1:17" x14ac:dyDescent="0.25">
      <c r="A224" t="s">
        <v>375</v>
      </c>
      <c r="B224" t="s">
        <v>295</v>
      </c>
      <c r="C224" t="s">
        <v>11</v>
      </c>
      <c r="D224" t="s">
        <v>20</v>
      </c>
      <c r="E224" t="s">
        <v>7</v>
      </c>
      <c r="F224" t="s">
        <v>4</v>
      </c>
      <c r="G224">
        <v>1.1285700000000001</v>
      </c>
      <c r="H224">
        <v>630448.19999999995</v>
      </c>
      <c r="I224">
        <v>3672375.09</v>
      </c>
      <c r="J224">
        <v>-69.53</v>
      </c>
      <c r="K224">
        <v>-69.53</v>
      </c>
      <c r="L224">
        <v>0</v>
      </c>
      <c r="M224" t="s">
        <v>376</v>
      </c>
      <c r="N224" t="s">
        <v>5</v>
      </c>
      <c r="O224">
        <v>10</v>
      </c>
      <c r="P224">
        <v>17</v>
      </c>
      <c r="Q224">
        <v>5963</v>
      </c>
    </row>
    <row r="225" spans="1:17" x14ac:dyDescent="0.25">
      <c r="A225" t="s">
        <v>375</v>
      </c>
      <c r="B225" t="s">
        <v>295</v>
      </c>
      <c r="C225" t="s">
        <v>11</v>
      </c>
      <c r="D225" t="s">
        <v>20</v>
      </c>
      <c r="E225" t="s">
        <v>252</v>
      </c>
      <c r="F225" t="s">
        <v>4</v>
      </c>
      <c r="G225">
        <v>0.49741999999999997</v>
      </c>
      <c r="H225">
        <v>630569.4</v>
      </c>
      <c r="I225">
        <v>3672375.09</v>
      </c>
      <c r="J225">
        <v>-69.3</v>
      </c>
      <c r="K225">
        <v>-69.3</v>
      </c>
      <c r="L225">
        <v>0</v>
      </c>
      <c r="M225" t="s">
        <v>376</v>
      </c>
      <c r="N225" t="s">
        <v>5</v>
      </c>
      <c r="O225">
        <v>10</v>
      </c>
      <c r="P225">
        <v>17</v>
      </c>
      <c r="Q225">
        <v>5963</v>
      </c>
    </row>
    <row r="226" spans="1:17" x14ac:dyDescent="0.25">
      <c r="A226" t="s">
        <v>375</v>
      </c>
      <c r="B226" t="s">
        <v>295</v>
      </c>
      <c r="C226" t="s">
        <v>11</v>
      </c>
      <c r="D226" t="s">
        <v>20</v>
      </c>
      <c r="E226" t="s">
        <v>253</v>
      </c>
      <c r="F226" t="s">
        <v>4</v>
      </c>
      <c r="G226">
        <v>0.29701</v>
      </c>
      <c r="H226">
        <v>630423.97</v>
      </c>
      <c r="I226">
        <v>3672375.09</v>
      </c>
      <c r="J226">
        <v>-69.58</v>
      </c>
      <c r="K226">
        <v>-69.58</v>
      </c>
      <c r="L226">
        <v>0</v>
      </c>
      <c r="M226" t="s">
        <v>376</v>
      </c>
      <c r="N226" t="s">
        <v>5</v>
      </c>
      <c r="O226">
        <v>10</v>
      </c>
      <c r="P226">
        <v>17</v>
      </c>
      <c r="Q226">
        <v>5963</v>
      </c>
    </row>
    <row r="227" spans="1:17" x14ac:dyDescent="0.25">
      <c r="A227" t="s">
        <v>375</v>
      </c>
      <c r="B227" t="s">
        <v>295</v>
      </c>
      <c r="C227" t="s">
        <v>11</v>
      </c>
      <c r="D227" t="s">
        <v>20</v>
      </c>
      <c r="E227" t="s">
        <v>254</v>
      </c>
      <c r="F227" t="s">
        <v>4</v>
      </c>
      <c r="G227">
        <v>0.37675999999999998</v>
      </c>
      <c r="H227">
        <v>630448.19999999995</v>
      </c>
      <c r="I227">
        <v>3672375.09</v>
      </c>
      <c r="J227">
        <v>-69.53</v>
      </c>
      <c r="K227">
        <v>-69.53</v>
      </c>
      <c r="L227">
        <v>0</v>
      </c>
      <c r="M227" t="s">
        <v>376</v>
      </c>
      <c r="N227" t="s">
        <v>5</v>
      </c>
      <c r="O227">
        <v>10</v>
      </c>
      <c r="P227">
        <v>17</v>
      </c>
      <c r="Q227">
        <v>5963</v>
      </c>
    </row>
    <row r="228" spans="1:17" x14ac:dyDescent="0.25">
      <c r="A228" t="s">
        <v>375</v>
      </c>
      <c r="B228" t="s">
        <v>295</v>
      </c>
      <c r="C228" t="s">
        <v>11</v>
      </c>
      <c r="D228" t="s">
        <v>20</v>
      </c>
      <c r="E228" t="s">
        <v>256</v>
      </c>
      <c r="F228" t="s">
        <v>4</v>
      </c>
      <c r="G228">
        <v>0.30438999999999999</v>
      </c>
      <c r="H228">
        <v>630714.82999999996</v>
      </c>
      <c r="I228">
        <v>3672209.14</v>
      </c>
      <c r="J228">
        <v>-68.89</v>
      </c>
      <c r="K228">
        <v>-68.89</v>
      </c>
      <c r="L228">
        <v>0</v>
      </c>
      <c r="M228" t="s">
        <v>376</v>
      </c>
      <c r="N228" t="s">
        <v>5</v>
      </c>
      <c r="O228">
        <v>10</v>
      </c>
      <c r="P228">
        <v>17</v>
      </c>
      <c r="Q228">
        <v>5963</v>
      </c>
    </row>
    <row r="229" spans="1:17" x14ac:dyDescent="0.25">
      <c r="A229" t="s">
        <v>375</v>
      </c>
      <c r="B229" t="s">
        <v>295</v>
      </c>
      <c r="C229" t="s">
        <v>11</v>
      </c>
      <c r="D229" t="s">
        <v>20</v>
      </c>
      <c r="E229" t="s">
        <v>134</v>
      </c>
      <c r="F229" t="s">
        <v>4</v>
      </c>
      <c r="G229">
        <v>0.30438999999999999</v>
      </c>
      <c r="H229">
        <v>630714.82999999996</v>
      </c>
      <c r="I229">
        <v>3672209.14</v>
      </c>
      <c r="J229">
        <v>-68.89</v>
      </c>
      <c r="K229">
        <v>-68.89</v>
      </c>
      <c r="L229">
        <v>0</v>
      </c>
      <c r="M229" t="s">
        <v>376</v>
      </c>
      <c r="N229" t="s">
        <v>5</v>
      </c>
      <c r="O229">
        <v>10</v>
      </c>
      <c r="P229">
        <v>17</v>
      </c>
      <c r="Q229">
        <v>5963</v>
      </c>
    </row>
    <row r="230" spans="1:17" x14ac:dyDescent="0.25">
      <c r="A230" t="s">
        <v>375</v>
      </c>
      <c r="B230" t="s">
        <v>295</v>
      </c>
      <c r="C230" t="s">
        <v>11</v>
      </c>
      <c r="D230" t="s">
        <v>20</v>
      </c>
      <c r="E230" t="s">
        <v>141</v>
      </c>
      <c r="F230" t="s">
        <v>4</v>
      </c>
      <c r="G230">
        <v>0.16683999999999999</v>
      </c>
      <c r="H230">
        <v>630569.4</v>
      </c>
      <c r="I230">
        <v>3672375.09</v>
      </c>
      <c r="J230">
        <v>-69.3</v>
      </c>
      <c r="K230">
        <v>-69.3</v>
      </c>
      <c r="L230">
        <v>0</v>
      </c>
      <c r="M230" t="s">
        <v>376</v>
      </c>
      <c r="N230" t="s">
        <v>5</v>
      </c>
      <c r="O230">
        <v>10</v>
      </c>
      <c r="P230">
        <v>17</v>
      </c>
      <c r="Q230">
        <v>5963</v>
      </c>
    </row>
    <row r="231" spans="1:17" x14ac:dyDescent="0.25">
      <c r="A231" t="s">
        <v>375</v>
      </c>
      <c r="B231" t="s">
        <v>295</v>
      </c>
      <c r="C231" t="s">
        <v>11</v>
      </c>
      <c r="D231" t="s">
        <v>20</v>
      </c>
      <c r="E231" t="s">
        <v>142</v>
      </c>
      <c r="F231" t="s">
        <v>4</v>
      </c>
      <c r="G231">
        <v>0.16572999999999999</v>
      </c>
      <c r="H231">
        <v>630569.4</v>
      </c>
      <c r="I231">
        <v>3672375.09</v>
      </c>
      <c r="J231">
        <v>-69.3</v>
      </c>
      <c r="K231">
        <v>-69.3</v>
      </c>
      <c r="L231">
        <v>0</v>
      </c>
      <c r="M231" t="s">
        <v>376</v>
      </c>
      <c r="N231" t="s">
        <v>5</v>
      </c>
      <c r="O231">
        <v>10</v>
      </c>
      <c r="P231">
        <v>17</v>
      </c>
      <c r="Q231">
        <v>5963</v>
      </c>
    </row>
    <row r="232" spans="1:17" x14ac:dyDescent="0.25">
      <c r="A232" t="s">
        <v>375</v>
      </c>
      <c r="B232" t="s">
        <v>295</v>
      </c>
      <c r="C232" t="s">
        <v>11</v>
      </c>
      <c r="D232" t="s">
        <v>20</v>
      </c>
      <c r="E232" t="s">
        <v>143</v>
      </c>
      <c r="F232" t="s">
        <v>4</v>
      </c>
      <c r="G232">
        <v>0.16500999999999999</v>
      </c>
      <c r="H232">
        <v>630569.4</v>
      </c>
      <c r="I232">
        <v>3672375.09</v>
      </c>
      <c r="J232">
        <v>-69.3</v>
      </c>
      <c r="K232">
        <v>-69.3</v>
      </c>
      <c r="L232">
        <v>0</v>
      </c>
      <c r="M232" t="s">
        <v>376</v>
      </c>
      <c r="N232" t="s">
        <v>5</v>
      </c>
      <c r="O232">
        <v>10</v>
      </c>
      <c r="P232">
        <v>17</v>
      </c>
      <c r="Q232">
        <v>5963</v>
      </c>
    </row>
    <row r="233" spans="1:17" x14ac:dyDescent="0.25">
      <c r="A233" t="s">
        <v>375</v>
      </c>
      <c r="B233" t="s">
        <v>295</v>
      </c>
      <c r="C233" t="s">
        <v>11</v>
      </c>
      <c r="D233" t="s">
        <v>20</v>
      </c>
      <c r="E233" t="s">
        <v>135</v>
      </c>
      <c r="F233" t="s">
        <v>4</v>
      </c>
      <c r="G233">
        <v>0.10467</v>
      </c>
      <c r="H233">
        <v>630423.97</v>
      </c>
      <c r="I233">
        <v>3672375.09</v>
      </c>
      <c r="J233">
        <v>-69.58</v>
      </c>
      <c r="K233">
        <v>-69.58</v>
      </c>
      <c r="L233">
        <v>0</v>
      </c>
      <c r="M233" t="s">
        <v>376</v>
      </c>
      <c r="N233" t="s">
        <v>5</v>
      </c>
      <c r="O233">
        <v>10</v>
      </c>
      <c r="P233">
        <v>17</v>
      </c>
      <c r="Q233">
        <v>5963</v>
      </c>
    </row>
    <row r="234" spans="1:17" x14ac:dyDescent="0.25">
      <c r="A234" t="s">
        <v>375</v>
      </c>
      <c r="B234" t="s">
        <v>295</v>
      </c>
      <c r="C234" t="s">
        <v>11</v>
      </c>
      <c r="D234" t="s">
        <v>20</v>
      </c>
      <c r="E234" t="s">
        <v>136</v>
      </c>
      <c r="F234" t="s">
        <v>4</v>
      </c>
      <c r="G234">
        <v>9.8729999999999998E-2</v>
      </c>
      <c r="H234">
        <v>630423.97</v>
      </c>
      <c r="I234">
        <v>3672375.09</v>
      </c>
      <c r="J234">
        <v>-69.58</v>
      </c>
      <c r="K234">
        <v>-69.58</v>
      </c>
      <c r="L234">
        <v>0</v>
      </c>
      <c r="M234" t="s">
        <v>376</v>
      </c>
      <c r="N234" t="s">
        <v>5</v>
      </c>
      <c r="O234">
        <v>10</v>
      </c>
      <c r="P234">
        <v>17</v>
      </c>
      <c r="Q234">
        <v>5963</v>
      </c>
    </row>
    <row r="235" spans="1:17" x14ac:dyDescent="0.25">
      <c r="A235" t="s">
        <v>375</v>
      </c>
      <c r="B235" t="s">
        <v>295</v>
      </c>
      <c r="C235" t="s">
        <v>11</v>
      </c>
      <c r="D235" t="s">
        <v>20</v>
      </c>
      <c r="E235" t="s">
        <v>137</v>
      </c>
      <c r="F235" t="s">
        <v>4</v>
      </c>
      <c r="G235">
        <v>9.2899999999999996E-2</v>
      </c>
      <c r="H235">
        <v>630399.73</v>
      </c>
      <c r="I235">
        <v>3672375.09</v>
      </c>
      <c r="J235">
        <v>-69.62</v>
      </c>
      <c r="K235">
        <v>-69.62</v>
      </c>
      <c r="L235">
        <v>0</v>
      </c>
      <c r="M235" t="s">
        <v>376</v>
      </c>
      <c r="N235" t="s">
        <v>5</v>
      </c>
      <c r="O235">
        <v>10</v>
      </c>
      <c r="P235">
        <v>17</v>
      </c>
      <c r="Q235">
        <v>5963</v>
      </c>
    </row>
    <row r="236" spans="1:17" x14ac:dyDescent="0.25">
      <c r="A236" t="s">
        <v>375</v>
      </c>
      <c r="B236" t="s">
        <v>295</v>
      </c>
      <c r="C236" t="s">
        <v>11</v>
      </c>
      <c r="D236" t="s">
        <v>20</v>
      </c>
      <c r="E236" t="s">
        <v>138</v>
      </c>
      <c r="F236" t="s">
        <v>4</v>
      </c>
      <c r="G236">
        <v>0.13013</v>
      </c>
      <c r="H236">
        <v>630448.19999999995</v>
      </c>
      <c r="I236">
        <v>3672375.09</v>
      </c>
      <c r="J236">
        <v>-69.53</v>
      </c>
      <c r="K236">
        <v>-69.53</v>
      </c>
      <c r="L236">
        <v>0</v>
      </c>
      <c r="M236" t="s">
        <v>376</v>
      </c>
      <c r="N236" t="s">
        <v>5</v>
      </c>
      <c r="O236">
        <v>10</v>
      </c>
      <c r="P236">
        <v>17</v>
      </c>
      <c r="Q236">
        <v>5963</v>
      </c>
    </row>
    <row r="237" spans="1:17" x14ac:dyDescent="0.25">
      <c r="A237" t="s">
        <v>375</v>
      </c>
      <c r="B237" t="s">
        <v>295</v>
      </c>
      <c r="C237" t="s">
        <v>11</v>
      </c>
      <c r="D237" t="s">
        <v>20</v>
      </c>
      <c r="E237" t="s">
        <v>139</v>
      </c>
      <c r="F237" t="s">
        <v>4</v>
      </c>
      <c r="G237">
        <v>0.13388</v>
      </c>
      <c r="H237">
        <v>630448.19999999995</v>
      </c>
      <c r="I237">
        <v>3672375.09</v>
      </c>
      <c r="J237">
        <v>-69.53</v>
      </c>
      <c r="K237">
        <v>-69.53</v>
      </c>
      <c r="L237">
        <v>0</v>
      </c>
      <c r="M237" t="s">
        <v>376</v>
      </c>
      <c r="N237" t="s">
        <v>5</v>
      </c>
      <c r="O237">
        <v>10</v>
      </c>
      <c r="P237">
        <v>17</v>
      </c>
      <c r="Q237">
        <v>5963</v>
      </c>
    </row>
    <row r="238" spans="1:17" x14ac:dyDescent="0.25">
      <c r="A238" t="s">
        <v>375</v>
      </c>
      <c r="B238" t="s">
        <v>295</v>
      </c>
      <c r="C238" t="s">
        <v>11</v>
      </c>
      <c r="D238" t="s">
        <v>20</v>
      </c>
      <c r="E238" t="s">
        <v>140</v>
      </c>
      <c r="F238" t="s">
        <v>4</v>
      </c>
      <c r="G238">
        <v>0.12742999999999999</v>
      </c>
      <c r="H238">
        <v>630399.73</v>
      </c>
      <c r="I238">
        <v>3672375.09</v>
      </c>
      <c r="J238">
        <v>-69.62</v>
      </c>
      <c r="K238">
        <v>-69.62</v>
      </c>
      <c r="L238">
        <v>0</v>
      </c>
      <c r="M238" t="s">
        <v>376</v>
      </c>
      <c r="N238" t="s">
        <v>5</v>
      </c>
      <c r="O238">
        <v>10</v>
      </c>
      <c r="P238">
        <v>17</v>
      </c>
      <c r="Q238">
        <v>5963</v>
      </c>
    </row>
    <row r="239" spans="1:17" x14ac:dyDescent="0.25">
      <c r="A239" t="s">
        <v>375</v>
      </c>
      <c r="B239" t="s">
        <v>296</v>
      </c>
      <c r="C239" t="s">
        <v>11</v>
      </c>
      <c r="D239" t="s">
        <v>12</v>
      </c>
      <c r="E239" t="s">
        <v>3</v>
      </c>
      <c r="F239" t="s">
        <v>4</v>
      </c>
      <c r="G239">
        <v>6.105E-2</v>
      </c>
      <c r="H239">
        <v>630714.82999999996</v>
      </c>
      <c r="I239">
        <v>3672280.26</v>
      </c>
      <c r="J239">
        <v>-68.94</v>
      </c>
      <c r="K239">
        <v>-68.94</v>
      </c>
      <c r="L239">
        <v>0</v>
      </c>
      <c r="M239" t="s">
        <v>376</v>
      </c>
      <c r="N239" t="s">
        <v>5</v>
      </c>
      <c r="O239">
        <v>10</v>
      </c>
      <c r="P239">
        <v>17</v>
      </c>
      <c r="Q239">
        <v>5963</v>
      </c>
    </row>
    <row r="240" spans="1:17" x14ac:dyDescent="0.25">
      <c r="A240" t="s">
        <v>375</v>
      </c>
      <c r="B240" t="s">
        <v>296</v>
      </c>
      <c r="C240" t="s">
        <v>11</v>
      </c>
      <c r="D240" t="s">
        <v>12</v>
      </c>
      <c r="E240" t="s">
        <v>255</v>
      </c>
      <c r="F240" t="s">
        <v>4</v>
      </c>
      <c r="G240">
        <v>6.105E-2</v>
      </c>
      <c r="H240">
        <v>630714.82999999996</v>
      </c>
      <c r="I240">
        <v>3672280.26</v>
      </c>
      <c r="J240">
        <v>-68.94</v>
      </c>
      <c r="K240">
        <v>-68.94</v>
      </c>
      <c r="L240">
        <v>0</v>
      </c>
      <c r="M240" t="s">
        <v>376</v>
      </c>
      <c r="N240" t="s">
        <v>5</v>
      </c>
      <c r="O240">
        <v>10</v>
      </c>
      <c r="P240">
        <v>17</v>
      </c>
      <c r="Q240">
        <v>5963</v>
      </c>
    </row>
    <row r="241" spans="1:17" x14ac:dyDescent="0.25">
      <c r="A241" t="s">
        <v>375</v>
      </c>
      <c r="B241" t="s">
        <v>296</v>
      </c>
      <c r="C241" t="s">
        <v>11</v>
      </c>
      <c r="D241" t="s">
        <v>12</v>
      </c>
      <c r="E241" t="s">
        <v>7</v>
      </c>
      <c r="F241" t="s">
        <v>4</v>
      </c>
      <c r="G241">
        <v>6.105E-2</v>
      </c>
      <c r="H241">
        <v>630714.82999999996</v>
      </c>
      <c r="I241">
        <v>3672280.26</v>
      </c>
      <c r="J241">
        <v>-68.94</v>
      </c>
      <c r="K241">
        <v>-68.94</v>
      </c>
      <c r="L241">
        <v>0</v>
      </c>
      <c r="M241" t="s">
        <v>376</v>
      </c>
      <c r="N241" t="s">
        <v>5</v>
      </c>
      <c r="O241">
        <v>10</v>
      </c>
      <c r="P241">
        <v>17</v>
      </c>
      <c r="Q241">
        <v>5963</v>
      </c>
    </row>
    <row r="242" spans="1:17" x14ac:dyDescent="0.25">
      <c r="A242" t="s">
        <v>375</v>
      </c>
      <c r="B242" t="s">
        <v>296</v>
      </c>
      <c r="C242" t="s">
        <v>11</v>
      </c>
      <c r="D242" t="s">
        <v>12</v>
      </c>
      <c r="E242" t="s">
        <v>252</v>
      </c>
      <c r="F242" t="s">
        <v>4</v>
      </c>
      <c r="G242">
        <v>1.54E-2</v>
      </c>
      <c r="H242">
        <v>630714.82999999996</v>
      </c>
      <c r="I242">
        <v>3672303.97</v>
      </c>
      <c r="J242">
        <v>-68.959999999999994</v>
      </c>
      <c r="K242">
        <v>-68.959999999999994</v>
      </c>
      <c r="L242">
        <v>0</v>
      </c>
      <c r="M242" t="s">
        <v>376</v>
      </c>
      <c r="N242" t="s">
        <v>5</v>
      </c>
      <c r="O242">
        <v>10</v>
      </c>
      <c r="P242">
        <v>17</v>
      </c>
      <c r="Q242">
        <v>5963</v>
      </c>
    </row>
    <row r="243" spans="1:17" x14ac:dyDescent="0.25">
      <c r="A243" t="s">
        <v>375</v>
      </c>
      <c r="B243" t="s">
        <v>296</v>
      </c>
      <c r="C243" t="s">
        <v>11</v>
      </c>
      <c r="D243" t="s">
        <v>12</v>
      </c>
      <c r="E243" t="s">
        <v>253</v>
      </c>
      <c r="F243" t="s">
        <v>4</v>
      </c>
      <c r="G243">
        <v>1.5440000000000001E-2</v>
      </c>
      <c r="H243">
        <v>630714.82999999996</v>
      </c>
      <c r="I243">
        <v>3672303.97</v>
      </c>
      <c r="J243">
        <v>-68.959999999999994</v>
      </c>
      <c r="K243">
        <v>-68.959999999999994</v>
      </c>
      <c r="L243">
        <v>0</v>
      </c>
      <c r="M243" t="s">
        <v>376</v>
      </c>
      <c r="N243" t="s">
        <v>5</v>
      </c>
      <c r="O243">
        <v>10</v>
      </c>
      <c r="P243">
        <v>17</v>
      </c>
      <c r="Q243">
        <v>5963</v>
      </c>
    </row>
    <row r="244" spans="1:17" x14ac:dyDescent="0.25">
      <c r="A244" t="s">
        <v>375</v>
      </c>
      <c r="B244" t="s">
        <v>296</v>
      </c>
      <c r="C244" t="s">
        <v>11</v>
      </c>
      <c r="D244" t="s">
        <v>12</v>
      </c>
      <c r="E244" t="s">
        <v>254</v>
      </c>
      <c r="F244" t="s">
        <v>4</v>
      </c>
      <c r="G244">
        <v>1.5219999999999999E-2</v>
      </c>
      <c r="H244">
        <v>630714.82999999996</v>
      </c>
      <c r="I244">
        <v>3672280.26</v>
      </c>
      <c r="J244">
        <v>-68.94</v>
      </c>
      <c r="K244">
        <v>-68.94</v>
      </c>
      <c r="L244">
        <v>0</v>
      </c>
      <c r="M244" t="s">
        <v>376</v>
      </c>
      <c r="N244" t="s">
        <v>5</v>
      </c>
      <c r="O244">
        <v>10</v>
      </c>
      <c r="P244">
        <v>17</v>
      </c>
      <c r="Q244">
        <v>5963</v>
      </c>
    </row>
    <row r="245" spans="1:17" x14ac:dyDescent="0.25">
      <c r="A245" t="s">
        <v>375</v>
      </c>
      <c r="B245" t="s">
        <v>296</v>
      </c>
      <c r="C245" t="s">
        <v>11</v>
      </c>
      <c r="D245" t="s">
        <v>12</v>
      </c>
      <c r="E245" t="s">
        <v>256</v>
      </c>
      <c r="F245" t="s">
        <v>4</v>
      </c>
      <c r="G245">
        <v>2.7199999999999998E-2</v>
      </c>
      <c r="H245">
        <v>630714.82999999996</v>
      </c>
      <c r="I245">
        <v>3672232.85</v>
      </c>
      <c r="J245">
        <v>-68.91</v>
      </c>
      <c r="K245">
        <v>-68.91</v>
      </c>
      <c r="L245">
        <v>0</v>
      </c>
      <c r="M245" t="s">
        <v>376</v>
      </c>
      <c r="N245" t="s">
        <v>5</v>
      </c>
      <c r="O245">
        <v>10</v>
      </c>
      <c r="P245">
        <v>17</v>
      </c>
      <c r="Q245">
        <v>5963</v>
      </c>
    </row>
    <row r="246" spans="1:17" x14ac:dyDescent="0.25">
      <c r="A246" t="s">
        <v>375</v>
      </c>
      <c r="B246" t="s">
        <v>296</v>
      </c>
      <c r="C246" t="s">
        <v>11</v>
      </c>
      <c r="D246" t="s">
        <v>12</v>
      </c>
      <c r="E246" t="s">
        <v>134</v>
      </c>
      <c r="F246" t="s">
        <v>4</v>
      </c>
      <c r="G246">
        <v>2.7199999999999998E-2</v>
      </c>
      <c r="H246">
        <v>630714.82999999996</v>
      </c>
      <c r="I246">
        <v>3672232.85</v>
      </c>
      <c r="J246">
        <v>-68.91</v>
      </c>
      <c r="K246">
        <v>-68.91</v>
      </c>
      <c r="L246">
        <v>0</v>
      </c>
      <c r="M246" t="s">
        <v>376</v>
      </c>
      <c r="N246" t="s">
        <v>5</v>
      </c>
      <c r="O246">
        <v>10</v>
      </c>
      <c r="P246">
        <v>17</v>
      </c>
      <c r="Q246">
        <v>5963</v>
      </c>
    </row>
    <row r="247" spans="1:17" x14ac:dyDescent="0.25">
      <c r="A247" t="s">
        <v>375</v>
      </c>
      <c r="B247" t="s">
        <v>296</v>
      </c>
      <c r="C247" t="s">
        <v>11</v>
      </c>
      <c r="D247" t="s">
        <v>12</v>
      </c>
      <c r="E247" t="s">
        <v>141</v>
      </c>
      <c r="F247" t="s">
        <v>4</v>
      </c>
      <c r="G247">
        <v>5.1200000000000004E-3</v>
      </c>
      <c r="H247">
        <v>630714.82999999996</v>
      </c>
      <c r="I247">
        <v>3672303.97</v>
      </c>
      <c r="J247">
        <v>-68.959999999999994</v>
      </c>
      <c r="K247">
        <v>-68.959999999999994</v>
      </c>
      <c r="L247">
        <v>0</v>
      </c>
      <c r="M247" t="s">
        <v>376</v>
      </c>
      <c r="N247" t="s">
        <v>5</v>
      </c>
      <c r="O247">
        <v>10</v>
      </c>
      <c r="P247">
        <v>17</v>
      </c>
      <c r="Q247">
        <v>5963</v>
      </c>
    </row>
    <row r="248" spans="1:17" x14ac:dyDescent="0.25">
      <c r="A248" t="s">
        <v>375</v>
      </c>
      <c r="B248" t="s">
        <v>296</v>
      </c>
      <c r="C248" t="s">
        <v>11</v>
      </c>
      <c r="D248" t="s">
        <v>12</v>
      </c>
      <c r="E248" t="s">
        <v>142</v>
      </c>
      <c r="F248" t="s">
        <v>4</v>
      </c>
      <c r="G248">
        <v>5.13E-3</v>
      </c>
      <c r="H248">
        <v>630714.82999999996</v>
      </c>
      <c r="I248">
        <v>3672303.97</v>
      </c>
      <c r="J248">
        <v>-68.959999999999994</v>
      </c>
      <c r="K248">
        <v>-68.959999999999994</v>
      </c>
      <c r="L248">
        <v>0</v>
      </c>
      <c r="M248" t="s">
        <v>376</v>
      </c>
      <c r="N248" t="s">
        <v>5</v>
      </c>
      <c r="O248">
        <v>10</v>
      </c>
      <c r="P248">
        <v>17</v>
      </c>
      <c r="Q248">
        <v>5963</v>
      </c>
    </row>
    <row r="249" spans="1:17" x14ac:dyDescent="0.25">
      <c r="A249" t="s">
        <v>375</v>
      </c>
      <c r="B249" t="s">
        <v>296</v>
      </c>
      <c r="C249" t="s">
        <v>11</v>
      </c>
      <c r="D249" t="s">
        <v>12</v>
      </c>
      <c r="E249" t="s">
        <v>143</v>
      </c>
      <c r="F249" t="s">
        <v>4</v>
      </c>
      <c r="G249">
        <v>5.1399999999999996E-3</v>
      </c>
      <c r="H249">
        <v>630714.82999999996</v>
      </c>
      <c r="I249">
        <v>3672303.97</v>
      </c>
      <c r="J249">
        <v>-68.959999999999994</v>
      </c>
      <c r="K249">
        <v>-68.959999999999994</v>
      </c>
      <c r="L249">
        <v>0</v>
      </c>
      <c r="M249" t="s">
        <v>376</v>
      </c>
      <c r="N249" t="s">
        <v>5</v>
      </c>
      <c r="O249">
        <v>10</v>
      </c>
      <c r="P249">
        <v>17</v>
      </c>
      <c r="Q249">
        <v>5963</v>
      </c>
    </row>
    <row r="250" spans="1:17" x14ac:dyDescent="0.25">
      <c r="A250" t="s">
        <v>375</v>
      </c>
      <c r="B250" t="s">
        <v>296</v>
      </c>
      <c r="C250" t="s">
        <v>11</v>
      </c>
      <c r="D250" t="s">
        <v>12</v>
      </c>
      <c r="E250" t="s">
        <v>135</v>
      </c>
      <c r="F250" t="s">
        <v>4</v>
      </c>
      <c r="G250">
        <v>5.1599999999999997E-3</v>
      </c>
      <c r="H250">
        <v>630714.82999999996</v>
      </c>
      <c r="I250">
        <v>3672303.97</v>
      </c>
      <c r="J250">
        <v>-68.959999999999994</v>
      </c>
      <c r="K250">
        <v>-68.959999999999994</v>
      </c>
      <c r="L250">
        <v>0</v>
      </c>
      <c r="M250" t="s">
        <v>376</v>
      </c>
      <c r="N250" t="s">
        <v>5</v>
      </c>
      <c r="O250">
        <v>10</v>
      </c>
      <c r="P250">
        <v>17</v>
      </c>
      <c r="Q250">
        <v>5963</v>
      </c>
    </row>
    <row r="251" spans="1:17" x14ac:dyDescent="0.25">
      <c r="A251" t="s">
        <v>375</v>
      </c>
      <c r="B251" t="s">
        <v>296</v>
      </c>
      <c r="C251" t="s">
        <v>11</v>
      </c>
      <c r="D251" t="s">
        <v>12</v>
      </c>
      <c r="E251" t="s">
        <v>136</v>
      </c>
      <c r="F251" t="s">
        <v>4</v>
      </c>
      <c r="G251">
        <v>5.1599999999999997E-3</v>
      </c>
      <c r="H251">
        <v>630714.82999999996</v>
      </c>
      <c r="I251">
        <v>3672303.97</v>
      </c>
      <c r="J251">
        <v>-68.959999999999994</v>
      </c>
      <c r="K251">
        <v>-68.959999999999994</v>
      </c>
      <c r="L251">
        <v>0</v>
      </c>
      <c r="M251" t="s">
        <v>376</v>
      </c>
      <c r="N251" t="s">
        <v>5</v>
      </c>
      <c r="O251">
        <v>10</v>
      </c>
      <c r="P251">
        <v>17</v>
      </c>
      <c r="Q251">
        <v>5963</v>
      </c>
    </row>
    <row r="252" spans="1:17" x14ac:dyDescent="0.25">
      <c r="A252" t="s">
        <v>375</v>
      </c>
      <c r="B252" t="s">
        <v>296</v>
      </c>
      <c r="C252" t="s">
        <v>11</v>
      </c>
      <c r="D252" t="s">
        <v>12</v>
      </c>
      <c r="E252" t="s">
        <v>137</v>
      </c>
      <c r="F252" t="s">
        <v>4</v>
      </c>
      <c r="G252">
        <v>5.13E-3</v>
      </c>
      <c r="H252">
        <v>630714.82999999996</v>
      </c>
      <c r="I252">
        <v>3672303.97</v>
      </c>
      <c r="J252">
        <v>-68.959999999999994</v>
      </c>
      <c r="K252">
        <v>-68.959999999999994</v>
      </c>
      <c r="L252">
        <v>0</v>
      </c>
      <c r="M252" t="s">
        <v>376</v>
      </c>
      <c r="N252" t="s">
        <v>5</v>
      </c>
      <c r="O252">
        <v>10</v>
      </c>
      <c r="P252">
        <v>17</v>
      </c>
      <c r="Q252">
        <v>5963</v>
      </c>
    </row>
    <row r="253" spans="1:17" x14ac:dyDescent="0.25">
      <c r="A253" t="s">
        <v>375</v>
      </c>
      <c r="B253" t="s">
        <v>296</v>
      </c>
      <c r="C253" t="s">
        <v>11</v>
      </c>
      <c r="D253" t="s">
        <v>12</v>
      </c>
      <c r="E253" t="s">
        <v>138</v>
      </c>
      <c r="F253" t="s">
        <v>4</v>
      </c>
      <c r="G253">
        <v>5.0499999999999998E-3</v>
      </c>
      <c r="H253">
        <v>630714.82999999996</v>
      </c>
      <c r="I253">
        <v>3672280.26</v>
      </c>
      <c r="J253">
        <v>-68.94</v>
      </c>
      <c r="K253">
        <v>-68.94</v>
      </c>
      <c r="L253">
        <v>0</v>
      </c>
      <c r="M253" t="s">
        <v>376</v>
      </c>
      <c r="N253" t="s">
        <v>5</v>
      </c>
      <c r="O253">
        <v>10</v>
      </c>
      <c r="P253">
        <v>17</v>
      </c>
      <c r="Q253">
        <v>5963</v>
      </c>
    </row>
    <row r="254" spans="1:17" x14ac:dyDescent="0.25">
      <c r="A254" t="s">
        <v>375</v>
      </c>
      <c r="B254" t="s">
        <v>296</v>
      </c>
      <c r="C254" t="s">
        <v>11</v>
      </c>
      <c r="D254" t="s">
        <v>12</v>
      </c>
      <c r="E254" t="s">
        <v>139</v>
      </c>
      <c r="F254" t="s">
        <v>4</v>
      </c>
      <c r="G254">
        <v>5.0699999999999999E-3</v>
      </c>
      <c r="H254">
        <v>630714.82999999996</v>
      </c>
      <c r="I254">
        <v>3672280.26</v>
      </c>
      <c r="J254">
        <v>-68.94</v>
      </c>
      <c r="K254">
        <v>-68.94</v>
      </c>
      <c r="L254">
        <v>0</v>
      </c>
      <c r="M254" t="s">
        <v>376</v>
      </c>
      <c r="N254" t="s">
        <v>5</v>
      </c>
      <c r="O254">
        <v>10</v>
      </c>
      <c r="P254">
        <v>17</v>
      </c>
      <c r="Q254">
        <v>5963</v>
      </c>
    </row>
    <row r="255" spans="1:17" x14ac:dyDescent="0.25">
      <c r="A255" t="s">
        <v>375</v>
      </c>
      <c r="B255" t="s">
        <v>296</v>
      </c>
      <c r="C255" t="s">
        <v>11</v>
      </c>
      <c r="D255" t="s">
        <v>12</v>
      </c>
      <c r="E255" t="s">
        <v>140</v>
      </c>
      <c r="F255" t="s">
        <v>4</v>
      </c>
      <c r="G255">
        <v>5.0899999999999999E-3</v>
      </c>
      <c r="H255">
        <v>630714.82999999996</v>
      </c>
      <c r="I255">
        <v>3672280.26</v>
      </c>
      <c r="J255">
        <v>-68.94</v>
      </c>
      <c r="K255">
        <v>-68.94</v>
      </c>
      <c r="L255">
        <v>0</v>
      </c>
      <c r="M255" t="s">
        <v>376</v>
      </c>
      <c r="N255" t="s">
        <v>5</v>
      </c>
      <c r="O255">
        <v>10</v>
      </c>
      <c r="P255">
        <v>17</v>
      </c>
      <c r="Q255">
        <v>5963</v>
      </c>
    </row>
    <row r="256" spans="1:17" x14ac:dyDescent="0.25">
      <c r="A256" t="s">
        <v>375</v>
      </c>
      <c r="B256" t="s">
        <v>297</v>
      </c>
      <c r="C256" t="s">
        <v>11</v>
      </c>
      <c r="D256" t="s">
        <v>18</v>
      </c>
      <c r="E256" t="s">
        <v>3</v>
      </c>
      <c r="F256" t="s">
        <v>4</v>
      </c>
      <c r="G256">
        <v>141.65645000000001</v>
      </c>
      <c r="H256">
        <v>630472.43999999994</v>
      </c>
      <c r="I256">
        <v>3672375.09</v>
      </c>
      <c r="J256">
        <v>-69.489999999999995</v>
      </c>
      <c r="K256">
        <v>-69.489999999999995</v>
      </c>
      <c r="L256">
        <v>0</v>
      </c>
      <c r="M256" t="s">
        <v>376</v>
      </c>
      <c r="N256" t="s">
        <v>5</v>
      </c>
      <c r="O256">
        <v>10</v>
      </c>
      <c r="P256">
        <v>17</v>
      </c>
      <c r="Q256">
        <v>5963</v>
      </c>
    </row>
    <row r="257" spans="1:17" x14ac:dyDescent="0.25">
      <c r="A257" t="s">
        <v>375</v>
      </c>
      <c r="B257" t="s">
        <v>297</v>
      </c>
      <c r="C257" t="s">
        <v>11</v>
      </c>
      <c r="D257" t="s">
        <v>18</v>
      </c>
      <c r="E257" t="s">
        <v>255</v>
      </c>
      <c r="F257" t="s">
        <v>4</v>
      </c>
      <c r="G257">
        <v>141.65645000000001</v>
      </c>
      <c r="H257">
        <v>630472.43999999994</v>
      </c>
      <c r="I257">
        <v>3672375.09</v>
      </c>
      <c r="J257">
        <v>-69.489999999999995</v>
      </c>
      <c r="K257">
        <v>-69.489999999999995</v>
      </c>
      <c r="L257">
        <v>0</v>
      </c>
      <c r="M257" t="s">
        <v>376</v>
      </c>
      <c r="N257" t="s">
        <v>5</v>
      </c>
      <c r="O257">
        <v>10</v>
      </c>
      <c r="P257">
        <v>17</v>
      </c>
      <c r="Q257">
        <v>5963</v>
      </c>
    </row>
    <row r="258" spans="1:17" x14ac:dyDescent="0.25">
      <c r="A258" t="s">
        <v>375</v>
      </c>
      <c r="B258" t="s">
        <v>297</v>
      </c>
      <c r="C258" t="s">
        <v>11</v>
      </c>
      <c r="D258" t="s">
        <v>18</v>
      </c>
      <c r="E258" t="s">
        <v>7</v>
      </c>
      <c r="F258" t="s">
        <v>4</v>
      </c>
      <c r="G258">
        <v>141.65645000000001</v>
      </c>
      <c r="H258">
        <v>630472.43999999994</v>
      </c>
      <c r="I258">
        <v>3672375.09</v>
      </c>
      <c r="J258">
        <v>-69.489999999999995</v>
      </c>
      <c r="K258">
        <v>-69.489999999999995</v>
      </c>
      <c r="L258">
        <v>0</v>
      </c>
      <c r="M258" t="s">
        <v>376</v>
      </c>
      <c r="N258" t="s">
        <v>5</v>
      </c>
      <c r="O258">
        <v>10</v>
      </c>
      <c r="P258">
        <v>17</v>
      </c>
      <c r="Q258">
        <v>5963</v>
      </c>
    </row>
    <row r="259" spans="1:17" x14ac:dyDescent="0.25">
      <c r="A259" t="s">
        <v>375</v>
      </c>
      <c r="B259" t="s">
        <v>297</v>
      </c>
      <c r="C259" t="s">
        <v>11</v>
      </c>
      <c r="D259" t="s">
        <v>18</v>
      </c>
      <c r="E259" t="s">
        <v>252</v>
      </c>
      <c r="F259" t="s">
        <v>4</v>
      </c>
      <c r="G259">
        <v>89.579490000000007</v>
      </c>
      <c r="H259">
        <v>630569.4</v>
      </c>
      <c r="I259">
        <v>3672375.09</v>
      </c>
      <c r="J259">
        <v>-69.3</v>
      </c>
      <c r="K259">
        <v>-69.3</v>
      </c>
      <c r="L259">
        <v>0</v>
      </c>
      <c r="M259" t="s">
        <v>376</v>
      </c>
      <c r="N259" t="s">
        <v>5</v>
      </c>
      <c r="O259">
        <v>10</v>
      </c>
      <c r="P259">
        <v>17</v>
      </c>
      <c r="Q259">
        <v>5963</v>
      </c>
    </row>
    <row r="260" spans="1:17" x14ac:dyDescent="0.25">
      <c r="A260" t="s">
        <v>375</v>
      </c>
      <c r="B260" t="s">
        <v>297</v>
      </c>
      <c r="C260" t="s">
        <v>11</v>
      </c>
      <c r="D260" t="s">
        <v>18</v>
      </c>
      <c r="E260" t="s">
        <v>253</v>
      </c>
      <c r="F260" t="s">
        <v>4</v>
      </c>
      <c r="G260">
        <v>48.34254</v>
      </c>
      <c r="H260">
        <v>630569.4</v>
      </c>
      <c r="I260">
        <v>3672375.09</v>
      </c>
      <c r="J260">
        <v>-69.3</v>
      </c>
      <c r="K260">
        <v>-69.3</v>
      </c>
      <c r="L260">
        <v>0</v>
      </c>
      <c r="M260" t="s">
        <v>376</v>
      </c>
      <c r="N260" t="s">
        <v>5</v>
      </c>
      <c r="O260">
        <v>10</v>
      </c>
      <c r="P260">
        <v>17</v>
      </c>
      <c r="Q260">
        <v>5963</v>
      </c>
    </row>
    <row r="261" spans="1:17" x14ac:dyDescent="0.25">
      <c r="A261" t="s">
        <v>375</v>
      </c>
      <c r="B261" t="s">
        <v>297</v>
      </c>
      <c r="C261" t="s">
        <v>11</v>
      </c>
      <c r="D261" t="s">
        <v>18</v>
      </c>
      <c r="E261" t="s">
        <v>254</v>
      </c>
      <c r="F261" t="s">
        <v>4</v>
      </c>
      <c r="G261">
        <v>55.159080000000003</v>
      </c>
      <c r="H261">
        <v>630423.97</v>
      </c>
      <c r="I261">
        <v>3672375.09</v>
      </c>
      <c r="J261">
        <v>-69.58</v>
      </c>
      <c r="K261">
        <v>-69.58</v>
      </c>
      <c r="L261">
        <v>0</v>
      </c>
      <c r="M261" t="s">
        <v>376</v>
      </c>
      <c r="N261" t="s">
        <v>5</v>
      </c>
      <c r="O261">
        <v>10</v>
      </c>
      <c r="P261">
        <v>17</v>
      </c>
      <c r="Q261">
        <v>5963</v>
      </c>
    </row>
    <row r="262" spans="1:17" x14ac:dyDescent="0.25">
      <c r="A262" t="s">
        <v>375</v>
      </c>
      <c r="B262" t="s">
        <v>297</v>
      </c>
      <c r="C262" t="s">
        <v>11</v>
      </c>
      <c r="D262" t="s">
        <v>18</v>
      </c>
      <c r="E262" t="s">
        <v>256</v>
      </c>
      <c r="F262" t="s">
        <v>4</v>
      </c>
      <c r="G262">
        <v>55.364600000000003</v>
      </c>
      <c r="H262">
        <v>630714.82999999996</v>
      </c>
      <c r="I262">
        <v>3672209.14</v>
      </c>
      <c r="J262">
        <v>-68.89</v>
      </c>
      <c r="K262">
        <v>-68.89</v>
      </c>
      <c r="L262">
        <v>0</v>
      </c>
      <c r="M262" t="s">
        <v>376</v>
      </c>
      <c r="N262" t="s">
        <v>5</v>
      </c>
      <c r="O262">
        <v>10</v>
      </c>
      <c r="P262">
        <v>17</v>
      </c>
      <c r="Q262">
        <v>5963</v>
      </c>
    </row>
    <row r="263" spans="1:17" x14ac:dyDescent="0.25">
      <c r="A263" t="s">
        <v>375</v>
      </c>
      <c r="B263" t="s">
        <v>297</v>
      </c>
      <c r="C263" t="s">
        <v>11</v>
      </c>
      <c r="D263" t="s">
        <v>18</v>
      </c>
      <c r="E263" t="s">
        <v>134</v>
      </c>
      <c r="F263" t="s">
        <v>4</v>
      </c>
      <c r="G263">
        <v>55.364600000000003</v>
      </c>
      <c r="H263">
        <v>630714.82999999996</v>
      </c>
      <c r="I263">
        <v>3672209.14</v>
      </c>
      <c r="J263">
        <v>-68.89</v>
      </c>
      <c r="K263">
        <v>-68.89</v>
      </c>
      <c r="L263">
        <v>0</v>
      </c>
      <c r="M263" t="s">
        <v>376</v>
      </c>
      <c r="N263" t="s">
        <v>5</v>
      </c>
      <c r="O263">
        <v>10</v>
      </c>
      <c r="P263">
        <v>17</v>
      </c>
      <c r="Q263">
        <v>5963</v>
      </c>
    </row>
    <row r="264" spans="1:17" x14ac:dyDescent="0.25">
      <c r="A264" t="s">
        <v>375</v>
      </c>
      <c r="B264" t="s">
        <v>297</v>
      </c>
      <c r="C264" t="s">
        <v>11</v>
      </c>
      <c r="D264" t="s">
        <v>18</v>
      </c>
      <c r="E264" t="s">
        <v>141</v>
      </c>
      <c r="F264" t="s">
        <v>4</v>
      </c>
      <c r="G264">
        <v>29.897919999999999</v>
      </c>
      <c r="H264">
        <v>630569.4</v>
      </c>
      <c r="I264">
        <v>3672375.09</v>
      </c>
      <c r="J264">
        <v>-69.3</v>
      </c>
      <c r="K264">
        <v>-69.3</v>
      </c>
      <c r="L264">
        <v>0</v>
      </c>
      <c r="M264" t="s">
        <v>376</v>
      </c>
      <c r="N264" t="s">
        <v>5</v>
      </c>
      <c r="O264">
        <v>10</v>
      </c>
      <c r="P264">
        <v>17</v>
      </c>
      <c r="Q264">
        <v>5963</v>
      </c>
    </row>
    <row r="265" spans="1:17" x14ac:dyDescent="0.25">
      <c r="A265" t="s">
        <v>375</v>
      </c>
      <c r="B265" t="s">
        <v>297</v>
      </c>
      <c r="C265" t="s">
        <v>11</v>
      </c>
      <c r="D265" t="s">
        <v>18</v>
      </c>
      <c r="E265" t="s">
        <v>142</v>
      </c>
      <c r="F265" t="s">
        <v>4</v>
      </c>
      <c r="G265">
        <v>29.788779999999999</v>
      </c>
      <c r="H265">
        <v>630569.4</v>
      </c>
      <c r="I265">
        <v>3672375.09</v>
      </c>
      <c r="J265">
        <v>-69.3</v>
      </c>
      <c r="K265">
        <v>-69.3</v>
      </c>
      <c r="L265">
        <v>0</v>
      </c>
      <c r="M265" t="s">
        <v>376</v>
      </c>
      <c r="N265" t="s">
        <v>5</v>
      </c>
      <c r="O265">
        <v>10</v>
      </c>
      <c r="P265">
        <v>17</v>
      </c>
      <c r="Q265">
        <v>5963</v>
      </c>
    </row>
    <row r="266" spans="1:17" x14ac:dyDescent="0.25">
      <c r="A266" t="s">
        <v>375</v>
      </c>
      <c r="B266" t="s">
        <v>297</v>
      </c>
      <c r="C266" t="s">
        <v>11</v>
      </c>
      <c r="D266" t="s">
        <v>18</v>
      </c>
      <c r="E266" t="s">
        <v>143</v>
      </c>
      <c r="F266" t="s">
        <v>4</v>
      </c>
      <c r="G266">
        <v>30.01024</v>
      </c>
      <c r="H266">
        <v>630569.4</v>
      </c>
      <c r="I266">
        <v>3672375.09</v>
      </c>
      <c r="J266">
        <v>-69.3</v>
      </c>
      <c r="K266">
        <v>-69.3</v>
      </c>
      <c r="L266">
        <v>0</v>
      </c>
      <c r="M266" t="s">
        <v>376</v>
      </c>
      <c r="N266" t="s">
        <v>5</v>
      </c>
      <c r="O266">
        <v>10</v>
      </c>
      <c r="P266">
        <v>17</v>
      </c>
      <c r="Q266">
        <v>5963</v>
      </c>
    </row>
    <row r="267" spans="1:17" x14ac:dyDescent="0.25">
      <c r="A267" t="s">
        <v>375</v>
      </c>
      <c r="B267" t="s">
        <v>297</v>
      </c>
      <c r="C267" t="s">
        <v>11</v>
      </c>
      <c r="D267" t="s">
        <v>18</v>
      </c>
      <c r="E267" t="s">
        <v>135</v>
      </c>
      <c r="F267" t="s">
        <v>4</v>
      </c>
      <c r="G267">
        <v>18.1159</v>
      </c>
      <c r="H267">
        <v>630569.4</v>
      </c>
      <c r="I267">
        <v>3672375.09</v>
      </c>
      <c r="J267">
        <v>-69.3</v>
      </c>
      <c r="K267">
        <v>-69.3</v>
      </c>
      <c r="L267">
        <v>0</v>
      </c>
      <c r="M267" t="s">
        <v>376</v>
      </c>
      <c r="N267" t="s">
        <v>5</v>
      </c>
      <c r="O267">
        <v>10</v>
      </c>
      <c r="P267">
        <v>17</v>
      </c>
      <c r="Q267">
        <v>5963</v>
      </c>
    </row>
    <row r="268" spans="1:17" x14ac:dyDescent="0.25">
      <c r="A268" t="s">
        <v>375</v>
      </c>
      <c r="B268" t="s">
        <v>297</v>
      </c>
      <c r="C268" t="s">
        <v>11</v>
      </c>
      <c r="D268" t="s">
        <v>18</v>
      </c>
      <c r="E268" t="s">
        <v>136</v>
      </c>
      <c r="F268" t="s">
        <v>4</v>
      </c>
      <c r="G268">
        <v>15.93304</v>
      </c>
      <c r="H268">
        <v>630569.4</v>
      </c>
      <c r="I268">
        <v>3672375.09</v>
      </c>
      <c r="J268">
        <v>-69.3</v>
      </c>
      <c r="K268">
        <v>-69.3</v>
      </c>
      <c r="L268">
        <v>0</v>
      </c>
      <c r="M268" t="s">
        <v>376</v>
      </c>
      <c r="N268" t="s">
        <v>5</v>
      </c>
      <c r="O268">
        <v>10</v>
      </c>
      <c r="P268">
        <v>17</v>
      </c>
      <c r="Q268">
        <v>5963</v>
      </c>
    </row>
    <row r="269" spans="1:17" x14ac:dyDescent="0.25">
      <c r="A269" t="s">
        <v>375</v>
      </c>
      <c r="B269" t="s">
        <v>297</v>
      </c>
      <c r="C269" t="s">
        <v>11</v>
      </c>
      <c r="D269" t="s">
        <v>18</v>
      </c>
      <c r="E269" t="s">
        <v>137</v>
      </c>
      <c r="F269" t="s">
        <v>4</v>
      </c>
      <c r="G269">
        <v>14.77497</v>
      </c>
      <c r="H269">
        <v>630399.73</v>
      </c>
      <c r="I269">
        <v>3671995.77</v>
      </c>
      <c r="J269">
        <v>-69.36</v>
      </c>
      <c r="K269">
        <v>-69.36</v>
      </c>
      <c r="L269">
        <v>0</v>
      </c>
      <c r="M269" t="s">
        <v>376</v>
      </c>
      <c r="N269" t="s">
        <v>5</v>
      </c>
      <c r="O269">
        <v>10</v>
      </c>
      <c r="P269">
        <v>17</v>
      </c>
      <c r="Q269">
        <v>5963</v>
      </c>
    </row>
    <row r="270" spans="1:17" x14ac:dyDescent="0.25">
      <c r="A270" t="s">
        <v>375</v>
      </c>
      <c r="B270" t="s">
        <v>297</v>
      </c>
      <c r="C270" t="s">
        <v>11</v>
      </c>
      <c r="D270" t="s">
        <v>18</v>
      </c>
      <c r="E270" t="s">
        <v>138</v>
      </c>
      <c r="F270" t="s">
        <v>4</v>
      </c>
      <c r="G270">
        <v>19.371790000000001</v>
      </c>
      <c r="H270">
        <v>630485.19999999995</v>
      </c>
      <c r="I270">
        <v>3672380.53</v>
      </c>
      <c r="J270">
        <v>-69.47</v>
      </c>
      <c r="K270">
        <v>-69.47</v>
      </c>
      <c r="L270">
        <v>0</v>
      </c>
      <c r="M270" t="s">
        <v>376</v>
      </c>
      <c r="N270" t="s">
        <v>5</v>
      </c>
      <c r="O270">
        <v>10</v>
      </c>
      <c r="P270">
        <v>17</v>
      </c>
      <c r="Q270">
        <v>5963</v>
      </c>
    </row>
    <row r="271" spans="1:17" x14ac:dyDescent="0.25">
      <c r="A271" t="s">
        <v>375</v>
      </c>
      <c r="B271" t="s">
        <v>297</v>
      </c>
      <c r="C271" t="s">
        <v>11</v>
      </c>
      <c r="D271" t="s">
        <v>18</v>
      </c>
      <c r="E271" t="s">
        <v>139</v>
      </c>
      <c r="F271" t="s">
        <v>4</v>
      </c>
      <c r="G271">
        <v>19.40917</v>
      </c>
      <c r="H271">
        <v>630423.97</v>
      </c>
      <c r="I271">
        <v>3672375.09</v>
      </c>
      <c r="J271">
        <v>-69.58</v>
      </c>
      <c r="K271">
        <v>-69.58</v>
      </c>
      <c r="L271">
        <v>0</v>
      </c>
      <c r="M271" t="s">
        <v>376</v>
      </c>
      <c r="N271" t="s">
        <v>5</v>
      </c>
      <c r="O271">
        <v>10</v>
      </c>
      <c r="P271">
        <v>17</v>
      </c>
      <c r="Q271">
        <v>5963</v>
      </c>
    </row>
    <row r="272" spans="1:17" x14ac:dyDescent="0.25">
      <c r="A272" t="s">
        <v>375</v>
      </c>
      <c r="B272" t="s">
        <v>297</v>
      </c>
      <c r="C272" t="s">
        <v>11</v>
      </c>
      <c r="D272" t="s">
        <v>18</v>
      </c>
      <c r="E272" t="s">
        <v>140</v>
      </c>
      <c r="F272" t="s">
        <v>4</v>
      </c>
      <c r="G272">
        <v>19.49877</v>
      </c>
      <c r="H272">
        <v>630545.16</v>
      </c>
      <c r="I272">
        <v>3672375.09</v>
      </c>
      <c r="J272">
        <v>-69.349999999999994</v>
      </c>
      <c r="K272">
        <v>-69.349999999999994</v>
      </c>
      <c r="L272">
        <v>0</v>
      </c>
      <c r="M272" t="s">
        <v>376</v>
      </c>
      <c r="N272" t="s">
        <v>5</v>
      </c>
      <c r="O272">
        <v>10</v>
      </c>
      <c r="P272">
        <v>17</v>
      </c>
      <c r="Q272">
        <v>5963</v>
      </c>
    </row>
    <row r="273" spans="1:17" x14ac:dyDescent="0.25">
      <c r="A273" t="s">
        <v>375</v>
      </c>
      <c r="B273" t="s">
        <v>297</v>
      </c>
      <c r="C273" t="s">
        <v>11</v>
      </c>
      <c r="D273" t="s">
        <v>234</v>
      </c>
      <c r="E273" t="s">
        <v>3</v>
      </c>
      <c r="F273" t="s">
        <v>4</v>
      </c>
      <c r="G273">
        <v>140.69935000000001</v>
      </c>
      <c r="H273">
        <v>630448.19999999995</v>
      </c>
      <c r="I273">
        <v>3672375.09</v>
      </c>
      <c r="J273">
        <v>-69.53</v>
      </c>
      <c r="K273">
        <v>-69.53</v>
      </c>
      <c r="L273">
        <v>0</v>
      </c>
      <c r="M273" t="s">
        <v>376</v>
      </c>
      <c r="N273" t="s">
        <v>5</v>
      </c>
      <c r="O273">
        <v>10</v>
      </c>
      <c r="P273">
        <v>17</v>
      </c>
      <c r="Q273">
        <v>5963</v>
      </c>
    </row>
    <row r="274" spans="1:17" x14ac:dyDescent="0.25">
      <c r="A274" t="s">
        <v>375</v>
      </c>
      <c r="B274" t="s">
        <v>297</v>
      </c>
      <c r="C274" t="s">
        <v>11</v>
      </c>
      <c r="D274" t="s">
        <v>234</v>
      </c>
      <c r="E274" t="s">
        <v>255</v>
      </c>
      <c r="F274" t="s">
        <v>4</v>
      </c>
      <c r="G274">
        <v>140.69935000000001</v>
      </c>
      <c r="H274">
        <v>630448.19999999995</v>
      </c>
      <c r="I274">
        <v>3672375.09</v>
      </c>
      <c r="J274">
        <v>-69.53</v>
      </c>
      <c r="K274">
        <v>-69.53</v>
      </c>
      <c r="L274">
        <v>0</v>
      </c>
      <c r="M274" t="s">
        <v>376</v>
      </c>
      <c r="N274" t="s">
        <v>5</v>
      </c>
      <c r="O274">
        <v>10</v>
      </c>
      <c r="P274">
        <v>17</v>
      </c>
      <c r="Q274">
        <v>5963</v>
      </c>
    </row>
    <row r="275" spans="1:17" x14ac:dyDescent="0.25">
      <c r="A275" t="s">
        <v>375</v>
      </c>
      <c r="B275" t="s">
        <v>297</v>
      </c>
      <c r="C275" t="s">
        <v>11</v>
      </c>
      <c r="D275" t="s">
        <v>234</v>
      </c>
      <c r="E275" t="s">
        <v>7</v>
      </c>
      <c r="F275" t="s">
        <v>4</v>
      </c>
      <c r="G275">
        <v>140.69935000000001</v>
      </c>
      <c r="H275">
        <v>630448.19999999995</v>
      </c>
      <c r="I275">
        <v>3672375.09</v>
      </c>
      <c r="J275">
        <v>-69.53</v>
      </c>
      <c r="K275">
        <v>-69.53</v>
      </c>
      <c r="L275">
        <v>0</v>
      </c>
      <c r="M275" t="s">
        <v>376</v>
      </c>
      <c r="N275" t="s">
        <v>5</v>
      </c>
      <c r="O275">
        <v>10</v>
      </c>
      <c r="P275">
        <v>17</v>
      </c>
      <c r="Q275">
        <v>5963</v>
      </c>
    </row>
    <row r="276" spans="1:17" x14ac:dyDescent="0.25">
      <c r="A276" t="s">
        <v>375</v>
      </c>
      <c r="B276" t="s">
        <v>297</v>
      </c>
      <c r="C276" t="s">
        <v>11</v>
      </c>
      <c r="D276" t="s">
        <v>234</v>
      </c>
      <c r="E276" t="s">
        <v>252</v>
      </c>
      <c r="F276" t="s">
        <v>4</v>
      </c>
      <c r="G276">
        <v>89.520240000000001</v>
      </c>
      <c r="H276">
        <v>630569.4</v>
      </c>
      <c r="I276">
        <v>3672375.09</v>
      </c>
      <c r="J276">
        <v>-69.3</v>
      </c>
      <c r="K276">
        <v>-69.3</v>
      </c>
      <c r="L276">
        <v>0</v>
      </c>
      <c r="M276" t="s">
        <v>376</v>
      </c>
      <c r="N276" t="s">
        <v>5</v>
      </c>
      <c r="O276">
        <v>10</v>
      </c>
      <c r="P276">
        <v>17</v>
      </c>
      <c r="Q276">
        <v>5963</v>
      </c>
    </row>
    <row r="277" spans="1:17" x14ac:dyDescent="0.25">
      <c r="A277" t="s">
        <v>375</v>
      </c>
      <c r="B277" t="s">
        <v>297</v>
      </c>
      <c r="C277" t="s">
        <v>11</v>
      </c>
      <c r="D277" t="s">
        <v>234</v>
      </c>
      <c r="E277" t="s">
        <v>253</v>
      </c>
      <c r="F277" t="s">
        <v>4</v>
      </c>
      <c r="G277">
        <v>45.887949999999996</v>
      </c>
      <c r="H277">
        <v>630569.4</v>
      </c>
      <c r="I277">
        <v>3672375.09</v>
      </c>
      <c r="J277">
        <v>-69.3</v>
      </c>
      <c r="K277">
        <v>-69.3</v>
      </c>
      <c r="L277">
        <v>0</v>
      </c>
      <c r="M277" t="s">
        <v>376</v>
      </c>
      <c r="N277" t="s">
        <v>5</v>
      </c>
      <c r="O277">
        <v>10</v>
      </c>
      <c r="P277">
        <v>17</v>
      </c>
      <c r="Q277">
        <v>5963</v>
      </c>
    </row>
    <row r="278" spans="1:17" x14ac:dyDescent="0.25">
      <c r="A278" t="s">
        <v>375</v>
      </c>
      <c r="B278" t="s">
        <v>297</v>
      </c>
      <c r="C278" t="s">
        <v>11</v>
      </c>
      <c r="D278" t="s">
        <v>234</v>
      </c>
      <c r="E278" t="s">
        <v>254</v>
      </c>
      <c r="F278" t="s">
        <v>4</v>
      </c>
      <c r="G278">
        <v>55.03501</v>
      </c>
      <c r="H278">
        <v>630423.97</v>
      </c>
      <c r="I278">
        <v>3672375.09</v>
      </c>
      <c r="J278">
        <v>-69.58</v>
      </c>
      <c r="K278">
        <v>-69.58</v>
      </c>
      <c r="L278">
        <v>0</v>
      </c>
      <c r="M278" t="s">
        <v>376</v>
      </c>
      <c r="N278" t="s">
        <v>5</v>
      </c>
      <c r="O278">
        <v>10</v>
      </c>
      <c r="P278">
        <v>17</v>
      </c>
      <c r="Q278">
        <v>5963</v>
      </c>
    </row>
    <row r="279" spans="1:17" x14ac:dyDescent="0.25">
      <c r="A279" t="s">
        <v>375</v>
      </c>
      <c r="B279" t="s">
        <v>297</v>
      </c>
      <c r="C279" t="s">
        <v>11</v>
      </c>
      <c r="D279" t="s">
        <v>234</v>
      </c>
      <c r="E279" t="s">
        <v>256</v>
      </c>
      <c r="F279" t="s">
        <v>4</v>
      </c>
      <c r="G279">
        <v>55.264629999999997</v>
      </c>
      <c r="H279">
        <v>630714.82999999996</v>
      </c>
      <c r="I279">
        <v>3672209.14</v>
      </c>
      <c r="J279">
        <v>-68.89</v>
      </c>
      <c r="K279">
        <v>-68.89</v>
      </c>
      <c r="L279">
        <v>0</v>
      </c>
      <c r="M279" t="s">
        <v>376</v>
      </c>
      <c r="N279" t="s">
        <v>5</v>
      </c>
      <c r="O279">
        <v>10</v>
      </c>
      <c r="P279">
        <v>17</v>
      </c>
      <c r="Q279">
        <v>5963</v>
      </c>
    </row>
    <row r="280" spans="1:17" x14ac:dyDescent="0.25">
      <c r="A280" t="s">
        <v>375</v>
      </c>
      <c r="B280" t="s">
        <v>297</v>
      </c>
      <c r="C280" t="s">
        <v>11</v>
      </c>
      <c r="D280" t="s">
        <v>234</v>
      </c>
      <c r="E280" t="s">
        <v>134</v>
      </c>
      <c r="F280" t="s">
        <v>4</v>
      </c>
      <c r="G280">
        <v>55.264629999999997</v>
      </c>
      <c r="H280">
        <v>630714.82999999996</v>
      </c>
      <c r="I280">
        <v>3672209.14</v>
      </c>
      <c r="J280">
        <v>-68.89</v>
      </c>
      <c r="K280">
        <v>-68.89</v>
      </c>
      <c r="L280">
        <v>0</v>
      </c>
      <c r="M280" t="s">
        <v>376</v>
      </c>
      <c r="N280" t="s">
        <v>5</v>
      </c>
      <c r="O280">
        <v>10</v>
      </c>
      <c r="P280">
        <v>17</v>
      </c>
      <c r="Q280">
        <v>5963</v>
      </c>
    </row>
    <row r="281" spans="1:17" x14ac:dyDescent="0.25">
      <c r="A281" t="s">
        <v>375</v>
      </c>
      <c r="B281" t="s">
        <v>297</v>
      </c>
      <c r="C281" t="s">
        <v>11</v>
      </c>
      <c r="D281" t="s">
        <v>234</v>
      </c>
      <c r="E281" t="s">
        <v>141</v>
      </c>
      <c r="F281" t="s">
        <v>4</v>
      </c>
      <c r="G281">
        <v>29.780470000000001</v>
      </c>
      <c r="H281">
        <v>630569.4</v>
      </c>
      <c r="I281">
        <v>3672375.09</v>
      </c>
      <c r="J281">
        <v>-69.3</v>
      </c>
      <c r="K281">
        <v>-69.3</v>
      </c>
      <c r="L281">
        <v>0</v>
      </c>
      <c r="M281" t="s">
        <v>376</v>
      </c>
      <c r="N281" t="s">
        <v>5</v>
      </c>
      <c r="O281">
        <v>10</v>
      </c>
      <c r="P281">
        <v>17</v>
      </c>
      <c r="Q281">
        <v>5963</v>
      </c>
    </row>
    <row r="282" spans="1:17" x14ac:dyDescent="0.25">
      <c r="A282" t="s">
        <v>375</v>
      </c>
      <c r="B282" t="s">
        <v>297</v>
      </c>
      <c r="C282" t="s">
        <v>11</v>
      </c>
      <c r="D282" t="s">
        <v>234</v>
      </c>
      <c r="E282" t="s">
        <v>142</v>
      </c>
      <c r="F282" t="s">
        <v>4</v>
      </c>
      <c r="G282">
        <v>29.783629999999999</v>
      </c>
      <c r="H282">
        <v>630569.4</v>
      </c>
      <c r="I282">
        <v>3672375.09</v>
      </c>
      <c r="J282">
        <v>-69.3</v>
      </c>
      <c r="K282">
        <v>-69.3</v>
      </c>
      <c r="L282">
        <v>0</v>
      </c>
      <c r="M282" t="s">
        <v>376</v>
      </c>
      <c r="N282" t="s">
        <v>5</v>
      </c>
      <c r="O282">
        <v>10</v>
      </c>
      <c r="P282">
        <v>17</v>
      </c>
      <c r="Q282">
        <v>5963</v>
      </c>
    </row>
    <row r="283" spans="1:17" x14ac:dyDescent="0.25">
      <c r="A283" t="s">
        <v>375</v>
      </c>
      <c r="B283" t="s">
        <v>297</v>
      </c>
      <c r="C283" t="s">
        <v>11</v>
      </c>
      <c r="D283" t="s">
        <v>234</v>
      </c>
      <c r="E283" t="s">
        <v>143</v>
      </c>
      <c r="F283" t="s">
        <v>4</v>
      </c>
      <c r="G283">
        <v>29.838699999999999</v>
      </c>
      <c r="H283">
        <v>630569.4</v>
      </c>
      <c r="I283">
        <v>3672375.09</v>
      </c>
      <c r="J283">
        <v>-69.3</v>
      </c>
      <c r="K283">
        <v>-69.3</v>
      </c>
      <c r="L283">
        <v>0</v>
      </c>
      <c r="M283" t="s">
        <v>376</v>
      </c>
      <c r="N283" t="s">
        <v>5</v>
      </c>
      <c r="O283">
        <v>10</v>
      </c>
      <c r="P283">
        <v>17</v>
      </c>
      <c r="Q283">
        <v>5963</v>
      </c>
    </row>
    <row r="284" spans="1:17" x14ac:dyDescent="0.25">
      <c r="A284" t="s">
        <v>375</v>
      </c>
      <c r="B284" t="s">
        <v>297</v>
      </c>
      <c r="C284" t="s">
        <v>11</v>
      </c>
      <c r="D284" t="s">
        <v>234</v>
      </c>
      <c r="E284" t="s">
        <v>135</v>
      </c>
      <c r="F284" t="s">
        <v>4</v>
      </c>
      <c r="G284">
        <v>17.90117</v>
      </c>
      <c r="H284">
        <v>630569.4</v>
      </c>
      <c r="I284">
        <v>3672375.09</v>
      </c>
      <c r="J284">
        <v>-69.3</v>
      </c>
      <c r="K284">
        <v>-69.3</v>
      </c>
      <c r="L284">
        <v>0</v>
      </c>
      <c r="M284" t="s">
        <v>376</v>
      </c>
      <c r="N284" t="s">
        <v>5</v>
      </c>
      <c r="O284">
        <v>10</v>
      </c>
      <c r="P284">
        <v>17</v>
      </c>
      <c r="Q284">
        <v>5963</v>
      </c>
    </row>
    <row r="285" spans="1:17" x14ac:dyDescent="0.25">
      <c r="A285" t="s">
        <v>375</v>
      </c>
      <c r="B285" t="s">
        <v>297</v>
      </c>
      <c r="C285" t="s">
        <v>11</v>
      </c>
      <c r="D285" t="s">
        <v>234</v>
      </c>
      <c r="E285" t="s">
        <v>136</v>
      </c>
      <c r="F285" t="s">
        <v>4</v>
      </c>
      <c r="G285">
        <v>15.36229</v>
      </c>
      <c r="H285">
        <v>630601.97</v>
      </c>
      <c r="I285">
        <v>3672380.53</v>
      </c>
      <c r="J285">
        <v>-69.25</v>
      </c>
      <c r="K285">
        <v>-69.25</v>
      </c>
      <c r="L285">
        <v>0</v>
      </c>
      <c r="M285" t="s">
        <v>376</v>
      </c>
      <c r="N285" t="s">
        <v>5</v>
      </c>
      <c r="O285">
        <v>10</v>
      </c>
      <c r="P285">
        <v>17</v>
      </c>
      <c r="Q285">
        <v>5963</v>
      </c>
    </row>
    <row r="286" spans="1:17" x14ac:dyDescent="0.25">
      <c r="A286" t="s">
        <v>375</v>
      </c>
      <c r="B286" t="s">
        <v>297</v>
      </c>
      <c r="C286" t="s">
        <v>11</v>
      </c>
      <c r="D286" t="s">
        <v>234</v>
      </c>
      <c r="E286" t="s">
        <v>137</v>
      </c>
      <c r="F286" t="s">
        <v>4</v>
      </c>
      <c r="G286">
        <v>13.629989999999999</v>
      </c>
      <c r="H286">
        <v>630399.73</v>
      </c>
      <c r="I286">
        <v>3671995.77</v>
      </c>
      <c r="J286">
        <v>-69.36</v>
      </c>
      <c r="K286">
        <v>-69.36</v>
      </c>
      <c r="L286">
        <v>0</v>
      </c>
      <c r="M286" t="s">
        <v>376</v>
      </c>
      <c r="N286" t="s">
        <v>5</v>
      </c>
      <c r="O286">
        <v>10</v>
      </c>
      <c r="P286">
        <v>17</v>
      </c>
      <c r="Q286">
        <v>5963</v>
      </c>
    </row>
    <row r="287" spans="1:17" x14ac:dyDescent="0.25">
      <c r="A287" t="s">
        <v>375</v>
      </c>
      <c r="B287" t="s">
        <v>297</v>
      </c>
      <c r="C287" t="s">
        <v>11</v>
      </c>
      <c r="D287" t="s">
        <v>234</v>
      </c>
      <c r="E287" t="s">
        <v>138</v>
      </c>
      <c r="F287" t="s">
        <v>4</v>
      </c>
      <c r="G287">
        <v>19.359490000000001</v>
      </c>
      <c r="H287">
        <v>630485.19999999995</v>
      </c>
      <c r="I287">
        <v>3672380.53</v>
      </c>
      <c r="J287">
        <v>-69.47</v>
      </c>
      <c r="K287">
        <v>-69.47</v>
      </c>
      <c r="L287">
        <v>0</v>
      </c>
      <c r="M287" t="s">
        <v>376</v>
      </c>
      <c r="N287" t="s">
        <v>5</v>
      </c>
      <c r="O287">
        <v>10</v>
      </c>
      <c r="P287">
        <v>17</v>
      </c>
      <c r="Q287">
        <v>5963</v>
      </c>
    </row>
    <row r="288" spans="1:17" x14ac:dyDescent="0.25">
      <c r="A288" t="s">
        <v>375</v>
      </c>
      <c r="B288" t="s">
        <v>297</v>
      </c>
      <c r="C288" t="s">
        <v>11</v>
      </c>
      <c r="D288" t="s">
        <v>234</v>
      </c>
      <c r="E288" t="s">
        <v>139</v>
      </c>
      <c r="F288" t="s">
        <v>4</v>
      </c>
      <c r="G288">
        <v>19.17897</v>
      </c>
      <c r="H288">
        <v>630423.97</v>
      </c>
      <c r="I288">
        <v>3672375.09</v>
      </c>
      <c r="J288">
        <v>-69.58</v>
      </c>
      <c r="K288">
        <v>-69.58</v>
      </c>
      <c r="L288">
        <v>0</v>
      </c>
      <c r="M288" t="s">
        <v>376</v>
      </c>
      <c r="N288" t="s">
        <v>5</v>
      </c>
      <c r="O288">
        <v>10</v>
      </c>
      <c r="P288">
        <v>17</v>
      </c>
      <c r="Q288">
        <v>5963</v>
      </c>
    </row>
    <row r="289" spans="1:17" x14ac:dyDescent="0.25">
      <c r="A289" t="s">
        <v>375</v>
      </c>
      <c r="B289" t="s">
        <v>297</v>
      </c>
      <c r="C289" t="s">
        <v>11</v>
      </c>
      <c r="D289" t="s">
        <v>234</v>
      </c>
      <c r="E289" t="s">
        <v>140</v>
      </c>
      <c r="F289" t="s">
        <v>4</v>
      </c>
      <c r="G289">
        <v>19.087219999999999</v>
      </c>
      <c r="H289">
        <v>630555.26</v>
      </c>
      <c r="I289">
        <v>3672380.53</v>
      </c>
      <c r="J289">
        <v>-69.34</v>
      </c>
      <c r="K289">
        <v>-69.34</v>
      </c>
      <c r="L289">
        <v>0</v>
      </c>
      <c r="M289" t="s">
        <v>376</v>
      </c>
      <c r="N289" t="s">
        <v>5</v>
      </c>
      <c r="O289">
        <v>10</v>
      </c>
      <c r="P289">
        <v>17</v>
      </c>
      <c r="Q289">
        <v>5963</v>
      </c>
    </row>
    <row r="290" spans="1:17" x14ac:dyDescent="0.25">
      <c r="A290" t="s">
        <v>375</v>
      </c>
      <c r="B290" t="s">
        <v>298</v>
      </c>
      <c r="C290" t="s">
        <v>13</v>
      </c>
      <c r="D290" t="s">
        <v>14</v>
      </c>
      <c r="E290" t="s">
        <v>3</v>
      </c>
      <c r="F290" t="s">
        <v>4</v>
      </c>
      <c r="G290">
        <v>7.1128299999999998</v>
      </c>
      <c r="H290">
        <v>630593.64</v>
      </c>
      <c r="I290">
        <v>3671995.77</v>
      </c>
      <c r="J290">
        <v>-69.02</v>
      </c>
      <c r="K290">
        <v>-69.02</v>
      </c>
      <c r="L290">
        <v>0</v>
      </c>
      <c r="M290">
        <v>15122624</v>
      </c>
      <c r="N290" t="s">
        <v>5</v>
      </c>
      <c r="O290">
        <v>24</v>
      </c>
      <c r="P290">
        <v>32</v>
      </c>
      <c r="Q290">
        <v>5963</v>
      </c>
    </row>
    <row r="291" spans="1:17" x14ac:dyDescent="0.25">
      <c r="A291" t="s">
        <v>375</v>
      </c>
      <c r="B291" t="s">
        <v>298</v>
      </c>
      <c r="C291" t="s">
        <v>13</v>
      </c>
      <c r="D291" t="s">
        <v>14</v>
      </c>
      <c r="E291" t="s">
        <v>3</v>
      </c>
      <c r="F291" t="s">
        <v>6</v>
      </c>
      <c r="G291">
        <v>6.4974499999999997</v>
      </c>
      <c r="H291">
        <v>630593.64</v>
      </c>
      <c r="I291">
        <v>3671995.77</v>
      </c>
      <c r="J291">
        <v>-69.02</v>
      </c>
      <c r="K291">
        <v>-69.02</v>
      </c>
      <c r="L291">
        <v>0</v>
      </c>
      <c r="M291">
        <v>15103024</v>
      </c>
      <c r="N291" t="s">
        <v>5</v>
      </c>
      <c r="O291">
        <v>24</v>
      </c>
      <c r="P291">
        <v>32</v>
      </c>
      <c r="Q291">
        <v>5963</v>
      </c>
    </row>
    <row r="292" spans="1:17" x14ac:dyDescent="0.25">
      <c r="A292" t="s">
        <v>375</v>
      </c>
      <c r="B292" t="s">
        <v>298</v>
      </c>
      <c r="C292" t="s">
        <v>13</v>
      </c>
      <c r="D292" t="s">
        <v>14</v>
      </c>
      <c r="E292" t="s">
        <v>3</v>
      </c>
      <c r="F292" t="s">
        <v>246</v>
      </c>
      <c r="G292">
        <v>4.9097999999999997</v>
      </c>
      <c r="H292">
        <v>630569.4</v>
      </c>
      <c r="I292">
        <v>3671995.77</v>
      </c>
      <c r="J292">
        <v>-69.069999999999993</v>
      </c>
      <c r="K292">
        <v>-69.069999999999993</v>
      </c>
      <c r="L292">
        <v>0</v>
      </c>
      <c r="M292">
        <v>15031324</v>
      </c>
      <c r="N292" t="s">
        <v>5</v>
      </c>
      <c r="O292">
        <v>24</v>
      </c>
      <c r="P292">
        <v>32</v>
      </c>
      <c r="Q292">
        <v>5963</v>
      </c>
    </row>
    <row r="293" spans="1:17" x14ac:dyDescent="0.25">
      <c r="A293" t="s">
        <v>375</v>
      </c>
      <c r="B293" t="s">
        <v>298</v>
      </c>
      <c r="C293" t="s">
        <v>13</v>
      </c>
      <c r="D293" t="s">
        <v>14</v>
      </c>
      <c r="E293" t="s">
        <v>3</v>
      </c>
      <c r="F293" t="s">
        <v>247</v>
      </c>
      <c r="G293">
        <v>4.3383500000000002</v>
      </c>
      <c r="H293">
        <v>630617.88</v>
      </c>
      <c r="I293">
        <v>3671995.77</v>
      </c>
      <c r="J293">
        <v>-68.97</v>
      </c>
      <c r="K293">
        <v>-68.97</v>
      </c>
      <c r="L293">
        <v>0</v>
      </c>
      <c r="M293">
        <v>15102924</v>
      </c>
      <c r="N293" t="s">
        <v>5</v>
      </c>
      <c r="O293">
        <v>24</v>
      </c>
      <c r="P293">
        <v>32</v>
      </c>
      <c r="Q293">
        <v>5963</v>
      </c>
    </row>
    <row r="294" spans="1:17" x14ac:dyDescent="0.25">
      <c r="A294" t="s">
        <v>375</v>
      </c>
      <c r="B294" t="s">
        <v>298</v>
      </c>
      <c r="C294" t="s">
        <v>13</v>
      </c>
      <c r="D294" t="s">
        <v>14</v>
      </c>
      <c r="E294" t="s">
        <v>3</v>
      </c>
      <c r="F294" t="s">
        <v>248</v>
      </c>
      <c r="G294">
        <v>4.1992700000000003</v>
      </c>
      <c r="H294">
        <v>630617.88</v>
      </c>
      <c r="I294">
        <v>3671995.77</v>
      </c>
      <c r="J294">
        <v>-68.97</v>
      </c>
      <c r="K294">
        <v>-68.97</v>
      </c>
      <c r="L294">
        <v>0</v>
      </c>
      <c r="M294">
        <v>15031224</v>
      </c>
      <c r="N294" t="s">
        <v>5</v>
      </c>
      <c r="O294">
        <v>24</v>
      </c>
      <c r="P294">
        <v>32</v>
      </c>
      <c r="Q294">
        <v>5963</v>
      </c>
    </row>
    <row r="295" spans="1:17" x14ac:dyDescent="0.25">
      <c r="A295" t="s">
        <v>375</v>
      </c>
      <c r="B295" t="s">
        <v>298</v>
      </c>
      <c r="C295" t="s">
        <v>13</v>
      </c>
      <c r="D295" t="s">
        <v>14</v>
      </c>
      <c r="E295" t="s">
        <v>3</v>
      </c>
      <c r="F295" t="s">
        <v>15</v>
      </c>
      <c r="G295">
        <v>3.5886100000000001</v>
      </c>
      <c r="H295">
        <v>630593.64</v>
      </c>
      <c r="I295">
        <v>3671995.77</v>
      </c>
      <c r="J295">
        <v>-69.02</v>
      </c>
      <c r="K295">
        <v>-69.02</v>
      </c>
      <c r="L295">
        <v>0</v>
      </c>
      <c r="M295">
        <v>15101524</v>
      </c>
      <c r="N295" t="s">
        <v>5</v>
      </c>
      <c r="O295">
        <v>24</v>
      </c>
      <c r="P295">
        <v>32</v>
      </c>
      <c r="Q295">
        <v>5963</v>
      </c>
    </row>
    <row r="296" spans="1:17" x14ac:dyDescent="0.25">
      <c r="A296" t="s">
        <v>375</v>
      </c>
      <c r="B296" t="s">
        <v>298</v>
      </c>
      <c r="C296" t="s">
        <v>13</v>
      </c>
      <c r="D296" t="s">
        <v>14</v>
      </c>
      <c r="E296" t="s">
        <v>251</v>
      </c>
      <c r="F296" t="s">
        <v>4</v>
      </c>
      <c r="G296">
        <v>6.9357499999999996</v>
      </c>
      <c r="H296">
        <v>630593.64</v>
      </c>
      <c r="I296">
        <v>3671995.77</v>
      </c>
      <c r="J296">
        <v>-69.02</v>
      </c>
      <c r="K296">
        <v>-69.02</v>
      </c>
      <c r="L296">
        <v>0</v>
      </c>
      <c r="M296">
        <v>15122624</v>
      </c>
      <c r="N296" t="s">
        <v>5</v>
      </c>
      <c r="O296">
        <v>24</v>
      </c>
      <c r="P296">
        <v>32</v>
      </c>
      <c r="Q296">
        <v>5963</v>
      </c>
    </row>
    <row r="297" spans="1:17" x14ac:dyDescent="0.25">
      <c r="A297" t="s">
        <v>375</v>
      </c>
      <c r="B297" t="s">
        <v>298</v>
      </c>
      <c r="C297" t="s">
        <v>13</v>
      </c>
      <c r="D297" t="s">
        <v>14</v>
      </c>
      <c r="E297" t="s">
        <v>251</v>
      </c>
      <c r="F297" t="s">
        <v>6</v>
      </c>
      <c r="G297">
        <v>6.4126500000000002</v>
      </c>
      <c r="H297">
        <v>630593.64</v>
      </c>
      <c r="I297">
        <v>3671995.77</v>
      </c>
      <c r="J297">
        <v>-69.02</v>
      </c>
      <c r="K297">
        <v>-69.02</v>
      </c>
      <c r="L297">
        <v>0</v>
      </c>
      <c r="M297">
        <v>15103024</v>
      </c>
      <c r="N297" t="s">
        <v>5</v>
      </c>
      <c r="O297">
        <v>24</v>
      </c>
      <c r="P297">
        <v>32</v>
      </c>
      <c r="Q297">
        <v>5963</v>
      </c>
    </row>
    <row r="298" spans="1:17" x14ac:dyDescent="0.25">
      <c r="A298" t="s">
        <v>375</v>
      </c>
      <c r="B298" t="s">
        <v>298</v>
      </c>
      <c r="C298" t="s">
        <v>13</v>
      </c>
      <c r="D298" t="s">
        <v>14</v>
      </c>
      <c r="E298" t="s">
        <v>251</v>
      </c>
      <c r="F298" t="s">
        <v>246</v>
      </c>
      <c r="G298">
        <v>4.8293799999999996</v>
      </c>
      <c r="H298">
        <v>630569.4</v>
      </c>
      <c r="I298">
        <v>3671995.77</v>
      </c>
      <c r="J298">
        <v>-69.069999999999993</v>
      </c>
      <c r="K298">
        <v>-69.069999999999993</v>
      </c>
      <c r="L298">
        <v>0</v>
      </c>
      <c r="M298">
        <v>15031324</v>
      </c>
      <c r="N298" t="s">
        <v>5</v>
      </c>
      <c r="O298">
        <v>24</v>
      </c>
      <c r="P298">
        <v>32</v>
      </c>
      <c r="Q298">
        <v>5963</v>
      </c>
    </row>
    <row r="299" spans="1:17" x14ac:dyDescent="0.25">
      <c r="A299" t="s">
        <v>375</v>
      </c>
      <c r="B299" t="s">
        <v>298</v>
      </c>
      <c r="C299" t="s">
        <v>13</v>
      </c>
      <c r="D299" t="s">
        <v>14</v>
      </c>
      <c r="E299" t="s">
        <v>251</v>
      </c>
      <c r="F299" t="s">
        <v>247</v>
      </c>
      <c r="G299">
        <v>4.2783800000000003</v>
      </c>
      <c r="H299">
        <v>630617.88</v>
      </c>
      <c r="I299">
        <v>3671995.77</v>
      </c>
      <c r="J299">
        <v>-68.97</v>
      </c>
      <c r="K299">
        <v>-68.97</v>
      </c>
      <c r="L299">
        <v>0</v>
      </c>
      <c r="M299">
        <v>15102924</v>
      </c>
      <c r="N299" t="s">
        <v>5</v>
      </c>
      <c r="O299">
        <v>24</v>
      </c>
      <c r="P299">
        <v>32</v>
      </c>
      <c r="Q299">
        <v>5963</v>
      </c>
    </row>
    <row r="300" spans="1:17" x14ac:dyDescent="0.25">
      <c r="A300" t="s">
        <v>375</v>
      </c>
      <c r="B300" t="s">
        <v>298</v>
      </c>
      <c r="C300" t="s">
        <v>13</v>
      </c>
      <c r="D300" t="s">
        <v>14</v>
      </c>
      <c r="E300" t="s">
        <v>251</v>
      </c>
      <c r="F300" t="s">
        <v>248</v>
      </c>
      <c r="G300">
        <v>4.1509600000000004</v>
      </c>
      <c r="H300">
        <v>630617.88</v>
      </c>
      <c r="I300">
        <v>3671995.77</v>
      </c>
      <c r="J300">
        <v>-68.97</v>
      </c>
      <c r="K300">
        <v>-68.97</v>
      </c>
      <c r="L300">
        <v>0</v>
      </c>
      <c r="M300">
        <v>15031224</v>
      </c>
      <c r="N300" t="s">
        <v>5</v>
      </c>
      <c r="O300">
        <v>24</v>
      </c>
      <c r="P300">
        <v>32</v>
      </c>
      <c r="Q300">
        <v>5963</v>
      </c>
    </row>
    <row r="301" spans="1:17" x14ac:dyDescent="0.25">
      <c r="A301" t="s">
        <v>375</v>
      </c>
      <c r="B301" t="s">
        <v>298</v>
      </c>
      <c r="C301" t="s">
        <v>13</v>
      </c>
      <c r="D301" t="s">
        <v>14</v>
      </c>
      <c r="E301" t="s">
        <v>251</v>
      </c>
      <c r="F301" t="s">
        <v>15</v>
      </c>
      <c r="G301">
        <v>3.5728300000000002</v>
      </c>
      <c r="H301">
        <v>630714.82999999996</v>
      </c>
      <c r="I301">
        <v>3672161.72</v>
      </c>
      <c r="J301">
        <v>-68.86</v>
      </c>
      <c r="K301">
        <v>-68.86</v>
      </c>
      <c r="L301">
        <v>0</v>
      </c>
      <c r="M301">
        <v>15051424</v>
      </c>
      <c r="N301" t="s">
        <v>5</v>
      </c>
      <c r="O301">
        <v>24</v>
      </c>
      <c r="P301">
        <v>32</v>
      </c>
      <c r="Q301">
        <v>5963</v>
      </c>
    </row>
    <row r="302" spans="1:17" x14ac:dyDescent="0.25">
      <c r="A302" t="s">
        <v>375</v>
      </c>
      <c r="B302" t="s">
        <v>298</v>
      </c>
      <c r="C302" t="s">
        <v>13</v>
      </c>
      <c r="D302" t="s">
        <v>14</v>
      </c>
      <c r="E302" t="s">
        <v>255</v>
      </c>
      <c r="F302" t="s">
        <v>4</v>
      </c>
      <c r="G302">
        <v>0.32691999999999999</v>
      </c>
      <c r="H302">
        <v>630714.82999999996</v>
      </c>
      <c r="I302">
        <v>3672303.97</v>
      </c>
      <c r="J302">
        <v>-68.959999999999994</v>
      </c>
      <c r="K302">
        <v>-68.959999999999994</v>
      </c>
      <c r="L302">
        <v>0</v>
      </c>
      <c r="M302">
        <v>15122324</v>
      </c>
      <c r="N302" t="s">
        <v>5</v>
      </c>
      <c r="O302">
        <v>24</v>
      </c>
      <c r="P302">
        <v>32</v>
      </c>
      <c r="Q302">
        <v>5963</v>
      </c>
    </row>
    <row r="303" spans="1:17" x14ac:dyDescent="0.25">
      <c r="A303" t="s">
        <v>375</v>
      </c>
      <c r="B303" t="s">
        <v>298</v>
      </c>
      <c r="C303" t="s">
        <v>13</v>
      </c>
      <c r="D303" t="s">
        <v>14</v>
      </c>
      <c r="E303" t="s">
        <v>255</v>
      </c>
      <c r="F303" t="s">
        <v>6</v>
      </c>
      <c r="G303">
        <v>0.29226999999999997</v>
      </c>
      <c r="H303">
        <v>630714.82999999996</v>
      </c>
      <c r="I303">
        <v>3672303.97</v>
      </c>
      <c r="J303">
        <v>-68.959999999999994</v>
      </c>
      <c r="K303">
        <v>-68.959999999999994</v>
      </c>
      <c r="L303">
        <v>0</v>
      </c>
      <c r="M303">
        <v>15052224</v>
      </c>
      <c r="N303" t="s">
        <v>5</v>
      </c>
      <c r="O303">
        <v>24</v>
      </c>
      <c r="P303">
        <v>32</v>
      </c>
      <c r="Q303">
        <v>5963</v>
      </c>
    </row>
    <row r="304" spans="1:17" x14ac:dyDescent="0.25">
      <c r="A304" t="s">
        <v>375</v>
      </c>
      <c r="B304" t="s">
        <v>298</v>
      </c>
      <c r="C304" t="s">
        <v>13</v>
      </c>
      <c r="D304" t="s">
        <v>14</v>
      </c>
      <c r="E304" t="s">
        <v>255</v>
      </c>
      <c r="F304" t="s">
        <v>246</v>
      </c>
      <c r="G304">
        <v>0.26855000000000001</v>
      </c>
      <c r="H304">
        <v>630714.82999999996</v>
      </c>
      <c r="I304">
        <v>3672303.97</v>
      </c>
      <c r="J304">
        <v>-68.959999999999994</v>
      </c>
      <c r="K304">
        <v>-68.959999999999994</v>
      </c>
      <c r="L304">
        <v>0</v>
      </c>
      <c r="M304">
        <v>15051424</v>
      </c>
      <c r="N304" t="s">
        <v>5</v>
      </c>
      <c r="O304">
        <v>24</v>
      </c>
      <c r="P304">
        <v>32</v>
      </c>
      <c r="Q304">
        <v>5963</v>
      </c>
    </row>
    <row r="305" spans="1:17" x14ac:dyDescent="0.25">
      <c r="A305" t="s">
        <v>375</v>
      </c>
      <c r="B305" t="s">
        <v>298</v>
      </c>
      <c r="C305" t="s">
        <v>13</v>
      </c>
      <c r="D305" t="s">
        <v>14</v>
      </c>
      <c r="E305" t="s">
        <v>255</v>
      </c>
      <c r="F305" t="s">
        <v>247</v>
      </c>
      <c r="G305">
        <v>0.26377</v>
      </c>
      <c r="H305">
        <v>630714.82999999996</v>
      </c>
      <c r="I305">
        <v>3672303.97</v>
      </c>
      <c r="J305">
        <v>-68.959999999999994</v>
      </c>
      <c r="K305">
        <v>-68.959999999999994</v>
      </c>
      <c r="L305">
        <v>0</v>
      </c>
      <c r="M305">
        <v>15040724</v>
      </c>
      <c r="N305" t="s">
        <v>5</v>
      </c>
      <c r="O305">
        <v>24</v>
      </c>
      <c r="P305">
        <v>32</v>
      </c>
      <c r="Q305">
        <v>5963</v>
      </c>
    </row>
    <row r="306" spans="1:17" x14ac:dyDescent="0.25">
      <c r="A306" t="s">
        <v>375</v>
      </c>
      <c r="B306" t="s">
        <v>298</v>
      </c>
      <c r="C306" t="s">
        <v>13</v>
      </c>
      <c r="D306" t="s">
        <v>14</v>
      </c>
      <c r="E306" t="s">
        <v>255</v>
      </c>
      <c r="F306" t="s">
        <v>248</v>
      </c>
      <c r="G306">
        <v>0.24242</v>
      </c>
      <c r="H306">
        <v>630714.82999999996</v>
      </c>
      <c r="I306">
        <v>3672280.26</v>
      </c>
      <c r="J306">
        <v>-68.94</v>
      </c>
      <c r="K306">
        <v>-68.94</v>
      </c>
      <c r="L306">
        <v>0</v>
      </c>
      <c r="M306">
        <v>15051424</v>
      </c>
      <c r="N306" t="s">
        <v>5</v>
      </c>
      <c r="O306">
        <v>24</v>
      </c>
      <c r="P306">
        <v>32</v>
      </c>
      <c r="Q306">
        <v>5963</v>
      </c>
    </row>
    <row r="307" spans="1:17" x14ac:dyDescent="0.25">
      <c r="A307" t="s">
        <v>375</v>
      </c>
      <c r="B307" t="s">
        <v>298</v>
      </c>
      <c r="C307" t="s">
        <v>13</v>
      </c>
      <c r="D307" t="s">
        <v>14</v>
      </c>
      <c r="E307" t="s">
        <v>255</v>
      </c>
      <c r="F307" t="s">
        <v>15</v>
      </c>
      <c r="G307">
        <v>0.23307</v>
      </c>
      <c r="H307">
        <v>630714.82999999996</v>
      </c>
      <c r="I307">
        <v>3672280.26</v>
      </c>
      <c r="J307">
        <v>-68.94</v>
      </c>
      <c r="K307">
        <v>-68.94</v>
      </c>
      <c r="L307">
        <v>0</v>
      </c>
      <c r="M307">
        <v>15050724</v>
      </c>
      <c r="N307" t="s">
        <v>5</v>
      </c>
      <c r="O307">
        <v>24</v>
      </c>
      <c r="P307">
        <v>32</v>
      </c>
      <c r="Q307">
        <v>5963</v>
      </c>
    </row>
    <row r="308" spans="1:17" x14ac:dyDescent="0.25">
      <c r="A308" t="s">
        <v>375</v>
      </c>
      <c r="B308" t="s">
        <v>298</v>
      </c>
      <c r="C308" t="s">
        <v>13</v>
      </c>
      <c r="D308" t="s">
        <v>14</v>
      </c>
      <c r="E308" t="s">
        <v>7</v>
      </c>
      <c r="F308" t="s">
        <v>4</v>
      </c>
      <c r="G308">
        <v>7.1128299999999998</v>
      </c>
      <c r="H308">
        <v>630593.64</v>
      </c>
      <c r="I308">
        <v>3671995.77</v>
      </c>
      <c r="J308">
        <v>-69.02</v>
      </c>
      <c r="K308">
        <v>-69.02</v>
      </c>
      <c r="L308">
        <v>0</v>
      </c>
      <c r="M308">
        <v>15122624</v>
      </c>
      <c r="N308" t="s">
        <v>5</v>
      </c>
      <c r="O308">
        <v>24</v>
      </c>
      <c r="P308">
        <v>32</v>
      </c>
      <c r="Q308">
        <v>5963</v>
      </c>
    </row>
    <row r="309" spans="1:17" x14ac:dyDescent="0.25">
      <c r="A309" t="s">
        <v>375</v>
      </c>
      <c r="B309" t="s">
        <v>298</v>
      </c>
      <c r="C309" t="s">
        <v>13</v>
      </c>
      <c r="D309" t="s">
        <v>14</v>
      </c>
      <c r="E309" t="s">
        <v>7</v>
      </c>
      <c r="F309" t="s">
        <v>6</v>
      </c>
      <c r="G309">
        <v>6.4974499999999997</v>
      </c>
      <c r="H309">
        <v>630593.64</v>
      </c>
      <c r="I309">
        <v>3671995.77</v>
      </c>
      <c r="J309">
        <v>-69.02</v>
      </c>
      <c r="K309">
        <v>-69.02</v>
      </c>
      <c r="L309">
        <v>0</v>
      </c>
      <c r="M309">
        <v>15103024</v>
      </c>
      <c r="N309" t="s">
        <v>5</v>
      </c>
      <c r="O309">
        <v>24</v>
      </c>
      <c r="P309">
        <v>32</v>
      </c>
      <c r="Q309">
        <v>5963</v>
      </c>
    </row>
    <row r="310" spans="1:17" x14ac:dyDescent="0.25">
      <c r="A310" t="s">
        <v>375</v>
      </c>
      <c r="B310" t="s">
        <v>298</v>
      </c>
      <c r="C310" t="s">
        <v>13</v>
      </c>
      <c r="D310" t="s">
        <v>14</v>
      </c>
      <c r="E310" t="s">
        <v>7</v>
      </c>
      <c r="F310" t="s">
        <v>246</v>
      </c>
      <c r="G310">
        <v>4.9097999999999997</v>
      </c>
      <c r="H310">
        <v>630569.4</v>
      </c>
      <c r="I310">
        <v>3671995.77</v>
      </c>
      <c r="J310">
        <v>-69.069999999999993</v>
      </c>
      <c r="K310">
        <v>-69.069999999999993</v>
      </c>
      <c r="L310">
        <v>0</v>
      </c>
      <c r="M310">
        <v>15031324</v>
      </c>
      <c r="N310" t="s">
        <v>5</v>
      </c>
      <c r="O310">
        <v>24</v>
      </c>
      <c r="P310">
        <v>32</v>
      </c>
      <c r="Q310">
        <v>5963</v>
      </c>
    </row>
    <row r="311" spans="1:17" x14ac:dyDescent="0.25">
      <c r="A311" t="s">
        <v>375</v>
      </c>
      <c r="B311" t="s">
        <v>298</v>
      </c>
      <c r="C311" t="s">
        <v>13</v>
      </c>
      <c r="D311" t="s">
        <v>14</v>
      </c>
      <c r="E311" t="s">
        <v>7</v>
      </c>
      <c r="F311" t="s">
        <v>247</v>
      </c>
      <c r="G311">
        <v>4.3383500000000002</v>
      </c>
      <c r="H311">
        <v>630617.88</v>
      </c>
      <c r="I311">
        <v>3671995.77</v>
      </c>
      <c r="J311">
        <v>-68.97</v>
      </c>
      <c r="K311">
        <v>-68.97</v>
      </c>
      <c r="L311">
        <v>0</v>
      </c>
      <c r="M311">
        <v>15102924</v>
      </c>
      <c r="N311" t="s">
        <v>5</v>
      </c>
      <c r="O311">
        <v>24</v>
      </c>
      <c r="P311">
        <v>32</v>
      </c>
      <c r="Q311">
        <v>5963</v>
      </c>
    </row>
    <row r="312" spans="1:17" x14ac:dyDescent="0.25">
      <c r="A312" t="s">
        <v>375</v>
      </c>
      <c r="B312" t="s">
        <v>298</v>
      </c>
      <c r="C312" t="s">
        <v>13</v>
      </c>
      <c r="D312" t="s">
        <v>14</v>
      </c>
      <c r="E312" t="s">
        <v>7</v>
      </c>
      <c r="F312" t="s">
        <v>248</v>
      </c>
      <c r="G312">
        <v>4.1992700000000003</v>
      </c>
      <c r="H312">
        <v>630617.88</v>
      </c>
      <c r="I312">
        <v>3671995.77</v>
      </c>
      <c r="J312">
        <v>-68.97</v>
      </c>
      <c r="K312">
        <v>-68.97</v>
      </c>
      <c r="L312">
        <v>0</v>
      </c>
      <c r="M312">
        <v>15031224</v>
      </c>
      <c r="N312" t="s">
        <v>5</v>
      </c>
      <c r="O312">
        <v>24</v>
      </c>
      <c r="P312">
        <v>32</v>
      </c>
      <c r="Q312">
        <v>5963</v>
      </c>
    </row>
    <row r="313" spans="1:17" x14ac:dyDescent="0.25">
      <c r="A313" t="s">
        <v>375</v>
      </c>
      <c r="B313" t="s">
        <v>298</v>
      </c>
      <c r="C313" t="s">
        <v>13</v>
      </c>
      <c r="D313" t="s">
        <v>14</v>
      </c>
      <c r="E313" t="s">
        <v>7</v>
      </c>
      <c r="F313" t="s">
        <v>15</v>
      </c>
      <c r="G313">
        <v>3.5886100000000001</v>
      </c>
      <c r="H313">
        <v>630593.64</v>
      </c>
      <c r="I313">
        <v>3671995.77</v>
      </c>
      <c r="J313">
        <v>-69.02</v>
      </c>
      <c r="K313">
        <v>-69.02</v>
      </c>
      <c r="L313">
        <v>0</v>
      </c>
      <c r="M313">
        <v>15101524</v>
      </c>
      <c r="N313" t="s">
        <v>5</v>
      </c>
      <c r="O313">
        <v>24</v>
      </c>
      <c r="P313">
        <v>32</v>
      </c>
      <c r="Q313">
        <v>5963</v>
      </c>
    </row>
    <row r="314" spans="1:17" x14ac:dyDescent="0.25">
      <c r="A314" t="s">
        <v>375</v>
      </c>
      <c r="B314" t="s">
        <v>298</v>
      </c>
      <c r="C314" t="s">
        <v>13</v>
      </c>
      <c r="D314" t="s">
        <v>14</v>
      </c>
      <c r="E314" t="s">
        <v>252</v>
      </c>
      <c r="F314" t="s">
        <v>4</v>
      </c>
      <c r="G314">
        <v>0.11483</v>
      </c>
      <c r="H314">
        <v>630714.82999999996</v>
      </c>
      <c r="I314">
        <v>3672327.68</v>
      </c>
      <c r="J314">
        <v>-68.95</v>
      </c>
      <c r="K314">
        <v>-68.95</v>
      </c>
      <c r="L314">
        <v>0</v>
      </c>
      <c r="M314">
        <v>15122324</v>
      </c>
      <c r="N314" t="s">
        <v>5</v>
      </c>
      <c r="O314">
        <v>24</v>
      </c>
      <c r="P314">
        <v>32</v>
      </c>
      <c r="Q314">
        <v>5963</v>
      </c>
    </row>
    <row r="315" spans="1:17" x14ac:dyDescent="0.25">
      <c r="A315" t="s">
        <v>375</v>
      </c>
      <c r="B315" t="s">
        <v>298</v>
      </c>
      <c r="C315" t="s">
        <v>13</v>
      </c>
      <c r="D315" t="s">
        <v>14</v>
      </c>
      <c r="E315" t="s">
        <v>252</v>
      </c>
      <c r="F315" t="s">
        <v>6</v>
      </c>
      <c r="G315">
        <v>9.3799999999999994E-2</v>
      </c>
      <c r="H315">
        <v>630714.82999999996</v>
      </c>
      <c r="I315">
        <v>3672303.97</v>
      </c>
      <c r="J315">
        <v>-68.959999999999994</v>
      </c>
      <c r="K315">
        <v>-68.959999999999994</v>
      </c>
      <c r="L315">
        <v>0</v>
      </c>
      <c r="M315">
        <v>15122324</v>
      </c>
      <c r="N315" t="s">
        <v>5</v>
      </c>
      <c r="O315">
        <v>24</v>
      </c>
      <c r="P315">
        <v>32</v>
      </c>
      <c r="Q315">
        <v>5963</v>
      </c>
    </row>
    <row r="316" spans="1:17" x14ac:dyDescent="0.25">
      <c r="A316" t="s">
        <v>375</v>
      </c>
      <c r="B316" t="s">
        <v>298</v>
      </c>
      <c r="C316" t="s">
        <v>13</v>
      </c>
      <c r="D316" t="s">
        <v>14</v>
      </c>
      <c r="E316" t="s">
        <v>252</v>
      </c>
      <c r="F316" t="s">
        <v>246</v>
      </c>
      <c r="G316">
        <v>8.974E-2</v>
      </c>
      <c r="H316">
        <v>630714.82999999996</v>
      </c>
      <c r="I316">
        <v>3672303.97</v>
      </c>
      <c r="J316">
        <v>-68.959999999999994</v>
      </c>
      <c r="K316">
        <v>-68.959999999999994</v>
      </c>
      <c r="L316">
        <v>0</v>
      </c>
      <c r="M316">
        <v>15040724</v>
      </c>
      <c r="N316" t="s">
        <v>5</v>
      </c>
      <c r="O316">
        <v>24</v>
      </c>
      <c r="P316">
        <v>32</v>
      </c>
      <c r="Q316">
        <v>5963</v>
      </c>
    </row>
    <row r="317" spans="1:17" x14ac:dyDescent="0.25">
      <c r="A317" t="s">
        <v>375</v>
      </c>
      <c r="B317" t="s">
        <v>298</v>
      </c>
      <c r="C317" t="s">
        <v>13</v>
      </c>
      <c r="D317" t="s">
        <v>14</v>
      </c>
      <c r="E317" t="s">
        <v>252</v>
      </c>
      <c r="F317" t="s">
        <v>247</v>
      </c>
      <c r="G317">
        <v>8.6599999999999996E-2</v>
      </c>
      <c r="H317">
        <v>630714.82999999996</v>
      </c>
      <c r="I317">
        <v>3672303.97</v>
      </c>
      <c r="J317">
        <v>-68.959999999999994</v>
      </c>
      <c r="K317">
        <v>-68.959999999999994</v>
      </c>
      <c r="L317">
        <v>0</v>
      </c>
      <c r="M317">
        <v>15051424</v>
      </c>
      <c r="N317" t="s">
        <v>5</v>
      </c>
      <c r="O317">
        <v>24</v>
      </c>
      <c r="P317">
        <v>32</v>
      </c>
      <c r="Q317">
        <v>5963</v>
      </c>
    </row>
    <row r="318" spans="1:17" x14ac:dyDescent="0.25">
      <c r="A318" t="s">
        <v>375</v>
      </c>
      <c r="B318" t="s">
        <v>298</v>
      </c>
      <c r="C318" t="s">
        <v>13</v>
      </c>
      <c r="D318" t="s">
        <v>14</v>
      </c>
      <c r="E318" t="s">
        <v>252</v>
      </c>
      <c r="F318" t="s">
        <v>248</v>
      </c>
      <c r="G318">
        <v>8.1030000000000005E-2</v>
      </c>
      <c r="H318">
        <v>630714.82999999996</v>
      </c>
      <c r="I318">
        <v>3672303.97</v>
      </c>
      <c r="J318">
        <v>-68.959999999999994</v>
      </c>
      <c r="K318">
        <v>-68.959999999999994</v>
      </c>
      <c r="L318">
        <v>0</v>
      </c>
      <c r="M318">
        <v>15022224</v>
      </c>
      <c r="N318" t="s">
        <v>5</v>
      </c>
      <c r="O318">
        <v>24</v>
      </c>
      <c r="P318">
        <v>32</v>
      </c>
      <c r="Q318">
        <v>5963</v>
      </c>
    </row>
    <row r="319" spans="1:17" x14ac:dyDescent="0.25">
      <c r="A319" t="s">
        <v>375</v>
      </c>
      <c r="B319" t="s">
        <v>298</v>
      </c>
      <c r="C319" t="s">
        <v>13</v>
      </c>
      <c r="D319" t="s">
        <v>14</v>
      </c>
      <c r="E319" t="s">
        <v>252</v>
      </c>
      <c r="F319" t="s">
        <v>15</v>
      </c>
      <c r="G319">
        <v>7.8770000000000007E-2</v>
      </c>
      <c r="H319">
        <v>630725</v>
      </c>
      <c r="I319">
        <v>3672300</v>
      </c>
      <c r="J319">
        <v>-68.930000000000007</v>
      </c>
      <c r="K319">
        <v>-68.930000000000007</v>
      </c>
      <c r="L319">
        <v>0</v>
      </c>
      <c r="M319">
        <v>15052124</v>
      </c>
      <c r="N319" t="s">
        <v>5</v>
      </c>
      <c r="O319">
        <v>24</v>
      </c>
      <c r="P319">
        <v>32</v>
      </c>
      <c r="Q319">
        <v>5963</v>
      </c>
    </row>
    <row r="320" spans="1:17" x14ac:dyDescent="0.25">
      <c r="A320" t="s">
        <v>375</v>
      </c>
      <c r="B320" t="s">
        <v>298</v>
      </c>
      <c r="C320" t="s">
        <v>13</v>
      </c>
      <c r="D320" t="s">
        <v>14</v>
      </c>
      <c r="E320" t="s">
        <v>253</v>
      </c>
      <c r="F320" t="s">
        <v>4</v>
      </c>
      <c r="G320">
        <v>0.10764</v>
      </c>
      <c r="H320">
        <v>630714.82999999996</v>
      </c>
      <c r="I320">
        <v>3672303.97</v>
      </c>
      <c r="J320">
        <v>-68.959999999999994</v>
      </c>
      <c r="K320">
        <v>-68.959999999999994</v>
      </c>
      <c r="L320">
        <v>0</v>
      </c>
      <c r="M320">
        <v>15122324</v>
      </c>
      <c r="N320" t="s">
        <v>5</v>
      </c>
      <c r="O320">
        <v>24</v>
      </c>
      <c r="P320">
        <v>32</v>
      </c>
      <c r="Q320">
        <v>5963</v>
      </c>
    </row>
    <row r="321" spans="1:17" x14ac:dyDescent="0.25">
      <c r="A321" t="s">
        <v>375</v>
      </c>
      <c r="B321" t="s">
        <v>298</v>
      </c>
      <c r="C321" t="s">
        <v>13</v>
      </c>
      <c r="D321" t="s">
        <v>14</v>
      </c>
      <c r="E321" t="s">
        <v>253</v>
      </c>
      <c r="F321" t="s">
        <v>6</v>
      </c>
      <c r="G321">
        <v>9.758E-2</v>
      </c>
      <c r="H321">
        <v>630714.82999999996</v>
      </c>
      <c r="I321">
        <v>3672303.97</v>
      </c>
      <c r="J321">
        <v>-68.959999999999994</v>
      </c>
      <c r="K321">
        <v>-68.959999999999994</v>
      </c>
      <c r="L321">
        <v>0</v>
      </c>
      <c r="M321">
        <v>15052224</v>
      </c>
      <c r="N321" t="s">
        <v>5</v>
      </c>
      <c r="O321">
        <v>24</v>
      </c>
      <c r="P321">
        <v>32</v>
      </c>
      <c r="Q321">
        <v>5963</v>
      </c>
    </row>
    <row r="322" spans="1:17" x14ac:dyDescent="0.25">
      <c r="A322" t="s">
        <v>375</v>
      </c>
      <c r="B322" t="s">
        <v>298</v>
      </c>
      <c r="C322" t="s">
        <v>13</v>
      </c>
      <c r="D322" t="s">
        <v>14</v>
      </c>
      <c r="E322" t="s">
        <v>253</v>
      </c>
      <c r="F322" t="s">
        <v>246</v>
      </c>
      <c r="G322">
        <v>8.8880000000000001E-2</v>
      </c>
      <c r="H322">
        <v>630714.82999999996</v>
      </c>
      <c r="I322">
        <v>3672303.97</v>
      </c>
      <c r="J322">
        <v>-68.959999999999994</v>
      </c>
      <c r="K322">
        <v>-68.959999999999994</v>
      </c>
      <c r="L322">
        <v>0</v>
      </c>
      <c r="M322">
        <v>15051424</v>
      </c>
      <c r="N322" t="s">
        <v>5</v>
      </c>
      <c r="O322">
        <v>24</v>
      </c>
      <c r="P322">
        <v>32</v>
      </c>
      <c r="Q322">
        <v>5963</v>
      </c>
    </row>
    <row r="323" spans="1:17" x14ac:dyDescent="0.25">
      <c r="A323" t="s">
        <v>375</v>
      </c>
      <c r="B323" t="s">
        <v>298</v>
      </c>
      <c r="C323" t="s">
        <v>13</v>
      </c>
      <c r="D323" t="s">
        <v>14</v>
      </c>
      <c r="E323" t="s">
        <v>253</v>
      </c>
      <c r="F323" t="s">
        <v>247</v>
      </c>
      <c r="G323">
        <v>8.8279999999999997E-2</v>
      </c>
      <c r="H323">
        <v>630714.82999999996</v>
      </c>
      <c r="I323">
        <v>3672303.97</v>
      </c>
      <c r="J323">
        <v>-68.959999999999994</v>
      </c>
      <c r="K323">
        <v>-68.959999999999994</v>
      </c>
      <c r="L323">
        <v>0</v>
      </c>
      <c r="M323">
        <v>15040724</v>
      </c>
      <c r="N323" t="s">
        <v>5</v>
      </c>
      <c r="O323">
        <v>24</v>
      </c>
      <c r="P323">
        <v>32</v>
      </c>
      <c r="Q323">
        <v>5963</v>
      </c>
    </row>
    <row r="324" spans="1:17" x14ac:dyDescent="0.25">
      <c r="A324" t="s">
        <v>375</v>
      </c>
      <c r="B324" t="s">
        <v>298</v>
      </c>
      <c r="C324" t="s">
        <v>13</v>
      </c>
      <c r="D324" t="s">
        <v>14</v>
      </c>
      <c r="E324" t="s">
        <v>253</v>
      </c>
      <c r="F324" t="s">
        <v>248</v>
      </c>
      <c r="G324">
        <v>7.7340000000000006E-2</v>
      </c>
      <c r="H324">
        <v>630714.82999999996</v>
      </c>
      <c r="I324">
        <v>3672280.26</v>
      </c>
      <c r="J324">
        <v>-68.94</v>
      </c>
      <c r="K324">
        <v>-68.94</v>
      </c>
      <c r="L324">
        <v>0</v>
      </c>
      <c r="M324">
        <v>15050724</v>
      </c>
      <c r="N324" t="s">
        <v>5</v>
      </c>
      <c r="O324">
        <v>24</v>
      </c>
      <c r="P324">
        <v>32</v>
      </c>
      <c r="Q324">
        <v>5963</v>
      </c>
    </row>
    <row r="325" spans="1:17" x14ac:dyDescent="0.25">
      <c r="A325" t="s">
        <v>375</v>
      </c>
      <c r="B325" t="s">
        <v>298</v>
      </c>
      <c r="C325" t="s">
        <v>13</v>
      </c>
      <c r="D325" t="s">
        <v>14</v>
      </c>
      <c r="E325" t="s">
        <v>253</v>
      </c>
      <c r="F325" t="s">
        <v>15</v>
      </c>
      <c r="G325">
        <v>7.6170000000000002E-2</v>
      </c>
      <c r="H325">
        <v>630714.82999999996</v>
      </c>
      <c r="I325">
        <v>3672280.26</v>
      </c>
      <c r="J325">
        <v>-68.94</v>
      </c>
      <c r="K325">
        <v>-68.94</v>
      </c>
      <c r="L325">
        <v>0</v>
      </c>
      <c r="M325">
        <v>15051424</v>
      </c>
      <c r="N325" t="s">
        <v>5</v>
      </c>
      <c r="O325">
        <v>24</v>
      </c>
      <c r="P325">
        <v>32</v>
      </c>
      <c r="Q325">
        <v>5963</v>
      </c>
    </row>
    <row r="326" spans="1:17" x14ac:dyDescent="0.25">
      <c r="A326" t="s">
        <v>375</v>
      </c>
      <c r="B326" t="s">
        <v>298</v>
      </c>
      <c r="C326" t="s">
        <v>13</v>
      </c>
      <c r="D326" t="s">
        <v>14</v>
      </c>
      <c r="E326" t="s">
        <v>254</v>
      </c>
      <c r="F326" t="s">
        <v>4</v>
      </c>
      <c r="G326">
        <v>0.11495</v>
      </c>
      <c r="H326">
        <v>630714.82999999996</v>
      </c>
      <c r="I326">
        <v>3672303.97</v>
      </c>
      <c r="J326">
        <v>-68.959999999999994</v>
      </c>
      <c r="K326">
        <v>-68.959999999999994</v>
      </c>
      <c r="L326">
        <v>0</v>
      </c>
      <c r="M326">
        <v>15122324</v>
      </c>
      <c r="N326" t="s">
        <v>5</v>
      </c>
      <c r="O326">
        <v>24</v>
      </c>
      <c r="P326">
        <v>32</v>
      </c>
      <c r="Q326">
        <v>5963</v>
      </c>
    </row>
    <row r="327" spans="1:17" x14ac:dyDescent="0.25">
      <c r="A327" t="s">
        <v>375</v>
      </c>
      <c r="B327" t="s">
        <v>298</v>
      </c>
      <c r="C327" t="s">
        <v>13</v>
      </c>
      <c r="D327" t="s">
        <v>14</v>
      </c>
      <c r="E327" t="s">
        <v>254</v>
      </c>
      <c r="F327" t="s">
        <v>6</v>
      </c>
      <c r="G327">
        <v>9.3119999999999994E-2</v>
      </c>
      <c r="H327">
        <v>630714.82999999996</v>
      </c>
      <c r="I327">
        <v>3672303.97</v>
      </c>
      <c r="J327">
        <v>-68.959999999999994</v>
      </c>
      <c r="K327">
        <v>-68.959999999999994</v>
      </c>
      <c r="L327">
        <v>0</v>
      </c>
      <c r="M327">
        <v>15052224</v>
      </c>
      <c r="N327" t="s">
        <v>5</v>
      </c>
      <c r="O327">
        <v>24</v>
      </c>
      <c r="P327">
        <v>32</v>
      </c>
      <c r="Q327">
        <v>5963</v>
      </c>
    </row>
    <row r="328" spans="1:17" x14ac:dyDescent="0.25">
      <c r="A328" t="s">
        <v>375</v>
      </c>
      <c r="B328" t="s">
        <v>298</v>
      </c>
      <c r="C328" t="s">
        <v>13</v>
      </c>
      <c r="D328" t="s">
        <v>14</v>
      </c>
      <c r="E328" t="s">
        <v>254</v>
      </c>
      <c r="F328" t="s">
        <v>246</v>
      </c>
      <c r="G328">
        <v>8.6499999999999994E-2</v>
      </c>
      <c r="H328">
        <v>630714.82999999996</v>
      </c>
      <c r="I328">
        <v>3672303.97</v>
      </c>
      <c r="J328">
        <v>-68.959999999999994</v>
      </c>
      <c r="K328">
        <v>-68.959999999999994</v>
      </c>
      <c r="L328">
        <v>0</v>
      </c>
      <c r="M328">
        <v>15051424</v>
      </c>
      <c r="N328" t="s">
        <v>5</v>
      </c>
      <c r="O328">
        <v>24</v>
      </c>
      <c r="P328">
        <v>32</v>
      </c>
      <c r="Q328">
        <v>5963</v>
      </c>
    </row>
    <row r="329" spans="1:17" x14ac:dyDescent="0.25">
      <c r="A329" t="s">
        <v>375</v>
      </c>
      <c r="B329" t="s">
        <v>298</v>
      </c>
      <c r="C329" t="s">
        <v>13</v>
      </c>
      <c r="D329" t="s">
        <v>14</v>
      </c>
      <c r="E329" t="s">
        <v>254</v>
      </c>
      <c r="F329" t="s">
        <v>247</v>
      </c>
      <c r="G329">
        <v>8.3839999999999998E-2</v>
      </c>
      <c r="H329">
        <v>630714.82999999996</v>
      </c>
      <c r="I329">
        <v>3672280.26</v>
      </c>
      <c r="J329">
        <v>-68.94</v>
      </c>
      <c r="K329">
        <v>-68.94</v>
      </c>
      <c r="L329">
        <v>0</v>
      </c>
      <c r="M329">
        <v>15051424</v>
      </c>
      <c r="N329" t="s">
        <v>5</v>
      </c>
      <c r="O329">
        <v>24</v>
      </c>
      <c r="P329">
        <v>32</v>
      </c>
      <c r="Q329">
        <v>5963</v>
      </c>
    </row>
    <row r="330" spans="1:17" x14ac:dyDescent="0.25">
      <c r="A330" t="s">
        <v>375</v>
      </c>
      <c r="B330" t="s">
        <v>298</v>
      </c>
      <c r="C330" t="s">
        <v>13</v>
      </c>
      <c r="D330" t="s">
        <v>14</v>
      </c>
      <c r="E330" t="s">
        <v>254</v>
      </c>
      <c r="F330" t="s">
        <v>248</v>
      </c>
      <c r="G330">
        <v>8.3690000000000001E-2</v>
      </c>
      <c r="H330">
        <v>630714.82999999996</v>
      </c>
      <c r="I330">
        <v>3672280.26</v>
      </c>
      <c r="J330">
        <v>-68.94</v>
      </c>
      <c r="K330">
        <v>-68.94</v>
      </c>
      <c r="L330">
        <v>0</v>
      </c>
      <c r="M330">
        <v>15052124</v>
      </c>
      <c r="N330" t="s">
        <v>5</v>
      </c>
      <c r="O330">
        <v>24</v>
      </c>
      <c r="P330">
        <v>32</v>
      </c>
      <c r="Q330">
        <v>5963</v>
      </c>
    </row>
    <row r="331" spans="1:17" x14ac:dyDescent="0.25">
      <c r="A331" t="s">
        <v>375</v>
      </c>
      <c r="B331" t="s">
        <v>298</v>
      </c>
      <c r="C331" t="s">
        <v>13</v>
      </c>
      <c r="D331" t="s">
        <v>14</v>
      </c>
      <c r="E331" t="s">
        <v>254</v>
      </c>
      <c r="F331" t="s">
        <v>15</v>
      </c>
      <c r="G331">
        <v>8.2710000000000006E-2</v>
      </c>
      <c r="H331">
        <v>630714.82999999996</v>
      </c>
      <c r="I331">
        <v>3672280.26</v>
      </c>
      <c r="J331">
        <v>-68.94</v>
      </c>
      <c r="K331">
        <v>-68.94</v>
      </c>
      <c r="L331">
        <v>0</v>
      </c>
      <c r="M331">
        <v>15022224</v>
      </c>
      <c r="N331" t="s">
        <v>5</v>
      </c>
      <c r="O331">
        <v>24</v>
      </c>
      <c r="P331">
        <v>32</v>
      </c>
      <c r="Q331">
        <v>5963</v>
      </c>
    </row>
    <row r="332" spans="1:17" x14ac:dyDescent="0.25">
      <c r="A332" t="s">
        <v>375</v>
      </c>
      <c r="B332" t="s">
        <v>298</v>
      </c>
      <c r="C332" t="s">
        <v>13</v>
      </c>
      <c r="D332" t="s">
        <v>14</v>
      </c>
      <c r="E332" t="s">
        <v>256</v>
      </c>
      <c r="F332" t="s">
        <v>4</v>
      </c>
      <c r="G332">
        <v>4.3499999999999997E-2</v>
      </c>
      <c r="H332">
        <v>630714.82999999996</v>
      </c>
      <c r="I332">
        <v>3672256.55</v>
      </c>
      <c r="J332">
        <v>-68.92</v>
      </c>
      <c r="K332">
        <v>-68.92</v>
      </c>
      <c r="L332">
        <v>0</v>
      </c>
      <c r="M332">
        <v>15122324</v>
      </c>
      <c r="N332" t="s">
        <v>5</v>
      </c>
      <c r="O332">
        <v>24</v>
      </c>
      <c r="P332">
        <v>32</v>
      </c>
      <c r="Q332">
        <v>5963</v>
      </c>
    </row>
    <row r="333" spans="1:17" x14ac:dyDescent="0.25">
      <c r="A333" t="s">
        <v>375</v>
      </c>
      <c r="B333" t="s">
        <v>298</v>
      </c>
      <c r="C333" t="s">
        <v>13</v>
      </c>
      <c r="D333" t="s">
        <v>14</v>
      </c>
      <c r="E333" t="s">
        <v>256</v>
      </c>
      <c r="F333" t="s">
        <v>6</v>
      </c>
      <c r="G333">
        <v>3.9609999999999999E-2</v>
      </c>
      <c r="H333">
        <v>630714.82999999996</v>
      </c>
      <c r="I333">
        <v>3672256.55</v>
      </c>
      <c r="J333">
        <v>-68.92</v>
      </c>
      <c r="K333">
        <v>-68.92</v>
      </c>
      <c r="L333">
        <v>0</v>
      </c>
      <c r="M333">
        <v>15052324</v>
      </c>
      <c r="N333" t="s">
        <v>5</v>
      </c>
      <c r="O333">
        <v>24</v>
      </c>
      <c r="P333">
        <v>32</v>
      </c>
      <c r="Q333">
        <v>5963</v>
      </c>
    </row>
    <row r="334" spans="1:17" x14ac:dyDescent="0.25">
      <c r="A334" t="s">
        <v>375</v>
      </c>
      <c r="B334" t="s">
        <v>298</v>
      </c>
      <c r="C334" t="s">
        <v>13</v>
      </c>
      <c r="D334" t="s">
        <v>14</v>
      </c>
      <c r="E334" t="s">
        <v>256</v>
      </c>
      <c r="F334" t="s">
        <v>246</v>
      </c>
      <c r="G334">
        <v>3.3110000000000001E-2</v>
      </c>
      <c r="H334">
        <v>630714.82999999996</v>
      </c>
      <c r="I334">
        <v>3672232.85</v>
      </c>
      <c r="J334">
        <v>-68.91</v>
      </c>
      <c r="K334">
        <v>-68.91</v>
      </c>
      <c r="L334">
        <v>0</v>
      </c>
      <c r="M334">
        <v>15122324</v>
      </c>
      <c r="N334" t="s">
        <v>5</v>
      </c>
      <c r="O334">
        <v>24</v>
      </c>
      <c r="P334">
        <v>32</v>
      </c>
      <c r="Q334">
        <v>5963</v>
      </c>
    </row>
    <row r="335" spans="1:17" x14ac:dyDescent="0.25">
      <c r="A335" t="s">
        <v>375</v>
      </c>
      <c r="B335" t="s">
        <v>298</v>
      </c>
      <c r="C335" t="s">
        <v>13</v>
      </c>
      <c r="D335" t="s">
        <v>14</v>
      </c>
      <c r="E335" t="s">
        <v>256</v>
      </c>
      <c r="F335" t="s">
        <v>247</v>
      </c>
      <c r="G335">
        <v>3.2219999999999999E-2</v>
      </c>
      <c r="H335">
        <v>630714.82999999996</v>
      </c>
      <c r="I335">
        <v>3672232.85</v>
      </c>
      <c r="J335">
        <v>-68.91</v>
      </c>
      <c r="K335">
        <v>-68.91</v>
      </c>
      <c r="L335">
        <v>0</v>
      </c>
      <c r="M335">
        <v>15052224</v>
      </c>
      <c r="N335" t="s">
        <v>5</v>
      </c>
      <c r="O335">
        <v>24</v>
      </c>
      <c r="P335">
        <v>32</v>
      </c>
      <c r="Q335">
        <v>5963</v>
      </c>
    </row>
    <row r="336" spans="1:17" x14ac:dyDescent="0.25">
      <c r="A336" t="s">
        <v>375</v>
      </c>
      <c r="B336" t="s">
        <v>298</v>
      </c>
      <c r="C336" t="s">
        <v>13</v>
      </c>
      <c r="D336" t="s">
        <v>14</v>
      </c>
      <c r="E336" t="s">
        <v>256</v>
      </c>
      <c r="F336" t="s">
        <v>248</v>
      </c>
      <c r="G336">
        <v>3.1579999999999997E-2</v>
      </c>
      <c r="H336">
        <v>630714.82999999996</v>
      </c>
      <c r="I336">
        <v>3672232.85</v>
      </c>
      <c r="J336">
        <v>-68.91</v>
      </c>
      <c r="K336">
        <v>-68.91</v>
      </c>
      <c r="L336">
        <v>0</v>
      </c>
      <c r="M336">
        <v>15042424</v>
      </c>
      <c r="N336" t="s">
        <v>5</v>
      </c>
      <c r="O336">
        <v>24</v>
      </c>
      <c r="P336">
        <v>32</v>
      </c>
      <c r="Q336">
        <v>5963</v>
      </c>
    </row>
    <row r="337" spans="1:17" x14ac:dyDescent="0.25">
      <c r="A337" t="s">
        <v>375</v>
      </c>
      <c r="B337" t="s">
        <v>298</v>
      </c>
      <c r="C337" t="s">
        <v>13</v>
      </c>
      <c r="D337" t="s">
        <v>14</v>
      </c>
      <c r="E337" t="s">
        <v>256</v>
      </c>
      <c r="F337" t="s">
        <v>15</v>
      </c>
      <c r="G337">
        <v>3.1469999999999998E-2</v>
      </c>
      <c r="H337">
        <v>630714.82999999996</v>
      </c>
      <c r="I337">
        <v>3672232.85</v>
      </c>
      <c r="J337">
        <v>-68.91</v>
      </c>
      <c r="K337">
        <v>-68.91</v>
      </c>
      <c r="L337">
        <v>0</v>
      </c>
      <c r="M337">
        <v>15052124</v>
      </c>
      <c r="N337" t="s">
        <v>5</v>
      </c>
      <c r="O337">
        <v>24</v>
      </c>
      <c r="P337">
        <v>32</v>
      </c>
      <c r="Q337">
        <v>5963</v>
      </c>
    </row>
    <row r="338" spans="1:17" x14ac:dyDescent="0.25">
      <c r="A338" t="s">
        <v>375</v>
      </c>
      <c r="B338" t="s">
        <v>298</v>
      </c>
      <c r="C338" t="s">
        <v>13</v>
      </c>
      <c r="D338" t="s">
        <v>14</v>
      </c>
      <c r="E338" t="s">
        <v>125</v>
      </c>
      <c r="F338" t="s">
        <v>4</v>
      </c>
      <c r="G338">
        <v>0.47327000000000002</v>
      </c>
      <c r="H338">
        <v>630545.16</v>
      </c>
      <c r="I338">
        <v>3671995.77</v>
      </c>
      <c r="J338">
        <v>-69.12</v>
      </c>
      <c r="K338">
        <v>-69.12</v>
      </c>
      <c r="L338">
        <v>0</v>
      </c>
      <c r="M338">
        <v>15122624</v>
      </c>
      <c r="N338" t="s">
        <v>5</v>
      </c>
      <c r="O338">
        <v>24</v>
      </c>
      <c r="P338">
        <v>32</v>
      </c>
      <c r="Q338">
        <v>5963</v>
      </c>
    </row>
    <row r="339" spans="1:17" x14ac:dyDescent="0.25">
      <c r="A339" t="s">
        <v>375</v>
      </c>
      <c r="B339" t="s">
        <v>298</v>
      </c>
      <c r="C339" t="s">
        <v>13</v>
      </c>
      <c r="D339" t="s">
        <v>14</v>
      </c>
      <c r="E339" t="s">
        <v>125</v>
      </c>
      <c r="F339" t="s">
        <v>6</v>
      </c>
      <c r="G339">
        <v>0.37297000000000002</v>
      </c>
      <c r="H339">
        <v>630725</v>
      </c>
      <c r="I339">
        <v>3672250</v>
      </c>
      <c r="J339">
        <v>-68.89</v>
      </c>
      <c r="K339">
        <v>-68.89</v>
      </c>
      <c r="L339">
        <v>0</v>
      </c>
      <c r="M339">
        <v>15052224</v>
      </c>
      <c r="N339" t="s">
        <v>5</v>
      </c>
      <c r="O339">
        <v>24</v>
      </c>
      <c r="P339">
        <v>32</v>
      </c>
      <c r="Q339">
        <v>5963</v>
      </c>
    </row>
    <row r="340" spans="1:17" x14ac:dyDescent="0.25">
      <c r="A340" t="s">
        <v>375</v>
      </c>
      <c r="B340" t="s">
        <v>298</v>
      </c>
      <c r="C340" t="s">
        <v>13</v>
      </c>
      <c r="D340" t="s">
        <v>14</v>
      </c>
      <c r="E340" t="s">
        <v>125</v>
      </c>
      <c r="F340" t="s">
        <v>246</v>
      </c>
      <c r="G340">
        <v>0.35818</v>
      </c>
      <c r="H340">
        <v>630714.82999999996</v>
      </c>
      <c r="I340">
        <v>3672232.85</v>
      </c>
      <c r="J340">
        <v>-68.91</v>
      </c>
      <c r="K340">
        <v>-68.91</v>
      </c>
      <c r="L340">
        <v>0</v>
      </c>
      <c r="M340">
        <v>15051424</v>
      </c>
      <c r="N340" t="s">
        <v>5</v>
      </c>
      <c r="O340">
        <v>24</v>
      </c>
      <c r="P340">
        <v>32</v>
      </c>
      <c r="Q340">
        <v>5963</v>
      </c>
    </row>
    <row r="341" spans="1:17" x14ac:dyDescent="0.25">
      <c r="A341" t="s">
        <v>375</v>
      </c>
      <c r="B341" t="s">
        <v>298</v>
      </c>
      <c r="C341" t="s">
        <v>13</v>
      </c>
      <c r="D341" t="s">
        <v>14</v>
      </c>
      <c r="E341" t="s">
        <v>125</v>
      </c>
      <c r="F341" t="s">
        <v>247</v>
      </c>
      <c r="G341">
        <v>0.33456000000000002</v>
      </c>
      <c r="H341">
        <v>630714.82999999996</v>
      </c>
      <c r="I341">
        <v>3672232.85</v>
      </c>
      <c r="J341">
        <v>-68.91</v>
      </c>
      <c r="K341">
        <v>-68.91</v>
      </c>
      <c r="L341">
        <v>0</v>
      </c>
      <c r="M341">
        <v>15052124</v>
      </c>
      <c r="N341" t="s">
        <v>5</v>
      </c>
      <c r="O341">
        <v>24</v>
      </c>
      <c r="P341">
        <v>32</v>
      </c>
      <c r="Q341">
        <v>5963</v>
      </c>
    </row>
    <row r="342" spans="1:17" x14ac:dyDescent="0.25">
      <c r="A342" t="s">
        <v>375</v>
      </c>
      <c r="B342" t="s">
        <v>298</v>
      </c>
      <c r="C342" t="s">
        <v>13</v>
      </c>
      <c r="D342" t="s">
        <v>14</v>
      </c>
      <c r="E342" t="s">
        <v>125</v>
      </c>
      <c r="F342" t="s">
        <v>248</v>
      </c>
      <c r="G342">
        <v>0.33350000000000002</v>
      </c>
      <c r="H342">
        <v>630714.82999999996</v>
      </c>
      <c r="I342">
        <v>3672232.85</v>
      </c>
      <c r="J342">
        <v>-68.91</v>
      </c>
      <c r="K342">
        <v>-68.91</v>
      </c>
      <c r="L342">
        <v>0</v>
      </c>
      <c r="M342">
        <v>15022224</v>
      </c>
      <c r="N342" t="s">
        <v>5</v>
      </c>
      <c r="O342">
        <v>24</v>
      </c>
      <c r="P342">
        <v>32</v>
      </c>
      <c r="Q342">
        <v>5963</v>
      </c>
    </row>
    <row r="343" spans="1:17" x14ac:dyDescent="0.25">
      <c r="A343" t="s">
        <v>375</v>
      </c>
      <c r="B343" t="s">
        <v>298</v>
      </c>
      <c r="C343" t="s">
        <v>13</v>
      </c>
      <c r="D343" t="s">
        <v>14</v>
      </c>
      <c r="E343" t="s">
        <v>125</v>
      </c>
      <c r="F343" t="s">
        <v>15</v>
      </c>
      <c r="G343">
        <v>0.30778</v>
      </c>
      <c r="H343">
        <v>630714.82999999996</v>
      </c>
      <c r="I343">
        <v>3672232.85</v>
      </c>
      <c r="J343">
        <v>-68.91</v>
      </c>
      <c r="K343">
        <v>-68.91</v>
      </c>
      <c r="L343">
        <v>0</v>
      </c>
      <c r="M343">
        <v>15050724</v>
      </c>
      <c r="N343" t="s">
        <v>5</v>
      </c>
      <c r="O343">
        <v>24</v>
      </c>
      <c r="P343">
        <v>32</v>
      </c>
      <c r="Q343">
        <v>5963</v>
      </c>
    </row>
    <row r="344" spans="1:17" x14ac:dyDescent="0.25">
      <c r="A344" t="s">
        <v>375</v>
      </c>
      <c r="B344" t="s">
        <v>298</v>
      </c>
      <c r="C344" t="s">
        <v>13</v>
      </c>
      <c r="D344" t="s">
        <v>14</v>
      </c>
      <c r="E344" t="s">
        <v>128</v>
      </c>
      <c r="F344" t="s">
        <v>4</v>
      </c>
      <c r="G344">
        <v>0.62141000000000002</v>
      </c>
      <c r="H344">
        <v>630545.16</v>
      </c>
      <c r="I344">
        <v>3671995.77</v>
      </c>
      <c r="J344">
        <v>-69.12</v>
      </c>
      <c r="K344">
        <v>-69.12</v>
      </c>
      <c r="L344">
        <v>0</v>
      </c>
      <c r="M344">
        <v>15122624</v>
      </c>
      <c r="N344" t="s">
        <v>5</v>
      </c>
      <c r="O344">
        <v>24</v>
      </c>
      <c r="P344">
        <v>32</v>
      </c>
      <c r="Q344">
        <v>5963</v>
      </c>
    </row>
    <row r="345" spans="1:17" x14ac:dyDescent="0.25">
      <c r="A345" t="s">
        <v>375</v>
      </c>
      <c r="B345" t="s">
        <v>298</v>
      </c>
      <c r="C345" t="s">
        <v>13</v>
      </c>
      <c r="D345" t="s">
        <v>14</v>
      </c>
      <c r="E345" t="s">
        <v>128</v>
      </c>
      <c r="F345" t="s">
        <v>6</v>
      </c>
      <c r="G345">
        <v>0.42662</v>
      </c>
      <c r="H345">
        <v>630714.82999999996</v>
      </c>
      <c r="I345">
        <v>3672232.85</v>
      </c>
      <c r="J345">
        <v>-68.91</v>
      </c>
      <c r="K345">
        <v>-68.91</v>
      </c>
      <c r="L345">
        <v>0</v>
      </c>
      <c r="M345">
        <v>15052224</v>
      </c>
      <c r="N345" t="s">
        <v>5</v>
      </c>
      <c r="O345">
        <v>24</v>
      </c>
      <c r="P345">
        <v>32</v>
      </c>
      <c r="Q345">
        <v>5963</v>
      </c>
    </row>
    <row r="346" spans="1:17" x14ac:dyDescent="0.25">
      <c r="A346" t="s">
        <v>375</v>
      </c>
      <c r="B346" t="s">
        <v>298</v>
      </c>
      <c r="C346" t="s">
        <v>13</v>
      </c>
      <c r="D346" t="s">
        <v>14</v>
      </c>
      <c r="E346" t="s">
        <v>128</v>
      </c>
      <c r="F346" t="s">
        <v>246</v>
      </c>
      <c r="G346">
        <v>0.40522999999999998</v>
      </c>
      <c r="H346">
        <v>630714.82999999996</v>
      </c>
      <c r="I346">
        <v>3672209.14</v>
      </c>
      <c r="J346">
        <v>-68.89</v>
      </c>
      <c r="K346">
        <v>-68.89</v>
      </c>
      <c r="L346">
        <v>0</v>
      </c>
      <c r="M346">
        <v>15050724</v>
      </c>
      <c r="N346" t="s">
        <v>5</v>
      </c>
      <c r="O346">
        <v>24</v>
      </c>
      <c r="P346">
        <v>32</v>
      </c>
      <c r="Q346">
        <v>5963</v>
      </c>
    </row>
    <row r="347" spans="1:17" x14ac:dyDescent="0.25">
      <c r="A347" t="s">
        <v>375</v>
      </c>
      <c r="B347" t="s">
        <v>298</v>
      </c>
      <c r="C347" t="s">
        <v>13</v>
      </c>
      <c r="D347" t="s">
        <v>14</v>
      </c>
      <c r="E347" t="s">
        <v>128</v>
      </c>
      <c r="F347" t="s">
        <v>247</v>
      </c>
      <c r="G347">
        <v>0.39571000000000001</v>
      </c>
      <c r="H347">
        <v>630714.82999999996</v>
      </c>
      <c r="I347">
        <v>3672209.14</v>
      </c>
      <c r="J347">
        <v>-68.89</v>
      </c>
      <c r="K347">
        <v>-68.89</v>
      </c>
      <c r="L347">
        <v>0</v>
      </c>
      <c r="M347">
        <v>15052224</v>
      </c>
      <c r="N347" t="s">
        <v>5</v>
      </c>
      <c r="O347">
        <v>24</v>
      </c>
      <c r="P347">
        <v>32</v>
      </c>
      <c r="Q347">
        <v>5963</v>
      </c>
    </row>
    <row r="348" spans="1:17" x14ac:dyDescent="0.25">
      <c r="A348" t="s">
        <v>375</v>
      </c>
      <c r="B348" t="s">
        <v>298</v>
      </c>
      <c r="C348" t="s">
        <v>13</v>
      </c>
      <c r="D348" t="s">
        <v>14</v>
      </c>
      <c r="E348" t="s">
        <v>128</v>
      </c>
      <c r="F348" t="s">
        <v>248</v>
      </c>
      <c r="G348">
        <v>0.37515999999999999</v>
      </c>
      <c r="H348">
        <v>630714.82999999996</v>
      </c>
      <c r="I348">
        <v>3672209.14</v>
      </c>
      <c r="J348">
        <v>-68.89</v>
      </c>
      <c r="K348">
        <v>-68.89</v>
      </c>
      <c r="L348">
        <v>0</v>
      </c>
      <c r="M348">
        <v>15060424</v>
      </c>
      <c r="N348" t="s">
        <v>5</v>
      </c>
      <c r="O348">
        <v>24</v>
      </c>
      <c r="P348">
        <v>32</v>
      </c>
      <c r="Q348">
        <v>5963</v>
      </c>
    </row>
    <row r="349" spans="1:17" x14ac:dyDescent="0.25">
      <c r="A349" t="s">
        <v>375</v>
      </c>
      <c r="B349" t="s">
        <v>298</v>
      </c>
      <c r="C349" t="s">
        <v>13</v>
      </c>
      <c r="D349" t="s">
        <v>14</v>
      </c>
      <c r="E349" t="s">
        <v>128</v>
      </c>
      <c r="F349" t="s">
        <v>15</v>
      </c>
      <c r="G349">
        <v>0.36826999999999999</v>
      </c>
      <c r="H349">
        <v>630714.82999999996</v>
      </c>
      <c r="I349">
        <v>3672209.14</v>
      </c>
      <c r="J349">
        <v>-68.89</v>
      </c>
      <c r="K349">
        <v>-68.89</v>
      </c>
      <c r="L349">
        <v>0</v>
      </c>
      <c r="M349">
        <v>15051424</v>
      </c>
      <c r="N349" t="s">
        <v>5</v>
      </c>
      <c r="O349">
        <v>24</v>
      </c>
      <c r="P349">
        <v>32</v>
      </c>
      <c r="Q349">
        <v>5963</v>
      </c>
    </row>
    <row r="350" spans="1:17" x14ac:dyDescent="0.25">
      <c r="A350" t="s">
        <v>375</v>
      </c>
      <c r="B350" t="s">
        <v>298</v>
      </c>
      <c r="C350" t="s">
        <v>13</v>
      </c>
      <c r="D350" t="s">
        <v>14</v>
      </c>
      <c r="E350" t="s">
        <v>129</v>
      </c>
      <c r="F350" t="s">
        <v>4</v>
      </c>
      <c r="G350">
        <v>0.69933999999999996</v>
      </c>
      <c r="H350">
        <v>630545.16</v>
      </c>
      <c r="I350">
        <v>3671995.77</v>
      </c>
      <c r="J350">
        <v>-69.12</v>
      </c>
      <c r="K350">
        <v>-69.12</v>
      </c>
      <c r="L350">
        <v>0</v>
      </c>
      <c r="M350">
        <v>15122624</v>
      </c>
      <c r="N350" t="s">
        <v>5</v>
      </c>
      <c r="O350">
        <v>24</v>
      </c>
      <c r="P350">
        <v>32</v>
      </c>
      <c r="Q350">
        <v>5963</v>
      </c>
    </row>
    <row r="351" spans="1:17" x14ac:dyDescent="0.25">
      <c r="A351" t="s">
        <v>375</v>
      </c>
      <c r="B351" t="s">
        <v>298</v>
      </c>
      <c r="C351" t="s">
        <v>13</v>
      </c>
      <c r="D351" t="s">
        <v>14</v>
      </c>
      <c r="E351" t="s">
        <v>129</v>
      </c>
      <c r="F351" t="s">
        <v>6</v>
      </c>
      <c r="G351">
        <v>0.47899000000000003</v>
      </c>
      <c r="H351">
        <v>630520.92000000004</v>
      </c>
      <c r="I351">
        <v>3671995.77</v>
      </c>
      <c r="J351">
        <v>-69.150000000000006</v>
      </c>
      <c r="K351">
        <v>-69.150000000000006</v>
      </c>
      <c r="L351">
        <v>0</v>
      </c>
      <c r="M351">
        <v>15031324</v>
      </c>
      <c r="N351" t="s">
        <v>5</v>
      </c>
      <c r="O351">
        <v>24</v>
      </c>
      <c r="P351">
        <v>32</v>
      </c>
      <c r="Q351">
        <v>5963</v>
      </c>
    </row>
    <row r="352" spans="1:17" x14ac:dyDescent="0.25">
      <c r="A352" t="s">
        <v>375</v>
      </c>
      <c r="B352" t="s">
        <v>298</v>
      </c>
      <c r="C352" t="s">
        <v>13</v>
      </c>
      <c r="D352" t="s">
        <v>14</v>
      </c>
      <c r="E352" t="s">
        <v>129</v>
      </c>
      <c r="F352" t="s">
        <v>246</v>
      </c>
      <c r="G352">
        <v>0.44078000000000001</v>
      </c>
      <c r="H352">
        <v>630714.82999999996</v>
      </c>
      <c r="I352">
        <v>3672209.14</v>
      </c>
      <c r="J352">
        <v>-68.89</v>
      </c>
      <c r="K352">
        <v>-68.89</v>
      </c>
      <c r="L352">
        <v>0</v>
      </c>
      <c r="M352">
        <v>15022224</v>
      </c>
      <c r="N352" t="s">
        <v>5</v>
      </c>
      <c r="O352">
        <v>24</v>
      </c>
      <c r="P352">
        <v>32</v>
      </c>
      <c r="Q352">
        <v>5963</v>
      </c>
    </row>
    <row r="353" spans="1:17" x14ac:dyDescent="0.25">
      <c r="A353" t="s">
        <v>375</v>
      </c>
      <c r="B353" t="s">
        <v>298</v>
      </c>
      <c r="C353" t="s">
        <v>13</v>
      </c>
      <c r="D353" t="s">
        <v>14</v>
      </c>
      <c r="E353" t="s">
        <v>129</v>
      </c>
      <c r="F353" t="s">
        <v>247</v>
      </c>
      <c r="G353">
        <v>0.43623000000000001</v>
      </c>
      <c r="H353">
        <v>630714.82999999996</v>
      </c>
      <c r="I353">
        <v>3672209.14</v>
      </c>
      <c r="J353">
        <v>-68.89</v>
      </c>
      <c r="K353">
        <v>-68.89</v>
      </c>
      <c r="L353">
        <v>0</v>
      </c>
      <c r="M353">
        <v>15050724</v>
      </c>
      <c r="N353" t="s">
        <v>5</v>
      </c>
      <c r="O353">
        <v>24</v>
      </c>
      <c r="P353">
        <v>32</v>
      </c>
      <c r="Q353">
        <v>5963</v>
      </c>
    </row>
    <row r="354" spans="1:17" x14ac:dyDescent="0.25">
      <c r="A354" t="s">
        <v>375</v>
      </c>
      <c r="B354" t="s">
        <v>298</v>
      </c>
      <c r="C354" t="s">
        <v>13</v>
      </c>
      <c r="D354" t="s">
        <v>14</v>
      </c>
      <c r="E354" t="s">
        <v>129</v>
      </c>
      <c r="F354" t="s">
        <v>248</v>
      </c>
      <c r="G354">
        <v>0.43159999999999998</v>
      </c>
      <c r="H354">
        <v>630714.82999999996</v>
      </c>
      <c r="I354">
        <v>3672209.14</v>
      </c>
      <c r="J354">
        <v>-68.89</v>
      </c>
      <c r="K354">
        <v>-68.89</v>
      </c>
      <c r="L354">
        <v>0</v>
      </c>
      <c r="M354">
        <v>15051424</v>
      </c>
      <c r="N354" t="s">
        <v>5</v>
      </c>
      <c r="O354">
        <v>24</v>
      </c>
      <c r="P354">
        <v>32</v>
      </c>
      <c r="Q354">
        <v>5963</v>
      </c>
    </row>
    <row r="355" spans="1:17" x14ac:dyDescent="0.25">
      <c r="A355" t="s">
        <v>375</v>
      </c>
      <c r="B355" t="s">
        <v>298</v>
      </c>
      <c r="C355" t="s">
        <v>13</v>
      </c>
      <c r="D355" t="s">
        <v>14</v>
      </c>
      <c r="E355" t="s">
        <v>129</v>
      </c>
      <c r="F355" t="s">
        <v>15</v>
      </c>
      <c r="G355">
        <v>0.39867999999999998</v>
      </c>
      <c r="H355">
        <v>630714.82999999996</v>
      </c>
      <c r="I355">
        <v>3672209.14</v>
      </c>
      <c r="J355">
        <v>-68.89</v>
      </c>
      <c r="K355">
        <v>-68.89</v>
      </c>
      <c r="L355">
        <v>0</v>
      </c>
      <c r="M355">
        <v>15052124</v>
      </c>
      <c r="N355" t="s">
        <v>5</v>
      </c>
      <c r="O355">
        <v>24</v>
      </c>
      <c r="P355">
        <v>32</v>
      </c>
      <c r="Q355">
        <v>5963</v>
      </c>
    </row>
    <row r="356" spans="1:17" x14ac:dyDescent="0.25">
      <c r="A356" t="s">
        <v>375</v>
      </c>
      <c r="B356" t="s">
        <v>298</v>
      </c>
      <c r="C356" t="s">
        <v>13</v>
      </c>
      <c r="D356" t="s">
        <v>14</v>
      </c>
      <c r="E356" t="s">
        <v>130</v>
      </c>
      <c r="F356" t="s">
        <v>4</v>
      </c>
      <c r="G356">
        <v>0.78785000000000005</v>
      </c>
      <c r="H356">
        <v>630545.16</v>
      </c>
      <c r="I356">
        <v>3671995.77</v>
      </c>
      <c r="J356">
        <v>-69.12</v>
      </c>
      <c r="K356">
        <v>-69.12</v>
      </c>
      <c r="L356">
        <v>0</v>
      </c>
      <c r="M356">
        <v>15122624</v>
      </c>
      <c r="N356" t="s">
        <v>5</v>
      </c>
      <c r="O356">
        <v>24</v>
      </c>
      <c r="P356">
        <v>32</v>
      </c>
      <c r="Q356">
        <v>5963</v>
      </c>
    </row>
    <row r="357" spans="1:17" x14ac:dyDescent="0.25">
      <c r="A357" t="s">
        <v>375</v>
      </c>
      <c r="B357" t="s">
        <v>298</v>
      </c>
      <c r="C357" t="s">
        <v>13</v>
      </c>
      <c r="D357" t="s">
        <v>14</v>
      </c>
      <c r="E357" t="s">
        <v>130</v>
      </c>
      <c r="F357" t="s">
        <v>6</v>
      </c>
      <c r="G357">
        <v>0.58248999999999995</v>
      </c>
      <c r="H357">
        <v>630520.92000000004</v>
      </c>
      <c r="I357">
        <v>3671995.77</v>
      </c>
      <c r="J357">
        <v>-69.150000000000006</v>
      </c>
      <c r="K357">
        <v>-69.150000000000006</v>
      </c>
      <c r="L357">
        <v>0</v>
      </c>
      <c r="M357">
        <v>15031324</v>
      </c>
      <c r="N357" t="s">
        <v>5</v>
      </c>
      <c r="O357">
        <v>24</v>
      </c>
      <c r="P357">
        <v>32</v>
      </c>
      <c r="Q357">
        <v>5963</v>
      </c>
    </row>
    <row r="358" spans="1:17" x14ac:dyDescent="0.25">
      <c r="A358" t="s">
        <v>375</v>
      </c>
      <c r="B358" t="s">
        <v>298</v>
      </c>
      <c r="C358" t="s">
        <v>13</v>
      </c>
      <c r="D358" t="s">
        <v>14</v>
      </c>
      <c r="E358" t="s">
        <v>130</v>
      </c>
      <c r="F358" t="s">
        <v>246</v>
      </c>
      <c r="G358">
        <v>0.49653000000000003</v>
      </c>
      <c r="H358">
        <v>630545.16</v>
      </c>
      <c r="I358">
        <v>3671995.77</v>
      </c>
      <c r="J358">
        <v>-69.12</v>
      </c>
      <c r="K358">
        <v>-69.12</v>
      </c>
      <c r="L358">
        <v>0</v>
      </c>
      <c r="M358">
        <v>15031324</v>
      </c>
      <c r="N358" t="s">
        <v>5</v>
      </c>
      <c r="O358">
        <v>24</v>
      </c>
      <c r="P358">
        <v>32</v>
      </c>
      <c r="Q358">
        <v>5963</v>
      </c>
    </row>
    <row r="359" spans="1:17" x14ac:dyDescent="0.25">
      <c r="A359" t="s">
        <v>375</v>
      </c>
      <c r="B359" t="s">
        <v>298</v>
      </c>
      <c r="C359" t="s">
        <v>13</v>
      </c>
      <c r="D359" t="s">
        <v>14</v>
      </c>
      <c r="E359" t="s">
        <v>130</v>
      </c>
      <c r="F359" t="s">
        <v>247</v>
      </c>
      <c r="G359">
        <v>0.46153</v>
      </c>
      <c r="H359">
        <v>630714.82999999996</v>
      </c>
      <c r="I359">
        <v>3672185.43</v>
      </c>
      <c r="J359">
        <v>-68.89</v>
      </c>
      <c r="K359">
        <v>-68.89</v>
      </c>
      <c r="L359">
        <v>0</v>
      </c>
      <c r="M359">
        <v>15052224</v>
      </c>
      <c r="N359" t="s">
        <v>5</v>
      </c>
      <c r="O359">
        <v>24</v>
      </c>
      <c r="P359">
        <v>32</v>
      </c>
      <c r="Q359">
        <v>5963</v>
      </c>
    </row>
    <row r="360" spans="1:17" x14ac:dyDescent="0.25">
      <c r="A360" t="s">
        <v>375</v>
      </c>
      <c r="B360" t="s">
        <v>298</v>
      </c>
      <c r="C360" t="s">
        <v>13</v>
      </c>
      <c r="D360" t="s">
        <v>14</v>
      </c>
      <c r="E360" t="s">
        <v>130</v>
      </c>
      <c r="F360" t="s">
        <v>248</v>
      </c>
      <c r="G360">
        <v>0.44151000000000001</v>
      </c>
      <c r="H360">
        <v>630725</v>
      </c>
      <c r="I360">
        <v>3672200</v>
      </c>
      <c r="J360">
        <v>-68.87</v>
      </c>
      <c r="K360">
        <v>-68.87</v>
      </c>
      <c r="L360">
        <v>0</v>
      </c>
      <c r="M360">
        <v>15050724</v>
      </c>
      <c r="N360" t="s">
        <v>5</v>
      </c>
      <c r="O360">
        <v>24</v>
      </c>
      <c r="P360">
        <v>32</v>
      </c>
      <c r="Q360">
        <v>5963</v>
      </c>
    </row>
    <row r="361" spans="1:17" x14ac:dyDescent="0.25">
      <c r="A361" t="s">
        <v>375</v>
      </c>
      <c r="B361" t="s">
        <v>298</v>
      </c>
      <c r="C361" t="s">
        <v>13</v>
      </c>
      <c r="D361" t="s">
        <v>14</v>
      </c>
      <c r="E361" t="s">
        <v>130</v>
      </c>
      <c r="F361" t="s">
        <v>15</v>
      </c>
      <c r="G361">
        <v>0.43391999999999997</v>
      </c>
      <c r="H361">
        <v>630714.82999999996</v>
      </c>
      <c r="I361">
        <v>3672185.43</v>
      </c>
      <c r="J361">
        <v>-68.89</v>
      </c>
      <c r="K361">
        <v>-68.89</v>
      </c>
      <c r="L361">
        <v>0</v>
      </c>
      <c r="M361">
        <v>15051424</v>
      </c>
      <c r="N361" t="s">
        <v>5</v>
      </c>
      <c r="O361">
        <v>24</v>
      </c>
      <c r="P361">
        <v>32</v>
      </c>
      <c r="Q361">
        <v>5963</v>
      </c>
    </row>
    <row r="362" spans="1:17" x14ac:dyDescent="0.25">
      <c r="A362" t="s">
        <v>375</v>
      </c>
      <c r="B362" t="s">
        <v>298</v>
      </c>
      <c r="C362" t="s">
        <v>13</v>
      </c>
      <c r="D362" t="s">
        <v>14</v>
      </c>
      <c r="E362" t="s">
        <v>131</v>
      </c>
      <c r="F362" t="s">
        <v>4</v>
      </c>
      <c r="G362">
        <v>0.84136999999999995</v>
      </c>
      <c r="H362">
        <v>630545.16</v>
      </c>
      <c r="I362">
        <v>3671995.77</v>
      </c>
      <c r="J362">
        <v>-69.12</v>
      </c>
      <c r="K362">
        <v>-69.12</v>
      </c>
      <c r="L362">
        <v>0</v>
      </c>
      <c r="M362">
        <v>15122624</v>
      </c>
      <c r="N362" t="s">
        <v>5</v>
      </c>
      <c r="O362">
        <v>24</v>
      </c>
      <c r="P362">
        <v>32</v>
      </c>
      <c r="Q362">
        <v>5963</v>
      </c>
    </row>
    <row r="363" spans="1:17" x14ac:dyDescent="0.25">
      <c r="A363" t="s">
        <v>375</v>
      </c>
      <c r="B363" t="s">
        <v>298</v>
      </c>
      <c r="C363" t="s">
        <v>13</v>
      </c>
      <c r="D363" t="s">
        <v>14</v>
      </c>
      <c r="E363" t="s">
        <v>131</v>
      </c>
      <c r="F363" t="s">
        <v>6</v>
      </c>
      <c r="G363">
        <v>0.63151999999999997</v>
      </c>
      <c r="H363">
        <v>630569.4</v>
      </c>
      <c r="I363">
        <v>3671995.77</v>
      </c>
      <c r="J363">
        <v>-69.069999999999993</v>
      </c>
      <c r="K363">
        <v>-69.069999999999993</v>
      </c>
      <c r="L363">
        <v>0</v>
      </c>
      <c r="M363">
        <v>15103024</v>
      </c>
      <c r="N363" t="s">
        <v>5</v>
      </c>
      <c r="O363">
        <v>24</v>
      </c>
      <c r="P363">
        <v>32</v>
      </c>
      <c r="Q363">
        <v>5963</v>
      </c>
    </row>
    <row r="364" spans="1:17" x14ac:dyDescent="0.25">
      <c r="A364" t="s">
        <v>375</v>
      </c>
      <c r="B364" t="s">
        <v>298</v>
      </c>
      <c r="C364" t="s">
        <v>13</v>
      </c>
      <c r="D364" t="s">
        <v>14</v>
      </c>
      <c r="E364" t="s">
        <v>131</v>
      </c>
      <c r="F364" t="s">
        <v>246</v>
      </c>
      <c r="G364">
        <v>0.59870000000000001</v>
      </c>
      <c r="H364">
        <v>630545.16</v>
      </c>
      <c r="I364">
        <v>3671995.77</v>
      </c>
      <c r="J364">
        <v>-69.12</v>
      </c>
      <c r="K364">
        <v>-69.12</v>
      </c>
      <c r="L364">
        <v>0</v>
      </c>
      <c r="M364">
        <v>15031324</v>
      </c>
      <c r="N364" t="s">
        <v>5</v>
      </c>
      <c r="O364">
        <v>24</v>
      </c>
      <c r="P364">
        <v>32</v>
      </c>
      <c r="Q364">
        <v>5963</v>
      </c>
    </row>
    <row r="365" spans="1:17" x14ac:dyDescent="0.25">
      <c r="A365" t="s">
        <v>375</v>
      </c>
      <c r="B365" t="s">
        <v>298</v>
      </c>
      <c r="C365" t="s">
        <v>13</v>
      </c>
      <c r="D365" t="s">
        <v>14</v>
      </c>
      <c r="E365" t="s">
        <v>131</v>
      </c>
      <c r="F365" t="s">
        <v>247</v>
      </c>
      <c r="G365">
        <v>0.49015999999999998</v>
      </c>
      <c r="H365">
        <v>630714.82999999996</v>
      </c>
      <c r="I365">
        <v>3672185.43</v>
      </c>
      <c r="J365">
        <v>-68.89</v>
      </c>
      <c r="K365">
        <v>-68.89</v>
      </c>
      <c r="L365">
        <v>0</v>
      </c>
      <c r="M365">
        <v>15022224</v>
      </c>
      <c r="N365" t="s">
        <v>5</v>
      </c>
      <c r="O365">
        <v>24</v>
      </c>
      <c r="P365">
        <v>32</v>
      </c>
      <c r="Q365">
        <v>5963</v>
      </c>
    </row>
    <row r="366" spans="1:17" x14ac:dyDescent="0.25">
      <c r="A366" t="s">
        <v>375</v>
      </c>
      <c r="B366" t="s">
        <v>298</v>
      </c>
      <c r="C366" t="s">
        <v>13</v>
      </c>
      <c r="D366" t="s">
        <v>14</v>
      </c>
      <c r="E366" t="s">
        <v>131</v>
      </c>
      <c r="F366" t="s">
        <v>248</v>
      </c>
      <c r="G366">
        <v>0.48663000000000001</v>
      </c>
      <c r="H366">
        <v>630714.82999999996</v>
      </c>
      <c r="I366">
        <v>3672185.43</v>
      </c>
      <c r="J366">
        <v>-68.89</v>
      </c>
      <c r="K366">
        <v>-68.89</v>
      </c>
      <c r="L366">
        <v>0</v>
      </c>
      <c r="M366">
        <v>15050724</v>
      </c>
      <c r="N366" t="s">
        <v>5</v>
      </c>
      <c r="O366">
        <v>24</v>
      </c>
      <c r="P366">
        <v>32</v>
      </c>
      <c r="Q366">
        <v>5963</v>
      </c>
    </row>
    <row r="367" spans="1:17" x14ac:dyDescent="0.25">
      <c r="A367" t="s">
        <v>375</v>
      </c>
      <c r="B367" t="s">
        <v>298</v>
      </c>
      <c r="C367" t="s">
        <v>13</v>
      </c>
      <c r="D367" t="s">
        <v>14</v>
      </c>
      <c r="E367" t="s">
        <v>131</v>
      </c>
      <c r="F367" t="s">
        <v>15</v>
      </c>
      <c r="G367">
        <v>0.44996999999999998</v>
      </c>
      <c r="H367">
        <v>630714.82999999996</v>
      </c>
      <c r="I367">
        <v>3672185.43</v>
      </c>
      <c r="J367">
        <v>-68.89</v>
      </c>
      <c r="K367">
        <v>-68.89</v>
      </c>
      <c r="L367">
        <v>0</v>
      </c>
      <c r="M367">
        <v>15052124</v>
      </c>
      <c r="N367" t="s">
        <v>5</v>
      </c>
      <c r="O367">
        <v>24</v>
      </c>
      <c r="P367">
        <v>32</v>
      </c>
      <c r="Q367">
        <v>5963</v>
      </c>
    </row>
    <row r="368" spans="1:17" x14ac:dyDescent="0.25">
      <c r="A368" t="s">
        <v>375</v>
      </c>
      <c r="B368" t="s">
        <v>298</v>
      </c>
      <c r="C368" t="s">
        <v>13</v>
      </c>
      <c r="D368" t="s">
        <v>14</v>
      </c>
      <c r="E368" t="s">
        <v>132</v>
      </c>
      <c r="F368" t="s">
        <v>4</v>
      </c>
      <c r="G368">
        <v>0.82591000000000003</v>
      </c>
      <c r="H368">
        <v>630545.16</v>
      </c>
      <c r="I368">
        <v>3671995.77</v>
      </c>
      <c r="J368">
        <v>-69.12</v>
      </c>
      <c r="K368">
        <v>-69.12</v>
      </c>
      <c r="L368">
        <v>0</v>
      </c>
      <c r="M368">
        <v>15122624</v>
      </c>
      <c r="N368" t="s">
        <v>5</v>
      </c>
      <c r="O368">
        <v>24</v>
      </c>
      <c r="P368">
        <v>32</v>
      </c>
      <c r="Q368">
        <v>5963</v>
      </c>
    </row>
    <row r="369" spans="1:17" x14ac:dyDescent="0.25">
      <c r="A369" t="s">
        <v>375</v>
      </c>
      <c r="B369" t="s">
        <v>298</v>
      </c>
      <c r="C369" t="s">
        <v>13</v>
      </c>
      <c r="D369" t="s">
        <v>14</v>
      </c>
      <c r="E369" t="s">
        <v>132</v>
      </c>
      <c r="F369" t="s">
        <v>6</v>
      </c>
      <c r="G369">
        <v>0.70787999999999995</v>
      </c>
      <c r="H369">
        <v>630593.64</v>
      </c>
      <c r="I369">
        <v>3671995.77</v>
      </c>
      <c r="J369">
        <v>-69.02</v>
      </c>
      <c r="K369">
        <v>-69.02</v>
      </c>
      <c r="L369">
        <v>0</v>
      </c>
      <c r="M369">
        <v>15103024</v>
      </c>
      <c r="N369" t="s">
        <v>5</v>
      </c>
      <c r="O369">
        <v>24</v>
      </c>
      <c r="P369">
        <v>32</v>
      </c>
      <c r="Q369">
        <v>5963</v>
      </c>
    </row>
    <row r="370" spans="1:17" x14ac:dyDescent="0.25">
      <c r="A370" t="s">
        <v>375</v>
      </c>
      <c r="B370" t="s">
        <v>298</v>
      </c>
      <c r="C370" t="s">
        <v>13</v>
      </c>
      <c r="D370" t="s">
        <v>14</v>
      </c>
      <c r="E370" t="s">
        <v>132</v>
      </c>
      <c r="F370" t="s">
        <v>246</v>
      </c>
      <c r="G370">
        <v>0.59579000000000004</v>
      </c>
      <c r="H370">
        <v>630545.16</v>
      </c>
      <c r="I370">
        <v>3671995.77</v>
      </c>
      <c r="J370">
        <v>-69.12</v>
      </c>
      <c r="K370">
        <v>-69.12</v>
      </c>
      <c r="L370">
        <v>0</v>
      </c>
      <c r="M370">
        <v>15103024</v>
      </c>
      <c r="N370" t="s">
        <v>5</v>
      </c>
      <c r="O370">
        <v>24</v>
      </c>
      <c r="P370">
        <v>32</v>
      </c>
      <c r="Q370">
        <v>5963</v>
      </c>
    </row>
    <row r="371" spans="1:17" x14ac:dyDescent="0.25">
      <c r="A371" t="s">
        <v>375</v>
      </c>
      <c r="B371" t="s">
        <v>298</v>
      </c>
      <c r="C371" t="s">
        <v>13</v>
      </c>
      <c r="D371" t="s">
        <v>14</v>
      </c>
      <c r="E371" t="s">
        <v>132</v>
      </c>
      <c r="F371" t="s">
        <v>247</v>
      </c>
      <c r="G371">
        <v>0.51021000000000005</v>
      </c>
      <c r="H371">
        <v>630714.82999999996</v>
      </c>
      <c r="I371">
        <v>3672161.72</v>
      </c>
      <c r="J371">
        <v>-68.86</v>
      </c>
      <c r="K371">
        <v>-68.86</v>
      </c>
      <c r="L371">
        <v>0</v>
      </c>
      <c r="M371">
        <v>15052224</v>
      </c>
      <c r="N371" t="s">
        <v>5</v>
      </c>
      <c r="O371">
        <v>24</v>
      </c>
      <c r="P371">
        <v>32</v>
      </c>
      <c r="Q371">
        <v>5963</v>
      </c>
    </row>
    <row r="372" spans="1:17" x14ac:dyDescent="0.25">
      <c r="A372" t="s">
        <v>375</v>
      </c>
      <c r="B372" t="s">
        <v>298</v>
      </c>
      <c r="C372" t="s">
        <v>13</v>
      </c>
      <c r="D372" t="s">
        <v>14</v>
      </c>
      <c r="E372" t="s">
        <v>132</v>
      </c>
      <c r="F372" t="s">
        <v>248</v>
      </c>
      <c r="G372">
        <v>0.48734</v>
      </c>
      <c r="H372">
        <v>630714.82999999996</v>
      </c>
      <c r="I372">
        <v>3672161.72</v>
      </c>
      <c r="J372">
        <v>-68.86</v>
      </c>
      <c r="K372">
        <v>-68.86</v>
      </c>
      <c r="L372">
        <v>0</v>
      </c>
      <c r="M372">
        <v>15072624</v>
      </c>
      <c r="N372" t="s">
        <v>5</v>
      </c>
      <c r="O372">
        <v>24</v>
      </c>
      <c r="P372">
        <v>32</v>
      </c>
      <c r="Q372">
        <v>5963</v>
      </c>
    </row>
    <row r="373" spans="1:17" x14ac:dyDescent="0.25">
      <c r="A373" t="s">
        <v>375</v>
      </c>
      <c r="B373" t="s">
        <v>298</v>
      </c>
      <c r="C373" t="s">
        <v>13</v>
      </c>
      <c r="D373" t="s">
        <v>14</v>
      </c>
      <c r="E373" t="s">
        <v>132</v>
      </c>
      <c r="F373" t="s">
        <v>15</v>
      </c>
      <c r="G373">
        <v>0.48133999999999999</v>
      </c>
      <c r="H373">
        <v>630714.82999999996</v>
      </c>
      <c r="I373">
        <v>3672161.72</v>
      </c>
      <c r="J373">
        <v>-68.86</v>
      </c>
      <c r="K373">
        <v>-68.86</v>
      </c>
      <c r="L373">
        <v>0</v>
      </c>
      <c r="M373">
        <v>15051424</v>
      </c>
      <c r="N373" t="s">
        <v>5</v>
      </c>
      <c r="O373">
        <v>24</v>
      </c>
      <c r="P373">
        <v>32</v>
      </c>
      <c r="Q373">
        <v>5963</v>
      </c>
    </row>
    <row r="374" spans="1:17" x14ac:dyDescent="0.25">
      <c r="A374" t="s">
        <v>375</v>
      </c>
      <c r="B374" t="s">
        <v>298</v>
      </c>
      <c r="C374" t="s">
        <v>13</v>
      </c>
      <c r="D374" t="s">
        <v>14</v>
      </c>
      <c r="E374" t="s">
        <v>133</v>
      </c>
      <c r="F374" t="s">
        <v>4</v>
      </c>
      <c r="G374">
        <v>0.86463999999999996</v>
      </c>
      <c r="H374">
        <v>630593.64</v>
      </c>
      <c r="I374">
        <v>3671995.77</v>
      </c>
      <c r="J374">
        <v>-69.02</v>
      </c>
      <c r="K374">
        <v>-69.02</v>
      </c>
      <c r="L374">
        <v>0</v>
      </c>
      <c r="M374">
        <v>15122624</v>
      </c>
      <c r="N374" t="s">
        <v>5</v>
      </c>
      <c r="O374">
        <v>24</v>
      </c>
      <c r="P374">
        <v>32</v>
      </c>
      <c r="Q374">
        <v>5963</v>
      </c>
    </row>
    <row r="375" spans="1:17" x14ac:dyDescent="0.25">
      <c r="A375" t="s">
        <v>375</v>
      </c>
      <c r="B375" t="s">
        <v>298</v>
      </c>
      <c r="C375" t="s">
        <v>13</v>
      </c>
      <c r="D375" t="s">
        <v>14</v>
      </c>
      <c r="E375" t="s">
        <v>133</v>
      </c>
      <c r="F375" t="s">
        <v>6</v>
      </c>
      <c r="G375">
        <v>0.78844999999999998</v>
      </c>
      <c r="H375">
        <v>630593.64</v>
      </c>
      <c r="I375">
        <v>3671995.77</v>
      </c>
      <c r="J375">
        <v>-69.02</v>
      </c>
      <c r="K375">
        <v>-69.02</v>
      </c>
      <c r="L375">
        <v>0</v>
      </c>
      <c r="M375">
        <v>15103024</v>
      </c>
      <c r="N375" t="s">
        <v>5</v>
      </c>
      <c r="O375">
        <v>24</v>
      </c>
      <c r="P375">
        <v>32</v>
      </c>
      <c r="Q375">
        <v>5963</v>
      </c>
    </row>
    <row r="376" spans="1:17" x14ac:dyDescent="0.25">
      <c r="A376" t="s">
        <v>375</v>
      </c>
      <c r="B376" t="s">
        <v>298</v>
      </c>
      <c r="C376" t="s">
        <v>13</v>
      </c>
      <c r="D376" t="s">
        <v>14</v>
      </c>
      <c r="E376" t="s">
        <v>133</v>
      </c>
      <c r="F376" t="s">
        <v>246</v>
      </c>
      <c r="G376">
        <v>0.68242999999999998</v>
      </c>
      <c r="H376">
        <v>630569.4</v>
      </c>
      <c r="I376">
        <v>3671995.77</v>
      </c>
      <c r="J376">
        <v>-69.069999999999993</v>
      </c>
      <c r="K376">
        <v>-69.069999999999993</v>
      </c>
      <c r="L376">
        <v>0</v>
      </c>
      <c r="M376">
        <v>15031324</v>
      </c>
      <c r="N376" t="s">
        <v>5</v>
      </c>
      <c r="O376">
        <v>24</v>
      </c>
      <c r="P376">
        <v>32</v>
      </c>
      <c r="Q376">
        <v>5963</v>
      </c>
    </row>
    <row r="377" spans="1:17" x14ac:dyDescent="0.25">
      <c r="A377" t="s">
        <v>375</v>
      </c>
      <c r="B377" t="s">
        <v>298</v>
      </c>
      <c r="C377" t="s">
        <v>13</v>
      </c>
      <c r="D377" t="s">
        <v>14</v>
      </c>
      <c r="E377" t="s">
        <v>133</v>
      </c>
      <c r="F377" t="s">
        <v>247</v>
      </c>
      <c r="G377">
        <v>0.50746999999999998</v>
      </c>
      <c r="H377">
        <v>630714.82999999996</v>
      </c>
      <c r="I377">
        <v>3672161.72</v>
      </c>
      <c r="J377">
        <v>-68.86</v>
      </c>
      <c r="K377">
        <v>-68.86</v>
      </c>
      <c r="L377">
        <v>0</v>
      </c>
      <c r="M377">
        <v>15022224</v>
      </c>
      <c r="N377" t="s">
        <v>5</v>
      </c>
      <c r="O377">
        <v>24</v>
      </c>
      <c r="P377">
        <v>32</v>
      </c>
      <c r="Q377">
        <v>5963</v>
      </c>
    </row>
    <row r="378" spans="1:17" x14ac:dyDescent="0.25">
      <c r="A378" t="s">
        <v>375</v>
      </c>
      <c r="B378" t="s">
        <v>298</v>
      </c>
      <c r="C378" t="s">
        <v>13</v>
      </c>
      <c r="D378" t="s">
        <v>14</v>
      </c>
      <c r="E378" t="s">
        <v>133</v>
      </c>
      <c r="F378" t="s">
        <v>248</v>
      </c>
      <c r="G378">
        <v>0.50160000000000005</v>
      </c>
      <c r="H378">
        <v>630714.82999999996</v>
      </c>
      <c r="I378">
        <v>3672161.72</v>
      </c>
      <c r="J378">
        <v>-68.86</v>
      </c>
      <c r="K378">
        <v>-68.86</v>
      </c>
      <c r="L378">
        <v>0</v>
      </c>
      <c r="M378">
        <v>15050724</v>
      </c>
      <c r="N378" t="s">
        <v>5</v>
      </c>
      <c r="O378">
        <v>24</v>
      </c>
      <c r="P378">
        <v>32</v>
      </c>
      <c r="Q378">
        <v>5963</v>
      </c>
    </row>
    <row r="379" spans="1:17" x14ac:dyDescent="0.25">
      <c r="A379" t="s">
        <v>375</v>
      </c>
      <c r="B379" t="s">
        <v>298</v>
      </c>
      <c r="C379" t="s">
        <v>13</v>
      </c>
      <c r="D379" t="s">
        <v>14</v>
      </c>
      <c r="E379" t="s">
        <v>133</v>
      </c>
      <c r="F379" t="s">
        <v>15</v>
      </c>
      <c r="G379">
        <v>0.48580000000000001</v>
      </c>
      <c r="H379">
        <v>630714.82999999996</v>
      </c>
      <c r="I379">
        <v>3672161.72</v>
      </c>
      <c r="J379">
        <v>-68.86</v>
      </c>
      <c r="K379">
        <v>-68.86</v>
      </c>
      <c r="L379">
        <v>0</v>
      </c>
      <c r="M379">
        <v>15072624</v>
      </c>
      <c r="N379" t="s">
        <v>5</v>
      </c>
      <c r="O379">
        <v>24</v>
      </c>
      <c r="P379">
        <v>32</v>
      </c>
      <c r="Q379">
        <v>5963</v>
      </c>
    </row>
    <row r="380" spans="1:17" x14ac:dyDescent="0.25">
      <c r="A380" t="s">
        <v>375</v>
      </c>
      <c r="B380" t="s">
        <v>298</v>
      </c>
      <c r="C380" t="s">
        <v>13</v>
      </c>
      <c r="D380" t="s">
        <v>14</v>
      </c>
      <c r="E380" t="s">
        <v>219</v>
      </c>
      <c r="F380" t="s">
        <v>4</v>
      </c>
      <c r="G380">
        <v>0.95628000000000002</v>
      </c>
      <c r="H380">
        <v>630593.64</v>
      </c>
      <c r="I380">
        <v>3671995.77</v>
      </c>
      <c r="J380">
        <v>-69.02</v>
      </c>
      <c r="K380">
        <v>-69.02</v>
      </c>
      <c r="L380">
        <v>0</v>
      </c>
      <c r="M380">
        <v>15122624</v>
      </c>
      <c r="N380" t="s">
        <v>5</v>
      </c>
      <c r="O380">
        <v>24</v>
      </c>
      <c r="P380">
        <v>32</v>
      </c>
      <c r="Q380">
        <v>5963</v>
      </c>
    </row>
    <row r="381" spans="1:17" x14ac:dyDescent="0.25">
      <c r="A381" t="s">
        <v>375</v>
      </c>
      <c r="B381" t="s">
        <v>298</v>
      </c>
      <c r="C381" t="s">
        <v>13</v>
      </c>
      <c r="D381" t="s">
        <v>14</v>
      </c>
      <c r="E381" t="s">
        <v>219</v>
      </c>
      <c r="F381" t="s">
        <v>6</v>
      </c>
      <c r="G381">
        <v>0.83494000000000002</v>
      </c>
      <c r="H381">
        <v>630593.64</v>
      </c>
      <c r="I381">
        <v>3671995.77</v>
      </c>
      <c r="J381">
        <v>-69.02</v>
      </c>
      <c r="K381">
        <v>-69.02</v>
      </c>
      <c r="L381">
        <v>0</v>
      </c>
      <c r="M381">
        <v>15103024</v>
      </c>
      <c r="N381" t="s">
        <v>5</v>
      </c>
      <c r="O381">
        <v>24</v>
      </c>
      <c r="P381">
        <v>32</v>
      </c>
      <c r="Q381">
        <v>5963</v>
      </c>
    </row>
    <row r="382" spans="1:17" x14ac:dyDescent="0.25">
      <c r="A382" t="s">
        <v>375</v>
      </c>
      <c r="B382" t="s">
        <v>298</v>
      </c>
      <c r="C382" t="s">
        <v>13</v>
      </c>
      <c r="D382" t="s">
        <v>14</v>
      </c>
      <c r="E382" t="s">
        <v>219</v>
      </c>
      <c r="F382" t="s">
        <v>246</v>
      </c>
      <c r="G382">
        <v>0.64688000000000001</v>
      </c>
      <c r="H382">
        <v>630569.4</v>
      </c>
      <c r="I382">
        <v>3671995.77</v>
      </c>
      <c r="J382">
        <v>-69.069999999999993</v>
      </c>
      <c r="K382">
        <v>-69.069999999999993</v>
      </c>
      <c r="L382">
        <v>0</v>
      </c>
      <c r="M382">
        <v>15103024</v>
      </c>
      <c r="N382" t="s">
        <v>5</v>
      </c>
      <c r="O382">
        <v>24</v>
      </c>
      <c r="P382">
        <v>32</v>
      </c>
      <c r="Q382">
        <v>5963</v>
      </c>
    </row>
    <row r="383" spans="1:17" x14ac:dyDescent="0.25">
      <c r="A383" t="s">
        <v>375</v>
      </c>
      <c r="B383" t="s">
        <v>298</v>
      </c>
      <c r="C383" t="s">
        <v>13</v>
      </c>
      <c r="D383" t="s">
        <v>14</v>
      </c>
      <c r="E383" t="s">
        <v>219</v>
      </c>
      <c r="F383" t="s">
        <v>247</v>
      </c>
      <c r="G383">
        <v>0.52027999999999996</v>
      </c>
      <c r="H383">
        <v>630714.82999999996</v>
      </c>
      <c r="I383">
        <v>3672138.02</v>
      </c>
      <c r="J383">
        <v>-68.86</v>
      </c>
      <c r="K383">
        <v>-68.86</v>
      </c>
      <c r="L383">
        <v>0</v>
      </c>
      <c r="M383">
        <v>15022224</v>
      </c>
      <c r="N383" t="s">
        <v>5</v>
      </c>
      <c r="O383">
        <v>24</v>
      </c>
      <c r="P383">
        <v>32</v>
      </c>
      <c r="Q383">
        <v>5963</v>
      </c>
    </row>
    <row r="384" spans="1:17" x14ac:dyDescent="0.25">
      <c r="A384" t="s">
        <v>375</v>
      </c>
      <c r="B384" t="s">
        <v>298</v>
      </c>
      <c r="C384" t="s">
        <v>13</v>
      </c>
      <c r="D384" t="s">
        <v>14</v>
      </c>
      <c r="E384" t="s">
        <v>219</v>
      </c>
      <c r="F384" t="s">
        <v>248</v>
      </c>
      <c r="G384">
        <v>0.50712000000000002</v>
      </c>
      <c r="H384">
        <v>630714.82999999996</v>
      </c>
      <c r="I384">
        <v>3672138.02</v>
      </c>
      <c r="J384">
        <v>-68.86</v>
      </c>
      <c r="K384">
        <v>-68.86</v>
      </c>
      <c r="L384">
        <v>0</v>
      </c>
      <c r="M384">
        <v>15072624</v>
      </c>
      <c r="N384" t="s">
        <v>5</v>
      </c>
      <c r="O384">
        <v>24</v>
      </c>
      <c r="P384">
        <v>32</v>
      </c>
      <c r="Q384">
        <v>5963</v>
      </c>
    </row>
    <row r="385" spans="1:17" x14ac:dyDescent="0.25">
      <c r="A385" t="s">
        <v>375</v>
      </c>
      <c r="B385" t="s">
        <v>298</v>
      </c>
      <c r="C385" t="s">
        <v>13</v>
      </c>
      <c r="D385" t="s">
        <v>14</v>
      </c>
      <c r="E385" t="s">
        <v>219</v>
      </c>
      <c r="F385" t="s">
        <v>15</v>
      </c>
      <c r="G385">
        <v>0.50114999999999998</v>
      </c>
      <c r="H385">
        <v>630714.82999999996</v>
      </c>
      <c r="I385">
        <v>3672138.02</v>
      </c>
      <c r="J385">
        <v>-68.86</v>
      </c>
      <c r="K385">
        <v>-68.86</v>
      </c>
      <c r="L385">
        <v>0</v>
      </c>
      <c r="M385">
        <v>15051424</v>
      </c>
      <c r="N385" t="s">
        <v>5</v>
      </c>
      <c r="O385">
        <v>24</v>
      </c>
      <c r="P385">
        <v>32</v>
      </c>
      <c r="Q385">
        <v>5963</v>
      </c>
    </row>
    <row r="386" spans="1:17" x14ac:dyDescent="0.25">
      <c r="A386" t="s">
        <v>375</v>
      </c>
      <c r="B386" t="s">
        <v>298</v>
      </c>
      <c r="C386" t="s">
        <v>13</v>
      </c>
      <c r="D386" t="s">
        <v>14</v>
      </c>
      <c r="E386" t="s">
        <v>220</v>
      </c>
      <c r="F386" t="s">
        <v>4</v>
      </c>
      <c r="G386">
        <v>0.92703000000000002</v>
      </c>
      <c r="H386">
        <v>630593.64</v>
      </c>
      <c r="I386">
        <v>3671995.77</v>
      </c>
      <c r="J386">
        <v>-69.02</v>
      </c>
      <c r="K386">
        <v>-69.02</v>
      </c>
      <c r="L386">
        <v>0</v>
      </c>
      <c r="M386">
        <v>15122624</v>
      </c>
      <c r="N386" t="s">
        <v>5</v>
      </c>
      <c r="O386">
        <v>24</v>
      </c>
      <c r="P386">
        <v>32</v>
      </c>
      <c r="Q386">
        <v>5963</v>
      </c>
    </row>
    <row r="387" spans="1:17" x14ac:dyDescent="0.25">
      <c r="A387" t="s">
        <v>375</v>
      </c>
      <c r="B387" t="s">
        <v>298</v>
      </c>
      <c r="C387" t="s">
        <v>13</v>
      </c>
      <c r="D387" t="s">
        <v>14</v>
      </c>
      <c r="E387" t="s">
        <v>220</v>
      </c>
      <c r="F387" t="s">
        <v>6</v>
      </c>
      <c r="G387">
        <v>0.79898000000000002</v>
      </c>
      <c r="H387">
        <v>630593.64</v>
      </c>
      <c r="I387">
        <v>3671995.77</v>
      </c>
      <c r="J387">
        <v>-69.02</v>
      </c>
      <c r="K387">
        <v>-69.02</v>
      </c>
      <c r="L387">
        <v>0</v>
      </c>
      <c r="M387">
        <v>15103024</v>
      </c>
      <c r="N387" t="s">
        <v>5</v>
      </c>
      <c r="O387">
        <v>24</v>
      </c>
      <c r="P387">
        <v>32</v>
      </c>
      <c r="Q387">
        <v>5963</v>
      </c>
    </row>
    <row r="388" spans="1:17" x14ac:dyDescent="0.25">
      <c r="A388" t="s">
        <v>375</v>
      </c>
      <c r="B388" t="s">
        <v>298</v>
      </c>
      <c r="C388" t="s">
        <v>13</v>
      </c>
      <c r="D388" t="s">
        <v>14</v>
      </c>
      <c r="E388" t="s">
        <v>220</v>
      </c>
      <c r="F388" t="s">
        <v>246</v>
      </c>
      <c r="G388">
        <v>0.68767999999999996</v>
      </c>
      <c r="H388">
        <v>630593.64</v>
      </c>
      <c r="I388">
        <v>3671995.77</v>
      </c>
      <c r="J388">
        <v>-69.02</v>
      </c>
      <c r="K388">
        <v>-69.02</v>
      </c>
      <c r="L388">
        <v>0</v>
      </c>
      <c r="M388">
        <v>15031324</v>
      </c>
      <c r="N388" t="s">
        <v>5</v>
      </c>
      <c r="O388">
        <v>24</v>
      </c>
      <c r="P388">
        <v>32</v>
      </c>
      <c r="Q388">
        <v>5963</v>
      </c>
    </row>
    <row r="389" spans="1:17" x14ac:dyDescent="0.25">
      <c r="A389" t="s">
        <v>375</v>
      </c>
      <c r="B389" t="s">
        <v>298</v>
      </c>
      <c r="C389" t="s">
        <v>13</v>
      </c>
      <c r="D389" t="s">
        <v>14</v>
      </c>
      <c r="E389" t="s">
        <v>220</v>
      </c>
      <c r="F389" t="s">
        <v>247</v>
      </c>
      <c r="G389">
        <v>0.48657</v>
      </c>
      <c r="H389">
        <v>630714.82999999996</v>
      </c>
      <c r="I389">
        <v>3672114.31</v>
      </c>
      <c r="J389">
        <v>-68.73</v>
      </c>
      <c r="K389">
        <v>-68.73</v>
      </c>
      <c r="L389">
        <v>0</v>
      </c>
      <c r="M389">
        <v>15060424</v>
      </c>
      <c r="N389" t="s">
        <v>5</v>
      </c>
      <c r="O389">
        <v>24</v>
      </c>
      <c r="P389">
        <v>32</v>
      </c>
      <c r="Q389">
        <v>5963</v>
      </c>
    </row>
    <row r="390" spans="1:17" x14ac:dyDescent="0.25">
      <c r="A390" t="s">
        <v>375</v>
      </c>
      <c r="B390" t="s">
        <v>298</v>
      </c>
      <c r="C390" t="s">
        <v>13</v>
      </c>
      <c r="D390" t="s">
        <v>14</v>
      </c>
      <c r="E390" t="s">
        <v>220</v>
      </c>
      <c r="F390" t="s">
        <v>248</v>
      </c>
      <c r="G390">
        <v>0.48192000000000002</v>
      </c>
      <c r="H390">
        <v>630714.82999999996</v>
      </c>
      <c r="I390">
        <v>3672114.31</v>
      </c>
      <c r="J390">
        <v>-68.73</v>
      </c>
      <c r="K390">
        <v>-68.73</v>
      </c>
      <c r="L390">
        <v>0</v>
      </c>
      <c r="M390">
        <v>15022224</v>
      </c>
      <c r="N390" t="s">
        <v>5</v>
      </c>
      <c r="O390">
        <v>24</v>
      </c>
      <c r="P390">
        <v>32</v>
      </c>
      <c r="Q390">
        <v>5963</v>
      </c>
    </row>
    <row r="391" spans="1:17" x14ac:dyDescent="0.25">
      <c r="A391" t="s">
        <v>375</v>
      </c>
      <c r="B391" t="s">
        <v>298</v>
      </c>
      <c r="C391" t="s">
        <v>13</v>
      </c>
      <c r="D391" t="s">
        <v>14</v>
      </c>
      <c r="E391" t="s">
        <v>220</v>
      </c>
      <c r="F391" t="s">
        <v>15</v>
      </c>
      <c r="G391">
        <v>0.46704000000000001</v>
      </c>
      <c r="H391">
        <v>630725</v>
      </c>
      <c r="I391">
        <v>3672125</v>
      </c>
      <c r="J391">
        <v>-68.86</v>
      </c>
      <c r="K391">
        <v>-68.86</v>
      </c>
      <c r="L391">
        <v>0</v>
      </c>
      <c r="M391">
        <v>15051424</v>
      </c>
      <c r="N391" t="s">
        <v>5</v>
      </c>
      <c r="O391">
        <v>24</v>
      </c>
      <c r="P391">
        <v>32</v>
      </c>
      <c r="Q391">
        <v>5963</v>
      </c>
    </row>
    <row r="392" spans="1:17" x14ac:dyDescent="0.25">
      <c r="A392" t="s">
        <v>375</v>
      </c>
      <c r="B392" t="s">
        <v>298</v>
      </c>
      <c r="C392" t="s">
        <v>13</v>
      </c>
      <c r="D392" t="s">
        <v>14</v>
      </c>
      <c r="E392" t="s">
        <v>221</v>
      </c>
      <c r="F392" t="s">
        <v>4</v>
      </c>
      <c r="G392">
        <v>0.76849999999999996</v>
      </c>
      <c r="H392">
        <v>630593.64</v>
      </c>
      <c r="I392">
        <v>3671995.77</v>
      </c>
      <c r="J392">
        <v>-69.02</v>
      </c>
      <c r="K392">
        <v>-69.02</v>
      </c>
      <c r="L392">
        <v>0</v>
      </c>
      <c r="M392">
        <v>15122624</v>
      </c>
      <c r="N392" t="s">
        <v>5</v>
      </c>
      <c r="O392">
        <v>24</v>
      </c>
      <c r="P392">
        <v>32</v>
      </c>
      <c r="Q392">
        <v>5963</v>
      </c>
    </row>
    <row r="393" spans="1:17" x14ac:dyDescent="0.25">
      <c r="A393" t="s">
        <v>375</v>
      </c>
      <c r="B393" t="s">
        <v>298</v>
      </c>
      <c r="C393" t="s">
        <v>13</v>
      </c>
      <c r="D393" t="s">
        <v>14</v>
      </c>
      <c r="E393" t="s">
        <v>221</v>
      </c>
      <c r="F393" t="s">
        <v>6</v>
      </c>
      <c r="G393">
        <v>0.65149000000000001</v>
      </c>
      <c r="H393">
        <v>630593.64</v>
      </c>
      <c r="I393">
        <v>3671995.77</v>
      </c>
      <c r="J393">
        <v>-69.02</v>
      </c>
      <c r="K393">
        <v>-69.02</v>
      </c>
      <c r="L393">
        <v>0</v>
      </c>
      <c r="M393">
        <v>15103024</v>
      </c>
      <c r="N393" t="s">
        <v>5</v>
      </c>
      <c r="O393">
        <v>24</v>
      </c>
      <c r="P393">
        <v>32</v>
      </c>
      <c r="Q393">
        <v>5963</v>
      </c>
    </row>
    <row r="394" spans="1:17" x14ac:dyDescent="0.25">
      <c r="A394" t="s">
        <v>375</v>
      </c>
      <c r="B394" t="s">
        <v>298</v>
      </c>
      <c r="C394" t="s">
        <v>13</v>
      </c>
      <c r="D394" t="s">
        <v>14</v>
      </c>
      <c r="E394" t="s">
        <v>221</v>
      </c>
      <c r="F394" t="s">
        <v>246</v>
      </c>
      <c r="G394">
        <v>0.63597000000000004</v>
      </c>
      <c r="H394">
        <v>630593.64</v>
      </c>
      <c r="I394">
        <v>3671995.77</v>
      </c>
      <c r="J394">
        <v>-69.02</v>
      </c>
      <c r="K394">
        <v>-69.02</v>
      </c>
      <c r="L394">
        <v>0</v>
      </c>
      <c r="M394">
        <v>15031324</v>
      </c>
      <c r="N394" t="s">
        <v>5</v>
      </c>
      <c r="O394">
        <v>24</v>
      </c>
      <c r="P394">
        <v>32</v>
      </c>
      <c r="Q394">
        <v>5963</v>
      </c>
    </row>
    <row r="395" spans="1:17" x14ac:dyDescent="0.25">
      <c r="A395" t="s">
        <v>375</v>
      </c>
      <c r="B395" t="s">
        <v>298</v>
      </c>
      <c r="C395" t="s">
        <v>13</v>
      </c>
      <c r="D395" t="s">
        <v>14</v>
      </c>
      <c r="E395" t="s">
        <v>221</v>
      </c>
      <c r="F395" t="s">
        <v>247</v>
      </c>
      <c r="G395">
        <v>0.47622999999999999</v>
      </c>
      <c r="H395">
        <v>630714.82999999996</v>
      </c>
      <c r="I395">
        <v>3672114.31</v>
      </c>
      <c r="J395">
        <v>-68.73</v>
      </c>
      <c r="K395">
        <v>-68.73</v>
      </c>
      <c r="L395">
        <v>0</v>
      </c>
      <c r="M395">
        <v>15051424</v>
      </c>
      <c r="N395" t="s">
        <v>5</v>
      </c>
      <c r="O395">
        <v>24</v>
      </c>
      <c r="P395">
        <v>32</v>
      </c>
      <c r="Q395">
        <v>5963</v>
      </c>
    </row>
    <row r="396" spans="1:17" x14ac:dyDescent="0.25">
      <c r="A396" t="s">
        <v>375</v>
      </c>
      <c r="B396" t="s">
        <v>298</v>
      </c>
      <c r="C396" t="s">
        <v>13</v>
      </c>
      <c r="D396" t="s">
        <v>14</v>
      </c>
      <c r="E396" t="s">
        <v>221</v>
      </c>
      <c r="F396" t="s">
        <v>248</v>
      </c>
      <c r="G396">
        <v>0.46916999999999998</v>
      </c>
      <c r="H396">
        <v>630714.82999999996</v>
      </c>
      <c r="I396">
        <v>3672114.31</v>
      </c>
      <c r="J396">
        <v>-68.73</v>
      </c>
      <c r="K396">
        <v>-68.73</v>
      </c>
      <c r="L396">
        <v>0</v>
      </c>
      <c r="M396">
        <v>15022224</v>
      </c>
      <c r="N396" t="s">
        <v>5</v>
      </c>
      <c r="O396">
        <v>24</v>
      </c>
      <c r="P396">
        <v>32</v>
      </c>
      <c r="Q396">
        <v>5963</v>
      </c>
    </row>
    <row r="397" spans="1:17" x14ac:dyDescent="0.25">
      <c r="A397" t="s">
        <v>375</v>
      </c>
      <c r="B397" t="s">
        <v>298</v>
      </c>
      <c r="C397" t="s">
        <v>13</v>
      </c>
      <c r="D397" t="s">
        <v>14</v>
      </c>
      <c r="E397" t="s">
        <v>221</v>
      </c>
      <c r="F397" t="s">
        <v>15</v>
      </c>
      <c r="G397">
        <v>0.45884999999999998</v>
      </c>
      <c r="H397">
        <v>630714.82999999996</v>
      </c>
      <c r="I397">
        <v>3672114.31</v>
      </c>
      <c r="J397">
        <v>-68.73</v>
      </c>
      <c r="K397">
        <v>-68.73</v>
      </c>
      <c r="L397">
        <v>0</v>
      </c>
      <c r="M397">
        <v>15072624</v>
      </c>
      <c r="N397" t="s">
        <v>5</v>
      </c>
      <c r="O397">
        <v>24</v>
      </c>
      <c r="P397">
        <v>32</v>
      </c>
      <c r="Q397">
        <v>5963</v>
      </c>
    </row>
    <row r="398" spans="1:17" x14ac:dyDescent="0.25">
      <c r="A398" t="s">
        <v>375</v>
      </c>
      <c r="B398" t="s">
        <v>298</v>
      </c>
      <c r="C398" t="s">
        <v>13</v>
      </c>
      <c r="D398" t="s">
        <v>14</v>
      </c>
      <c r="E398" t="s">
        <v>222</v>
      </c>
      <c r="F398" t="s">
        <v>4</v>
      </c>
      <c r="G398">
        <v>0.58928000000000003</v>
      </c>
      <c r="H398">
        <v>630617.88</v>
      </c>
      <c r="I398">
        <v>3671995.77</v>
      </c>
      <c r="J398">
        <v>-68.97</v>
      </c>
      <c r="K398">
        <v>-68.97</v>
      </c>
      <c r="L398">
        <v>0</v>
      </c>
      <c r="M398">
        <v>15122624</v>
      </c>
      <c r="N398" t="s">
        <v>5</v>
      </c>
      <c r="O398">
        <v>24</v>
      </c>
      <c r="P398">
        <v>32</v>
      </c>
      <c r="Q398">
        <v>5963</v>
      </c>
    </row>
    <row r="399" spans="1:17" x14ac:dyDescent="0.25">
      <c r="A399" t="s">
        <v>375</v>
      </c>
      <c r="B399" t="s">
        <v>298</v>
      </c>
      <c r="C399" t="s">
        <v>13</v>
      </c>
      <c r="D399" t="s">
        <v>14</v>
      </c>
      <c r="E399" t="s">
        <v>222</v>
      </c>
      <c r="F399" t="s">
        <v>6</v>
      </c>
      <c r="G399">
        <v>0.52664</v>
      </c>
      <c r="H399">
        <v>630617.88</v>
      </c>
      <c r="I399">
        <v>3671995.77</v>
      </c>
      <c r="J399">
        <v>-68.97</v>
      </c>
      <c r="K399">
        <v>-68.97</v>
      </c>
      <c r="L399">
        <v>0</v>
      </c>
      <c r="M399">
        <v>15103024</v>
      </c>
      <c r="N399" t="s">
        <v>5</v>
      </c>
      <c r="O399">
        <v>24</v>
      </c>
      <c r="P399">
        <v>32</v>
      </c>
      <c r="Q399">
        <v>5963</v>
      </c>
    </row>
    <row r="400" spans="1:17" x14ac:dyDescent="0.25">
      <c r="A400" t="s">
        <v>375</v>
      </c>
      <c r="B400" t="s">
        <v>298</v>
      </c>
      <c r="C400" t="s">
        <v>13</v>
      </c>
      <c r="D400" t="s">
        <v>14</v>
      </c>
      <c r="E400" t="s">
        <v>222</v>
      </c>
      <c r="F400" t="s">
        <v>246</v>
      </c>
      <c r="G400">
        <v>0.42337000000000002</v>
      </c>
      <c r="H400">
        <v>630714.82999999996</v>
      </c>
      <c r="I400">
        <v>3672114.31</v>
      </c>
      <c r="J400">
        <v>-68.73</v>
      </c>
      <c r="K400">
        <v>-68.73</v>
      </c>
      <c r="L400">
        <v>0</v>
      </c>
      <c r="M400">
        <v>15122324</v>
      </c>
      <c r="N400" t="s">
        <v>5</v>
      </c>
      <c r="O400">
        <v>24</v>
      </c>
      <c r="P400">
        <v>32</v>
      </c>
      <c r="Q400">
        <v>5963</v>
      </c>
    </row>
    <row r="401" spans="1:17" x14ac:dyDescent="0.25">
      <c r="A401" t="s">
        <v>375</v>
      </c>
      <c r="B401" t="s">
        <v>298</v>
      </c>
      <c r="C401" t="s">
        <v>13</v>
      </c>
      <c r="D401" t="s">
        <v>14</v>
      </c>
      <c r="E401" t="s">
        <v>222</v>
      </c>
      <c r="F401" t="s">
        <v>247</v>
      </c>
      <c r="G401">
        <v>0.39668999999999999</v>
      </c>
      <c r="H401">
        <v>630725</v>
      </c>
      <c r="I401">
        <v>3672100</v>
      </c>
      <c r="J401">
        <v>-68.84</v>
      </c>
      <c r="K401">
        <v>-68.84</v>
      </c>
      <c r="L401">
        <v>0</v>
      </c>
      <c r="M401">
        <v>15052224</v>
      </c>
      <c r="N401" t="s">
        <v>5</v>
      </c>
      <c r="O401">
        <v>24</v>
      </c>
      <c r="P401">
        <v>32</v>
      </c>
      <c r="Q401">
        <v>5963</v>
      </c>
    </row>
    <row r="402" spans="1:17" x14ac:dyDescent="0.25">
      <c r="A402" t="s">
        <v>375</v>
      </c>
      <c r="B402" t="s">
        <v>298</v>
      </c>
      <c r="C402" t="s">
        <v>13</v>
      </c>
      <c r="D402" t="s">
        <v>14</v>
      </c>
      <c r="E402" t="s">
        <v>222</v>
      </c>
      <c r="F402" t="s">
        <v>248</v>
      </c>
      <c r="G402">
        <v>0.38764999999999999</v>
      </c>
      <c r="H402">
        <v>630725</v>
      </c>
      <c r="I402">
        <v>3672100</v>
      </c>
      <c r="J402">
        <v>-68.84</v>
      </c>
      <c r="K402">
        <v>-68.84</v>
      </c>
      <c r="L402">
        <v>0</v>
      </c>
      <c r="M402">
        <v>15022224</v>
      </c>
      <c r="N402" t="s">
        <v>5</v>
      </c>
      <c r="O402">
        <v>24</v>
      </c>
      <c r="P402">
        <v>32</v>
      </c>
      <c r="Q402">
        <v>5963</v>
      </c>
    </row>
    <row r="403" spans="1:17" x14ac:dyDescent="0.25">
      <c r="A403" t="s">
        <v>375</v>
      </c>
      <c r="B403" t="s">
        <v>298</v>
      </c>
      <c r="C403" t="s">
        <v>13</v>
      </c>
      <c r="D403" t="s">
        <v>14</v>
      </c>
      <c r="E403" t="s">
        <v>222</v>
      </c>
      <c r="F403" t="s">
        <v>15</v>
      </c>
      <c r="G403">
        <v>0.36912</v>
      </c>
      <c r="H403">
        <v>630714.82999999996</v>
      </c>
      <c r="I403">
        <v>3672090.6</v>
      </c>
      <c r="J403">
        <v>-68.86</v>
      </c>
      <c r="K403">
        <v>-68.86</v>
      </c>
      <c r="L403">
        <v>0</v>
      </c>
      <c r="M403">
        <v>15051424</v>
      </c>
      <c r="N403" t="s">
        <v>5</v>
      </c>
      <c r="O403">
        <v>24</v>
      </c>
      <c r="P403">
        <v>32</v>
      </c>
      <c r="Q403">
        <v>5963</v>
      </c>
    </row>
    <row r="404" spans="1:17" x14ac:dyDescent="0.25">
      <c r="A404" t="s">
        <v>375</v>
      </c>
      <c r="B404" t="s">
        <v>298</v>
      </c>
      <c r="C404" t="s">
        <v>13</v>
      </c>
      <c r="D404" t="s">
        <v>14</v>
      </c>
      <c r="E404" t="s">
        <v>223</v>
      </c>
      <c r="F404" t="s">
        <v>4</v>
      </c>
      <c r="G404">
        <v>0.34712999999999999</v>
      </c>
      <c r="H404">
        <v>630725</v>
      </c>
      <c r="I404">
        <v>3672075</v>
      </c>
      <c r="J404">
        <v>-68.73</v>
      </c>
      <c r="K404">
        <v>-68.73</v>
      </c>
      <c r="L404">
        <v>0</v>
      </c>
      <c r="M404">
        <v>15052124</v>
      </c>
      <c r="N404" t="s">
        <v>5</v>
      </c>
      <c r="O404">
        <v>24</v>
      </c>
      <c r="P404">
        <v>32</v>
      </c>
      <c r="Q404">
        <v>5963</v>
      </c>
    </row>
    <row r="405" spans="1:17" x14ac:dyDescent="0.25">
      <c r="A405" t="s">
        <v>375</v>
      </c>
      <c r="B405" t="s">
        <v>298</v>
      </c>
      <c r="C405" t="s">
        <v>13</v>
      </c>
      <c r="D405" t="s">
        <v>14</v>
      </c>
      <c r="E405" t="s">
        <v>223</v>
      </c>
      <c r="F405" t="s">
        <v>6</v>
      </c>
      <c r="G405">
        <v>0.33200000000000002</v>
      </c>
      <c r="H405">
        <v>630714.82999999996</v>
      </c>
      <c r="I405">
        <v>3672090.6</v>
      </c>
      <c r="J405">
        <v>-68.86</v>
      </c>
      <c r="K405">
        <v>-68.86</v>
      </c>
      <c r="L405">
        <v>0</v>
      </c>
      <c r="M405">
        <v>15052124</v>
      </c>
      <c r="N405" t="s">
        <v>5</v>
      </c>
      <c r="O405">
        <v>24</v>
      </c>
      <c r="P405">
        <v>32</v>
      </c>
      <c r="Q405">
        <v>5963</v>
      </c>
    </row>
    <row r="406" spans="1:17" x14ac:dyDescent="0.25">
      <c r="A406" t="s">
        <v>375</v>
      </c>
      <c r="B406" t="s">
        <v>298</v>
      </c>
      <c r="C406" t="s">
        <v>13</v>
      </c>
      <c r="D406" t="s">
        <v>14</v>
      </c>
      <c r="E406" t="s">
        <v>223</v>
      </c>
      <c r="F406" t="s">
        <v>246</v>
      </c>
      <c r="G406">
        <v>0.32645000000000002</v>
      </c>
      <c r="H406">
        <v>630714.82999999996</v>
      </c>
      <c r="I406">
        <v>3672090.6</v>
      </c>
      <c r="J406">
        <v>-68.86</v>
      </c>
      <c r="K406">
        <v>-68.86</v>
      </c>
      <c r="L406">
        <v>0</v>
      </c>
      <c r="M406">
        <v>15052224</v>
      </c>
      <c r="N406" t="s">
        <v>5</v>
      </c>
      <c r="O406">
        <v>24</v>
      </c>
      <c r="P406">
        <v>32</v>
      </c>
      <c r="Q406">
        <v>5963</v>
      </c>
    </row>
    <row r="407" spans="1:17" x14ac:dyDescent="0.25">
      <c r="A407" t="s">
        <v>375</v>
      </c>
      <c r="B407" t="s">
        <v>298</v>
      </c>
      <c r="C407" t="s">
        <v>13</v>
      </c>
      <c r="D407" t="s">
        <v>14</v>
      </c>
      <c r="E407" t="s">
        <v>223</v>
      </c>
      <c r="F407" t="s">
        <v>247</v>
      </c>
      <c r="G407">
        <v>0.30021999999999999</v>
      </c>
      <c r="H407">
        <v>630714.82999999996</v>
      </c>
      <c r="I407">
        <v>3672090.6</v>
      </c>
      <c r="J407">
        <v>-68.86</v>
      </c>
      <c r="K407">
        <v>-68.86</v>
      </c>
      <c r="L407">
        <v>0</v>
      </c>
      <c r="M407">
        <v>15050724</v>
      </c>
      <c r="N407" t="s">
        <v>5</v>
      </c>
      <c r="O407">
        <v>24</v>
      </c>
      <c r="P407">
        <v>32</v>
      </c>
      <c r="Q407">
        <v>5963</v>
      </c>
    </row>
    <row r="408" spans="1:17" x14ac:dyDescent="0.25">
      <c r="A408" t="s">
        <v>375</v>
      </c>
      <c r="B408" t="s">
        <v>298</v>
      </c>
      <c r="C408" t="s">
        <v>13</v>
      </c>
      <c r="D408" t="s">
        <v>14</v>
      </c>
      <c r="E408" t="s">
        <v>223</v>
      </c>
      <c r="F408" t="s">
        <v>248</v>
      </c>
      <c r="G408">
        <v>0.30020999999999998</v>
      </c>
      <c r="H408">
        <v>630714.82999999996</v>
      </c>
      <c r="I408">
        <v>3672090.6</v>
      </c>
      <c r="J408">
        <v>-68.86</v>
      </c>
      <c r="K408">
        <v>-68.86</v>
      </c>
      <c r="L408">
        <v>0</v>
      </c>
      <c r="M408">
        <v>15022224</v>
      </c>
      <c r="N408" t="s">
        <v>5</v>
      </c>
      <c r="O408">
        <v>24</v>
      </c>
      <c r="P408">
        <v>32</v>
      </c>
      <c r="Q408">
        <v>5963</v>
      </c>
    </row>
    <row r="409" spans="1:17" x14ac:dyDescent="0.25">
      <c r="A409" t="s">
        <v>375</v>
      </c>
      <c r="B409" t="s">
        <v>298</v>
      </c>
      <c r="C409" t="s">
        <v>13</v>
      </c>
      <c r="D409" t="s">
        <v>14</v>
      </c>
      <c r="E409" t="s">
        <v>223</v>
      </c>
      <c r="F409" t="s">
        <v>15</v>
      </c>
      <c r="G409">
        <v>0.29611999999999999</v>
      </c>
      <c r="H409">
        <v>630714.82999999996</v>
      </c>
      <c r="I409">
        <v>3672090.6</v>
      </c>
      <c r="J409">
        <v>-68.86</v>
      </c>
      <c r="K409">
        <v>-68.86</v>
      </c>
      <c r="L409">
        <v>0</v>
      </c>
      <c r="M409">
        <v>15122324</v>
      </c>
      <c r="N409" t="s">
        <v>5</v>
      </c>
      <c r="O409">
        <v>24</v>
      </c>
      <c r="P409">
        <v>32</v>
      </c>
      <c r="Q409">
        <v>5963</v>
      </c>
    </row>
    <row r="410" spans="1:17" x14ac:dyDescent="0.25">
      <c r="A410" t="s">
        <v>375</v>
      </c>
      <c r="B410" t="s">
        <v>298</v>
      </c>
      <c r="C410" t="s">
        <v>13</v>
      </c>
      <c r="D410" t="s">
        <v>14</v>
      </c>
      <c r="E410" t="s">
        <v>224</v>
      </c>
      <c r="F410" t="s">
        <v>4</v>
      </c>
      <c r="G410">
        <v>0.25020999999999999</v>
      </c>
      <c r="H410">
        <v>630714.82999999996</v>
      </c>
      <c r="I410">
        <v>3672066.89</v>
      </c>
      <c r="J410">
        <v>-68.75</v>
      </c>
      <c r="K410">
        <v>-68.75</v>
      </c>
      <c r="L410">
        <v>0</v>
      </c>
      <c r="M410">
        <v>15052124</v>
      </c>
      <c r="N410" t="s">
        <v>5</v>
      </c>
      <c r="O410">
        <v>24</v>
      </c>
      <c r="P410">
        <v>32</v>
      </c>
      <c r="Q410">
        <v>5963</v>
      </c>
    </row>
    <row r="411" spans="1:17" x14ac:dyDescent="0.25">
      <c r="A411" t="s">
        <v>375</v>
      </c>
      <c r="B411" t="s">
        <v>298</v>
      </c>
      <c r="C411" t="s">
        <v>13</v>
      </c>
      <c r="D411" t="s">
        <v>14</v>
      </c>
      <c r="E411" t="s">
        <v>224</v>
      </c>
      <c r="F411" t="s">
        <v>6</v>
      </c>
      <c r="G411">
        <v>0.23898</v>
      </c>
      <c r="H411">
        <v>630725</v>
      </c>
      <c r="I411">
        <v>3672075</v>
      </c>
      <c r="J411">
        <v>-68.73</v>
      </c>
      <c r="K411">
        <v>-68.73</v>
      </c>
      <c r="L411">
        <v>0</v>
      </c>
      <c r="M411">
        <v>15051424</v>
      </c>
      <c r="N411" t="s">
        <v>5</v>
      </c>
      <c r="O411">
        <v>24</v>
      </c>
      <c r="P411">
        <v>32</v>
      </c>
      <c r="Q411">
        <v>5963</v>
      </c>
    </row>
    <row r="412" spans="1:17" x14ac:dyDescent="0.25">
      <c r="A412" t="s">
        <v>375</v>
      </c>
      <c r="B412" t="s">
        <v>298</v>
      </c>
      <c r="C412" t="s">
        <v>13</v>
      </c>
      <c r="D412" t="s">
        <v>14</v>
      </c>
      <c r="E412" t="s">
        <v>224</v>
      </c>
      <c r="F412" t="s">
        <v>246</v>
      </c>
      <c r="G412">
        <v>0.21826000000000001</v>
      </c>
      <c r="H412">
        <v>630775</v>
      </c>
      <c r="I412">
        <v>3672100</v>
      </c>
      <c r="J412">
        <v>-68.56</v>
      </c>
      <c r="K412">
        <v>-68.56</v>
      </c>
      <c r="L412">
        <v>0</v>
      </c>
      <c r="M412">
        <v>15052224</v>
      </c>
      <c r="N412" t="s">
        <v>5</v>
      </c>
      <c r="O412">
        <v>24</v>
      </c>
      <c r="P412">
        <v>32</v>
      </c>
      <c r="Q412">
        <v>5963</v>
      </c>
    </row>
    <row r="413" spans="1:17" x14ac:dyDescent="0.25">
      <c r="A413" t="s">
        <v>375</v>
      </c>
      <c r="B413" t="s">
        <v>298</v>
      </c>
      <c r="C413" t="s">
        <v>13</v>
      </c>
      <c r="D413" t="s">
        <v>14</v>
      </c>
      <c r="E413" t="s">
        <v>224</v>
      </c>
      <c r="F413" t="s">
        <v>247</v>
      </c>
      <c r="G413">
        <v>0.20535</v>
      </c>
      <c r="H413">
        <v>630725</v>
      </c>
      <c r="I413">
        <v>3672075</v>
      </c>
      <c r="J413">
        <v>-68.73</v>
      </c>
      <c r="K413">
        <v>-68.73</v>
      </c>
      <c r="L413">
        <v>0</v>
      </c>
      <c r="M413">
        <v>15050724</v>
      </c>
      <c r="N413" t="s">
        <v>5</v>
      </c>
      <c r="O413">
        <v>24</v>
      </c>
      <c r="P413">
        <v>32</v>
      </c>
      <c r="Q413">
        <v>5963</v>
      </c>
    </row>
    <row r="414" spans="1:17" x14ac:dyDescent="0.25">
      <c r="A414" t="s">
        <v>375</v>
      </c>
      <c r="B414" t="s">
        <v>298</v>
      </c>
      <c r="C414" t="s">
        <v>13</v>
      </c>
      <c r="D414" t="s">
        <v>14</v>
      </c>
      <c r="E414" t="s">
        <v>224</v>
      </c>
      <c r="F414" t="s">
        <v>248</v>
      </c>
      <c r="G414">
        <v>0.20171</v>
      </c>
      <c r="H414">
        <v>630725</v>
      </c>
      <c r="I414">
        <v>3672075</v>
      </c>
      <c r="J414">
        <v>-68.73</v>
      </c>
      <c r="K414">
        <v>-68.73</v>
      </c>
      <c r="L414">
        <v>0</v>
      </c>
      <c r="M414">
        <v>15022224</v>
      </c>
      <c r="N414" t="s">
        <v>5</v>
      </c>
      <c r="O414">
        <v>24</v>
      </c>
      <c r="P414">
        <v>32</v>
      </c>
      <c r="Q414">
        <v>5963</v>
      </c>
    </row>
    <row r="415" spans="1:17" x14ac:dyDescent="0.25">
      <c r="A415" t="s">
        <v>375</v>
      </c>
      <c r="B415" t="s">
        <v>298</v>
      </c>
      <c r="C415" t="s">
        <v>13</v>
      </c>
      <c r="D415" t="s">
        <v>14</v>
      </c>
      <c r="E415" t="s">
        <v>224</v>
      </c>
      <c r="F415" t="s">
        <v>15</v>
      </c>
      <c r="G415">
        <v>0.18661</v>
      </c>
      <c r="H415">
        <v>630725</v>
      </c>
      <c r="I415">
        <v>3672075</v>
      </c>
      <c r="J415">
        <v>-68.73</v>
      </c>
      <c r="K415">
        <v>-68.73</v>
      </c>
      <c r="L415">
        <v>0</v>
      </c>
      <c r="M415">
        <v>15122324</v>
      </c>
      <c r="N415" t="s">
        <v>5</v>
      </c>
      <c r="O415">
        <v>24</v>
      </c>
      <c r="P415">
        <v>32</v>
      </c>
      <c r="Q415">
        <v>5963</v>
      </c>
    </row>
    <row r="416" spans="1:17" x14ac:dyDescent="0.25">
      <c r="A416" t="s">
        <v>375</v>
      </c>
      <c r="B416" t="s">
        <v>298</v>
      </c>
      <c r="C416" t="s">
        <v>13</v>
      </c>
      <c r="D416" t="s">
        <v>14</v>
      </c>
      <c r="E416" t="s">
        <v>225</v>
      </c>
      <c r="F416" t="s">
        <v>4</v>
      </c>
      <c r="G416">
        <v>0.14704999999999999</v>
      </c>
      <c r="H416">
        <v>630750</v>
      </c>
      <c r="I416">
        <v>3672075</v>
      </c>
      <c r="J416">
        <v>-68.66</v>
      </c>
      <c r="K416">
        <v>-68.66</v>
      </c>
      <c r="L416">
        <v>0</v>
      </c>
      <c r="M416">
        <v>15051424</v>
      </c>
      <c r="N416" t="s">
        <v>5</v>
      </c>
      <c r="O416">
        <v>24</v>
      </c>
      <c r="P416">
        <v>32</v>
      </c>
      <c r="Q416">
        <v>5963</v>
      </c>
    </row>
    <row r="417" spans="1:17" x14ac:dyDescent="0.25">
      <c r="A417" t="s">
        <v>375</v>
      </c>
      <c r="B417" t="s">
        <v>298</v>
      </c>
      <c r="C417" t="s">
        <v>13</v>
      </c>
      <c r="D417" t="s">
        <v>14</v>
      </c>
      <c r="E417" t="s">
        <v>225</v>
      </c>
      <c r="F417" t="s">
        <v>6</v>
      </c>
      <c r="G417">
        <v>0.13758999999999999</v>
      </c>
      <c r="H417">
        <v>630825</v>
      </c>
      <c r="I417">
        <v>3672100</v>
      </c>
      <c r="J417">
        <v>-69.260000000000005</v>
      </c>
      <c r="K417">
        <v>-69.260000000000005</v>
      </c>
      <c r="L417">
        <v>0</v>
      </c>
      <c r="M417">
        <v>15051424</v>
      </c>
      <c r="N417" t="s">
        <v>5</v>
      </c>
      <c r="O417">
        <v>24</v>
      </c>
      <c r="P417">
        <v>32</v>
      </c>
      <c r="Q417">
        <v>5963</v>
      </c>
    </row>
    <row r="418" spans="1:17" x14ac:dyDescent="0.25">
      <c r="A418" t="s">
        <v>375</v>
      </c>
      <c r="B418" t="s">
        <v>298</v>
      </c>
      <c r="C418" t="s">
        <v>13</v>
      </c>
      <c r="D418" t="s">
        <v>14</v>
      </c>
      <c r="E418" t="s">
        <v>225</v>
      </c>
      <c r="F418" t="s">
        <v>246</v>
      </c>
      <c r="G418">
        <v>0.13117999999999999</v>
      </c>
      <c r="H418">
        <v>630825</v>
      </c>
      <c r="I418">
        <v>3672100</v>
      </c>
      <c r="J418">
        <v>-69.260000000000005</v>
      </c>
      <c r="K418">
        <v>-69.260000000000005</v>
      </c>
      <c r="L418">
        <v>0</v>
      </c>
      <c r="M418">
        <v>15052224</v>
      </c>
      <c r="N418" t="s">
        <v>5</v>
      </c>
      <c r="O418">
        <v>24</v>
      </c>
      <c r="P418">
        <v>32</v>
      </c>
      <c r="Q418">
        <v>5963</v>
      </c>
    </row>
    <row r="419" spans="1:17" x14ac:dyDescent="0.25">
      <c r="A419" t="s">
        <v>375</v>
      </c>
      <c r="B419" t="s">
        <v>298</v>
      </c>
      <c r="C419" t="s">
        <v>13</v>
      </c>
      <c r="D419" t="s">
        <v>14</v>
      </c>
      <c r="E419" t="s">
        <v>225</v>
      </c>
      <c r="F419" t="s">
        <v>247</v>
      </c>
      <c r="G419">
        <v>0.12153</v>
      </c>
      <c r="H419">
        <v>630850</v>
      </c>
      <c r="I419">
        <v>3672100</v>
      </c>
      <c r="J419">
        <v>-69.209999999999994</v>
      </c>
      <c r="K419">
        <v>-69.209999999999994</v>
      </c>
      <c r="L419">
        <v>0</v>
      </c>
      <c r="M419">
        <v>15072624</v>
      </c>
      <c r="N419" t="s">
        <v>5</v>
      </c>
      <c r="O419">
        <v>24</v>
      </c>
      <c r="P419">
        <v>32</v>
      </c>
      <c r="Q419">
        <v>5963</v>
      </c>
    </row>
    <row r="420" spans="1:17" x14ac:dyDescent="0.25">
      <c r="A420" t="s">
        <v>375</v>
      </c>
      <c r="B420" t="s">
        <v>298</v>
      </c>
      <c r="C420" t="s">
        <v>13</v>
      </c>
      <c r="D420" t="s">
        <v>14</v>
      </c>
      <c r="E420" t="s">
        <v>225</v>
      </c>
      <c r="F420" t="s">
        <v>248</v>
      </c>
      <c r="G420">
        <v>0.11738</v>
      </c>
      <c r="H420">
        <v>630775</v>
      </c>
      <c r="I420">
        <v>3672075</v>
      </c>
      <c r="J420">
        <v>-68.59</v>
      </c>
      <c r="K420">
        <v>-68.59</v>
      </c>
      <c r="L420">
        <v>0</v>
      </c>
      <c r="M420">
        <v>15070824</v>
      </c>
      <c r="N420" t="s">
        <v>5</v>
      </c>
      <c r="O420">
        <v>24</v>
      </c>
      <c r="P420">
        <v>32</v>
      </c>
      <c r="Q420">
        <v>5963</v>
      </c>
    </row>
    <row r="421" spans="1:17" x14ac:dyDescent="0.25">
      <c r="A421" t="s">
        <v>375</v>
      </c>
      <c r="B421" t="s">
        <v>298</v>
      </c>
      <c r="C421" t="s">
        <v>13</v>
      </c>
      <c r="D421" t="s">
        <v>14</v>
      </c>
      <c r="E421" t="s">
        <v>225</v>
      </c>
      <c r="F421" t="s">
        <v>15</v>
      </c>
      <c r="G421">
        <v>0.11428000000000001</v>
      </c>
      <c r="H421">
        <v>630800</v>
      </c>
      <c r="I421">
        <v>3672075</v>
      </c>
      <c r="J421">
        <v>-68.510000000000005</v>
      </c>
      <c r="K421">
        <v>-68.510000000000005</v>
      </c>
      <c r="L421">
        <v>0</v>
      </c>
      <c r="M421">
        <v>15072624</v>
      </c>
      <c r="N421" t="s">
        <v>5</v>
      </c>
      <c r="O421">
        <v>24</v>
      </c>
      <c r="P421">
        <v>32</v>
      </c>
      <c r="Q421">
        <v>5963</v>
      </c>
    </row>
    <row r="422" spans="1:17" x14ac:dyDescent="0.25">
      <c r="A422" t="s">
        <v>375</v>
      </c>
      <c r="B422" t="s">
        <v>298</v>
      </c>
      <c r="C422" t="s">
        <v>13</v>
      </c>
      <c r="D422" t="s">
        <v>14</v>
      </c>
      <c r="E422" t="s">
        <v>134</v>
      </c>
      <c r="F422" t="s">
        <v>4</v>
      </c>
      <c r="G422">
        <v>4.3499999999999997E-2</v>
      </c>
      <c r="H422">
        <v>630714.82999999996</v>
      </c>
      <c r="I422">
        <v>3672256.55</v>
      </c>
      <c r="J422">
        <v>-68.92</v>
      </c>
      <c r="K422">
        <v>-68.92</v>
      </c>
      <c r="L422">
        <v>0</v>
      </c>
      <c r="M422">
        <v>15122324</v>
      </c>
      <c r="N422" t="s">
        <v>5</v>
      </c>
      <c r="O422">
        <v>24</v>
      </c>
      <c r="P422">
        <v>32</v>
      </c>
      <c r="Q422">
        <v>5963</v>
      </c>
    </row>
    <row r="423" spans="1:17" x14ac:dyDescent="0.25">
      <c r="A423" t="s">
        <v>375</v>
      </c>
      <c r="B423" t="s">
        <v>298</v>
      </c>
      <c r="C423" t="s">
        <v>13</v>
      </c>
      <c r="D423" t="s">
        <v>14</v>
      </c>
      <c r="E423" t="s">
        <v>134</v>
      </c>
      <c r="F423" t="s">
        <v>6</v>
      </c>
      <c r="G423">
        <v>3.9609999999999999E-2</v>
      </c>
      <c r="H423">
        <v>630714.82999999996</v>
      </c>
      <c r="I423">
        <v>3672256.55</v>
      </c>
      <c r="J423">
        <v>-68.92</v>
      </c>
      <c r="K423">
        <v>-68.92</v>
      </c>
      <c r="L423">
        <v>0</v>
      </c>
      <c r="M423">
        <v>15052324</v>
      </c>
      <c r="N423" t="s">
        <v>5</v>
      </c>
      <c r="O423">
        <v>24</v>
      </c>
      <c r="P423">
        <v>32</v>
      </c>
      <c r="Q423">
        <v>5963</v>
      </c>
    </row>
    <row r="424" spans="1:17" x14ac:dyDescent="0.25">
      <c r="A424" t="s">
        <v>375</v>
      </c>
      <c r="B424" t="s">
        <v>298</v>
      </c>
      <c r="C424" t="s">
        <v>13</v>
      </c>
      <c r="D424" t="s">
        <v>14</v>
      </c>
      <c r="E424" t="s">
        <v>134</v>
      </c>
      <c r="F424" t="s">
        <v>246</v>
      </c>
      <c r="G424">
        <v>3.3110000000000001E-2</v>
      </c>
      <c r="H424">
        <v>630714.82999999996</v>
      </c>
      <c r="I424">
        <v>3672232.85</v>
      </c>
      <c r="J424">
        <v>-68.91</v>
      </c>
      <c r="K424">
        <v>-68.91</v>
      </c>
      <c r="L424">
        <v>0</v>
      </c>
      <c r="M424">
        <v>15122324</v>
      </c>
      <c r="N424" t="s">
        <v>5</v>
      </c>
      <c r="O424">
        <v>24</v>
      </c>
      <c r="P424">
        <v>32</v>
      </c>
      <c r="Q424">
        <v>5963</v>
      </c>
    </row>
    <row r="425" spans="1:17" x14ac:dyDescent="0.25">
      <c r="A425" t="s">
        <v>375</v>
      </c>
      <c r="B425" t="s">
        <v>298</v>
      </c>
      <c r="C425" t="s">
        <v>13</v>
      </c>
      <c r="D425" t="s">
        <v>14</v>
      </c>
      <c r="E425" t="s">
        <v>134</v>
      </c>
      <c r="F425" t="s">
        <v>247</v>
      </c>
      <c r="G425">
        <v>3.2219999999999999E-2</v>
      </c>
      <c r="H425">
        <v>630714.82999999996</v>
      </c>
      <c r="I425">
        <v>3672232.85</v>
      </c>
      <c r="J425">
        <v>-68.91</v>
      </c>
      <c r="K425">
        <v>-68.91</v>
      </c>
      <c r="L425">
        <v>0</v>
      </c>
      <c r="M425">
        <v>15052224</v>
      </c>
      <c r="N425" t="s">
        <v>5</v>
      </c>
      <c r="O425">
        <v>24</v>
      </c>
      <c r="P425">
        <v>32</v>
      </c>
      <c r="Q425">
        <v>5963</v>
      </c>
    </row>
    <row r="426" spans="1:17" x14ac:dyDescent="0.25">
      <c r="A426" t="s">
        <v>375</v>
      </c>
      <c r="B426" t="s">
        <v>298</v>
      </c>
      <c r="C426" t="s">
        <v>13</v>
      </c>
      <c r="D426" t="s">
        <v>14</v>
      </c>
      <c r="E426" t="s">
        <v>134</v>
      </c>
      <c r="F426" t="s">
        <v>248</v>
      </c>
      <c r="G426">
        <v>3.1579999999999997E-2</v>
      </c>
      <c r="H426">
        <v>630714.82999999996</v>
      </c>
      <c r="I426">
        <v>3672232.85</v>
      </c>
      <c r="J426">
        <v>-68.91</v>
      </c>
      <c r="K426">
        <v>-68.91</v>
      </c>
      <c r="L426">
        <v>0</v>
      </c>
      <c r="M426">
        <v>15042424</v>
      </c>
      <c r="N426" t="s">
        <v>5</v>
      </c>
      <c r="O426">
        <v>24</v>
      </c>
      <c r="P426">
        <v>32</v>
      </c>
      <c r="Q426">
        <v>5963</v>
      </c>
    </row>
    <row r="427" spans="1:17" x14ac:dyDescent="0.25">
      <c r="A427" t="s">
        <v>375</v>
      </c>
      <c r="B427" t="s">
        <v>298</v>
      </c>
      <c r="C427" t="s">
        <v>13</v>
      </c>
      <c r="D427" t="s">
        <v>14</v>
      </c>
      <c r="E427" t="s">
        <v>134</v>
      </c>
      <c r="F427" t="s">
        <v>15</v>
      </c>
      <c r="G427">
        <v>3.1469999999999998E-2</v>
      </c>
      <c r="H427">
        <v>630714.82999999996</v>
      </c>
      <c r="I427">
        <v>3672232.85</v>
      </c>
      <c r="J427">
        <v>-68.91</v>
      </c>
      <c r="K427">
        <v>-68.91</v>
      </c>
      <c r="L427">
        <v>0</v>
      </c>
      <c r="M427">
        <v>15052124</v>
      </c>
      <c r="N427" t="s">
        <v>5</v>
      </c>
      <c r="O427">
        <v>24</v>
      </c>
      <c r="P427">
        <v>32</v>
      </c>
      <c r="Q427">
        <v>5963</v>
      </c>
    </row>
    <row r="428" spans="1:17" x14ac:dyDescent="0.25">
      <c r="A428" t="s">
        <v>375</v>
      </c>
      <c r="B428" t="s">
        <v>298</v>
      </c>
      <c r="C428" t="s">
        <v>13</v>
      </c>
      <c r="D428" t="s">
        <v>14</v>
      </c>
      <c r="E428" t="s">
        <v>141</v>
      </c>
      <c r="F428" t="s">
        <v>4</v>
      </c>
      <c r="G428">
        <v>3.8210000000000001E-2</v>
      </c>
      <c r="H428">
        <v>630714.82999999996</v>
      </c>
      <c r="I428">
        <v>3672327.68</v>
      </c>
      <c r="J428">
        <v>-68.95</v>
      </c>
      <c r="K428">
        <v>-68.95</v>
      </c>
      <c r="L428">
        <v>0</v>
      </c>
      <c r="M428">
        <v>15122324</v>
      </c>
      <c r="N428" t="s">
        <v>5</v>
      </c>
      <c r="O428">
        <v>24</v>
      </c>
      <c r="P428">
        <v>32</v>
      </c>
      <c r="Q428">
        <v>5963</v>
      </c>
    </row>
    <row r="429" spans="1:17" x14ac:dyDescent="0.25">
      <c r="A429" t="s">
        <v>375</v>
      </c>
      <c r="B429" t="s">
        <v>298</v>
      </c>
      <c r="C429" t="s">
        <v>13</v>
      </c>
      <c r="D429" t="s">
        <v>14</v>
      </c>
      <c r="E429" t="s">
        <v>141</v>
      </c>
      <c r="F429" t="s">
        <v>6</v>
      </c>
      <c r="G429">
        <v>3.0519999999999999E-2</v>
      </c>
      <c r="H429">
        <v>630714.82999999996</v>
      </c>
      <c r="I429">
        <v>3672303.97</v>
      </c>
      <c r="J429">
        <v>-68.959999999999994</v>
      </c>
      <c r="K429">
        <v>-68.959999999999994</v>
      </c>
      <c r="L429">
        <v>0</v>
      </c>
      <c r="M429">
        <v>15122324</v>
      </c>
      <c r="N429" t="s">
        <v>5</v>
      </c>
      <c r="O429">
        <v>24</v>
      </c>
      <c r="P429">
        <v>32</v>
      </c>
      <c r="Q429">
        <v>5963</v>
      </c>
    </row>
    <row r="430" spans="1:17" x14ac:dyDescent="0.25">
      <c r="A430" t="s">
        <v>375</v>
      </c>
      <c r="B430" t="s">
        <v>298</v>
      </c>
      <c r="C430" t="s">
        <v>13</v>
      </c>
      <c r="D430" t="s">
        <v>14</v>
      </c>
      <c r="E430" t="s">
        <v>141</v>
      </c>
      <c r="F430" t="s">
        <v>246</v>
      </c>
      <c r="G430">
        <v>2.9850000000000002E-2</v>
      </c>
      <c r="H430">
        <v>630714.82999999996</v>
      </c>
      <c r="I430">
        <v>3672303.97</v>
      </c>
      <c r="J430">
        <v>-68.959999999999994</v>
      </c>
      <c r="K430">
        <v>-68.959999999999994</v>
      </c>
      <c r="L430">
        <v>0</v>
      </c>
      <c r="M430">
        <v>15040724</v>
      </c>
      <c r="N430" t="s">
        <v>5</v>
      </c>
      <c r="O430">
        <v>24</v>
      </c>
      <c r="P430">
        <v>32</v>
      </c>
      <c r="Q430">
        <v>5963</v>
      </c>
    </row>
    <row r="431" spans="1:17" x14ac:dyDescent="0.25">
      <c r="A431" t="s">
        <v>375</v>
      </c>
      <c r="B431" t="s">
        <v>298</v>
      </c>
      <c r="C431" t="s">
        <v>13</v>
      </c>
      <c r="D431" t="s">
        <v>14</v>
      </c>
      <c r="E431" t="s">
        <v>141</v>
      </c>
      <c r="F431" t="s">
        <v>247</v>
      </c>
      <c r="G431">
        <v>2.87E-2</v>
      </c>
      <c r="H431">
        <v>630714.82999999996</v>
      </c>
      <c r="I431">
        <v>3672303.97</v>
      </c>
      <c r="J431">
        <v>-68.959999999999994</v>
      </c>
      <c r="K431">
        <v>-68.959999999999994</v>
      </c>
      <c r="L431">
        <v>0</v>
      </c>
      <c r="M431">
        <v>15051424</v>
      </c>
      <c r="N431" t="s">
        <v>5</v>
      </c>
      <c r="O431">
        <v>24</v>
      </c>
      <c r="P431">
        <v>32</v>
      </c>
      <c r="Q431">
        <v>5963</v>
      </c>
    </row>
    <row r="432" spans="1:17" x14ac:dyDescent="0.25">
      <c r="A432" t="s">
        <v>375</v>
      </c>
      <c r="B432" t="s">
        <v>298</v>
      </c>
      <c r="C432" t="s">
        <v>13</v>
      </c>
      <c r="D432" t="s">
        <v>14</v>
      </c>
      <c r="E432" t="s">
        <v>141</v>
      </c>
      <c r="F432" t="s">
        <v>248</v>
      </c>
      <c r="G432">
        <v>2.7189999999999999E-2</v>
      </c>
      <c r="H432">
        <v>630714.82999999996</v>
      </c>
      <c r="I432">
        <v>3672303.97</v>
      </c>
      <c r="J432">
        <v>-68.959999999999994</v>
      </c>
      <c r="K432">
        <v>-68.959999999999994</v>
      </c>
      <c r="L432">
        <v>0</v>
      </c>
      <c r="M432">
        <v>15022224</v>
      </c>
      <c r="N432" t="s">
        <v>5</v>
      </c>
      <c r="O432">
        <v>24</v>
      </c>
      <c r="P432">
        <v>32</v>
      </c>
      <c r="Q432">
        <v>5963</v>
      </c>
    </row>
    <row r="433" spans="1:17" x14ac:dyDescent="0.25">
      <c r="A433" t="s">
        <v>375</v>
      </c>
      <c r="B433" t="s">
        <v>298</v>
      </c>
      <c r="C433" t="s">
        <v>13</v>
      </c>
      <c r="D433" t="s">
        <v>14</v>
      </c>
      <c r="E433" t="s">
        <v>141</v>
      </c>
      <c r="F433" t="s">
        <v>15</v>
      </c>
      <c r="G433">
        <v>2.6440000000000002E-2</v>
      </c>
      <c r="H433">
        <v>630714.82999999996</v>
      </c>
      <c r="I433">
        <v>3672303.97</v>
      </c>
      <c r="J433">
        <v>-68.959999999999994</v>
      </c>
      <c r="K433">
        <v>-68.959999999999994</v>
      </c>
      <c r="L433">
        <v>0</v>
      </c>
      <c r="M433">
        <v>15052124</v>
      </c>
      <c r="N433" t="s">
        <v>5</v>
      </c>
      <c r="O433">
        <v>24</v>
      </c>
      <c r="P433">
        <v>32</v>
      </c>
      <c r="Q433">
        <v>5963</v>
      </c>
    </row>
    <row r="434" spans="1:17" x14ac:dyDescent="0.25">
      <c r="A434" t="s">
        <v>375</v>
      </c>
      <c r="B434" t="s">
        <v>298</v>
      </c>
      <c r="C434" t="s">
        <v>13</v>
      </c>
      <c r="D434" t="s">
        <v>14</v>
      </c>
      <c r="E434" t="s">
        <v>142</v>
      </c>
      <c r="F434" t="s">
        <v>4</v>
      </c>
      <c r="G434">
        <v>3.8300000000000001E-2</v>
      </c>
      <c r="H434">
        <v>630714.82999999996</v>
      </c>
      <c r="I434">
        <v>3672327.68</v>
      </c>
      <c r="J434">
        <v>-68.95</v>
      </c>
      <c r="K434">
        <v>-68.95</v>
      </c>
      <c r="L434">
        <v>0</v>
      </c>
      <c r="M434">
        <v>15122324</v>
      </c>
      <c r="N434" t="s">
        <v>5</v>
      </c>
      <c r="O434">
        <v>24</v>
      </c>
      <c r="P434">
        <v>32</v>
      </c>
      <c r="Q434">
        <v>5963</v>
      </c>
    </row>
    <row r="435" spans="1:17" x14ac:dyDescent="0.25">
      <c r="A435" t="s">
        <v>375</v>
      </c>
      <c r="B435" t="s">
        <v>298</v>
      </c>
      <c r="C435" t="s">
        <v>13</v>
      </c>
      <c r="D435" t="s">
        <v>14</v>
      </c>
      <c r="E435" t="s">
        <v>142</v>
      </c>
      <c r="F435" t="s">
        <v>6</v>
      </c>
      <c r="G435">
        <v>3.1269999999999999E-2</v>
      </c>
      <c r="H435">
        <v>630714.82999999996</v>
      </c>
      <c r="I435">
        <v>3672303.97</v>
      </c>
      <c r="J435">
        <v>-68.959999999999994</v>
      </c>
      <c r="K435">
        <v>-68.959999999999994</v>
      </c>
      <c r="L435">
        <v>0</v>
      </c>
      <c r="M435">
        <v>15122324</v>
      </c>
      <c r="N435" t="s">
        <v>5</v>
      </c>
      <c r="O435">
        <v>24</v>
      </c>
      <c r="P435">
        <v>32</v>
      </c>
      <c r="Q435">
        <v>5963</v>
      </c>
    </row>
    <row r="436" spans="1:17" x14ac:dyDescent="0.25">
      <c r="A436" t="s">
        <v>375</v>
      </c>
      <c r="B436" t="s">
        <v>298</v>
      </c>
      <c r="C436" t="s">
        <v>13</v>
      </c>
      <c r="D436" t="s">
        <v>14</v>
      </c>
      <c r="E436" t="s">
        <v>142</v>
      </c>
      <c r="F436" t="s">
        <v>246</v>
      </c>
      <c r="G436">
        <v>2.9919999999999999E-2</v>
      </c>
      <c r="H436">
        <v>630714.82999999996</v>
      </c>
      <c r="I436">
        <v>3672303.97</v>
      </c>
      <c r="J436">
        <v>-68.959999999999994</v>
      </c>
      <c r="K436">
        <v>-68.959999999999994</v>
      </c>
      <c r="L436">
        <v>0</v>
      </c>
      <c r="M436">
        <v>15040724</v>
      </c>
      <c r="N436" t="s">
        <v>5</v>
      </c>
      <c r="O436">
        <v>24</v>
      </c>
      <c r="P436">
        <v>32</v>
      </c>
      <c r="Q436">
        <v>5963</v>
      </c>
    </row>
    <row r="437" spans="1:17" x14ac:dyDescent="0.25">
      <c r="A437" t="s">
        <v>375</v>
      </c>
      <c r="B437" t="s">
        <v>298</v>
      </c>
      <c r="C437" t="s">
        <v>13</v>
      </c>
      <c r="D437" t="s">
        <v>14</v>
      </c>
      <c r="E437" t="s">
        <v>142</v>
      </c>
      <c r="F437" t="s">
        <v>247</v>
      </c>
      <c r="G437">
        <v>2.887E-2</v>
      </c>
      <c r="H437">
        <v>630714.82999999996</v>
      </c>
      <c r="I437">
        <v>3672303.97</v>
      </c>
      <c r="J437">
        <v>-68.959999999999994</v>
      </c>
      <c r="K437">
        <v>-68.959999999999994</v>
      </c>
      <c r="L437">
        <v>0</v>
      </c>
      <c r="M437">
        <v>15051424</v>
      </c>
      <c r="N437" t="s">
        <v>5</v>
      </c>
      <c r="O437">
        <v>24</v>
      </c>
      <c r="P437">
        <v>32</v>
      </c>
      <c r="Q437">
        <v>5963</v>
      </c>
    </row>
    <row r="438" spans="1:17" x14ac:dyDescent="0.25">
      <c r="A438" t="s">
        <v>375</v>
      </c>
      <c r="B438" t="s">
        <v>298</v>
      </c>
      <c r="C438" t="s">
        <v>13</v>
      </c>
      <c r="D438" t="s">
        <v>14</v>
      </c>
      <c r="E438" t="s">
        <v>142</v>
      </c>
      <c r="F438" t="s">
        <v>248</v>
      </c>
      <c r="G438">
        <v>2.7029999999999998E-2</v>
      </c>
      <c r="H438">
        <v>630714.82999999996</v>
      </c>
      <c r="I438">
        <v>3672303.97</v>
      </c>
      <c r="J438">
        <v>-68.959999999999994</v>
      </c>
      <c r="K438">
        <v>-68.959999999999994</v>
      </c>
      <c r="L438">
        <v>0</v>
      </c>
      <c r="M438">
        <v>15022224</v>
      </c>
      <c r="N438" t="s">
        <v>5</v>
      </c>
      <c r="O438">
        <v>24</v>
      </c>
      <c r="P438">
        <v>32</v>
      </c>
      <c r="Q438">
        <v>5963</v>
      </c>
    </row>
    <row r="439" spans="1:17" x14ac:dyDescent="0.25">
      <c r="A439" t="s">
        <v>375</v>
      </c>
      <c r="B439" t="s">
        <v>298</v>
      </c>
      <c r="C439" t="s">
        <v>13</v>
      </c>
      <c r="D439" t="s">
        <v>14</v>
      </c>
      <c r="E439" t="s">
        <v>142</v>
      </c>
      <c r="F439" t="s">
        <v>15</v>
      </c>
      <c r="G439">
        <v>2.6270000000000002E-2</v>
      </c>
      <c r="H439">
        <v>630725</v>
      </c>
      <c r="I439">
        <v>3672300</v>
      </c>
      <c r="J439">
        <v>-68.930000000000007</v>
      </c>
      <c r="K439">
        <v>-68.930000000000007</v>
      </c>
      <c r="L439">
        <v>0</v>
      </c>
      <c r="M439">
        <v>15052124</v>
      </c>
      <c r="N439" t="s">
        <v>5</v>
      </c>
      <c r="O439">
        <v>24</v>
      </c>
      <c r="P439">
        <v>32</v>
      </c>
      <c r="Q439">
        <v>5963</v>
      </c>
    </row>
    <row r="440" spans="1:17" x14ac:dyDescent="0.25">
      <c r="A440" t="s">
        <v>375</v>
      </c>
      <c r="B440" t="s">
        <v>298</v>
      </c>
      <c r="C440" t="s">
        <v>13</v>
      </c>
      <c r="D440" t="s">
        <v>14</v>
      </c>
      <c r="E440" t="s">
        <v>143</v>
      </c>
      <c r="F440" t="s">
        <v>4</v>
      </c>
      <c r="G440">
        <v>3.832E-2</v>
      </c>
      <c r="H440">
        <v>630714.82999999996</v>
      </c>
      <c r="I440">
        <v>3672327.68</v>
      </c>
      <c r="J440">
        <v>-68.95</v>
      </c>
      <c r="K440">
        <v>-68.95</v>
      </c>
      <c r="L440">
        <v>0</v>
      </c>
      <c r="M440">
        <v>15122324</v>
      </c>
      <c r="N440" t="s">
        <v>5</v>
      </c>
      <c r="O440">
        <v>24</v>
      </c>
      <c r="P440">
        <v>32</v>
      </c>
      <c r="Q440">
        <v>5963</v>
      </c>
    </row>
    <row r="441" spans="1:17" x14ac:dyDescent="0.25">
      <c r="A441" t="s">
        <v>375</v>
      </c>
      <c r="B441" t="s">
        <v>298</v>
      </c>
      <c r="C441" t="s">
        <v>13</v>
      </c>
      <c r="D441" t="s">
        <v>14</v>
      </c>
      <c r="E441" t="s">
        <v>143</v>
      </c>
      <c r="F441" t="s">
        <v>6</v>
      </c>
      <c r="G441">
        <v>3.2009999999999997E-2</v>
      </c>
      <c r="H441">
        <v>630714.82999999996</v>
      </c>
      <c r="I441">
        <v>3672303.97</v>
      </c>
      <c r="J441">
        <v>-68.959999999999994</v>
      </c>
      <c r="K441">
        <v>-68.959999999999994</v>
      </c>
      <c r="L441">
        <v>0</v>
      </c>
      <c r="M441">
        <v>15122324</v>
      </c>
      <c r="N441" t="s">
        <v>5</v>
      </c>
      <c r="O441">
        <v>24</v>
      </c>
      <c r="P441">
        <v>32</v>
      </c>
      <c r="Q441">
        <v>5963</v>
      </c>
    </row>
    <row r="442" spans="1:17" x14ac:dyDescent="0.25">
      <c r="A442" t="s">
        <v>375</v>
      </c>
      <c r="B442" t="s">
        <v>298</v>
      </c>
      <c r="C442" t="s">
        <v>13</v>
      </c>
      <c r="D442" t="s">
        <v>14</v>
      </c>
      <c r="E442" t="s">
        <v>143</v>
      </c>
      <c r="F442" t="s">
        <v>246</v>
      </c>
      <c r="G442">
        <v>2.997E-2</v>
      </c>
      <c r="H442">
        <v>630714.82999999996</v>
      </c>
      <c r="I442">
        <v>3672303.97</v>
      </c>
      <c r="J442">
        <v>-68.959999999999994</v>
      </c>
      <c r="K442">
        <v>-68.959999999999994</v>
      </c>
      <c r="L442">
        <v>0</v>
      </c>
      <c r="M442">
        <v>15040724</v>
      </c>
      <c r="N442" t="s">
        <v>5</v>
      </c>
      <c r="O442">
        <v>24</v>
      </c>
      <c r="P442">
        <v>32</v>
      </c>
      <c r="Q442">
        <v>5963</v>
      </c>
    </row>
    <row r="443" spans="1:17" x14ac:dyDescent="0.25">
      <c r="A443" t="s">
        <v>375</v>
      </c>
      <c r="B443" t="s">
        <v>298</v>
      </c>
      <c r="C443" t="s">
        <v>13</v>
      </c>
      <c r="D443" t="s">
        <v>14</v>
      </c>
      <c r="E443" t="s">
        <v>143</v>
      </c>
      <c r="F443" t="s">
        <v>247</v>
      </c>
      <c r="G443">
        <v>2.903E-2</v>
      </c>
      <c r="H443">
        <v>630714.82999999996</v>
      </c>
      <c r="I443">
        <v>3672303.97</v>
      </c>
      <c r="J443">
        <v>-68.959999999999994</v>
      </c>
      <c r="K443">
        <v>-68.959999999999994</v>
      </c>
      <c r="L443">
        <v>0</v>
      </c>
      <c r="M443">
        <v>15051424</v>
      </c>
      <c r="N443" t="s">
        <v>5</v>
      </c>
      <c r="O443">
        <v>24</v>
      </c>
      <c r="P443">
        <v>32</v>
      </c>
      <c r="Q443">
        <v>5963</v>
      </c>
    </row>
    <row r="444" spans="1:17" x14ac:dyDescent="0.25">
      <c r="A444" t="s">
        <v>375</v>
      </c>
      <c r="B444" t="s">
        <v>298</v>
      </c>
      <c r="C444" t="s">
        <v>13</v>
      </c>
      <c r="D444" t="s">
        <v>14</v>
      </c>
      <c r="E444" t="s">
        <v>143</v>
      </c>
      <c r="F444" t="s">
        <v>248</v>
      </c>
      <c r="G444">
        <v>2.681E-2</v>
      </c>
      <c r="H444">
        <v>630714.82999999996</v>
      </c>
      <c r="I444">
        <v>3672303.97</v>
      </c>
      <c r="J444">
        <v>-68.959999999999994</v>
      </c>
      <c r="K444">
        <v>-68.959999999999994</v>
      </c>
      <c r="L444">
        <v>0</v>
      </c>
      <c r="M444">
        <v>15022224</v>
      </c>
      <c r="N444" t="s">
        <v>5</v>
      </c>
      <c r="O444">
        <v>24</v>
      </c>
      <c r="P444">
        <v>32</v>
      </c>
      <c r="Q444">
        <v>5963</v>
      </c>
    </row>
    <row r="445" spans="1:17" x14ac:dyDescent="0.25">
      <c r="A445" t="s">
        <v>375</v>
      </c>
      <c r="B445" t="s">
        <v>298</v>
      </c>
      <c r="C445" t="s">
        <v>13</v>
      </c>
      <c r="D445" t="s">
        <v>14</v>
      </c>
      <c r="E445" t="s">
        <v>143</v>
      </c>
      <c r="F445" t="s">
        <v>15</v>
      </c>
      <c r="G445">
        <v>2.581E-2</v>
      </c>
      <c r="H445">
        <v>630725</v>
      </c>
      <c r="I445">
        <v>3672300</v>
      </c>
      <c r="J445">
        <v>-68.930000000000007</v>
      </c>
      <c r="K445">
        <v>-68.930000000000007</v>
      </c>
      <c r="L445">
        <v>0</v>
      </c>
      <c r="M445">
        <v>15052124</v>
      </c>
      <c r="N445" t="s">
        <v>5</v>
      </c>
      <c r="O445">
        <v>24</v>
      </c>
      <c r="P445">
        <v>32</v>
      </c>
      <c r="Q445">
        <v>5963</v>
      </c>
    </row>
    <row r="446" spans="1:17" x14ac:dyDescent="0.25">
      <c r="A446" t="s">
        <v>375</v>
      </c>
      <c r="B446" t="s">
        <v>298</v>
      </c>
      <c r="C446" t="s">
        <v>13</v>
      </c>
      <c r="D446" t="s">
        <v>14</v>
      </c>
      <c r="E446" t="s">
        <v>135</v>
      </c>
      <c r="F446" t="s">
        <v>4</v>
      </c>
      <c r="G446">
        <v>3.6470000000000002E-2</v>
      </c>
      <c r="H446">
        <v>630714.82999999996</v>
      </c>
      <c r="I446">
        <v>3672327.68</v>
      </c>
      <c r="J446">
        <v>-68.95</v>
      </c>
      <c r="K446">
        <v>-68.95</v>
      </c>
      <c r="L446">
        <v>0</v>
      </c>
      <c r="M446">
        <v>15122324</v>
      </c>
      <c r="N446" t="s">
        <v>5</v>
      </c>
      <c r="O446">
        <v>24</v>
      </c>
      <c r="P446">
        <v>32</v>
      </c>
      <c r="Q446">
        <v>5963</v>
      </c>
    </row>
    <row r="447" spans="1:17" x14ac:dyDescent="0.25">
      <c r="A447" t="s">
        <v>375</v>
      </c>
      <c r="B447" t="s">
        <v>298</v>
      </c>
      <c r="C447" t="s">
        <v>13</v>
      </c>
      <c r="D447" t="s">
        <v>14</v>
      </c>
      <c r="E447" t="s">
        <v>135</v>
      </c>
      <c r="F447" t="s">
        <v>6</v>
      </c>
      <c r="G447">
        <v>3.2579999999999998E-2</v>
      </c>
      <c r="H447">
        <v>630714.82999999996</v>
      </c>
      <c r="I447">
        <v>3672303.97</v>
      </c>
      <c r="J447">
        <v>-68.959999999999994</v>
      </c>
      <c r="K447">
        <v>-68.959999999999994</v>
      </c>
      <c r="L447">
        <v>0</v>
      </c>
      <c r="M447">
        <v>15052224</v>
      </c>
      <c r="N447" t="s">
        <v>5</v>
      </c>
      <c r="O447">
        <v>24</v>
      </c>
      <c r="P447">
        <v>32</v>
      </c>
      <c r="Q447">
        <v>5963</v>
      </c>
    </row>
    <row r="448" spans="1:17" x14ac:dyDescent="0.25">
      <c r="A448" t="s">
        <v>375</v>
      </c>
      <c r="B448" t="s">
        <v>298</v>
      </c>
      <c r="C448" t="s">
        <v>13</v>
      </c>
      <c r="D448" t="s">
        <v>14</v>
      </c>
      <c r="E448" t="s">
        <v>135</v>
      </c>
      <c r="F448" t="s">
        <v>246</v>
      </c>
      <c r="G448">
        <v>2.9680000000000002E-2</v>
      </c>
      <c r="H448">
        <v>630714.82999999996</v>
      </c>
      <c r="I448">
        <v>3672303.97</v>
      </c>
      <c r="J448">
        <v>-68.959999999999994</v>
      </c>
      <c r="K448">
        <v>-68.959999999999994</v>
      </c>
      <c r="L448">
        <v>0</v>
      </c>
      <c r="M448">
        <v>15040724</v>
      </c>
      <c r="N448" t="s">
        <v>5</v>
      </c>
      <c r="O448">
        <v>24</v>
      </c>
      <c r="P448">
        <v>32</v>
      </c>
      <c r="Q448">
        <v>5963</v>
      </c>
    </row>
    <row r="449" spans="1:17" x14ac:dyDescent="0.25">
      <c r="A449" t="s">
        <v>375</v>
      </c>
      <c r="B449" t="s">
        <v>298</v>
      </c>
      <c r="C449" t="s">
        <v>13</v>
      </c>
      <c r="D449" t="s">
        <v>14</v>
      </c>
      <c r="E449" t="s">
        <v>135</v>
      </c>
      <c r="F449" t="s">
        <v>247</v>
      </c>
      <c r="G449">
        <v>2.9649999999999999E-2</v>
      </c>
      <c r="H449">
        <v>630714.82999999996</v>
      </c>
      <c r="I449">
        <v>3672303.97</v>
      </c>
      <c r="J449">
        <v>-68.959999999999994</v>
      </c>
      <c r="K449">
        <v>-68.959999999999994</v>
      </c>
      <c r="L449">
        <v>0</v>
      </c>
      <c r="M449">
        <v>15051424</v>
      </c>
      <c r="N449" t="s">
        <v>5</v>
      </c>
      <c r="O449">
        <v>24</v>
      </c>
      <c r="P449">
        <v>32</v>
      </c>
      <c r="Q449">
        <v>5963</v>
      </c>
    </row>
    <row r="450" spans="1:17" x14ac:dyDescent="0.25">
      <c r="A450" t="s">
        <v>375</v>
      </c>
      <c r="B450" t="s">
        <v>298</v>
      </c>
      <c r="C450" t="s">
        <v>13</v>
      </c>
      <c r="D450" t="s">
        <v>14</v>
      </c>
      <c r="E450" t="s">
        <v>135</v>
      </c>
      <c r="F450" t="s">
        <v>248</v>
      </c>
      <c r="G450">
        <v>2.5700000000000001E-2</v>
      </c>
      <c r="H450">
        <v>630714.82999999996</v>
      </c>
      <c r="I450">
        <v>3672280.26</v>
      </c>
      <c r="J450">
        <v>-68.94</v>
      </c>
      <c r="K450">
        <v>-68.94</v>
      </c>
      <c r="L450">
        <v>0</v>
      </c>
      <c r="M450">
        <v>15050724</v>
      </c>
      <c r="N450" t="s">
        <v>5</v>
      </c>
      <c r="O450">
        <v>24</v>
      </c>
      <c r="P450">
        <v>32</v>
      </c>
      <c r="Q450">
        <v>5963</v>
      </c>
    </row>
    <row r="451" spans="1:17" x14ac:dyDescent="0.25">
      <c r="A451" t="s">
        <v>375</v>
      </c>
      <c r="B451" t="s">
        <v>298</v>
      </c>
      <c r="C451" t="s">
        <v>13</v>
      </c>
      <c r="D451" t="s">
        <v>14</v>
      </c>
      <c r="E451" t="s">
        <v>135</v>
      </c>
      <c r="F451" t="s">
        <v>15</v>
      </c>
      <c r="G451">
        <v>2.495E-2</v>
      </c>
      <c r="H451">
        <v>630714.82999999996</v>
      </c>
      <c r="I451">
        <v>3672280.26</v>
      </c>
      <c r="J451">
        <v>-68.94</v>
      </c>
      <c r="K451">
        <v>-68.94</v>
      </c>
      <c r="L451">
        <v>0</v>
      </c>
      <c r="M451">
        <v>15051424</v>
      </c>
      <c r="N451" t="s">
        <v>5</v>
      </c>
      <c r="O451">
        <v>24</v>
      </c>
      <c r="P451">
        <v>32</v>
      </c>
      <c r="Q451">
        <v>5963</v>
      </c>
    </row>
    <row r="452" spans="1:17" x14ac:dyDescent="0.25">
      <c r="A452" t="s">
        <v>375</v>
      </c>
      <c r="B452" t="s">
        <v>298</v>
      </c>
      <c r="C452" t="s">
        <v>13</v>
      </c>
      <c r="D452" t="s">
        <v>14</v>
      </c>
      <c r="E452" t="s">
        <v>136</v>
      </c>
      <c r="F452" t="s">
        <v>4</v>
      </c>
      <c r="G452">
        <v>3.6209999999999999E-2</v>
      </c>
      <c r="H452">
        <v>630714.82999999996</v>
      </c>
      <c r="I452">
        <v>3672327.68</v>
      </c>
      <c r="J452">
        <v>-68.95</v>
      </c>
      <c r="K452">
        <v>-68.95</v>
      </c>
      <c r="L452">
        <v>0</v>
      </c>
      <c r="M452">
        <v>15122324</v>
      </c>
      <c r="N452" t="s">
        <v>5</v>
      </c>
      <c r="O452">
        <v>24</v>
      </c>
      <c r="P452">
        <v>32</v>
      </c>
      <c r="Q452">
        <v>5963</v>
      </c>
    </row>
    <row r="453" spans="1:17" x14ac:dyDescent="0.25">
      <c r="A453" t="s">
        <v>375</v>
      </c>
      <c r="B453" t="s">
        <v>298</v>
      </c>
      <c r="C453" t="s">
        <v>13</v>
      </c>
      <c r="D453" t="s">
        <v>14</v>
      </c>
      <c r="E453" t="s">
        <v>136</v>
      </c>
      <c r="F453" t="s">
        <v>6</v>
      </c>
      <c r="G453">
        <v>3.2539999999999999E-2</v>
      </c>
      <c r="H453">
        <v>630714.82999999996</v>
      </c>
      <c r="I453">
        <v>3672303.97</v>
      </c>
      <c r="J453">
        <v>-68.959999999999994</v>
      </c>
      <c r="K453">
        <v>-68.959999999999994</v>
      </c>
      <c r="L453">
        <v>0</v>
      </c>
      <c r="M453">
        <v>15052224</v>
      </c>
      <c r="N453" t="s">
        <v>5</v>
      </c>
      <c r="O453">
        <v>24</v>
      </c>
      <c r="P453">
        <v>32</v>
      </c>
      <c r="Q453">
        <v>5963</v>
      </c>
    </row>
    <row r="454" spans="1:17" x14ac:dyDescent="0.25">
      <c r="A454" t="s">
        <v>375</v>
      </c>
      <c r="B454" t="s">
        <v>298</v>
      </c>
      <c r="C454" t="s">
        <v>13</v>
      </c>
      <c r="D454" t="s">
        <v>14</v>
      </c>
      <c r="E454" t="s">
        <v>136</v>
      </c>
      <c r="F454" t="s">
        <v>246</v>
      </c>
      <c r="G454">
        <v>2.964E-2</v>
      </c>
      <c r="H454">
        <v>630714.82999999996</v>
      </c>
      <c r="I454">
        <v>3672303.97</v>
      </c>
      <c r="J454">
        <v>-68.959999999999994</v>
      </c>
      <c r="K454">
        <v>-68.959999999999994</v>
      </c>
      <c r="L454">
        <v>0</v>
      </c>
      <c r="M454">
        <v>15051424</v>
      </c>
      <c r="N454" t="s">
        <v>5</v>
      </c>
      <c r="O454">
        <v>24</v>
      </c>
      <c r="P454">
        <v>32</v>
      </c>
      <c r="Q454">
        <v>5963</v>
      </c>
    </row>
    <row r="455" spans="1:17" x14ac:dyDescent="0.25">
      <c r="A455" t="s">
        <v>375</v>
      </c>
      <c r="B455" t="s">
        <v>298</v>
      </c>
      <c r="C455" t="s">
        <v>13</v>
      </c>
      <c r="D455" t="s">
        <v>14</v>
      </c>
      <c r="E455" t="s">
        <v>136</v>
      </c>
      <c r="F455" t="s">
        <v>247</v>
      </c>
      <c r="G455">
        <v>2.955E-2</v>
      </c>
      <c r="H455">
        <v>630714.82999999996</v>
      </c>
      <c r="I455">
        <v>3672303.97</v>
      </c>
      <c r="J455">
        <v>-68.959999999999994</v>
      </c>
      <c r="K455">
        <v>-68.959999999999994</v>
      </c>
      <c r="L455">
        <v>0</v>
      </c>
      <c r="M455">
        <v>15040724</v>
      </c>
      <c r="N455" t="s">
        <v>5</v>
      </c>
      <c r="O455">
        <v>24</v>
      </c>
      <c r="P455">
        <v>32</v>
      </c>
      <c r="Q455">
        <v>5963</v>
      </c>
    </row>
    <row r="456" spans="1:17" x14ac:dyDescent="0.25">
      <c r="A456" t="s">
        <v>375</v>
      </c>
      <c r="B456" t="s">
        <v>298</v>
      </c>
      <c r="C456" t="s">
        <v>13</v>
      </c>
      <c r="D456" t="s">
        <v>14</v>
      </c>
      <c r="E456" t="s">
        <v>136</v>
      </c>
      <c r="F456" t="s">
        <v>248</v>
      </c>
      <c r="G456">
        <v>2.579E-2</v>
      </c>
      <c r="H456">
        <v>630714.82999999996</v>
      </c>
      <c r="I456">
        <v>3672280.26</v>
      </c>
      <c r="J456">
        <v>-68.94</v>
      </c>
      <c r="K456">
        <v>-68.94</v>
      </c>
      <c r="L456">
        <v>0</v>
      </c>
      <c r="M456">
        <v>15050724</v>
      </c>
      <c r="N456" t="s">
        <v>5</v>
      </c>
      <c r="O456">
        <v>24</v>
      </c>
      <c r="P456">
        <v>32</v>
      </c>
      <c r="Q456">
        <v>5963</v>
      </c>
    </row>
    <row r="457" spans="1:17" x14ac:dyDescent="0.25">
      <c r="A457" t="s">
        <v>375</v>
      </c>
      <c r="B457" t="s">
        <v>298</v>
      </c>
      <c r="C457" t="s">
        <v>13</v>
      </c>
      <c r="D457" t="s">
        <v>14</v>
      </c>
      <c r="E457" t="s">
        <v>136</v>
      </c>
      <c r="F457" t="s">
        <v>15</v>
      </c>
      <c r="G457">
        <v>2.5389999999999999E-2</v>
      </c>
      <c r="H457">
        <v>630714.82999999996</v>
      </c>
      <c r="I457">
        <v>3672280.26</v>
      </c>
      <c r="J457">
        <v>-68.94</v>
      </c>
      <c r="K457">
        <v>-68.94</v>
      </c>
      <c r="L457">
        <v>0</v>
      </c>
      <c r="M457">
        <v>15051424</v>
      </c>
      <c r="N457" t="s">
        <v>5</v>
      </c>
      <c r="O457">
        <v>24</v>
      </c>
      <c r="P457">
        <v>32</v>
      </c>
      <c r="Q457">
        <v>5963</v>
      </c>
    </row>
    <row r="458" spans="1:17" x14ac:dyDescent="0.25">
      <c r="A458" t="s">
        <v>375</v>
      </c>
      <c r="B458" t="s">
        <v>298</v>
      </c>
      <c r="C458" t="s">
        <v>13</v>
      </c>
      <c r="D458" t="s">
        <v>14</v>
      </c>
      <c r="E458" t="s">
        <v>137</v>
      </c>
      <c r="F458" t="s">
        <v>4</v>
      </c>
      <c r="G458">
        <v>3.5869999999999999E-2</v>
      </c>
      <c r="H458">
        <v>630714.82999999996</v>
      </c>
      <c r="I458">
        <v>3672303.97</v>
      </c>
      <c r="J458">
        <v>-68.959999999999994</v>
      </c>
      <c r="K458">
        <v>-68.959999999999994</v>
      </c>
      <c r="L458">
        <v>0</v>
      </c>
      <c r="M458">
        <v>15122324</v>
      </c>
      <c r="N458" t="s">
        <v>5</v>
      </c>
      <c r="O458">
        <v>24</v>
      </c>
      <c r="P458">
        <v>32</v>
      </c>
      <c r="Q458">
        <v>5963</v>
      </c>
    </row>
    <row r="459" spans="1:17" x14ac:dyDescent="0.25">
      <c r="A459" t="s">
        <v>375</v>
      </c>
      <c r="B459" t="s">
        <v>298</v>
      </c>
      <c r="C459" t="s">
        <v>13</v>
      </c>
      <c r="D459" t="s">
        <v>14</v>
      </c>
      <c r="E459" t="s">
        <v>137</v>
      </c>
      <c r="F459" t="s">
        <v>6</v>
      </c>
      <c r="G459">
        <v>3.2469999999999999E-2</v>
      </c>
      <c r="H459">
        <v>630714.82999999996</v>
      </c>
      <c r="I459">
        <v>3672303.97</v>
      </c>
      <c r="J459">
        <v>-68.959999999999994</v>
      </c>
      <c r="K459">
        <v>-68.959999999999994</v>
      </c>
      <c r="L459">
        <v>0</v>
      </c>
      <c r="M459">
        <v>15052224</v>
      </c>
      <c r="N459" t="s">
        <v>5</v>
      </c>
      <c r="O459">
        <v>24</v>
      </c>
      <c r="P459">
        <v>32</v>
      </c>
      <c r="Q459">
        <v>5963</v>
      </c>
    </row>
    <row r="460" spans="1:17" x14ac:dyDescent="0.25">
      <c r="A460" t="s">
        <v>375</v>
      </c>
      <c r="B460" t="s">
        <v>298</v>
      </c>
      <c r="C460" t="s">
        <v>13</v>
      </c>
      <c r="D460" t="s">
        <v>14</v>
      </c>
      <c r="E460" t="s">
        <v>137</v>
      </c>
      <c r="F460" t="s">
        <v>246</v>
      </c>
      <c r="G460">
        <v>2.9590000000000002E-2</v>
      </c>
      <c r="H460">
        <v>630714.82999999996</v>
      </c>
      <c r="I460">
        <v>3672303.97</v>
      </c>
      <c r="J460">
        <v>-68.959999999999994</v>
      </c>
      <c r="K460">
        <v>-68.959999999999994</v>
      </c>
      <c r="L460">
        <v>0</v>
      </c>
      <c r="M460">
        <v>15051424</v>
      </c>
      <c r="N460" t="s">
        <v>5</v>
      </c>
      <c r="O460">
        <v>24</v>
      </c>
      <c r="P460">
        <v>32</v>
      </c>
      <c r="Q460">
        <v>5963</v>
      </c>
    </row>
    <row r="461" spans="1:17" x14ac:dyDescent="0.25">
      <c r="A461" t="s">
        <v>375</v>
      </c>
      <c r="B461" t="s">
        <v>298</v>
      </c>
      <c r="C461" t="s">
        <v>13</v>
      </c>
      <c r="D461" t="s">
        <v>14</v>
      </c>
      <c r="E461" t="s">
        <v>137</v>
      </c>
      <c r="F461" t="s">
        <v>247</v>
      </c>
      <c r="G461">
        <v>2.9059999999999999E-2</v>
      </c>
      <c r="H461">
        <v>630714.82999999996</v>
      </c>
      <c r="I461">
        <v>3672303.97</v>
      </c>
      <c r="J461">
        <v>-68.959999999999994</v>
      </c>
      <c r="K461">
        <v>-68.959999999999994</v>
      </c>
      <c r="L461">
        <v>0</v>
      </c>
      <c r="M461">
        <v>15040724</v>
      </c>
      <c r="N461" t="s">
        <v>5</v>
      </c>
      <c r="O461">
        <v>24</v>
      </c>
      <c r="P461">
        <v>32</v>
      </c>
      <c r="Q461">
        <v>5963</v>
      </c>
    </row>
    <row r="462" spans="1:17" x14ac:dyDescent="0.25">
      <c r="A462" t="s">
        <v>375</v>
      </c>
      <c r="B462" t="s">
        <v>298</v>
      </c>
      <c r="C462" t="s">
        <v>13</v>
      </c>
      <c r="D462" t="s">
        <v>14</v>
      </c>
      <c r="E462" t="s">
        <v>137</v>
      </c>
      <c r="F462" t="s">
        <v>248</v>
      </c>
      <c r="G462">
        <v>2.5850000000000001E-2</v>
      </c>
      <c r="H462">
        <v>630714.82999999996</v>
      </c>
      <c r="I462">
        <v>3672280.26</v>
      </c>
      <c r="J462">
        <v>-68.94</v>
      </c>
      <c r="K462">
        <v>-68.94</v>
      </c>
      <c r="L462">
        <v>0</v>
      </c>
      <c r="M462">
        <v>15050724</v>
      </c>
      <c r="N462" t="s">
        <v>5</v>
      </c>
      <c r="O462">
        <v>24</v>
      </c>
      <c r="P462">
        <v>32</v>
      </c>
      <c r="Q462">
        <v>5963</v>
      </c>
    </row>
    <row r="463" spans="1:17" x14ac:dyDescent="0.25">
      <c r="A463" t="s">
        <v>375</v>
      </c>
      <c r="B463" t="s">
        <v>298</v>
      </c>
      <c r="C463" t="s">
        <v>13</v>
      </c>
      <c r="D463" t="s">
        <v>14</v>
      </c>
      <c r="E463" t="s">
        <v>137</v>
      </c>
      <c r="F463" t="s">
        <v>15</v>
      </c>
      <c r="G463">
        <v>2.5819999999999999E-2</v>
      </c>
      <c r="H463">
        <v>630714.82999999996</v>
      </c>
      <c r="I463">
        <v>3672280.26</v>
      </c>
      <c r="J463">
        <v>-68.94</v>
      </c>
      <c r="K463">
        <v>-68.94</v>
      </c>
      <c r="L463">
        <v>0</v>
      </c>
      <c r="M463">
        <v>15051424</v>
      </c>
      <c r="N463" t="s">
        <v>5</v>
      </c>
      <c r="O463">
        <v>24</v>
      </c>
      <c r="P463">
        <v>32</v>
      </c>
      <c r="Q463">
        <v>5963</v>
      </c>
    </row>
    <row r="464" spans="1:17" x14ac:dyDescent="0.25">
      <c r="A464" t="s">
        <v>375</v>
      </c>
      <c r="B464" t="s">
        <v>298</v>
      </c>
      <c r="C464" t="s">
        <v>13</v>
      </c>
      <c r="D464" t="s">
        <v>14</v>
      </c>
      <c r="E464" t="s">
        <v>138</v>
      </c>
      <c r="F464" t="s">
        <v>4</v>
      </c>
      <c r="G464">
        <v>3.8080000000000003E-2</v>
      </c>
      <c r="H464">
        <v>630714.82999999996</v>
      </c>
      <c r="I464">
        <v>3672303.97</v>
      </c>
      <c r="J464">
        <v>-68.959999999999994</v>
      </c>
      <c r="K464">
        <v>-68.959999999999994</v>
      </c>
      <c r="L464">
        <v>0</v>
      </c>
      <c r="M464">
        <v>15122324</v>
      </c>
      <c r="N464" t="s">
        <v>5</v>
      </c>
      <c r="O464">
        <v>24</v>
      </c>
      <c r="P464">
        <v>32</v>
      </c>
      <c r="Q464">
        <v>5963</v>
      </c>
    </row>
    <row r="465" spans="1:17" x14ac:dyDescent="0.25">
      <c r="A465" t="s">
        <v>375</v>
      </c>
      <c r="B465" t="s">
        <v>298</v>
      </c>
      <c r="C465" t="s">
        <v>13</v>
      </c>
      <c r="D465" t="s">
        <v>14</v>
      </c>
      <c r="E465" t="s">
        <v>138</v>
      </c>
      <c r="F465" t="s">
        <v>6</v>
      </c>
      <c r="G465">
        <v>3.1350000000000003E-2</v>
      </c>
      <c r="H465">
        <v>630714.82999999996</v>
      </c>
      <c r="I465">
        <v>3672303.97</v>
      </c>
      <c r="J465">
        <v>-68.959999999999994</v>
      </c>
      <c r="K465">
        <v>-68.959999999999994</v>
      </c>
      <c r="L465">
        <v>0</v>
      </c>
      <c r="M465">
        <v>15052224</v>
      </c>
      <c r="N465" t="s">
        <v>5</v>
      </c>
      <c r="O465">
        <v>24</v>
      </c>
      <c r="P465">
        <v>32</v>
      </c>
      <c r="Q465">
        <v>5963</v>
      </c>
    </row>
    <row r="466" spans="1:17" x14ac:dyDescent="0.25">
      <c r="A466" t="s">
        <v>375</v>
      </c>
      <c r="B466" t="s">
        <v>298</v>
      </c>
      <c r="C466" t="s">
        <v>13</v>
      </c>
      <c r="D466" t="s">
        <v>14</v>
      </c>
      <c r="E466" t="s">
        <v>138</v>
      </c>
      <c r="F466" t="s">
        <v>246</v>
      </c>
      <c r="G466">
        <v>2.9020000000000001E-2</v>
      </c>
      <c r="H466">
        <v>630714.82999999996</v>
      </c>
      <c r="I466">
        <v>3672303.97</v>
      </c>
      <c r="J466">
        <v>-68.959999999999994</v>
      </c>
      <c r="K466">
        <v>-68.959999999999994</v>
      </c>
      <c r="L466">
        <v>0</v>
      </c>
      <c r="M466">
        <v>15051424</v>
      </c>
      <c r="N466" t="s">
        <v>5</v>
      </c>
      <c r="O466">
        <v>24</v>
      </c>
      <c r="P466">
        <v>32</v>
      </c>
      <c r="Q466">
        <v>5963</v>
      </c>
    </row>
    <row r="467" spans="1:17" x14ac:dyDescent="0.25">
      <c r="A467" t="s">
        <v>375</v>
      </c>
      <c r="B467" t="s">
        <v>298</v>
      </c>
      <c r="C467" t="s">
        <v>13</v>
      </c>
      <c r="D467" t="s">
        <v>14</v>
      </c>
      <c r="E467" t="s">
        <v>138</v>
      </c>
      <c r="F467" t="s">
        <v>247</v>
      </c>
      <c r="G467">
        <v>2.768E-2</v>
      </c>
      <c r="H467">
        <v>630714.82999999996</v>
      </c>
      <c r="I467">
        <v>3672280.26</v>
      </c>
      <c r="J467">
        <v>-68.94</v>
      </c>
      <c r="K467">
        <v>-68.94</v>
      </c>
      <c r="L467">
        <v>0</v>
      </c>
      <c r="M467">
        <v>15051424</v>
      </c>
      <c r="N467" t="s">
        <v>5</v>
      </c>
      <c r="O467">
        <v>24</v>
      </c>
      <c r="P467">
        <v>32</v>
      </c>
      <c r="Q467">
        <v>5963</v>
      </c>
    </row>
    <row r="468" spans="1:17" x14ac:dyDescent="0.25">
      <c r="A468" t="s">
        <v>375</v>
      </c>
      <c r="B468" t="s">
        <v>298</v>
      </c>
      <c r="C468" t="s">
        <v>13</v>
      </c>
      <c r="D468" t="s">
        <v>14</v>
      </c>
      <c r="E468" t="s">
        <v>138</v>
      </c>
      <c r="F468" t="s">
        <v>248</v>
      </c>
      <c r="G468">
        <v>2.7640000000000001E-2</v>
      </c>
      <c r="H468">
        <v>630714.82999999996</v>
      </c>
      <c r="I468">
        <v>3672280.26</v>
      </c>
      <c r="J468">
        <v>-68.94</v>
      </c>
      <c r="K468">
        <v>-68.94</v>
      </c>
      <c r="L468">
        <v>0</v>
      </c>
      <c r="M468">
        <v>15022224</v>
      </c>
      <c r="N468" t="s">
        <v>5</v>
      </c>
      <c r="O468">
        <v>24</v>
      </c>
      <c r="P468">
        <v>32</v>
      </c>
      <c r="Q468">
        <v>5963</v>
      </c>
    </row>
    <row r="469" spans="1:17" x14ac:dyDescent="0.25">
      <c r="A469" t="s">
        <v>375</v>
      </c>
      <c r="B469" t="s">
        <v>298</v>
      </c>
      <c r="C469" t="s">
        <v>13</v>
      </c>
      <c r="D469" t="s">
        <v>14</v>
      </c>
      <c r="E469" t="s">
        <v>138</v>
      </c>
      <c r="F469" t="s">
        <v>15</v>
      </c>
      <c r="G469">
        <v>2.7400000000000001E-2</v>
      </c>
      <c r="H469">
        <v>630714.82999999996</v>
      </c>
      <c r="I469">
        <v>3672280.26</v>
      </c>
      <c r="J469">
        <v>-68.94</v>
      </c>
      <c r="K469">
        <v>-68.94</v>
      </c>
      <c r="L469">
        <v>0</v>
      </c>
      <c r="M469">
        <v>15122324</v>
      </c>
      <c r="N469" t="s">
        <v>5</v>
      </c>
      <c r="O469">
        <v>24</v>
      </c>
      <c r="P469">
        <v>32</v>
      </c>
      <c r="Q469">
        <v>5963</v>
      </c>
    </row>
    <row r="470" spans="1:17" x14ac:dyDescent="0.25">
      <c r="A470" t="s">
        <v>375</v>
      </c>
      <c r="B470" t="s">
        <v>298</v>
      </c>
      <c r="C470" t="s">
        <v>13</v>
      </c>
      <c r="D470" t="s">
        <v>14</v>
      </c>
      <c r="E470" t="s">
        <v>139</v>
      </c>
      <c r="F470" t="s">
        <v>4</v>
      </c>
      <c r="G470">
        <v>3.8330000000000003E-2</v>
      </c>
      <c r="H470">
        <v>630714.82999999996</v>
      </c>
      <c r="I470">
        <v>3672303.97</v>
      </c>
      <c r="J470">
        <v>-68.959999999999994</v>
      </c>
      <c r="K470">
        <v>-68.959999999999994</v>
      </c>
      <c r="L470">
        <v>0</v>
      </c>
      <c r="M470">
        <v>15122324</v>
      </c>
      <c r="N470" t="s">
        <v>5</v>
      </c>
      <c r="O470">
        <v>24</v>
      </c>
      <c r="P470">
        <v>32</v>
      </c>
      <c r="Q470">
        <v>5963</v>
      </c>
    </row>
    <row r="471" spans="1:17" x14ac:dyDescent="0.25">
      <c r="A471" t="s">
        <v>375</v>
      </c>
      <c r="B471" t="s">
        <v>298</v>
      </c>
      <c r="C471" t="s">
        <v>13</v>
      </c>
      <c r="D471" t="s">
        <v>14</v>
      </c>
      <c r="E471" t="s">
        <v>139</v>
      </c>
      <c r="F471" t="s">
        <v>6</v>
      </c>
      <c r="G471">
        <v>3.1050000000000001E-2</v>
      </c>
      <c r="H471">
        <v>630714.82999999996</v>
      </c>
      <c r="I471">
        <v>3672303.97</v>
      </c>
      <c r="J471">
        <v>-68.959999999999994</v>
      </c>
      <c r="K471">
        <v>-68.959999999999994</v>
      </c>
      <c r="L471">
        <v>0</v>
      </c>
      <c r="M471">
        <v>15052224</v>
      </c>
      <c r="N471" t="s">
        <v>5</v>
      </c>
      <c r="O471">
        <v>24</v>
      </c>
      <c r="P471">
        <v>32</v>
      </c>
      <c r="Q471">
        <v>5963</v>
      </c>
    </row>
    <row r="472" spans="1:17" x14ac:dyDescent="0.25">
      <c r="A472" t="s">
        <v>375</v>
      </c>
      <c r="B472" t="s">
        <v>298</v>
      </c>
      <c r="C472" t="s">
        <v>13</v>
      </c>
      <c r="D472" t="s">
        <v>14</v>
      </c>
      <c r="E472" t="s">
        <v>139</v>
      </c>
      <c r="F472" t="s">
        <v>246</v>
      </c>
      <c r="G472">
        <v>2.8840000000000001E-2</v>
      </c>
      <c r="H472">
        <v>630714.82999999996</v>
      </c>
      <c r="I472">
        <v>3672303.97</v>
      </c>
      <c r="J472">
        <v>-68.959999999999994</v>
      </c>
      <c r="K472">
        <v>-68.959999999999994</v>
      </c>
      <c r="L472">
        <v>0</v>
      </c>
      <c r="M472">
        <v>15051424</v>
      </c>
      <c r="N472" t="s">
        <v>5</v>
      </c>
      <c r="O472">
        <v>24</v>
      </c>
      <c r="P472">
        <v>32</v>
      </c>
      <c r="Q472">
        <v>5963</v>
      </c>
    </row>
    <row r="473" spans="1:17" x14ac:dyDescent="0.25">
      <c r="A473" t="s">
        <v>375</v>
      </c>
      <c r="B473" t="s">
        <v>298</v>
      </c>
      <c r="C473" t="s">
        <v>13</v>
      </c>
      <c r="D473" t="s">
        <v>14</v>
      </c>
      <c r="E473" t="s">
        <v>139</v>
      </c>
      <c r="F473" t="s">
        <v>247</v>
      </c>
      <c r="G473">
        <v>2.7949999999999999E-2</v>
      </c>
      <c r="H473">
        <v>630714.82999999996</v>
      </c>
      <c r="I473">
        <v>3672280.26</v>
      </c>
      <c r="J473">
        <v>-68.94</v>
      </c>
      <c r="K473">
        <v>-68.94</v>
      </c>
      <c r="L473">
        <v>0</v>
      </c>
      <c r="M473">
        <v>15051424</v>
      </c>
      <c r="N473" t="s">
        <v>5</v>
      </c>
      <c r="O473">
        <v>24</v>
      </c>
      <c r="P473">
        <v>32</v>
      </c>
      <c r="Q473">
        <v>5963</v>
      </c>
    </row>
    <row r="474" spans="1:17" x14ac:dyDescent="0.25">
      <c r="A474" t="s">
        <v>375</v>
      </c>
      <c r="B474" t="s">
        <v>298</v>
      </c>
      <c r="C474" t="s">
        <v>13</v>
      </c>
      <c r="D474" t="s">
        <v>14</v>
      </c>
      <c r="E474" t="s">
        <v>139</v>
      </c>
      <c r="F474" t="s">
        <v>248</v>
      </c>
      <c r="G474">
        <v>2.7910000000000001E-2</v>
      </c>
      <c r="H474">
        <v>630714.82999999996</v>
      </c>
      <c r="I474">
        <v>3672280.26</v>
      </c>
      <c r="J474">
        <v>-68.94</v>
      </c>
      <c r="K474">
        <v>-68.94</v>
      </c>
      <c r="L474">
        <v>0</v>
      </c>
      <c r="M474">
        <v>15052124</v>
      </c>
      <c r="N474" t="s">
        <v>5</v>
      </c>
      <c r="O474">
        <v>24</v>
      </c>
      <c r="P474">
        <v>32</v>
      </c>
      <c r="Q474">
        <v>5963</v>
      </c>
    </row>
    <row r="475" spans="1:17" x14ac:dyDescent="0.25">
      <c r="A475" t="s">
        <v>375</v>
      </c>
      <c r="B475" t="s">
        <v>298</v>
      </c>
      <c r="C475" t="s">
        <v>13</v>
      </c>
      <c r="D475" t="s">
        <v>14</v>
      </c>
      <c r="E475" t="s">
        <v>139</v>
      </c>
      <c r="F475" t="s">
        <v>15</v>
      </c>
      <c r="G475">
        <v>2.758E-2</v>
      </c>
      <c r="H475">
        <v>630714.82999999996</v>
      </c>
      <c r="I475">
        <v>3672280.26</v>
      </c>
      <c r="J475">
        <v>-68.94</v>
      </c>
      <c r="K475">
        <v>-68.94</v>
      </c>
      <c r="L475">
        <v>0</v>
      </c>
      <c r="M475">
        <v>15022224</v>
      </c>
      <c r="N475" t="s">
        <v>5</v>
      </c>
      <c r="O475">
        <v>24</v>
      </c>
      <c r="P475">
        <v>32</v>
      </c>
      <c r="Q475">
        <v>5963</v>
      </c>
    </row>
    <row r="476" spans="1:17" x14ac:dyDescent="0.25">
      <c r="A476" t="s">
        <v>375</v>
      </c>
      <c r="B476" t="s">
        <v>298</v>
      </c>
      <c r="C476" t="s">
        <v>13</v>
      </c>
      <c r="D476" t="s">
        <v>14</v>
      </c>
      <c r="E476" t="s">
        <v>140</v>
      </c>
      <c r="F476" t="s">
        <v>4</v>
      </c>
      <c r="G476">
        <v>3.8539999999999998E-2</v>
      </c>
      <c r="H476">
        <v>630714.82999999996</v>
      </c>
      <c r="I476">
        <v>3672303.97</v>
      </c>
      <c r="J476">
        <v>-68.959999999999994</v>
      </c>
      <c r="K476">
        <v>-68.959999999999994</v>
      </c>
      <c r="L476">
        <v>0</v>
      </c>
      <c r="M476">
        <v>15122324</v>
      </c>
      <c r="N476" t="s">
        <v>5</v>
      </c>
      <c r="O476">
        <v>24</v>
      </c>
      <c r="P476">
        <v>32</v>
      </c>
      <c r="Q476">
        <v>5963</v>
      </c>
    </row>
    <row r="477" spans="1:17" x14ac:dyDescent="0.25">
      <c r="A477" t="s">
        <v>375</v>
      </c>
      <c r="B477" t="s">
        <v>298</v>
      </c>
      <c r="C477" t="s">
        <v>13</v>
      </c>
      <c r="D477" t="s">
        <v>14</v>
      </c>
      <c r="E477" t="s">
        <v>140</v>
      </c>
      <c r="F477" t="s">
        <v>6</v>
      </c>
      <c r="G477">
        <v>3.0720000000000001E-2</v>
      </c>
      <c r="H477">
        <v>630714.82999999996</v>
      </c>
      <c r="I477">
        <v>3672303.97</v>
      </c>
      <c r="J477">
        <v>-68.959999999999994</v>
      </c>
      <c r="K477">
        <v>-68.959999999999994</v>
      </c>
      <c r="L477">
        <v>0</v>
      </c>
      <c r="M477">
        <v>15052224</v>
      </c>
      <c r="N477" t="s">
        <v>5</v>
      </c>
      <c r="O477">
        <v>24</v>
      </c>
      <c r="P477">
        <v>32</v>
      </c>
      <c r="Q477">
        <v>5963</v>
      </c>
    </row>
    <row r="478" spans="1:17" x14ac:dyDescent="0.25">
      <c r="A478" t="s">
        <v>375</v>
      </c>
      <c r="B478" t="s">
        <v>298</v>
      </c>
      <c r="C478" t="s">
        <v>13</v>
      </c>
      <c r="D478" t="s">
        <v>14</v>
      </c>
      <c r="E478" t="s">
        <v>140</v>
      </c>
      <c r="F478" t="s">
        <v>246</v>
      </c>
      <c r="G478">
        <v>2.9049999999999999E-2</v>
      </c>
      <c r="H478">
        <v>630714.82999999996</v>
      </c>
      <c r="I478">
        <v>3672280.26</v>
      </c>
      <c r="J478">
        <v>-68.94</v>
      </c>
      <c r="K478">
        <v>-68.94</v>
      </c>
      <c r="L478">
        <v>0</v>
      </c>
      <c r="M478">
        <v>15122324</v>
      </c>
      <c r="N478" t="s">
        <v>5</v>
      </c>
      <c r="O478">
        <v>24</v>
      </c>
      <c r="P478">
        <v>32</v>
      </c>
      <c r="Q478">
        <v>5963</v>
      </c>
    </row>
    <row r="479" spans="1:17" x14ac:dyDescent="0.25">
      <c r="A479" t="s">
        <v>375</v>
      </c>
      <c r="B479" t="s">
        <v>298</v>
      </c>
      <c r="C479" t="s">
        <v>13</v>
      </c>
      <c r="D479" t="s">
        <v>14</v>
      </c>
      <c r="E479" t="s">
        <v>140</v>
      </c>
      <c r="F479" t="s">
        <v>247</v>
      </c>
      <c r="G479">
        <v>2.8199999999999999E-2</v>
      </c>
      <c r="H479">
        <v>630714.82999999996</v>
      </c>
      <c r="I479">
        <v>3672280.26</v>
      </c>
      <c r="J479">
        <v>-68.94</v>
      </c>
      <c r="K479">
        <v>-68.94</v>
      </c>
      <c r="L479">
        <v>0</v>
      </c>
      <c r="M479">
        <v>15051424</v>
      </c>
      <c r="N479" t="s">
        <v>5</v>
      </c>
      <c r="O479">
        <v>24</v>
      </c>
      <c r="P479">
        <v>32</v>
      </c>
      <c r="Q479">
        <v>5963</v>
      </c>
    </row>
    <row r="480" spans="1:17" x14ac:dyDescent="0.25">
      <c r="A480" t="s">
        <v>375</v>
      </c>
      <c r="B480" t="s">
        <v>298</v>
      </c>
      <c r="C480" t="s">
        <v>13</v>
      </c>
      <c r="D480" t="s">
        <v>14</v>
      </c>
      <c r="E480" t="s">
        <v>140</v>
      </c>
      <c r="F480" t="s">
        <v>248</v>
      </c>
      <c r="G480">
        <v>2.7490000000000001E-2</v>
      </c>
      <c r="H480">
        <v>630714.82999999996</v>
      </c>
      <c r="I480">
        <v>3672280.26</v>
      </c>
      <c r="J480">
        <v>-68.94</v>
      </c>
      <c r="K480">
        <v>-68.94</v>
      </c>
      <c r="L480">
        <v>0</v>
      </c>
      <c r="M480">
        <v>15022224</v>
      </c>
      <c r="N480" t="s">
        <v>5</v>
      </c>
      <c r="O480">
        <v>24</v>
      </c>
      <c r="P480">
        <v>32</v>
      </c>
      <c r="Q480">
        <v>5963</v>
      </c>
    </row>
    <row r="481" spans="1:17" x14ac:dyDescent="0.25">
      <c r="A481" t="s">
        <v>375</v>
      </c>
      <c r="B481" t="s">
        <v>298</v>
      </c>
      <c r="C481" t="s">
        <v>13</v>
      </c>
      <c r="D481" t="s">
        <v>14</v>
      </c>
      <c r="E481" t="s">
        <v>140</v>
      </c>
      <c r="F481" t="s">
        <v>15</v>
      </c>
      <c r="G481">
        <v>2.741E-2</v>
      </c>
      <c r="H481">
        <v>630714.82999999996</v>
      </c>
      <c r="I481">
        <v>3672280.26</v>
      </c>
      <c r="J481">
        <v>-68.94</v>
      </c>
      <c r="K481">
        <v>-68.94</v>
      </c>
      <c r="L481">
        <v>0</v>
      </c>
      <c r="M481">
        <v>15052124</v>
      </c>
      <c r="N481" t="s">
        <v>5</v>
      </c>
      <c r="O481">
        <v>24</v>
      </c>
      <c r="P481">
        <v>32</v>
      </c>
      <c r="Q481">
        <v>5963</v>
      </c>
    </row>
    <row r="482" spans="1:17" x14ac:dyDescent="0.25">
      <c r="A482" t="s">
        <v>375</v>
      </c>
      <c r="B482" t="s">
        <v>299</v>
      </c>
      <c r="C482" t="s">
        <v>13</v>
      </c>
      <c r="D482" t="s">
        <v>12</v>
      </c>
      <c r="E482" t="s">
        <v>3</v>
      </c>
      <c r="F482" t="s">
        <v>4</v>
      </c>
      <c r="G482">
        <v>0.62707999999999997</v>
      </c>
      <c r="H482">
        <v>630714.82999999996</v>
      </c>
      <c r="I482">
        <v>3672138.02</v>
      </c>
      <c r="J482">
        <v>-68.86</v>
      </c>
      <c r="K482">
        <v>-68.86</v>
      </c>
      <c r="L482">
        <v>0</v>
      </c>
      <c r="M482" t="s">
        <v>376</v>
      </c>
      <c r="N482" t="s">
        <v>5</v>
      </c>
      <c r="O482">
        <v>24</v>
      </c>
      <c r="P482">
        <v>32</v>
      </c>
      <c r="Q482">
        <v>5963</v>
      </c>
    </row>
    <row r="483" spans="1:17" x14ac:dyDescent="0.25">
      <c r="A483" t="s">
        <v>375</v>
      </c>
      <c r="B483" t="s">
        <v>299</v>
      </c>
      <c r="C483" t="s">
        <v>13</v>
      </c>
      <c r="D483" t="s">
        <v>12</v>
      </c>
      <c r="E483" t="s">
        <v>251</v>
      </c>
      <c r="F483" t="s">
        <v>4</v>
      </c>
      <c r="G483">
        <v>0.62617999999999996</v>
      </c>
      <c r="H483">
        <v>630714.82999999996</v>
      </c>
      <c r="I483">
        <v>3672138.02</v>
      </c>
      <c r="J483">
        <v>-68.86</v>
      </c>
      <c r="K483">
        <v>-68.86</v>
      </c>
      <c r="L483">
        <v>0</v>
      </c>
      <c r="M483" t="s">
        <v>376</v>
      </c>
      <c r="N483" t="s">
        <v>5</v>
      </c>
      <c r="O483">
        <v>24</v>
      </c>
      <c r="P483">
        <v>32</v>
      </c>
      <c r="Q483">
        <v>5963</v>
      </c>
    </row>
    <row r="484" spans="1:17" x14ac:dyDescent="0.25">
      <c r="A484" t="s">
        <v>375</v>
      </c>
      <c r="B484" t="s">
        <v>299</v>
      </c>
      <c r="C484" t="s">
        <v>13</v>
      </c>
      <c r="D484" t="s">
        <v>12</v>
      </c>
      <c r="E484" t="s">
        <v>255</v>
      </c>
      <c r="F484" t="s">
        <v>4</v>
      </c>
      <c r="G484">
        <v>2.7899999999999999E-3</v>
      </c>
      <c r="H484">
        <v>630714.82999999996</v>
      </c>
      <c r="I484">
        <v>3672280.26</v>
      </c>
      <c r="J484">
        <v>-68.94</v>
      </c>
      <c r="K484">
        <v>-68.94</v>
      </c>
      <c r="L484">
        <v>0</v>
      </c>
      <c r="M484" t="s">
        <v>376</v>
      </c>
      <c r="N484" t="s">
        <v>5</v>
      </c>
      <c r="O484">
        <v>24</v>
      </c>
      <c r="P484">
        <v>32</v>
      </c>
      <c r="Q484">
        <v>5963</v>
      </c>
    </row>
    <row r="485" spans="1:17" x14ac:dyDescent="0.25">
      <c r="A485" t="s">
        <v>375</v>
      </c>
      <c r="B485" t="s">
        <v>299</v>
      </c>
      <c r="C485" t="s">
        <v>13</v>
      </c>
      <c r="D485" t="s">
        <v>12</v>
      </c>
      <c r="E485" t="s">
        <v>7</v>
      </c>
      <c r="F485" t="s">
        <v>4</v>
      </c>
      <c r="G485">
        <v>0.62707999999999997</v>
      </c>
      <c r="H485">
        <v>630714.82999999996</v>
      </c>
      <c r="I485">
        <v>3672138.02</v>
      </c>
      <c r="J485">
        <v>-68.86</v>
      </c>
      <c r="K485">
        <v>-68.86</v>
      </c>
      <c r="L485">
        <v>0</v>
      </c>
      <c r="M485" t="s">
        <v>376</v>
      </c>
      <c r="N485" t="s">
        <v>5</v>
      </c>
      <c r="O485">
        <v>24</v>
      </c>
      <c r="P485">
        <v>32</v>
      </c>
      <c r="Q485">
        <v>5963</v>
      </c>
    </row>
    <row r="486" spans="1:17" x14ac:dyDescent="0.25">
      <c r="A486" t="s">
        <v>375</v>
      </c>
      <c r="B486" t="s">
        <v>299</v>
      </c>
      <c r="C486" t="s">
        <v>13</v>
      </c>
      <c r="D486" t="s">
        <v>12</v>
      </c>
      <c r="E486" t="s">
        <v>252</v>
      </c>
      <c r="F486" t="s">
        <v>4</v>
      </c>
      <c r="G486">
        <v>7.6999999999999996E-4</v>
      </c>
      <c r="H486">
        <v>630714.82999999996</v>
      </c>
      <c r="I486">
        <v>3672303.97</v>
      </c>
      <c r="J486">
        <v>-68.959999999999994</v>
      </c>
      <c r="K486">
        <v>-68.959999999999994</v>
      </c>
      <c r="L486">
        <v>0</v>
      </c>
      <c r="M486" t="s">
        <v>376</v>
      </c>
      <c r="N486" t="s">
        <v>5</v>
      </c>
      <c r="O486">
        <v>24</v>
      </c>
      <c r="P486">
        <v>32</v>
      </c>
      <c r="Q486">
        <v>5963</v>
      </c>
    </row>
    <row r="487" spans="1:17" x14ac:dyDescent="0.25">
      <c r="A487" t="s">
        <v>375</v>
      </c>
      <c r="B487" t="s">
        <v>299</v>
      </c>
      <c r="C487" t="s">
        <v>13</v>
      </c>
      <c r="D487" t="s">
        <v>12</v>
      </c>
      <c r="E487" t="s">
        <v>253</v>
      </c>
      <c r="F487" t="s">
        <v>4</v>
      </c>
      <c r="G487">
        <v>7.6999999999999996E-4</v>
      </c>
      <c r="H487">
        <v>630714.82999999996</v>
      </c>
      <c r="I487">
        <v>3672303.97</v>
      </c>
      <c r="J487">
        <v>-68.959999999999994</v>
      </c>
      <c r="K487">
        <v>-68.959999999999994</v>
      </c>
      <c r="L487">
        <v>0</v>
      </c>
      <c r="M487" t="s">
        <v>376</v>
      </c>
      <c r="N487" t="s">
        <v>5</v>
      </c>
      <c r="O487">
        <v>24</v>
      </c>
      <c r="P487">
        <v>32</v>
      </c>
      <c r="Q487">
        <v>5963</v>
      </c>
    </row>
    <row r="488" spans="1:17" x14ac:dyDescent="0.25">
      <c r="A488" t="s">
        <v>375</v>
      </c>
      <c r="B488" t="s">
        <v>299</v>
      </c>
      <c r="C488" t="s">
        <v>13</v>
      </c>
      <c r="D488" t="s">
        <v>12</v>
      </c>
      <c r="E488" t="s">
        <v>254</v>
      </c>
      <c r="F488" t="s">
        <v>4</v>
      </c>
      <c r="G488">
        <v>7.6000000000000004E-4</v>
      </c>
      <c r="H488">
        <v>630714.82999999996</v>
      </c>
      <c r="I488">
        <v>3672280.26</v>
      </c>
      <c r="J488">
        <v>-68.94</v>
      </c>
      <c r="K488">
        <v>-68.94</v>
      </c>
      <c r="L488">
        <v>0</v>
      </c>
      <c r="M488" t="s">
        <v>376</v>
      </c>
      <c r="N488" t="s">
        <v>5</v>
      </c>
      <c r="O488">
        <v>24</v>
      </c>
      <c r="P488">
        <v>32</v>
      </c>
      <c r="Q488">
        <v>5963</v>
      </c>
    </row>
    <row r="489" spans="1:17" x14ac:dyDescent="0.25">
      <c r="A489" t="s">
        <v>375</v>
      </c>
      <c r="B489" t="s">
        <v>299</v>
      </c>
      <c r="C489" t="s">
        <v>13</v>
      </c>
      <c r="D489" t="s">
        <v>12</v>
      </c>
      <c r="E489" t="s">
        <v>256</v>
      </c>
      <c r="F489" t="s">
        <v>4</v>
      </c>
      <c r="G489">
        <v>9.7000000000000005E-4</v>
      </c>
      <c r="H489">
        <v>630714.82999999996</v>
      </c>
      <c r="I489">
        <v>3672232.85</v>
      </c>
      <c r="J489">
        <v>-68.91</v>
      </c>
      <c r="K489">
        <v>-68.91</v>
      </c>
      <c r="L489">
        <v>0</v>
      </c>
      <c r="M489" t="s">
        <v>376</v>
      </c>
      <c r="N489" t="s">
        <v>5</v>
      </c>
      <c r="O489">
        <v>24</v>
      </c>
      <c r="P489">
        <v>32</v>
      </c>
      <c r="Q489">
        <v>5963</v>
      </c>
    </row>
    <row r="490" spans="1:17" x14ac:dyDescent="0.25">
      <c r="A490" t="s">
        <v>375</v>
      </c>
      <c r="B490" t="s">
        <v>299</v>
      </c>
      <c r="C490" t="s">
        <v>13</v>
      </c>
      <c r="D490" t="s">
        <v>12</v>
      </c>
      <c r="E490" t="s">
        <v>125</v>
      </c>
      <c r="F490" t="s">
        <v>4</v>
      </c>
      <c r="G490">
        <v>3.9750000000000001E-2</v>
      </c>
      <c r="H490">
        <v>630714.82999999996</v>
      </c>
      <c r="I490">
        <v>3672232.85</v>
      </c>
      <c r="J490">
        <v>-68.91</v>
      </c>
      <c r="K490">
        <v>-68.91</v>
      </c>
      <c r="L490">
        <v>0</v>
      </c>
      <c r="M490" t="s">
        <v>376</v>
      </c>
      <c r="N490" t="s">
        <v>5</v>
      </c>
      <c r="O490">
        <v>24</v>
      </c>
      <c r="P490">
        <v>32</v>
      </c>
      <c r="Q490">
        <v>5963</v>
      </c>
    </row>
    <row r="491" spans="1:17" x14ac:dyDescent="0.25">
      <c r="A491" t="s">
        <v>375</v>
      </c>
      <c r="B491" t="s">
        <v>299</v>
      </c>
      <c r="C491" t="s">
        <v>13</v>
      </c>
      <c r="D491" t="s">
        <v>12</v>
      </c>
      <c r="E491" t="s">
        <v>128</v>
      </c>
      <c r="F491" t="s">
        <v>4</v>
      </c>
      <c r="G491">
        <v>4.8099999999999997E-2</v>
      </c>
      <c r="H491">
        <v>630714.82999999996</v>
      </c>
      <c r="I491">
        <v>3672209.14</v>
      </c>
      <c r="J491">
        <v>-68.89</v>
      </c>
      <c r="K491">
        <v>-68.89</v>
      </c>
      <c r="L491">
        <v>0</v>
      </c>
      <c r="M491" t="s">
        <v>376</v>
      </c>
      <c r="N491" t="s">
        <v>5</v>
      </c>
      <c r="O491">
        <v>24</v>
      </c>
      <c r="P491">
        <v>32</v>
      </c>
      <c r="Q491">
        <v>5963</v>
      </c>
    </row>
    <row r="492" spans="1:17" x14ac:dyDescent="0.25">
      <c r="A492" t="s">
        <v>375</v>
      </c>
      <c r="B492" t="s">
        <v>299</v>
      </c>
      <c r="C492" t="s">
        <v>13</v>
      </c>
      <c r="D492" t="s">
        <v>12</v>
      </c>
      <c r="E492" t="s">
        <v>129</v>
      </c>
      <c r="F492" t="s">
        <v>4</v>
      </c>
      <c r="G492">
        <v>5.6809999999999999E-2</v>
      </c>
      <c r="H492">
        <v>630714.82999999996</v>
      </c>
      <c r="I492">
        <v>3672209.14</v>
      </c>
      <c r="J492">
        <v>-68.89</v>
      </c>
      <c r="K492">
        <v>-68.89</v>
      </c>
      <c r="L492">
        <v>0</v>
      </c>
      <c r="M492" t="s">
        <v>376</v>
      </c>
      <c r="N492" t="s">
        <v>5</v>
      </c>
      <c r="O492">
        <v>24</v>
      </c>
      <c r="P492">
        <v>32</v>
      </c>
      <c r="Q492">
        <v>5963</v>
      </c>
    </row>
    <row r="493" spans="1:17" x14ac:dyDescent="0.25">
      <c r="A493" t="s">
        <v>375</v>
      </c>
      <c r="B493" t="s">
        <v>299</v>
      </c>
      <c r="C493" t="s">
        <v>13</v>
      </c>
      <c r="D493" t="s">
        <v>12</v>
      </c>
      <c r="E493" t="s">
        <v>130</v>
      </c>
      <c r="F493" t="s">
        <v>4</v>
      </c>
      <c r="G493">
        <v>6.4199999999999993E-2</v>
      </c>
      <c r="H493">
        <v>630714.82999999996</v>
      </c>
      <c r="I493">
        <v>3672185.43</v>
      </c>
      <c r="J493">
        <v>-68.89</v>
      </c>
      <c r="K493">
        <v>-68.89</v>
      </c>
      <c r="L493">
        <v>0</v>
      </c>
      <c r="M493" t="s">
        <v>376</v>
      </c>
      <c r="N493" t="s">
        <v>5</v>
      </c>
      <c r="O493">
        <v>24</v>
      </c>
      <c r="P493">
        <v>32</v>
      </c>
      <c r="Q493">
        <v>5963</v>
      </c>
    </row>
    <row r="494" spans="1:17" x14ac:dyDescent="0.25">
      <c r="A494" t="s">
        <v>375</v>
      </c>
      <c r="B494" t="s">
        <v>299</v>
      </c>
      <c r="C494" t="s">
        <v>13</v>
      </c>
      <c r="D494" t="s">
        <v>12</v>
      </c>
      <c r="E494" t="s">
        <v>131</v>
      </c>
      <c r="F494" t="s">
        <v>4</v>
      </c>
      <c r="G494">
        <v>7.0300000000000001E-2</v>
      </c>
      <c r="H494">
        <v>630714.82999999996</v>
      </c>
      <c r="I494">
        <v>3672185.43</v>
      </c>
      <c r="J494">
        <v>-68.89</v>
      </c>
      <c r="K494">
        <v>-68.89</v>
      </c>
      <c r="L494">
        <v>0</v>
      </c>
      <c r="M494" t="s">
        <v>376</v>
      </c>
      <c r="N494" t="s">
        <v>5</v>
      </c>
      <c r="O494">
        <v>24</v>
      </c>
      <c r="P494">
        <v>32</v>
      </c>
      <c r="Q494">
        <v>5963</v>
      </c>
    </row>
    <row r="495" spans="1:17" x14ac:dyDescent="0.25">
      <c r="A495" t="s">
        <v>375</v>
      </c>
      <c r="B495" t="s">
        <v>299</v>
      </c>
      <c r="C495" t="s">
        <v>13</v>
      </c>
      <c r="D495" t="s">
        <v>12</v>
      </c>
      <c r="E495" t="s">
        <v>132</v>
      </c>
      <c r="F495" t="s">
        <v>4</v>
      </c>
      <c r="G495">
        <v>7.578E-2</v>
      </c>
      <c r="H495">
        <v>630714.82999999996</v>
      </c>
      <c r="I495">
        <v>3672161.72</v>
      </c>
      <c r="J495">
        <v>-68.86</v>
      </c>
      <c r="K495">
        <v>-68.86</v>
      </c>
      <c r="L495">
        <v>0</v>
      </c>
      <c r="M495" t="s">
        <v>376</v>
      </c>
      <c r="N495" t="s">
        <v>5</v>
      </c>
      <c r="O495">
        <v>24</v>
      </c>
      <c r="P495">
        <v>32</v>
      </c>
      <c r="Q495">
        <v>5963</v>
      </c>
    </row>
    <row r="496" spans="1:17" x14ac:dyDescent="0.25">
      <c r="A496" t="s">
        <v>375</v>
      </c>
      <c r="B496" t="s">
        <v>299</v>
      </c>
      <c r="C496" t="s">
        <v>13</v>
      </c>
      <c r="D496" t="s">
        <v>12</v>
      </c>
      <c r="E496" t="s">
        <v>133</v>
      </c>
      <c r="F496" t="s">
        <v>4</v>
      </c>
      <c r="G496">
        <v>7.7890000000000001E-2</v>
      </c>
      <c r="H496">
        <v>630714.82999999996</v>
      </c>
      <c r="I496">
        <v>3672138.02</v>
      </c>
      <c r="J496">
        <v>-68.86</v>
      </c>
      <c r="K496">
        <v>-68.86</v>
      </c>
      <c r="L496">
        <v>0</v>
      </c>
      <c r="M496" t="s">
        <v>376</v>
      </c>
      <c r="N496" t="s">
        <v>5</v>
      </c>
      <c r="O496">
        <v>24</v>
      </c>
      <c r="P496">
        <v>32</v>
      </c>
      <c r="Q496">
        <v>5963</v>
      </c>
    </row>
    <row r="497" spans="1:17" x14ac:dyDescent="0.25">
      <c r="A497" t="s">
        <v>375</v>
      </c>
      <c r="B497" t="s">
        <v>299</v>
      </c>
      <c r="C497" t="s">
        <v>13</v>
      </c>
      <c r="D497" t="s">
        <v>12</v>
      </c>
      <c r="E497" t="s">
        <v>219</v>
      </c>
      <c r="F497" t="s">
        <v>4</v>
      </c>
      <c r="G497">
        <v>8.0560000000000007E-2</v>
      </c>
      <c r="H497">
        <v>630714.82999999996</v>
      </c>
      <c r="I497">
        <v>3672138.02</v>
      </c>
      <c r="J497">
        <v>-68.86</v>
      </c>
      <c r="K497">
        <v>-68.86</v>
      </c>
      <c r="L497">
        <v>0</v>
      </c>
      <c r="M497" t="s">
        <v>376</v>
      </c>
      <c r="N497" t="s">
        <v>5</v>
      </c>
      <c r="O497">
        <v>24</v>
      </c>
      <c r="P497">
        <v>32</v>
      </c>
      <c r="Q497">
        <v>5963</v>
      </c>
    </row>
    <row r="498" spans="1:17" x14ac:dyDescent="0.25">
      <c r="A498" t="s">
        <v>375</v>
      </c>
      <c r="B498" t="s">
        <v>299</v>
      </c>
      <c r="C498" t="s">
        <v>13</v>
      </c>
      <c r="D498" t="s">
        <v>12</v>
      </c>
      <c r="E498" t="s">
        <v>220</v>
      </c>
      <c r="F498" t="s">
        <v>4</v>
      </c>
      <c r="G498">
        <v>7.6899999999999996E-2</v>
      </c>
      <c r="H498">
        <v>630714.82999999996</v>
      </c>
      <c r="I498">
        <v>3672114.31</v>
      </c>
      <c r="J498">
        <v>-68.73</v>
      </c>
      <c r="K498">
        <v>-68.73</v>
      </c>
      <c r="L498">
        <v>0</v>
      </c>
      <c r="M498" t="s">
        <v>376</v>
      </c>
      <c r="N498" t="s">
        <v>5</v>
      </c>
      <c r="O498">
        <v>24</v>
      </c>
      <c r="P498">
        <v>32</v>
      </c>
      <c r="Q498">
        <v>5963</v>
      </c>
    </row>
    <row r="499" spans="1:17" x14ac:dyDescent="0.25">
      <c r="A499" t="s">
        <v>375</v>
      </c>
      <c r="B499" t="s">
        <v>299</v>
      </c>
      <c r="C499" t="s">
        <v>13</v>
      </c>
      <c r="D499" t="s">
        <v>12</v>
      </c>
      <c r="E499" t="s">
        <v>221</v>
      </c>
      <c r="F499" t="s">
        <v>4</v>
      </c>
      <c r="G499">
        <v>7.2370000000000004E-2</v>
      </c>
      <c r="H499">
        <v>630714.82999999996</v>
      </c>
      <c r="I499">
        <v>3672114.31</v>
      </c>
      <c r="J499">
        <v>-68.73</v>
      </c>
      <c r="K499">
        <v>-68.73</v>
      </c>
      <c r="L499">
        <v>0</v>
      </c>
      <c r="M499" t="s">
        <v>376</v>
      </c>
      <c r="N499" t="s">
        <v>5</v>
      </c>
      <c r="O499">
        <v>24</v>
      </c>
      <c r="P499">
        <v>32</v>
      </c>
      <c r="Q499">
        <v>5963</v>
      </c>
    </row>
    <row r="500" spans="1:17" x14ac:dyDescent="0.25">
      <c r="A500" t="s">
        <v>375</v>
      </c>
      <c r="B500" t="s">
        <v>299</v>
      </c>
      <c r="C500" t="s">
        <v>13</v>
      </c>
      <c r="D500" t="s">
        <v>12</v>
      </c>
      <c r="E500" t="s">
        <v>222</v>
      </c>
      <c r="F500" t="s">
        <v>4</v>
      </c>
      <c r="G500">
        <v>5.9619999999999999E-2</v>
      </c>
      <c r="H500">
        <v>630714.82999999996</v>
      </c>
      <c r="I500">
        <v>3672090.6</v>
      </c>
      <c r="J500">
        <v>-68.86</v>
      </c>
      <c r="K500">
        <v>-68.86</v>
      </c>
      <c r="L500">
        <v>0</v>
      </c>
      <c r="M500" t="s">
        <v>376</v>
      </c>
      <c r="N500" t="s">
        <v>5</v>
      </c>
      <c r="O500">
        <v>24</v>
      </c>
      <c r="P500">
        <v>32</v>
      </c>
      <c r="Q500">
        <v>5963</v>
      </c>
    </row>
    <row r="501" spans="1:17" x14ac:dyDescent="0.25">
      <c r="A501" t="s">
        <v>375</v>
      </c>
      <c r="B501" t="s">
        <v>299</v>
      </c>
      <c r="C501" t="s">
        <v>13</v>
      </c>
      <c r="D501" t="s">
        <v>12</v>
      </c>
      <c r="E501" t="s">
        <v>223</v>
      </c>
      <c r="F501" t="s">
        <v>4</v>
      </c>
      <c r="G501">
        <v>4.4600000000000001E-2</v>
      </c>
      <c r="H501">
        <v>630714.82999999996</v>
      </c>
      <c r="I501">
        <v>3672090.6</v>
      </c>
      <c r="J501">
        <v>-68.86</v>
      </c>
      <c r="K501">
        <v>-68.86</v>
      </c>
      <c r="L501">
        <v>0</v>
      </c>
      <c r="M501" t="s">
        <v>376</v>
      </c>
      <c r="N501" t="s">
        <v>5</v>
      </c>
      <c r="O501">
        <v>24</v>
      </c>
      <c r="P501">
        <v>32</v>
      </c>
      <c r="Q501">
        <v>5963</v>
      </c>
    </row>
    <row r="502" spans="1:17" x14ac:dyDescent="0.25">
      <c r="A502" t="s">
        <v>375</v>
      </c>
      <c r="B502" t="s">
        <v>299</v>
      </c>
      <c r="C502" t="s">
        <v>13</v>
      </c>
      <c r="D502" t="s">
        <v>12</v>
      </c>
      <c r="E502" t="s">
        <v>224</v>
      </c>
      <c r="F502" t="s">
        <v>4</v>
      </c>
      <c r="G502">
        <v>2.9329999999999998E-2</v>
      </c>
      <c r="H502">
        <v>630750</v>
      </c>
      <c r="I502">
        <v>3672075</v>
      </c>
      <c r="J502">
        <v>-68.66</v>
      </c>
      <c r="K502">
        <v>-68.66</v>
      </c>
      <c r="L502">
        <v>0</v>
      </c>
      <c r="M502" t="s">
        <v>376</v>
      </c>
      <c r="N502" t="s">
        <v>5</v>
      </c>
      <c r="O502">
        <v>24</v>
      </c>
      <c r="P502">
        <v>32</v>
      </c>
      <c r="Q502">
        <v>5963</v>
      </c>
    </row>
    <row r="503" spans="1:17" x14ac:dyDescent="0.25">
      <c r="A503" t="s">
        <v>375</v>
      </c>
      <c r="B503" t="s">
        <v>299</v>
      </c>
      <c r="C503" t="s">
        <v>13</v>
      </c>
      <c r="D503" t="s">
        <v>12</v>
      </c>
      <c r="E503" t="s">
        <v>225</v>
      </c>
      <c r="F503" t="s">
        <v>4</v>
      </c>
      <c r="G503">
        <v>1.8849999999999999E-2</v>
      </c>
      <c r="H503">
        <v>630825</v>
      </c>
      <c r="I503">
        <v>3672075</v>
      </c>
      <c r="J503">
        <v>-69.260000000000005</v>
      </c>
      <c r="K503">
        <v>-69.260000000000005</v>
      </c>
      <c r="L503">
        <v>0</v>
      </c>
      <c r="M503" t="s">
        <v>376</v>
      </c>
      <c r="N503" t="s">
        <v>5</v>
      </c>
      <c r="O503">
        <v>24</v>
      </c>
      <c r="P503">
        <v>32</v>
      </c>
      <c r="Q503">
        <v>5963</v>
      </c>
    </row>
    <row r="504" spans="1:17" x14ac:dyDescent="0.25">
      <c r="A504" t="s">
        <v>375</v>
      </c>
      <c r="B504" t="s">
        <v>299</v>
      </c>
      <c r="C504" t="s">
        <v>13</v>
      </c>
      <c r="D504" t="s">
        <v>12</v>
      </c>
      <c r="E504" t="s">
        <v>134</v>
      </c>
      <c r="F504" t="s">
        <v>4</v>
      </c>
      <c r="G504">
        <v>9.7000000000000005E-4</v>
      </c>
      <c r="H504">
        <v>630714.82999999996</v>
      </c>
      <c r="I504">
        <v>3672232.85</v>
      </c>
      <c r="J504">
        <v>-68.91</v>
      </c>
      <c r="K504">
        <v>-68.91</v>
      </c>
      <c r="L504">
        <v>0</v>
      </c>
      <c r="M504" t="s">
        <v>376</v>
      </c>
      <c r="N504" t="s">
        <v>5</v>
      </c>
      <c r="O504">
        <v>24</v>
      </c>
      <c r="P504">
        <v>32</v>
      </c>
      <c r="Q504">
        <v>5963</v>
      </c>
    </row>
    <row r="505" spans="1:17" x14ac:dyDescent="0.25">
      <c r="A505" t="s">
        <v>375</v>
      </c>
      <c r="B505" t="s">
        <v>299</v>
      </c>
      <c r="C505" t="s">
        <v>13</v>
      </c>
      <c r="D505" t="s">
        <v>12</v>
      </c>
      <c r="E505" t="s">
        <v>141</v>
      </c>
      <c r="F505" t="s">
        <v>4</v>
      </c>
      <c r="G505">
        <v>2.5000000000000001E-4</v>
      </c>
      <c r="H505">
        <v>630714.82999999996</v>
      </c>
      <c r="I505">
        <v>3672303.97</v>
      </c>
      <c r="J505">
        <v>-68.959999999999994</v>
      </c>
      <c r="K505">
        <v>-68.959999999999994</v>
      </c>
      <c r="L505">
        <v>0</v>
      </c>
      <c r="M505" t="s">
        <v>376</v>
      </c>
      <c r="N505" t="s">
        <v>5</v>
      </c>
      <c r="O505">
        <v>24</v>
      </c>
      <c r="P505">
        <v>32</v>
      </c>
      <c r="Q505">
        <v>5963</v>
      </c>
    </row>
    <row r="506" spans="1:17" x14ac:dyDescent="0.25">
      <c r="A506" t="s">
        <v>375</v>
      </c>
      <c r="B506" t="s">
        <v>299</v>
      </c>
      <c r="C506" t="s">
        <v>13</v>
      </c>
      <c r="D506" t="s">
        <v>12</v>
      </c>
      <c r="E506" t="s">
        <v>142</v>
      </c>
      <c r="F506" t="s">
        <v>4</v>
      </c>
      <c r="G506">
        <v>2.5999999999999998E-4</v>
      </c>
      <c r="H506">
        <v>630714.82999999996</v>
      </c>
      <c r="I506">
        <v>3672303.97</v>
      </c>
      <c r="J506">
        <v>-68.959999999999994</v>
      </c>
      <c r="K506">
        <v>-68.959999999999994</v>
      </c>
      <c r="L506">
        <v>0</v>
      </c>
      <c r="M506" t="s">
        <v>376</v>
      </c>
      <c r="N506" t="s">
        <v>5</v>
      </c>
      <c r="O506">
        <v>24</v>
      </c>
      <c r="P506">
        <v>32</v>
      </c>
      <c r="Q506">
        <v>5963</v>
      </c>
    </row>
    <row r="507" spans="1:17" x14ac:dyDescent="0.25">
      <c r="A507" t="s">
        <v>375</v>
      </c>
      <c r="B507" t="s">
        <v>299</v>
      </c>
      <c r="C507" t="s">
        <v>13</v>
      </c>
      <c r="D507" t="s">
        <v>12</v>
      </c>
      <c r="E507" t="s">
        <v>143</v>
      </c>
      <c r="F507" t="s">
        <v>4</v>
      </c>
      <c r="G507">
        <v>2.5999999999999998E-4</v>
      </c>
      <c r="H507">
        <v>630714.82999999996</v>
      </c>
      <c r="I507">
        <v>3672303.97</v>
      </c>
      <c r="J507">
        <v>-68.959999999999994</v>
      </c>
      <c r="K507">
        <v>-68.959999999999994</v>
      </c>
      <c r="L507">
        <v>0</v>
      </c>
      <c r="M507" t="s">
        <v>376</v>
      </c>
      <c r="N507" t="s">
        <v>5</v>
      </c>
      <c r="O507">
        <v>24</v>
      </c>
      <c r="P507">
        <v>32</v>
      </c>
      <c r="Q507">
        <v>5963</v>
      </c>
    </row>
    <row r="508" spans="1:17" x14ac:dyDescent="0.25">
      <c r="A508" t="s">
        <v>375</v>
      </c>
      <c r="B508" t="s">
        <v>299</v>
      </c>
      <c r="C508" t="s">
        <v>13</v>
      </c>
      <c r="D508" t="s">
        <v>12</v>
      </c>
      <c r="E508" t="s">
        <v>135</v>
      </c>
      <c r="F508" t="s">
        <v>4</v>
      </c>
      <c r="G508">
        <v>2.5999999999999998E-4</v>
      </c>
      <c r="H508">
        <v>630714.82999999996</v>
      </c>
      <c r="I508">
        <v>3672303.97</v>
      </c>
      <c r="J508">
        <v>-68.959999999999994</v>
      </c>
      <c r="K508">
        <v>-68.959999999999994</v>
      </c>
      <c r="L508">
        <v>0</v>
      </c>
      <c r="M508" t="s">
        <v>376</v>
      </c>
      <c r="N508" t="s">
        <v>5</v>
      </c>
      <c r="O508">
        <v>24</v>
      </c>
      <c r="P508">
        <v>32</v>
      </c>
      <c r="Q508">
        <v>5963</v>
      </c>
    </row>
    <row r="509" spans="1:17" x14ac:dyDescent="0.25">
      <c r="A509" t="s">
        <v>375</v>
      </c>
      <c r="B509" t="s">
        <v>299</v>
      </c>
      <c r="C509" t="s">
        <v>13</v>
      </c>
      <c r="D509" t="s">
        <v>12</v>
      </c>
      <c r="E509" t="s">
        <v>136</v>
      </c>
      <c r="F509" t="s">
        <v>4</v>
      </c>
      <c r="G509">
        <v>2.5999999999999998E-4</v>
      </c>
      <c r="H509">
        <v>630714.82999999996</v>
      </c>
      <c r="I509">
        <v>3672303.97</v>
      </c>
      <c r="J509">
        <v>-68.959999999999994</v>
      </c>
      <c r="K509">
        <v>-68.959999999999994</v>
      </c>
      <c r="L509">
        <v>0</v>
      </c>
      <c r="M509" t="s">
        <v>376</v>
      </c>
      <c r="N509" t="s">
        <v>5</v>
      </c>
      <c r="O509">
        <v>24</v>
      </c>
      <c r="P509">
        <v>32</v>
      </c>
      <c r="Q509">
        <v>5963</v>
      </c>
    </row>
    <row r="510" spans="1:17" x14ac:dyDescent="0.25">
      <c r="A510" t="s">
        <v>375</v>
      </c>
      <c r="B510" t="s">
        <v>299</v>
      </c>
      <c r="C510" t="s">
        <v>13</v>
      </c>
      <c r="D510" t="s">
        <v>12</v>
      </c>
      <c r="E510" t="s">
        <v>137</v>
      </c>
      <c r="F510" t="s">
        <v>4</v>
      </c>
      <c r="G510">
        <v>2.5999999999999998E-4</v>
      </c>
      <c r="H510">
        <v>630714.82999999996</v>
      </c>
      <c r="I510">
        <v>3672303.97</v>
      </c>
      <c r="J510">
        <v>-68.959999999999994</v>
      </c>
      <c r="K510">
        <v>-68.959999999999994</v>
      </c>
      <c r="L510">
        <v>0</v>
      </c>
      <c r="M510" t="s">
        <v>376</v>
      </c>
      <c r="N510" t="s">
        <v>5</v>
      </c>
      <c r="O510">
        <v>24</v>
      </c>
      <c r="P510">
        <v>32</v>
      </c>
      <c r="Q510">
        <v>5963</v>
      </c>
    </row>
    <row r="511" spans="1:17" x14ac:dyDescent="0.25">
      <c r="A511" t="s">
        <v>375</v>
      </c>
      <c r="B511" t="s">
        <v>299</v>
      </c>
      <c r="C511" t="s">
        <v>13</v>
      </c>
      <c r="D511" t="s">
        <v>12</v>
      </c>
      <c r="E511" t="s">
        <v>138</v>
      </c>
      <c r="F511" t="s">
        <v>4</v>
      </c>
      <c r="G511">
        <v>2.5000000000000001E-4</v>
      </c>
      <c r="H511">
        <v>630714.82999999996</v>
      </c>
      <c r="I511">
        <v>3672280.26</v>
      </c>
      <c r="J511">
        <v>-68.94</v>
      </c>
      <c r="K511">
        <v>-68.94</v>
      </c>
      <c r="L511">
        <v>0</v>
      </c>
      <c r="M511" t="s">
        <v>376</v>
      </c>
      <c r="N511" t="s">
        <v>5</v>
      </c>
      <c r="O511">
        <v>24</v>
      </c>
      <c r="P511">
        <v>32</v>
      </c>
      <c r="Q511">
        <v>5963</v>
      </c>
    </row>
    <row r="512" spans="1:17" x14ac:dyDescent="0.25">
      <c r="A512" t="s">
        <v>375</v>
      </c>
      <c r="B512" t="s">
        <v>299</v>
      </c>
      <c r="C512" t="s">
        <v>13</v>
      </c>
      <c r="D512" t="s">
        <v>12</v>
      </c>
      <c r="E512" t="s">
        <v>139</v>
      </c>
      <c r="F512" t="s">
        <v>4</v>
      </c>
      <c r="G512">
        <v>2.5000000000000001E-4</v>
      </c>
      <c r="H512">
        <v>630714.82999999996</v>
      </c>
      <c r="I512">
        <v>3672280.26</v>
      </c>
      <c r="J512">
        <v>-68.94</v>
      </c>
      <c r="K512">
        <v>-68.94</v>
      </c>
      <c r="L512">
        <v>0</v>
      </c>
      <c r="M512" t="s">
        <v>376</v>
      </c>
      <c r="N512" t="s">
        <v>5</v>
      </c>
      <c r="O512">
        <v>24</v>
      </c>
      <c r="P512">
        <v>32</v>
      </c>
      <c r="Q512">
        <v>5963</v>
      </c>
    </row>
    <row r="513" spans="1:17" x14ac:dyDescent="0.25">
      <c r="A513" t="s">
        <v>375</v>
      </c>
      <c r="B513" t="s">
        <v>299</v>
      </c>
      <c r="C513" t="s">
        <v>13</v>
      </c>
      <c r="D513" t="s">
        <v>12</v>
      </c>
      <c r="E513" t="s">
        <v>140</v>
      </c>
      <c r="F513" t="s">
        <v>4</v>
      </c>
      <c r="G513">
        <v>2.5000000000000001E-4</v>
      </c>
      <c r="H513">
        <v>630714.82999999996</v>
      </c>
      <c r="I513">
        <v>3672280.26</v>
      </c>
      <c r="J513">
        <v>-68.94</v>
      </c>
      <c r="K513">
        <v>-68.94</v>
      </c>
      <c r="L513">
        <v>0</v>
      </c>
      <c r="M513" t="s">
        <v>376</v>
      </c>
      <c r="N513" t="s">
        <v>5</v>
      </c>
      <c r="O513">
        <v>24</v>
      </c>
      <c r="P513">
        <v>32</v>
      </c>
      <c r="Q513">
        <v>5963</v>
      </c>
    </row>
    <row r="514" spans="1:17" x14ac:dyDescent="0.25">
      <c r="A514" t="s">
        <v>375</v>
      </c>
      <c r="B514" t="s">
        <v>300</v>
      </c>
      <c r="C514" t="s">
        <v>21</v>
      </c>
      <c r="D514" t="s">
        <v>22</v>
      </c>
      <c r="E514" t="s">
        <v>3</v>
      </c>
      <c r="F514" t="s">
        <v>4</v>
      </c>
      <c r="G514">
        <v>4.3212599999999997</v>
      </c>
      <c r="H514">
        <v>630593.64</v>
      </c>
      <c r="I514">
        <v>3671995.77</v>
      </c>
      <c r="J514">
        <v>-69.02</v>
      </c>
      <c r="K514">
        <v>-69.02</v>
      </c>
      <c r="L514">
        <v>0</v>
      </c>
      <c r="M514" t="s">
        <v>376</v>
      </c>
      <c r="N514" t="s">
        <v>5</v>
      </c>
      <c r="O514">
        <v>24</v>
      </c>
      <c r="P514">
        <v>32</v>
      </c>
      <c r="Q514">
        <v>5963</v>
      </c>
    </row>
    <row r="515" spans="1:17" x14ac:dyDescent="0.25">
      <c r="A515" t="s">
        <v>375</v>
      </c>
      <c r="B515" t="s">
        <v>300</v>
      </c>
      <c r="C515" t="s">
        <v>21</v>
      </c>
      <c r="D515" t="s">
        <v>22</v>
      </c>
      <c r="E515" t="s">
        <v>251</v>
      </c>
      <c r="F515" t="s">
        <v>4</v>
      </c>
      <c r="G515">
        <v>4.1441800000000004</v>
      </c>
      <c r="H515">
        <v>630593.64</v>
      </c>
      <c r="I515">
        <v>3671995.77</v>
      </c>
      <c r="J515">
        <v>-69.02</v>
      </c>
      <c r="K515">
        <v>-69.02</v>
      </c>
      <c r="L515">
        <v>0</v>
      </c>
      <c r="M515" t="s">
        <v>376</v>
      </c>
      <c r="N515" t="s">
        <v>5</v>
      </c>
      <c r="O515">
        <v>24</v>
      </c>
      <c r="P515">
        <v>32</v>
      </c>
      <c r="Q515">
        <v>5963</v>
      </c>
    </row>
    <row r="516" spans="1:17" x14ac:dyDescent="0.25">
      <c r="A516" t="s">
        <v>375</v>
      </c>
      <c r="B516" t="s">
        <v>300</v>
      </c>
      <c r="C516" t="s">
        <v>21</v>
      </c>
      <c r="D516" t="s">
        <v>22</v>
      </c>
      <c r="E516" t="s">
        <v>255</v>
      </c>
      <c r="F516" t="s">
        <v>4</v>
      </c>
      <c r="G516">
        <v>0.32691999999999999</v>
      </c>
      <c r="H516">
        <v>630714.82999999996</v>
      </c>
      <c r="I516">
        <v>3672303.97</v>
      </c>
      <c r="J516">
        <v>-68.959999999999994</v>
      </c>
      <c r="K516">
        <v>-68.959999999999994</v>
      </c>
      <c r="L516">
        <v>0</v>
      </c>
      <c r="M516" t="s">
        <v>376</v>
      </c>
      <c r="N516" t="s">
        <v>5</v>
      </c>
      <c r="O516">
        <v>24</v>
      </c>
      <c r="P516">
        <v>32</v>
      </c>
      <c r="Q516">
        <v>5963</v>
      </c>
    </row>
    <row r="517" spans="1:17" x14ac:dyDescent="0.25">
      <c r="A517" t="s">
        <v>375</v>
      </c>
      <c r="B517" t="s">
        <v>300</v>
      </c>
      <c r="C517" t="s">
        <v>21</v>
      </c>
      <c r="D517" t="s">
        <v>22</v>
      </c>
      <c r="E517" t="s">
        <v>7</v>
      </c>
      <c r="F517" t="s">
        <v>4</v>
      </c>
      <c r="G517">
        <v>4.3212599999999997</v>
      </c>
      <c r="H517">
        <v>630593.64</v>
      </c>
      <c r="I517">
        <v>3671995.77</v>
      </c>
      <c r="J517">
        <v>-69.02</v>
      </c>
      <c r="K517">
        <v>-69.02</v>
      </c>
      <c r="L517">
        <v>0</v>
      </c>
      <c r="M517" t="s">
        <v>376</v>
      </c>
      <c r="N517" t="s">
        <v>5</v>
      </c>
      <c r="O517">
        <v>24</v>
      </c>
      <c r="P517">
        <v>32</v>
      </c>
      <c r="Q517">
        <v>5963</v>
      </c>
    </row>
    <row r="518" spans="1:17" x14ac:dyDescent="0.25">
      <c r="A518" t="s">
        <v>375</v>
      </c>
      <c r="B518" t="s">
        <v>300</v>
      </c>
      <c r="C518" t="s">
        <v>21</v>
      </c>
      <c r="D518" t="s">
        <v>22</v>
      </c>
      <c r="E518" t="s">
        <v>252</v>
      </c>
      <c r="F518" t="s">
        <v>4</v>
      </c>
      <c r="G518">
        <v>0.11483</v>
      </c>
      <c r="H518">
        <v>630714.82999999996</v>
      </c>
      <c r="I518">
        <v>3672327.68</v>
      </c>
      <c r="J518">
        <v>-68.95</v>
      </c>
      <c r="K518">
        <v>-68.95</v>
      </c>
      <c r="L518">
        <v>0</v>
      </c>
      <c r="M518" t="s">
        <v>376</v>
      </c>
      <c r="N518" t="s">
        <v>5</v>
      </c>
      <c r="O518">
        <v>24</v>
      </c>
      <c r="P518">
        <v>32</v>
      </c>
      <c r="Q518">
        <v>5963</v>
      </c>
    </row>
    <row r="519" spans="1:17" x14ac:dyDescent="0.25">
      <c r="A519" t="s">
        <v>375</v>
      </c>
      <c r="B519" t="s">
        <v>300</v>
      </c>
      <c r="C519" t="s">
        <v>21</v>
      </c>
      <c r="D519" t="s">
        <v>22</v>
      </c>
      <c r="E519" t="s">
        <v>253</v>
      </c>
      <c r="F519" t="s">
        <v>4</v>
      </c>
      <c r="G519">
        <v>0.10764</v>
      </c>
      <c r="H519">
        <v>630714.82999999996</v>
      </c>
      <c r="I519">
        <v>3672303.97</v>
      </c>
      <c r="J519">
        <v>-68.959999999999994</v>
      </c>
      <c r="K519">
        <v>-68.959999999999994</v>
      </c>
      <c r="L519">
        <v>0</v>
      </c>
      <c r="M519" t="s">
        <v>376</v>
      </c>
      <c r="N519" t="s">
        <v>5</v>
      </c>
      <c r="O519">
        <v>24</v>
      </c>
      <c r="P519">
        <v>32</v>
      </c>
      <c r="Q519">
        <v>5963</v>
      </c>
    </row>
    <row r="520" spans="1:17" x14ac:dyDescent="0.25">
      <c r="A520" t="s">
        <v>375</v>
      </c>
      <c r="B520" t="s">
        <v>300</v>
      </c>
      <c r="C520" t="s">
        <v>21</v>
      </c>
      <c r="D520" t="s">
        <v>22</v>
      </c>
      <c r="E520" t="s">
        <v>254</v>
      </c>
      <c r="F520" t="s">
        <v>4</v>
      </c>
      <c r="G520">
        <v>0.11495</v>
      </c>
      <c r="H520">
        <v>630714.82999999996</v>
      </c>
      <c r="I520">
        <v>3672303.97</v>
      </c>
      <c r="J520">
        <v>-68.959999999999994</v>
      </c>
      <c r="K520">
        <v>-68.959999999999994</v>
      </c>
      <c r="L520">
        <v>0</v>
      </c>
      <c r="M520" t="s">
        <v>376</v>
      </c>
      <c r="N520" t="s">
        <v>5</v>
      </c>
      <c r="O520">
        <v>24</v>
      </c>
      <c r="P520">
        <v>32</v>
      </c>
      <c r="Q520">
        <v>5963</v>
      </c>
    </row>
    <row r="521" spans="1:17" x14ac:dyDescent="0.25">
      <c r="A521" t="s">
        <v>375</v>
      </c>
      <c r="B521" t="s">
        <v>300</v>
      </c>
      <c r="C521" t="s">
        <v>21</v>
      </c>
      <c r="D521" t="s">
        <v>22</v>
      </c>
      <c r="E521" t="s">
        <v>256</v>
      </c>
      <c r="F521" t="s">
        <v>4</v>
      </c>
      <c r="G521">
        <v>4.3499999999999997E-2</v>
      </c>
      <c r="H521">
        <v>630714.82999999996</v>
      </c>
      <c r="I521">
        <v>3672256.55</v>
      </c>
      <c r="J521">
        <v>-68.92</v>
      </c>
      <c r="K521">
        <v>-68.92</v>
      </c>
      <c r="L521">
        <v>0</v>
      </c>
      <c r="M521" t="s">
        <v>376</v>
      </c>
      <c r="N521" t="s">
        <v>5</v>
      </c>
      <c r="O521">
        <v>24</v>
      </c>
      <c r="P521">
        <v>32</v>
      </c>
      <c r="Q521">
        <v>5963</v>
      </c>
    </row>
    <row r="522" spans="1:17" x14ac:dyDescent="0.25">
      <c r="A522" t="s">
        <v>375</v>
      </c>
      <c r="B522" t="s">
        <v>300</v>
      </c>
      <c r="C522" t="s">
        <v>21</v>
      </c>
      <c r="D522" t="s">
        <v>22</v>
      </c>
      <c r="E522" t="s">
        <v>125</v>
      </c>
      <c r="F522" t="s">
        <v>4</v>
      </c>
      <c r="G522">
        <v>0.28277999999999998</v>
      </c>
      <c r="H522">
        <v>630545.16</v>
      </c>
      <c r="I522">
        <v>3671995.77</v>
      </c>
      <c r="J522">
        <v>-69.12</v>
      </c>
      <c r="K522">
        <v>-69.12</v>
      </c>
      <c r="L522">
        <v>0</v>
      </c>
      <c r="M522" t="s">
        <v>376</v>
      </c>
      <c r="N522" t="s">
        <v>5</v>
      </c>
      <c r="O522">
        <v>24</v>
      </c>
      <c r="P522">
        <v>32</v>
      </c>
      <c r="Q522">
        <v>5963</v>
      </c>
    </row>
    <row r="523" spans="1:17" x14ac:dyDescent="0.25">
      <c r="A523" t="s">
        <v>375</v>
      </c>
      <c r="B523" t="s">
        <v>300</v>
      </c>
      <c r="C523" t="s">
        <v>21</v>
      </c>
      <c r="D523" t="s">
        <v>22</v>
      </c>
      <c r="E523" t="s">
        <v>128</v>
      </c>
      <c r="F523" t="s">
        <v>4</v>
      </c>
      <c r="G523">
        <v>0.37130000000000002</v>
      </c>
      <c r="H523">
        <v>630545.16</v>
      </c>
      <c r="I523">
        <v>3671995.77</v>
      </c>
      <c r="J523">
        <v>-69.12</v>
      </c>
      <c r="K523">
        <v>-69.12</v>
      </c>
      <c r="L523">
        <v>0</v>
      </c>
      <c r="M523" t="s">
        <v>376</v>
      </c>
      <c r="N523" t="s">
        <v>5</v>
      </c>
      <c r="O523">
        <v>24</v>
      </c>
      <c r="P523">
        <v>32</v>
      </c>
      <c r="Q523">
        <v>5963</v>
      </c>
    </row>
    <row r="524" spans="1:17" x14ac:dyDescent="0.25">
      <c r="A524" t="s">
        <v>375</v>
      </c>
      <c r="B524" t="s">
        <v>300</v>
      </c>
      <c r="C524" t="s">
        <v>21</v>
      </c>
      <c r="D524" t="s">
        <v>22</v>
      </c>
      <c r="E524" t="s">
        <v>129</v>
      </c>
      <c r="F524" t="s">
        <v>4</v>
      </c>
      <c r="G524">
        <v>0.41786000000000001</v>
      </c>
      <c r="H524">
        <v>630545.16</v>
      </c>
      <c r="I524">
        <v>3671995.77</v>
      </c>
      <c r="J524">
        <v>-69.12</v>
      </c>
      <c r="K524">
        <v>-69.12</v>
      </c>
      <c r="L524">
        <v>0</v>
      </c>
      <c r="M524" t="s">
        <v>376</v>
      </c>
      <c r="N524" t="s">
        <v>5</v>
      </c>
      <c r="O524">
        <v>24</v>
      </c>
      <c r="P524">
        <v>32</v>
      </c>
      <c r="Q524">
        <v>5963</v>
      </c>
    </row>
    <row r="525" spans="1:17" x14ac:dyDescent="0.25">
      <c r="A525" t="s">
        <v>375</v>
      </c>
      <c r="B525" t="s">
        <v>300</v>
      </c>
      <c r="C525" t="s">
        <v>21</v>
      </c>
      <c r="D525" t="s">
        <v>22</v>
      </c>
      <c r="E525" t="s">
        <v>130</v>
      </c>
      <c r="F525" t="s">
        <v>4</v>
      </c>
      <c r="G525">
        <v>0.47075</v>
      </c>
      <c r="H525">
        <v>630545.16</v>
      </c>
      <c r="I525">
        <v>3671995.77</v>
      </c>
      <c r="J525">
        <v>-69.12</v>
      </c>
      <c r="K525">
        <v>-69.12</v>
      </c>
      <c r="L525">
        <v>0</v>
      </c>
      <c r="M525" t="s">
        <v>376</v>
      </c>
      <c r="N525" t="s">
        <v>5</v>
      </c>
      <c r="O525">
        <v>24</v>
      </c>
      <c r="P525">
        <v>32</v>
      </c>
      <c r="Q525">
        <v>5963</v>
      </c>
    </row>
    <row r="526" spans="1:17" x14ac:dyDescent="0.25">
      <c r="A526" t="s">
        <v>375</v>
      </c>
      <c r="B526" t="s">
        <v>300</v>
      </c>
      <c r="C526" t="s">
        <v>21</v>
      </c>
      <c r="D526" t="s">
        <v>22</v>
      </c>
      <c r="E526" t="s">
        <v>131</v>
      </c>
      <c r="F526" t="s">
        <v>4</v>
      </c>
      <c r="G526">
        <v>0.50273000000000001</v>
      </c>
      <c r="H526">
        <v>630545.16</v>
      </c>
      <c r="I526">
        <v>3671995.77</v>
      </c>
      <c r="J526">
        <v>-69.12</v>
      </c>
      <c r="K526">
        <v>-69.12</v>
      </c>
      <c r="L526">
        <v>0</v>
      </c>
      <c r="M526" t="s">
        <v>376</v>
      </c>
      <c r="N526" t="s">
        <v>5</v>
      </c>
      <c r="O526">
        <v>24</v>
      </c>
      <c r="P526">
        <v>32</v>
      </c>
      <c r="Q526">
        <v>5963</v>
      </c>
    </row>
    <row r="527" spans="1:17" x14ac:dyDescent="0.25">
      <c r="A527" t="s">
        <v>375</v>
      </c>
      <c r="B527" t="s">
        <v>300</v>
      </c>
      <c r="C527" t="s">
        <v>21</v>
      </c>
      <c r="D527" t="s">
        <v>22</v>
      </c>
      <c r="E527" t="s">
        <v>132</v>
      </c>
      <c r="F527" t="s">
        <v>4</v>
      </c>
      <c r="G527">
        <v>0.49348999999999998</v>
      </c>
      <c r="H527">
        <v>630545.16</v>
      </c>
      <c r="I527">
        <v>3671995.77</v>
      </c>
      <c r="J527">
        <v>-69.12</v>
      </c>
      <c r="K527">
        <v>-69.12</v>
      </c>
      <c r="L527">
        <v>0</v>
      </c>
      <c r="M527" t="s">
        <v>376</v>
      </c>
      <c r="N527" t="s">
        <v>5</v>
      </c>
      <c r="O527">
        <v>24</v>
      </c>
      <c r="P527">
        <v>32</v>
      </c>
      <c r="Q527">
        <v>5963</v>
      </c>
    </row>
    <row r="528" spans="1:17" x14ac:dyDescent="0.25">
      <c r="A528" t="s">
        <v>375</v>
      </c>
      <c r="B528" t="s">
        <v>300</v>
      </c>
      <c r="C528" t="s">
        <v>21</v>
      </c>
      <c r="D528" t="s">
        <v>22</v>
      </c>
      <c r="E528" t="s">
        <v>133</v>
      </c>
      <c r="F528" t="s">
        <v>4</v>
      </c>
      <c r="G528">
        <v>0.51663000000000003</v>
      </c>
      <c r="H528">
        <v>630593.64</v>
      </c>
      <c r="I528">
        <v>3671995.77</v>
      </c>
      <c r="J528">
        <v>-69.02</v>
      </c>
      <c r="K528">
        <v>-69.02</v>
      </c>
      <c r="L528">
        <v>0</v>
      </c>
      <c r="M528" t="s">
        <v>376</v>
      </c>
      <c r="N528" t="s">
        <v>5</v>
      </c>
      <c r="O528">
        <v>24</v>
      </c>
      <c r="P528">
        <v>32</v>
      </c>
      <c r="Q528">
        <v>5963</v>
      </c>
    </row>
    <row r="529" spans="1:17" x14ac:dyDescent="0.25">
      <c r="A529" t="s">
        <v>375</v>
      </c>
      <c r="B529" t="s">
        <v>300</v>
      </c>
      <c r="C529" t="s">
        <v>21</v>
      </c>
      <c r="D529" t="s">
        <v>22</v>
      </c>
      <c r="E529" t="s">
        <v>219</v>
      </c>
      <c r="F529" t="s">
        <v>4</v>
      </c>
      <c r="G529">
        <v>0.57138</v>
      </c>
      <c r="H529">
        <v>630593.64</v>
      </c>
      <c r="I529">
        <v>3671995.77</v>
      </c>
      <c r="J529">
        <v>-69.02</v>
      </c>
      <c r="K529">
        <v>-69.02</v>
      </c>
      <c r="L529">
        <v>0</v>
      </c>
      <c r="M529" t="s">
        <v>376</v>
      </c>
      <c r="N529" t="s">
        <v>5</v>
      </c>
      <c r="O529">
        <v>24</v>
      </c>
      <c r="P529">
        <v>32</v>
      </c>
      <c r="Q529">
        <v>5963</v>
      </c>
    </row>
    <row r="530" spans="1:17" x14ac:dyDescent="0.25">
      <c r="A530" t="s">
        <v>375</v>
      </c>
      <c r="B530" t="s">
        <v>300</v>
      </c>
      <c r="C530" t="s">
        <v>21</v>
      </c>
      <c r="D530" t="s">
        <v>22</v>
      </c>
      <c r="E530" t="s">
        <v>220</v>
      </c>
      <c r="F530" t="s">
        <v>4</v>
      </c>
      <c r="G530">
        <v>0.55391000000000001</v>
      </c>
      <c r="H530">
        <v>630593.64</v>
      </c>
      <c r="I530">
        <v>3671995.77</v>
      </c>
      <c r="J530">
        <v>-69.02</v>
      </c>
      <c r="K530">
        <v>-69.02</v>
      </c>
      <c r="L530">
        <v>0</v>
      </c>
      <c r="M530" t="s">
        <v>376</v>
      </c>
      <c r="N530" t="s">
        <v>5</v>
      </c>
      <c r="O530">
        <v>24</v>
      </c>
      <c r="P530">
        <v>32</v>
      </c>
      <c r="Q530">
        <v>5963</v>
      </c>
    </row>
    <row r="531" spans="1:17" x14ac:dyDescent="0.25">
      <c r="A531" t="s">
        <v>375</v>
      </c>
      <c r="B531" t="s">
        <v>300</v>
      </c>
      <c r="C531" t="s">
        <v>21</v>
      </c>
      <c r="D531" t="s">
        <v>22</v>
      </c>
      <c r="E531" t="s">
        <v>221</v>
      </c>
      <c r="F531" t="s">
        <v>4</v>
      </c>
      <c r="G531">
        <v>0.45918999999999999</v>
      </c>
      <c r="H531">
        <v>630593.64</v>
      </c>
      <c r="I531">
        <v>3671995.77</v>
      </c>
      <c r="J531">
        <v>-69.02</v>
      </c>
      <c r="K531">
        <v>-69.02</v>
      </c>
      <c r="L531">
        <v>0</v>
      </c>
      <c r="M531" t="s">
        <v>376</v>
      </c>
      <c r="N531" t="s">
        <v>5</v>
      </c>
      <c r="O531">
        <v>24</v>
      </c>
      <c r="P531">
        <v>32</v>
      </c>
      <c r="Q531">
        <v>5963</v>
      </c>
    </row>
    <row r="532" spans="1:17" x14ac:dyDescent="0.25">
      <c r="A532" t="s">
        <v>375</v>
      </c>
      <c r="B532" t="s">
        <v>300</v>
      </c>
      <c r="C532" t="s">
        <v>21</v>
      </c>
      <c r="D532" t="s">
        <v>22</v>
      </c>
      <c r="E532" t="s">
        <v>222</v>
      </c>
      <c r="F532" t="s">
        <v>4</v>
      </c>
      <c r="G532">
        <v>0.35210000000000002</v>
      </c>
      <c r="H532">
        <v>630617.88</v>
      </c>
      <c r="I532">
        <v>3671995.77</v>
      </c>
      <c r="J532">
        <v>-68.97</v>
      </c>
      <c r="K532">
        <v>-68.97</v>
      </c>
      <c r="L532">
        <v>0</v>
      </c>
      <c r="M532" t="s">
        <v>376</v>
      </c>
      <c r="N532" t="s">
        <v>5</v>
      </c>
      <c r="O532">
        <v>24</v>
      </c>
      <c r="P532">
        <v>32</v>
      </c>
      <c r="Q532">
        <v>5963</v>
      </c>
    </row>
    <row r="533" spans="1:17" x14ac:dyDescent="0.25">
      <c r="A533" t="s">
        <v>375</v>
      </c>
      <c r="B533" t="s">
        <v>300</v>
      </c>
      <c r="C533" t="s">
        <v>21</v>
      </c>
      <c r="D533" t="s">
        <v>22</v>
      </c>
      <c r="E533" t="s">
        <v>223</v>
      </c>
      <c r="F533" t="s">
        <v>4</v>
      </c>
      <c r="G533">
        <v>0.20741000000000001</v>
      </c>
      <c r="H533">
        <v>630725</v>
      </c>
      <c r="I533">
        <v>3672075</v>
      </c>
      <c r="J533">
        <v>-68.73</v>
      </c>
      <c r="K533">
        <v>-68.73</v>
      </c>
      <c r="L533">
        <v>0</v>
      </c>
      <c r="M533" t="s">
        <v>376</v>
      </c>
      <c r="N533" t="s">
        <v>5</v>
      </c>
      <c r="O533">
        <v>24</v>
      </c>
      <c r="P533">
        <v>32</v>
      </c>
      <c r="Q533">
        <v>5963</v>
      </c>
    </row>
    <row r="534" spans="1:17" x14ac:dyDescent="0.25">
      <c r="A534" t="s">
        <v>375</v>
      </c>
      <c r="B534" t="s">
        <v>300</v>
      </c>
      <c r="C534" t="s">
        <v>21</v>
      </c>
      <c r="D534" t="s">
        <v>22</v>
      </c>
      <c r="E534" t="s">
        <v>224</v>
      </c>
      <c r="F534" t="s">
        <v>4</v>
      </c>
      <c r="G534">
        <v>0.14949999999999999</v>
      </c>
      <c r="H534">
        <v>630714.82999999996</v>
      </c>
      <c r="I534">
        <v>3672066.89</v>
      </c>
      <c r="J534">
        <v>-68.75</v>
      </c>
      <c r="K534">
        <v>-68.75</v>
      </c>
      <c r="L534">
        <v>0</v>
      </c>
      <c r="M534" t="s">
        <v>376</v>
      </c>
      <c r="N534" t="s">
        <v>5</v>
      </c>
      <c r="O534">
        <v>24</v>
      </c>
      <c r="P534">
        <v>32</v>
      </c>
      <c r="Q534">
        <v>5963</v>
      </c>
    </row>
    <row r="535" spans="1:17" x14ac:dyDescent="0.25">
      <c r="A535" t="s">
        <v>375</v>
      </c>
      <c r="B535" t="s">
        <v>300</v>
      </c>
      <c r="C535" t="s">
        <v>21</v>
      </c>
      <c r="D535" t="s">
        <v>22</v>
      </c>
      <c r="E535" t="s">
        <v>225</v>
      </c>
      <c r="F535" t="s">
        <v>4</v>
      </c>
      <c r="G535">
        <v>8.7870000000000004E-2</v>
      </c>
      <c r="H535">
        <v>630750</v>
      </c>
      <c r="I535">
        <v>3672075</v>
      </c>
      <c r="J535">
        <v>-68.66</v>
      </c>
      <c r="K535">
        <v>-68.66</v>
      </c>
      <c r="L535">
        <v>0</v>
      </c>
      <c r="M535" t="s">
        <v>376</v>
      </c>
      <c r="N535" t="s">
        <v>5</v>
      </c>
      <c r="O535">
        <v>24</v>
      </c>
      <c r="P535">
        <v>32</v>
      </c>
      <c r="Q535">
        <v>5963</v>
      </c>
    </row>
    <row r="536" spans="1:17" x14ac:dyDescent="0.25">
      <c r="A536" t="s">
        <v>375</v>
      </c>
      <c r="B536" t="s">
        <v>300</v>
      </c>
      <c r="C536" t="s">
        <v>21</v>
      </c>
      <c r="D536" t="s">
        <v>22</v>
      </c>
      <c r="E536" t="s">
        <v>134</v>
      </c>
      <c r="F536" t="s">
        <v>4</v>
      </c>
      <c r="G536">
        <v>4.3499999999999997E-2</v>
      </c>
      <c r="H536">
        <v>630714.82999999996</v>
      </c>
      <c r="I536">
        <v>3672256.55</v>
      </c>
      <c r="J536">
        <v>-68.92</v>
      </c>
      <c r="K536">
        <v>-68.92</v>
      </c>
      <c r="L536">
        <v>0</v>
      </c>
      <c r="M536" t="s">
        <v>376</v>
      </c>
      <c r="N536" t="s">
        <v>5</v>
      </c>
      <c r="O536">
        <v>24</v>
      </c>
      <c r="P536">
        <v>32</v>
      </c>
      <c r="Q536">
        <v>5963</v>
      </c>
    </row>
    <row r="537" spans="1:17" x14ac:dyDescent="0.25">
      <c r="A537" t="s">
        <v>375</v>
      </c>
      <c r="B537" t="s">
        <v>300</v>
      </c>
      <c r="C537" t="s">
        <v>21</v>
      </c>
      <c r="D537" t="s">
        <v>22</v>
      </c>
      <c r="E537" t="s">
        <v>141</v>
      </c>
      <c r="F537" t="s">
        <v>4</v>
      </c>
      <c r="G537">
        <v>3.8210000000000001E-2</v>
      </c>
      <c r="H537">
        <v>630714.82999999996</v>
      </c>
      <c r="I537">
        <v>3672327.68</v>
      </c>
      <c r="J537">
        <v>-68.95</v>
      </c>
      <c r="K537">
        <v>-68.95</v>
      </c>
      <c r="L537">
        <v>0</v>
      </c>
      <c r="M537" t="s">
        <v>376</v>
      </c>
      <c r="N537" t="s">
        <v>5</v>
      </c>
      <c r="O537">
        <v>24</v>
      </c>
      <c r="P537">
        <v>32</v>
      </c>
      <c r="Q537">
        <v>5963</v>
      </c>
    </row>
    <row r="538" spans="1:17" x14ac:dyDescent="0.25">
      <c r="A538" t="s">
        <v>375</v>
      </c>
      <c r="B538" t="s">
        <v>300</v>
      </c>
      <c r="C538" t="s">
        <v>21</v>
      </c>
      <c r="D538" t="s">
        <v>22</v>
      </c>
      <c r="E538" t="s">
        <v>142</v>
      </c>
      <c r="F538" t="s">
        <v>4</v>
      </c>
      <c r="G538">
        <v>3.8300000000000001E-2</v>
      </c>
      <c r="H538">
        <v>630714.82999999996</v>
      </c>
      <c r="I538">
        <v>3672327.68</v>
      </c>
      <c r="J538">
        <v>-68.95</v>
      </c>
      <c r="K538">
        <v>-68.95</v>
      </c>
      <c r="L538">
        <v>0</v>
      </c>
      <c r="M538" t="s">
        <v>376</v>
      </c>
      <c r="N538" t="s">
        <v>5</v>
      </c>
      <c r="O538">
        <v>24</v>
      </c>
      <c r="P538">
        <v>32</v>
      </c>
      <c r="Q538">
        <v>5963</v>
      </c>
    </row>
    <row r="539" spans="1:17" x14ac:dyDescent="0.25">
      <c r="A539" t="s">
        <v>375</v>
      </c>
      <c r="B539" t="s">
        <v>300</v>
      </c>
      <c r="C539" t="s">
        <v>21</v>
      </c>
      <c r="D539" t="s">
        <v>22</v>
      </c>
      <c r="E539" t="s">
        <v>143</v>
      </c>
      <c r="F539" t="s">
        <v>4</v>
      </c>
      <c r="G539">
        <v>3.832E-2</v>
      </c>
      <c r="H539">
        <v>630714.82999999996</v>
      </c>
      <c r="I539">
        <v>3672327.68</v>
      </c>
      <c r="J539">
        <v>-68.95</v>
      </c>
      <c r="K539">
        <v>-68.95</v>
      </c>
      <c r="L539">
        <v>0</v>
      </c>
      <c r="M539" t="s">
        <v>376</v>
      </c>
      <c r="N539" t="s">
        <v>5</v>
      </c>
      <c r="O539">
        <v>24</v>
      </c>
      <c r="P539">
        <v>32</v>
      </c>
      <c r="Q539">
        <v>5963</v>
      </c>
    </row>
    <row r="540" spans="1:17" x14ac:dyDescent="0.25">
      <c r="A540" t="s">
        <v>375</v>
      </c>
      <c r="B540" t="s">
        <v>300</v>
      </c>
      <c r="C540" t="s">
        <v>21</v>
      </c>
      <c r="D540" t="s">
        <v>22</v>
      </c>
      <c r="E540" t="s">
        <v>135</v>
      </c>
      <c r="F540" t="s">
        <v>4</v>
      </c>
      <c r="G540">
        <v>3.6470000000000002E-2</v>
      </c>
      <c r="H540">
        <v>630714.82999999996</v>
      </c>
      <c r="I540">
        <v>3672327.68</v>
      </c>
      <c r="J540">
        <v>-68.95</v>
      </c>
      <c r="K540">
        <v>-68.95</v>
      </c>
      <c r="L540">
        <v>0</v>
      </c>
      <c r="M540" t="s">
        <v>376</v>
      </c>
      <c r="N540" t="s">
        <v>5</v>
      </c>
      <c r="O540">
        <v>24</v>
      </c>
      <c r="P540">
        <v>32</v>
      </c>
      <c r="Q540">
        <v>5963</v>
      </c>
    </row>
    <row r="541" spans="1:17" x14ac:dyDescent="0.25">
      <c r="A541" t="s">
        <v>375</v>
      </c>
      <c r="B541" t="s">
        <v>300</v>
      </c>
      <c r="C541" t="s">
        <v>21</v>
      </c>
      <c r="D541" t="s">
        <v>22</v>
      </c>
      <c r="E541" t="s">
        <v>136</v>
      </c>
      <c r="F541" t="s">
        <v>4</v>
      </c>
      <c r="G541">
        <v>3.6209999999999999E-2</v>
      </c>
      <c r="H541">
        <v>630714.82999999996</v>
      </c>
      <c r="I541">
        <v>3672327.68</v>
      </c>
      <c r="J541">
        <v>-68.95</v>
      </c>
      <c r="K541">
        <v>-68.95</v>
      </c>
      <c r="L541">
        <v>0</v>
      </c>
      <c r="M541" t="s">
        <v>376</v>
      </c>
      <c r="N541" t="s">
        <v>5</v>
      </c>
      <c r="O541">
        <v>24</v>
      </c>
      <c r="P541">
        <v>32</v>
      </c>
      <c r="Q541">
        <v>5963</v>
      </c>
    </row>
    <row r="542" spans="1:17" x14ac:dyDescent="0.25">
      <c r="A542" t="s">
        <v>375</v>
      </c>
      <c r="B542" t="s">
        <v>300</v>
      </c>
      <c r="C542" t="s">
        <v>21</v>
      </c>
      <c r="D542" t="s">
        <v>22</v>
      </c>
      <c r="E542" t="s">
        <v>137</v>
      </c>
      <c r="F542" t="s">
        <v>4</v>
      </c>
      <c r="G542">
        <v>3.5869999999999999E-2</v>
      </c>
      <c r="H542">
        <v>630714.82999999996</v>
      </c>
      <c r="I542">
        <v>3672303.97</v>
      </c>
      <c r="J542">
        <v>-68.959999999999994</v>
      </c>
      <c r="K542">
        <v>-68.959999999999994</v>
      </c>
      <c r="L542">
        <v>0</v>
      </c>
      <c r="M542" t="s">
        <v>376</v>
      </c>
      <c r="N542" t="s">
        <v>5</v>
      </c>
      <c r="O542">
        <v>24</v>
      </c>
      <c r="P542">
        <v>32</v>
      </c>
      <c r="Q542">
        <v>5963</v>
      </c>
    </row>
    <row r="543" spans="1:17" x14ac:dyDescent="0.25">
      <c r="A543" t="s">
        <v>375</v>
      </c>
      <c r="B543" t="s">
        <v>300</v>
      </c>
      <c r="C543" t="s">
        <v>21</v>
      </c>
      <c r="D543" t="s">
        <v>22</v>
      </c>
      <c r="E543" t="s">
        <v>138</v>
      </c>
      <c r="F543" t="s">
        <v>4</v>
      </c>
      <c r="G543">
        <v>3.8080000000000003E-2</v>
      </c>
      <c r="H543">
        <v>630714.82999999996</v>
      </c>
      <c r="I543">
        <v>3672303.97</v>
      </c>
      <c r="J543">
        <v>-68.959999999999994</v>
      </c>
      <c r="K543">
        <v>-68.959999999999994</v>
      </c>
      <c r="L543">
        <v>0</v>
      </c>
      <c r="M543" t="s">
        <v>376</v>
      </c>
      <c r="N543" t="s">
        <v>5</v>
      </c>
      <c r="O543">
        <v>24</v>
      </c>
      <c r="P543">
        <v>32</v>
      </c>
      <c r="Q543">
        <v>5963</v>
      </c>
    </row>
    <row r="544" spans="1:17" x14ac:dyDescent="0.25">
      <c r="A544" t="s">
        <v>375</v>
      </c>
      <c r="B544" t="s">
        <v>300</v>
      </c>
      <c r="C544" t="s">
        <v>21</v>
      </c>
      <c r="D544" t="s">
        <v>22</v>
      </c>
      <c r="E544" t="s">
        <v>139</v>
      </c>
      <c r="F544" t="s">
        <v>4</v>
      </c>
      <c r="G544">
        <v>3.8330000000000003E-2</v>
      </c>
      <c r="H544">
        <v>630714.82999999996</v>
      </c>
      <c r="I544">
        <v>3672303.97</v>
      </c>
      <c r="J544">
        <v>-68.959999999999994</v>
      </c>
      <c r="K544">
        <v>-68.959999999999994</v>
      </c>
      <c r="L544">
        <v>0</v>
      </c>
      <c r="M544" t="s">
        <v>376</v>
      </c>
      <c r="N544" t="s">
        <v>5</v>
      </c>
      <c r="O544">
        <v>24</v>
      </c>
      <c r="P544">
        <v>32</v>
      </c>
      <c r="Q544">
        <v>5963</v>
      </c>
    </row>
    <row r="545" spans="1:17" x14ac:dyDescent="0.25">
      <c r="A545" t="s">
        <v>375</v>
      </c>
      <c r="B545" t="s">
        <v>300</v>
      </c>
      <c r="C545" t="s">
        <v>21</v>
      </c>
      <c r="D545" t="s">
        <v>22</v>
      </c>
      <c r="E545" t="s">
        <v>140</v>
      </c>
      <c r="F545" t="s">
        <v>4</v>
      </c>
      <c r="G545">
        <v>3.8539999999999998E-2</v>
      </c>
      <c r="H545">
        <v>630714.82999999996</v>
      </c>
      <c r="I545">
        <v>3672303.97</v>
      </c>
      <c r="J545">
        <v>-68.959999999999994</v>
      </c>
      <c r="K545">
        <v>-68.959999999999994</v>
      </c>
      <c r="L545">
        <v>0</v>
      </c>
      <c r="M545" t="s">
        <v>376</v>
      </c>
      <c r="N545" t="s">
        <v>5</v>
      </c>
      <c r="O545">
        <v>24</v>
      </c>
      <c r="P545">
        <v>32</v>
      </c>
      <c r="Q545">
        <v>5963</v>
      </c>
    </row>
    <row r="546" spans="1:17" x14ac:dyDescent="0.25">
      <c r="A546" t="s">
        <v>375</v>
      </c>
      <c r="B546" t="s">
        <v>300</v>
      </c>
      <c r="C546" t="s">
        <v>21</v>
      </c>
      <c r="D546" t="s">
        <v>23</v>
      </c>
      <c r="E546" t="s">
        <v>3</v>
      </c>
      <c r="F546" t="s">
        <v>4</v>
      </c>
      <c r="G546">
        <v>2.0652900000000001</v>
      </c>
      <c r="H546">
        <v>630714.82999999996</v>
      </c>
      <c r="I546">
        <v>3672161.72</v>
      </c>
      <c r="J546">
        <v>-68.86</v>
      </c>
      <c r="K546">
        <v>-68.86</v>
      </c>
      <c r="L546">
        <v>0</v>
      </c>
      <c r="M546" t="s">
        <v>376</v>
      </c>
      <c r="N546" t="s">
        <v>5</v>
      </c>
      <c r="O546">
        <v>24</v>
      </c>
      <c r="P546">
        <v>32</v>
      </c>
      <c r="Q546">
        <v>5963</v>
      </c>
    </row>
    <row r="547" spans="1:17" x14ac:dyDescent="0.25">
      <c r="A547" t="s">
        <v>375</v>
      </c>
      <c r="B547" t="s">
        <v>300</v>
      </c>
      <c r="C547" t="s">
        <v>21</v>
      </c>
      <c r="D547" t="s">
        <v>23</v>
      </c>
      <c r="E547" t="s">
        <v>251</v>
      </c>
      <c r="F547" t="s">
        <v>4</v>
      </c>
      <c r="G547">
        <v>2.06413</v>
      </c>
      <c r="H547">
        <v>630714.82999999996</v>
      </c>
      <c r="I547">
        <v>3672161.72</v>
      </c>
      <c r="J547">
        <v>-68.86</v>
      </c>
      <c r="K547">
        <v>-68.86</v>
      </c>
      <c r="L547">
        <v>0</v>
      </c>
      <c r="M547" t="s">
        <v>376</v>
      </c>
      <c r="N547" t="s">
        <v>5</v>
      </c>
      <c r="O547">
        <v>24</v>
      </c>
      <c r="P547">
        <v>32</v>
      </c>
      <c r="Q547">
        <v>5963</v>
      </c>
    </row>
    <row r="548" spans="1:17" x14ac:dyDescent="0.25">
      <c r="A548" t="s">
        <v>375</v>
      </c>
      <c r="B548" t="s">
        <v>300</v>
      </c>
      <c r="C548" t="s">
        <v>21</v>
      </c>
      <c r="D548" t="s">
        <v>23</v>
      </c>
      <c r="E548" t="s">
        <v>255</v>
      </c>
      <c r="F548" t="s">
        <v>4</v>
      </c>
      <c r="G548">
        <v>0.21868000000000001</v>
      </c>
      <c r="H548">
        <v>630714.82999999996</v>
      </c>
      <c r="I548">
        <v>3672280.26</v>
      </c>
      <c r="J548">
        <v>-68.94</v>
      </c>
      <c r="K548">
        <v>-68.94</v>
      </c>
      <c r="L548">
        <v>0</v>
      </c>
      <c r="M548" t="s">
        <v>376</v>
      </c>
      <c r="N548" t="s">
        <v>5</v>
      </c>
      <c r="O548">
        <v>24</v>
      </c>
      <c r="P548">
        <v>32</v>
      </c>
      <c r="Q548">
        <v>5963</v>
      </c>
    </row>
    <row r="549" spans="1:17" x14ac:dyDescent="0.25">
      <c r="A549" t="s">
        <v>375</v>
      </c>
      <c r="B549" t="s">
        <v>300</v>
      </c>
      <c r="C549" t="s">
        <v>21</v>
      </c>
      <c r="D549" t="s">
        <v>23</v>
      </c>
      <c r="E549" t="s">
        <v>7</v>
      </c>
      <c r="F549" t="s">
        <v>4</v>
      </c>
      <c r="G549">
        <v>2.0652900000000001</v>
      </c>
      <c r="H549">
        <v>630714.82999999996</v>
      </c>
      <c r="I549">
        <v>3672161.72</v>
      </c>
      <c r="J549">
        <v>-68.86</v>
      </c>
      <c r="K549">
        <v>-68.86</v>
      </c>
      <c r="L549">
        <v>0</v>
      </c>
      <c r="M549" t="s">
        <v>376</v>
      </c>
      <c r="N549" t="s">
        <v>5</v>
      </c>
      <c r="O549">
        <v>24</v>
      </c>
      <c r="P549">
        <v>32</v>
      </c>
      <c r="Q549">
        <v>5963</v>
      </c>
    </row>
    <row r="550" spans="1:17" x14ac:dyDescent="0.25">
      <c r="A550" t="s">
        <v>375</v>
      </c>
      <c r="B550" t="s">
        <v>300</v>
      </c>
      <c r="C550" t="s">
        <v>21</v>
      </c>
      <c r="D550" t="s">
        <v>23</v>
      </c>
      <c r="E550" t="s">
        <v>252</v>
      </c>
      <c r="F550" t="s">
        <v>4</v>
      </c>
      <c r="G550">
        <v>6.7909999999999998E-2</v>
      </c>
      <c r="H550">
        <v>630714.82999999996</v>
      </c>
      <c r="I550">
        <v>3672303.97</v>
      </c>
      <c r="J550">
        <v>-68.959999999999994</v>
      </c>
      <c r="K550">
        <v>-68.959999999999994</v>
      </c>
      <c r="L550">
        <v>0</v>
      </c>
      <c r="M550" t="s">
        <v>376</v>
      </c>
      <c r="N550" t="s">
        <v>5</v>
      </c>
      <c r="O550">
        <v>24</v>
      </c>
      <c r="P550">
        <v>32</v>
      </c>
      <c r="Q550">
        <v>5963</v>
      </c>
    </row>
    <row r="551" spans="1:17" x14ac:dyDescent="0.25">
      <c r="A551" t="s">
        <v>375</v>
      </c>
      <c r="B551" t="s">
        <v>300</v>
      </c>
      <c r="C551" t="s">
        <v>21</v>
      </c>
      <c r="D551" t="s">
        <v>23</v>
      </c>
      <c r="E551" t="s">
        <v>253</v>
      </c>
      <c r="F551" t="s">
        <v>4</v>
      </c>
      <c r="G551">
        <v>6.6229999999999997E-2</v>
      </c>
      <c r="H551">
        <v>630714.82999999996</v>
      </c>
      <c r="I551">
        <v>3672280.26</v>
      </c>
      <c r="J551">
        <v>-68.94</v>
      </c>
      <c r="K551">
        <v>-68.94</v>
      </c>
      <c r="L551">
        <v>0</v>
      </c>
      <c r="M551" t="s">
        <v>376</v>
      </c>
      <c r="N551" t="s">
        <v>5</v>
      </c>
      <c r="O551">
        <v>24</v>
      </c>
      <c r="P551">
        <v>32</v>
      </c>
      <c r="Q551">
        <v>5963</v>
      </c>
    </row>
    <row r="552" spans="1:17" x14ac:dyDescent="0.25">
      <c r="A552" t="s">
        <v>375</v>
      </c>
      <c r="B552" t="s">
        <v>300</v>
      </c>
      <c r="C552" t="s">
        <v>21</v>
      </c>
      <c r="D552" t="s">
        <v>23</v>
      </c>
      <c r="E552" t="s">
        <v>254</v>
      </c>
      <c r="F552" t="s">
        <v>4</v>
      </c>
      <c r="G552">
        <v>6.9809999999999997E-2</v>
      </c>
      <c r="H552">
        <v>630714.82999999996</v>
      </c>
      <c r="I552">
        <v>3672280.26</v>
      </c>
      <c r="J552">
        <v>-68.94</v>
      </c>
      <c r="K552">
        <v>-68.94</v>
      </c>
      <c r="L552">
        <v>0</v>
      </c>
      <c r="M552" t="s">
        <v>376</v>
      </c>
      <c r="N552" t="s">
        <v>5</v>
      </c>
      <c r="O552">
        <v>24</v>
      </c>
      <c r="P552">
        <v>32</v>
      </c>
      <c r="Q552">
        <v>5963</v>
      </c>
    </row>
    <row r="553" spans="1:17" x14ac:dyDescent="0.25">
      <c r="A553" t="s">
        <v>375</v>
      </c>
      <c r="B553" t="s">
        <v>300</v>
      </c>
      <c r="C553" t="s">
        <v>21</v>
      </c>
      <c r="D553" t="s">
        <v>23</v>
      </c>
      <c r="E553" t="s">
        <v>256</v>
      </c>
      <c r="F553" t="s">
        <v>4</v>
      </c>
      <c r="G553">
        <v>3.0859999999999999E-2</v>
      </c>
      <c r="H553">
        <v>630714.82999999996</v>
      </c>
      <c r="I553">
        <v>3672232.85</v>
      </c>
      <c r="J553">
        <v>-68.91</v>
      </c>
      <c r="K553">
        <v>-68.91</v>
      </c>
      <c r="L553">
        <v>0</v>
      </c>
      <c r="M553" t="s">
        <v>376</v>
      </c>
      <c r="N553" t="s">
        <v>5</v>
      </c>
      <c r="O553">
        <v>24</v>
      </c>
      <c r="P553">
        <v>32</v>
      </c>
      <c r="Q553">
        <v>5963</v>
      </c>
    </row>
    <row r="554" spans="1:17" x14ac:dyDescent="0.25">
      <c r="A554" t="s">
        <v>375</v>
      </c>
      <c r="B554" t="s">
        <v>300</v>
      </c>
      <c r="C554" t="s">
        <v>21</v>
      </c>
      <c r="D554" t="s">
        <v>23</v>
      </c>
      <c r="E554" t="s">
        <v>125</v>
      </c>
      <c r="F554" t="s">
        <v>4</v>
      </c>
      <c r="G554">
        <v>0.17732000000000001</v>
      </c>
      <c r="H554">
        <v>630714.82999999996</v>
      </c>
      <c r="I554">
        <v>3672232.85</v>
      </c>
      <c r="J554">
        <v>-68.91</v>
      </c>
      <c r="K554">
        <v>-68.91</v>
      </c>
      <c r="L554">
        <v>0</v>
      </c>
      <c r="M554" t="s">
        <v>376</v>
      </c>
      <c r="N554" t="s">
        <v>5</v>
      </c>
      <c r="O554">
        <v>24</v>
      </c>
      <c r="P554">
        <v>32</v>
      </c>
      <c r="Q554">
        <v>5963</v>
      </c>
    </row>
    <row r="555" spans="1:17" x14ac:dyDescent="0.25">
      <c r="A555" t="s">
        <v>375</v>
      </c>
      <c r="B555" t="s">
        <v>300</v>
      </c>
      <c r="C555" t="s">
        <v>21</v>
      </c>
      <c r="D555" t="s">
        <v>23</v>
      </c>
      <c r="E555" t="s">
        <v>128</v>
      </c>
      <c r="F555" t="s">
        <v>4</v>
      </c>
      <c r="G555">
        <v>0.20043</v>
      </c>
      <c r="H555">
        <v>630714.82999999996</v>
      </c>
      <c r="I555">
        <v>3672209.14</v>
      </c>
      <c r="J555">
        <v>-68.89</v>
      </c>
      <c r="K555">
        <v>-68.89</v>
      </c>
      <c r="L555">
        <v>0</v>
      </c>
      <c r="M555" t="s">
        <v>376</v>
      </c>
      <c r="N555" t="s">
        <v>5</v>
      </c>
      <c r="O555">
        <v>24</v>
      </c>
      <c r="P555">
        <v>32</v>
      </c>
      <c r="Q555">
        <v>5963</v>
      </c>
    </row>
    <row r="556" spans="1:17" x14ac:dyDescent="0.25">
      <c r="A556" t="s">
        <v>375</v>
      </c>
      <c r="B556" t="s">
        <v>300</v>
      </c>
      <c r="C556" t="s">
        <v>21</v>
      </c>
      <c r="D556" t="s">
        <v>23</v>
      </c>
      <c r="E556" t="s">
        <v>129</v>
      </c>
      <c r="F556" t="s">
        <v>4</v>
      </c>
      <c r="G556">
        <v>0.22847000000000001</v>
      </c>
      <c r="H556">
        <v>630714.82999999996</v>
      </c>
      <c r="I556">
        <v>3672209.14</v>
      </c>
      <c r="J556">
        <v>-68.89</v>
      </c>
      <c r="K556">
        <v>-68.89</v>
      </c>
      <c r="L556">
        <v>0</v>
      </c>
      <c r="M556" t="s">
        <v>376</v>
      </c>
      <c r="N556" t="s">
        <v>5</v>
      </c>
      <c r="O556">
        <v>24</v>
      </c>
      <c r="P556">
        <v>32</v>
      </c>
      <c r="Q556">
        <v>5963</v>
      </c>
    </row>
    <row r="557" spans="1:17" x14ac:dyDescent="0.25">
      <c r="A557" t="s">
        <v>375</v>
      </c>
      <c r="B557" t="s">
        <v>300</v>
      </c>
      <c r="C557" t="s">
        <v>21</v>
      </c>
      <c r="D557" t="s">
        <v>23</v>
      </c>
      <c r="E557" t="s">
        <v>130</v>
      </c>
      <c r="F557" t="s">
        <v>4</v>
      </c>
      <c r="G557">
        <v>0.24845</v>
      </c>
      <c r="H557">
        <v>630714.82999999996</v>
      </c>
      <c r="I557">
        <v>3672185.43</v>
      </c>
      <c r="J557">
        <v>-68.89</v>
      </c>
      <c r="K557">
        <v>-68.89</v>
      </c>
      <c r="L557">
        <v>0</v>
      </c>
      <c r="M557" t="s">
        <v>376</v>
      </c>
      <c r="N557" t="s">
        <v>5</v>
      </c>
      <c r="O557">
        <v>24</v>
      </c>
      <c r="P557">
        <v>32</v>
      </c>
      <c r="Q557">
        <v>5963</v>
      </c>
    </row>
    <row r="558" spans="1:17" x14ac:dyDescent="0.25">
      <c r="A558" t="s">
        <v>375</v>
      </c>
      <c r="B558" t="s">
        <v>300</v>
      </c>
      <c r="C558" t="s">
        <v>21</v>
      </c>
      <c r="D558" t="s">
        <v>23</v>
      </c>
      <c r="E558" t="s">
        <v>131</v>
      </c>
      <c r="F558" t="s">
        <v>4</v>
      </c>
      <c r="G558">
        <v>0.26317000000000002</v>
      </c>
      <c r="H558">
        <v>630714.82999999996</v>
      </c>
      <c r="I558">
        <v>3672185.43</v>
      </c>
      <c r="J558">
        <v>-68.89</v>
      </c>
      <c r="K558">
        <v>-68.89</v>
      </c>
      <c r="L558">
        <v>0</v>
      </c>
      <c r="M558" t="s">
        <v>376</v>
      </c>
      <c r="N558" t="s">
        <v>5</v>
      </c>
      <c r="O558">
        <v>24</v>
      </c>
      <c r="P558">
        <v>32</v>
      </c>
      <c r="Q558">
        <v>5963</v>
      </c>
    </row>
    <row r="559" spans="1:17" x14ac:dyDescent="0.25">
      <c r="A559" t="s">
        <v>375</v>
      </c>
      <c r="B559" t="s">
        <v>300</v>
      </c>
      <c r="C559" t="s">
        <v>21</v>
      </c>
      <c r="D559" t="s">
        <v>23</v>
      </c>
      <c r="E559" t="s">
        <v>132</v>
      </c>
      <c r="F559" t="s">
        <v>4</v>
      </c>
      <c r="G559">
        <v>0.28304000000000001</v>
      </c>
      <c r="H559">
        <v>630714.82999999996</v>
      </c>
      <c r="I559">
        <v>3672161.72</v>
      </c>
      <c r="J559">
        <v>-68.86</v>
      </c>
      <c r="K559">
        <v>-68.86</v>
      </c>
      <c r="L559">
        <v>0</v>
      </c>
      <c r="M559" t="s">
        <v>376</v>
      </c>
      <c r="N559" t="s">
        <v>5</v>
      </c>
      <c r="O559">
        <v>24</v>
      </c>
      <c r="P559">
        <v>32</v>
      </c>
      <c r="Q559">
        <v>5963</v>
      </c>
    </row>
    <row r="560" spans="1:17" x14ac:dyDescent="0.25">
      <c r="A560" t="s">
        <v>375</v>
      </c>
      <c r="B560" t="s">
        <v>300</v>
      </c>
      <c r="C560" t="s">
        <v>21</v>
      </c>
      <c r="D560" t="s">
        <v>23</v>
      </c>
      <c r="E560" t="s">
        <v>133</v>
      </c>
      <c r="F560" t="s">
        <v>4</v>
      </c>
      <c r="G560">
        <v>0.28060000000000002</v>
      </c>
      <c r="H560">
        <v>630714.82999999996</v>
      </c>
      <c r="I560">
        <v>3672161.72</v>
      </c>
      <c r="J560">
        <v>-68.86</v>
      </c>
      <c r="K560">
        <v>-68.86</v>
      </c>
      <c r="L560">
        <v>0</v>
      </c>
      <c r="M560" t="s">
        <v>376</v>
      </c>
      <c r="N560" t="s">
        <v>5</v>
      </c>
      <c r="O560">
        <v>24</v>
      </c>
      <c r="P560">
        <v>32</v>
      </c>
      <c r="Q560">
        <v>5963</v>
      </c>
    </row>
    <row r="561" spans="1:17" x14ac:dyDescent="0.25">
      <c r="A561" t="s">
        <v>375</v>
      </c>
      <c r="B561" t="s">
        <v>300</v>
      </c>
      <c r="C561" t="s">
        <v>21</v>
      </c>
      <c r="D561" t="s">
        <v>23</v>
      </c>
      <c r="E561" t="s">
        <v>219</v>
      </c>
      <c r="F561" t="s">
        <v>4</v>
      </c>
      <c r="G561">
        <v>0.29305999999999999</v>
      </c>
      <c r="H561">
        <v>630714.82999999996</v>
      </c>
      <c r="I561">
        <v>3672138.02</v>
      </c>
      <c r="J561">
        <v>-68.86</v>
      </c>
      <c r="K561">
        <v>-68.86</v>
      </c>
      <c r="L561">
        <v>0</v>
      </c>
      <c r="M561" t="s">
        <v>376</v>
      </c>
      <c r="N561" t="s">
        <v>5</v>
      </c>
      <c r="O561">
        <v>24</v>
      </c>
      <c r="P561">
        <v>32</v>
      </c>
      <c r="Q561">
        <v>5963</v>
      </c>
    </row>
    <row r="562" spans="1:17" x14ac:dyDescent="0.25">
      <c r="A562" t="s">
        <v>375</v>
      </c>
      <c r="B562" t="s">
        <v>300</v>
      </c>
      <c r="C562" t="s">
        <v>21</v>
      </c>
      <c r="D562" t="s">
        <v>23</v>
      </c>
      <c r="E562" t="s">
        <v>220</v>
      </c>
      <c r="F562" t="s">
        <v>4</v>
      </c>
      <c r="G562">
        <v>0.26668999999999998</v>
      </c>
      <c r="H562">
        <v>630725</v>
      </c>
      <c r="I562">
        <v>3672125</v>
      </c>
      <c r="J562">
        <v>-68.86</v>
      </c>
      <c r="K562">
        <v>-68.86</v>
      </c>
      <c r="L562">
        <v>0</v>
      </c>
      <c r="M562" t="s">
        <v>376</v>
      </c>
      <c r="N562" t="s">
        <v>5</v>
      </c>
      <c r="O562">
        <v>24</v>
      </c>
      <c r="P562">
        <v>32</v>
      </c>
      <c r="Q562">
        <v>5963</v>
      </c>
    </row>
    <row r="563" spans="1:17" x14ac:dyDescent="0.25">
      <c r="A563" t="s">
        <v>375</v>
      </c>
      <c r="B563" t="s">
        <v>300</v>
      </c>
      <c r="C563" t="s">
        <v>21</v>
      </c>
      <c r="D563" t="s">
        <v>23</v>
      </c>
      <c r="E563" t="s">
        <v>221</v>
      </c>
      <c r="F563" t="s">
        <v>4</v>
      </c>
      <c r="G563">
        <v>0.26064999999999999</v>
      </c>
      <c r="H563">
        <v>630714.82999999996</v>
      </c>
      <c r="I563">
        <v>3672114.31</v>
      </c>
      <c r="J563">
        <v>-68.73</v>
      </c>
      <c r="K563">
        <v>-68.73</v>
      </c>
      <c r="L563">
        <v>0</v>
      </c>
      <c r="M563" t="s">
        <v>376</v>
      </c>
      <c r="N563" t="s">
        <v>5</v>
      </c>
      <c r="O563">
        <v>24</v>
      </c>
      <c r="P563">
        <v>32</v>
      </c>
      <c r="Q563">
        <v>5963</v>
      </c>
    </row>
    <row r="564" spans="1:17" x14ac:dyDescent="0.25">
      <c r="A564" t="s">
        <v>375</v>
      </c>
      <c r="B564" t="s">
        <v>300</v>
      </c>
      <c r="C564" t="s">
        <v>21</v>
      </c>
      <c r="D564" t="s">
        <v>23</v>
      </c>
      <c r="E564" t="s">
        <v>222</v>
      </c>
      <c r="F564" t="s">
        <v>4</v>
      </c>
      <c r="G564">
        <v>0.21293000000000001</v>
      </c>
      <c r="H564">
        <v>630714.82999999996</v>
      </c>
      <c r="I564">
        <v>3672090.6</v>
      </c>
      <c r="J564">
        <v>-68.86</v>
      </c>
      <c r="K564">
        <v>-68.86</v>
      </c>
      <c r="L564">
        <v>0</v>
      </c>
      <c r="M564" t="s">
        <v>376</v>
      </c>
      <c r="N564" t="s">
        <v>5</v>
      </c>
      <c r="O564">
        <v>24</v>
      </c>
      <c r="P564">
        <v>32</v>
      </c>
      <c r="Q564">
        <v>5963</v>
      </c>
    </row>
    <row r="565" spans="1:17" x14ac:dyDescent="0.25">
      <c r="A565" t="s">
        <v>375</v>
      </c>
      <c r="B565" t="s">
        <v>300</v>
      </c>
      <c r="C565" t="s">
        <v>21</v>
      </c>
      <c r="D565" t="s">
        <v>23</v>
      </c>
      <c r="E565" t="s">
        <v>223</v>
      </c>
      <c r="F565" t="s">
        <v>4</v>
      </c>
      <c r="G565">
        <v>0.15773999999999999</v>
      </c>
      <c r="H565">
        <v>630714.82999999996</v>
      </c>
      <c r="I565">
        <v>3672090.6</v>
      </c>
      <c r="J565">
        <v>-68.86</v>
      </c>
      <c r="K565">
        <v>-68.86</v>
      </c>
      <c r="L565">
        <v>0</v>
      </c>
      <c r="M565" t="s">
        <v>376</v>
      </c>
      <c r="N565" t="s">
        <v>5</v>
      </c>
      <c r="O565">
        <v>24</v>
      </c>
      <c r="P565">
        <v>32</v>
      </c>
      <c r="Q565">
        <v>5963</v>
      </c>
    </row>
    <row r="566" spans="1:17" x14ac:dyDescent="0.25">
      <c r="A566" t="s">
        <v>375</v>
      </c>
      <c r="B566" t="s">
        <v>300</v>
      </c>
      <c r="C566" t="s">
        <v>21</v>
      </c>
      <c r="D566" t="s">
        <v>23</v>
      </c>
      <c r="E566" t="s">
        <v>224</v>
      </c>
      <c r="F566" t="s">
        <v>4</v>
      </c>
      <c r="G566">
        <v>0.10077999999999999</v>
      </c>
      <c r="H566">
        <v>630714.82999999996</v>
      </c>
      <c r="I566">
        <v>3672090.6</v>
      </c>
      <c r="J566">
        <v>-68.86</v>
      </c>
      <c r="K566">
        <v>-68.86</v>
      </c>
      <c r="L566">
        <v>0</v>
      </c>
      <c r="M566" t="s">
        <v>376</v>
      </c>
      <c r="N566" t="s">
        <v>5</v>
      </c>
      <c r="O566">
        <v>24</v>
      </c>
      <c r="P566">
        <v>32</v>
      </c>
      <c r="Q566">
        <v>5963</v>
      </c>
    </row>
    <row r="567" spans="1:17" x14ac:dyDescent="0.25">
      <c r="A567" t="s">
        <v>375</v>
      </c>
      <c r="B567" t="s">
        <v>300</v>
      </c>
      <c r="C567" t="s">
        <v>21</v>
      </c>
      <c r="D567" t="s">
        <v>23</v>
      </c>
      <c r="E567" t="s">
        <v>225</v>
      </c>
      <c r="F567" t="s">
        <v>4</v>
      </c>
      <c r="G567">
        <v>6.5049999999999997E-2</v>
      </c>
      <c r="H567">
        <v>630825</v>
      </c>
      <c r="I567">
        <v>3672075</v>
      </c>
      <c r="J567">
        <v>-69.260000000000005</v>
      </c>
      <c r="K567">
        <v>-69.260000000000005</v>
      </c>
      <c r="L567">
        <v>0</v>
      </c>
      <c r="M567" t="s">
        <v>376</v>
      </c>
      <c r="N567" t="s">
        <v>5</v>
      </c>
      <c r="O567">
        <v>24</v>
      </c>
      <c r="P567">
        <v>32</v>
      </c>
      <c r="Q567">
        <v>5963</v>
      </c>
    </row>
    <row r="568" spans="1:17" x14ac:dyDescent="0.25">
      <c r="A568" t="s">
        <v>375</v>
      </c>
      <c r="B568" t="s">
        <v>300</v>
      </c>
      <c r="C568" t="s">
        <v>21</v>
      </c>
      <c r="D568" t="s">
        <v>23</v>
      </c>
      <c r="E568" t="s">
        <v>134</v>
      </c>
      <c r="F568" t="s">
        <v>4</v>
      </c>
      <c r="G568">
        <v>3.0859999999999999E-2</v>
      </c>
      <c r="H568">
        <v>630714.82999999996</v>
      </c>
      <c r="I568">
        <v>3672232.85</v>
      </c>
      <c r="J568">
        <v>-68.91</v>
      </c>
      <c r="K568">
        <v>-68.91</v>
      </c>
      <c r="L568">
        <v>0</v>
      </c>
      <c r="M568" t="s">
        <v>376</v>
      </c>
      <c r="N568" t="s">
        <v>5</v>
      </c>
      <c r="O568">
        <v>24</v>
      </c>
      <c r="P568">
        <v>32</v>
      </c>
      <c r="Q568">
        <v>5963</v>
      </c>
    </row>
    <row r="569" spans="1:17" x14ac:dyDescent="0.25">
      <c r="A569" t="s">
        <v>375</v>
      </c>
      <c r="B569" t="s">
        <v>300</v>
      </c>
      <c r="C569" t="s">
        <v>21</v>
      </c>
      <c r="D569" t="s">
        <v>23</v>
      </c>
      <c r="E569" t="s">
        <v>141</v>
      </c>
      <c r="F569" t="s">
        <v>4</v>
      </c>
      <c r="G569">
        <v>2.281E-2</v>
      </c>
      <c r="H569">
        <v>630714.82999999996</v>
      </c>
      <c r="I569">
        <v>3672303.97</v>
      </c>
      <c r="J569">
        <v>-68.959999999999994</v>
      </c>
      <c r="K569">
        <v>-68.959999999999994</v>
      </c>
      <c r="L569">
        <v>0</v>
      </c>
      <c r="M569" t="s">
        <v>376</v>
      </c>
      <c r="N569" t="s">
        <v>5</v>
      </c>
      <c r="O569">
        <v>24</v>
      </c>
      <c r="P569">
        <v>32</v>
      </c>
      <c r="Q569">
        <v>5963</v>
      </c>
    </row>
    <row r="570" spans="1:17" x14ac:dyDescent="0.25">
      <c r="A570" t="s">
        <v>375</v>
      </c>
      <c r="B570" t="s">
        <v>300</v>
      </c>
      <c r="C570" t="s">
        <v>21</v>
      </c>
      <c r="D570" t="s">
        <v>23</v>
      </c>
      <c r="E570" t="s">
        <v>142</v>
      </c>
      <c r="F570" t="s">
        <v>4</v>
      </c>
      <c r="G570">
        <v>2.264E-2</v>
      </c>
      <c r="H570">
        <v>630714.82999999996</v>
      </c>
      <c r="I570">
        <v>3672303.97</v>
      </c>
      <c r="J570">
        <v>-68.959999999999994</v>
      </c>
      <c r="K570">
        <v>-68.959999999999994</v>
      </c>
      <c r="L570">
        <v>0</v>
      </c>
      <c r="M570" t="s">
        <v>376</v>
      </c>
      <c r="N570" t="s">
        <v>5</v>
      </c>
      <c r="O570">
        <v>24</v>
      </c>
      <c r="P570">
        <v>32</v>
      </c>
      <c r="Q570">
        <v>5963</v>
      </c>
    </row>
    <row r="571" spans="1:17" x14ac:dyDescent="0.25">
      <c r="A571" t="s">
        <v>375</v>
      </c>
      <c r="B571" t="s">
        <v>300</v>
      </c>
      <c r="C571" t="s">
        <v>21</v>
      </c>
      <c r="D571" t="s">
        <v>23</v>
      </c>
      <c r="E571" t="s">
        <v>143</v>
      </c>
      <c r="F571" t="s">
        <v>4</v>
      </c>
      <c r="G571">
        <v>2.2460000000000001E-2</v>
      </c>
      <c r="H571">
        <v>630714.82999999996</v>
      </c>
      <c r="I571">
        <v>3672303.97</v>
      </c>
      <c r="J571">
        <v>-68.959999999999994</v>
      </c>
      <c r="K571">
        <v>-68.959999999999994</v>
      </c>
      <c r="L571">
        <v>0</v>
      </c>
      <c r="M571" t="s">
        <v>376</v>
      </c>
      <c r="N571" t="s">
        <v>5</v>
      </c>
      <c r="O571">
        <v>24</v>
      </c>
      <c r="P571">
        <v>32</v>
      </c>
      <c r="Q571">
        <v>5963</v>
      </c>
    </row>
    <row r="572" spans="1:17" x14ac:dyDescent="0.25">
      <c r="A572" t="s">
        <v>375</v>
      </c>
      <c r="B572" t="s">
        <v>300</v>
      </c>
      <c r="C572" t="s">
        <v>21</v>
      </c>
      <c r="D572" t="s">
        <v>23</v>
      </c>
      <c r="E572" t="s">
        <v>135</v>
      </c>
      <c r="F572" t="s">
        <v>4</v>
      </c>
      <c r="G572">
        <v>2.205E-2</v>
      </c>
      <c r="H572">
        <v>630714.82999999996</v>
      </c>
      <c r="I572">
        <v>3672303.97</v>
      </c>
      <c r="J572">
        <v>-68.959999999999994</v>
      </c>
      <c r="K572">
        <v>-68.959999999999994</v>
      </c>
      <c r="L572">
        <v>0</v>
      </c>
      <c r="M572" t="s">
        <v>376</v>
      </c>
      <c r="N572" t="s">
        <v>5</v>
      </c>
      <c r="O572">
        <v>24</v>
      </c>
      <c r="P572">
        <v>32</v>
      </c>
      <c r="Q572">
        <v>5963</v>
      </c>
    </row>
    <row r="573" spans="1:17" x14ac:dyDescent="0.25">
      <c r="A573" t="s">
        <v>375</v>
      </c>
      <c r="B573" t="s">
        <v>300</v>
      </c>
      <c r="C573" t="s">
        <v>21</v>
      </c>
      <c r="D573" t="s">
        <v>23</v>
      </c>
      <c r="E573" t="s">
        <v>136</v>
      </c>
      <c r="F573" t="s">
        <v>4</v>
      </c>
      <c r="G573">
        <v>2.2089999999999999E-2</v>
      </c>
      <c r="H573">
        <v>630714.82999999996</v>
      </c>
      <c r="I573">
        <v>3672280.26</v>
      </c>
      <c r="J573">
        <v>-68.94</v>
      </c>
      <c r="K573">
        <v>-68.94</v>
      </c>
      <c r="L573">
        <v>0</v>
      </c>
      <c r="M573" t="s">
        <v>376</v>
      </c>
      <c r="N573" t="s">
        <v>5</v>
      </c>
      <c r="O573">
        <v>24</v>
      </c>
      <c r="P573">
        <v>32</v>
      </c>
      <c r="Q573">
        <v>5963</v>
      </c>
    </row>
    <row r="574" spans="1:17" x14ac:dyDescent="0.25">
      <c r="A574" t="s">
        <v>375</v>
      </c>
      <c r="B574" t="s">
        <v>300</v>
      </c>
      <c r="C574" t="s">
        <v>21</v>
      </c>
      <c r="D574" t="s">
        <v>23</v>
      </c>
      <c r="E574" t="s">
        <v>137</v>
      </c>
      <c r="F574" t="s">
        <v>4</v>
      </c>
      <c r="G574">
        <v>2.2929999999999999E-2</v>
      </c>
      <c r="H574">
        <v>630714.82999999996</v>
      </c>
      <c r="I574">
        <v>3672280.26</v>
      </c>
      <c r="J574">
        <v>-68.94</v>
      </c>
      <c r="K574">
        <v>-68.94</v>
      </c>
      <c r="L574">
        <v>0</v>
      </c>
      <c r="M574" t="s">
        <v>376</v>
      </c>
      <c r="N574" t="s">
        <v>5</v>
      </c>
      <c r="O574">
        <v>24</v>
      </c>
      <c r="P574">
        <v>32</v>
      </c>
      <c r="Q574">
        <v>5963</v>
      </c>
    </row>
    <row r="575" spans="1:17" x14ac:dyDescent="0.25">
      <c r="A575" t="s">
        <v>375</v>
      </c>
      <c r="B575" t="s">
        <v>300</v>
      </c>
      <c r="C575" t="s">
        <v>21</v>
      </c>
      <c r="D575" t="s">
        <v>23</v>
      </c>
      <c r="E575" t="s">
        <v>138</v>
      </c>
      <c r="F575" t="s">
        <v>4</v>
      </c>
      <c r="G575">
        <v>2.3369999999999998E-2</v>
      </c>
      <c r="H575">
        <v>630714.82999999996</v>
      </c>
      <c r="I575">
        <v>3672280.26</v>
      </c>
      <c r="J575">
        <v>-68.94</v>
      </c>
      <c r="K575">
        <v>-68.94</v>
      </c>
      <c r="L575">
        <v>0</v>
      </c>
      <c r="M575" t="s">
        <v>376</v>
      </c>
      <c r="N575" t="s">
        <v>5</v>
      </c>
      <c r="O575">
        <v>24</v>
      </c>
      <c r="P575">
        <v>32</v>
      </c>
      <c r="Q575">
        <v>5963</v>
      </c>
    </row>
    <row r="576" spans="1:17" x14ac:dyDescent="0.25">
      <c r="A576" t="s">
        <v>375</v>
      </c>
      <c r="B576" t="s">
        <v>300</v>
      </c>
      <c r="C576" t="s">
        <v>21</v>
      </c>
      <c r="D576" t="s">
        <v>23</v>
      </c>
      <c r="E576" t="s">
        <v>139</v>
      </c>
      <c r="F576" t="s">
        <v>4</v>
      </c>
      <c r="G576">
        <v>2.3279999999999999E-2</v>
      </c>
      <c r="H576">
        <v>630714.82999999996</v>
      </c>
      <c r="I576">
        <v>3672280.26</v>
      </c>
      <c r="J576">
        <v>-68.94</v>
      </c>
      <c r="K576">
        <v>-68.94</v>
      </c>
      <c r="L576">
        <v>0</v>
      </c>
      <c r="M576" t="s">
        <v>376</v>
      </c>
      <c r="N576" t="s">
        <v>5</v>
      </c>
      <c r="O576">
        <v>24</v>
      </c>
      <c r="P576">
        <v>32</v>
      </c>
      <c r="Q576">
        <v>5963</v>
      </c>
    </row>
    <row r="577" spans="1:17" x14ac:dyDescent="0.25">
      <c r="A577" t="s">
        <v>375</v>
      </c>
      <c r="B577" t="s">
        <v>300</v>
      </c>
      <c r="C577" t="s">
        <v>21</v>
      </c>
      <c r="D577" t="s">
        <v>23</v>
      </c>
      <c r="E577" t="s">
        <v>140</v>
      </c>
      <c r="F577" t="s">
        <v>4</v>
      </c>
      <c r="G577">
        <v>2.317E-2</v>
      </c>
      <c r="H577">
        <v>630714.82999999996</v>
      </c>
      <c r="I577">
        <v>3672280.26</v>
      </c>
      <c r="J577">
        <v>-68.94</v>
      </c>
      <c r="K577">
        <v>-68.94</v>
      </c>
      <c r="L577">
        <v>0</v>
      </c>
      <c r="M577" t="s">
        <v>376</v>
      </c>
      <c r="N577" t="s">
        <v>5</v>
      </c>
      <c r="O577">
        <v>24</v>
      </c>
      <c r="P577">
        <v>32</v>
      </c>
      <c r="Q577">
        <v>5963</v>
      </c>
    </row>
    <row r="578" spans="1:17" x14ac:dyDescent="0.25">
      <c r="A578" t="s">
        <v>375</v>
      </c>
      <c r="B578" t="s">
        <v>301</v>
      </c>
      <c r="C578" t="s">
        <v>21</v>
      </c>
      <c r="D578" t="s">
        <v>12</v>
      </c>
      <c r="E578" t="s">
        <v>3</v>
      </c>
      <c r="F578" t="s">
        <v>4</v>
      </c>
      <c r="G578">
        <v>0.37503999999999998</v>
      </c>
      <c r="H578">
        <v>630714.82999999996</v>
      </c>
      <c r="I578">
        <v>3672138.02</v>
      </c>
      <c r="J578">
        <v>-68.86</v>
      </c>
      <c r="K578">
        <v>-68.86</v>
      </c>
      <c r="L578">
        <v>0</v>
      </c>
      <c r="M578" t="s">
        <v>376</v>
      </c>
      <c r="N578" t="s">
        <v>5</v>
      </c>
      <c r="O578">
        <v>24</v>
      </c>
      <c r="P578">
        <v>32</v>
      </c>
      <c r="Q578">
        <v>5963</v>
      </c>
    </row>
    <row r="579" spans="1:17" x14ac:dyDescent="0.25">
      <c r="A579" t="s">
        <v>375</v>
      </c>
      <c r="B579" t="s">
        <v>301</v>
      </c>
      <c r="C579" t="s">
        <v>21</v>
      </c>
      <c r="D579" t="s">
        <v>12</v>
      </c>
      <c r="E579" t="s">
        <v>251</v>
      </c>
      <c r="F579" t="s">
        <v>4</v>
      </c>
      <c r="G579">
        <v>0.37414999999999998</v>
      </c>
      <c r="H579">
        <v>630714.82999999996</v>
      </c>
      <c r="I579">
        <v>3672138.02</v>
      </c>
      <c r="J579">
        <v>-68.86</v>
      </c>
      <c r="K579">
        <v>-68.86</v>
      </c>
      <c r="L579">
        <v>0</v>
      </c>
      <c r="M579" t="s">
        <v>376</v>
      </c>
      <c r="N579" t="s">
        <v>5</v>
      </c>
      <c r="O579">
        <v>24</v>
      </c>
      <c r="P579">
        <v>32</v>
      </c>
      <c r="Q579">
        <v>5963</v>
      </c>
    </row>
    <row r="580" spans="1:17" x14ac:dyDescent="0.25">
      <c r="A580" t="s">
        <v>375</v>
      </c>
      <c r="B580" t="s">
        <v>301</v>
      </c>
      <c r="C580" t="s">
        <v>21</v>
      </c>
      <c r="D580" t="s">
        <v>12</v>
      </c>
      <c r="E580" t="s">
        <v>255</v>
      </c>
      <c r="F580" t="s">
        <v>4</v>
      </c>
      <c r="G580">
        <v>2.7899999999999999E-3</v>
      </c>
      <c r="H580">
        <v>630714.82999999996</v>
      </c>
      <c r="I580">
        <v>3672280.26</v>
      </c>
      <c r="J580">
        <v>-68.94</v>
      </c>
      <c r="K580">
        <v>-68.94</v>
      </c>
      <c r="L580">
        <v>0</v>
      </c>
      <c r="M580" t="s">
        <v>376</v>
      </c>
      <c r="N580" t="s">
        <v>5</v>
      </c>
      <c r="O580">
        <v>24</v>
      </c>
      <c r="P580">
        <v>32</v>
      </c>
      <c r="Q580">
        <v>5963</v>
      </c>
    </row>
    <row r="581" spans="1:17" x14ac:dyDescent="0.25">
      <c r="A581" t="s">
        <v>375</v>
      </c>
      <c r="B581" t="s">
        <v>301</v>
      </c>
      <c r="C581" t="s">
        <v>21</v>
      </c>
      <c r="D581" t="s">
        <v>12</v>
      </c>
      <c r="E581" t="s">
        <v>7</v>
      </c>
      <c r="F581" t="s">
        <v>4</v>
      </c>
      <c r="G581">
        <v>0.37503999999999998</v>
      </c>
      <c r="H581">
        <v>630714.82999999996</v>
      </c>
      <c r="I581">
        <v>3672138.02</v>
      </c>
      <c r="J581">
        <v>-68.86</v>
      </c>
      <c r="K581">
        <v>-68.86</v>
      </c>
      <c r="L581">
        <v>0</v>
      </c>
      <c r="M581" t="s">
        <v>376</v>
      </c>
      <c r="N581" t="s">
        <v>5</v>
      </c>
      <c r="O581">
        <v>24</v>
      </c>
      <c r="P581">
        <v>32</v>
      </c>
      <c r="Q581">
        <v>5963</v>
      </c>
    </row>
    <row r="582" spans="1:17" x14ac:dyDescent="0.25">
      <c r="A582" t="s">
        <v>375</v>
      </c>
      <c r="B582" t="s">
        <v>301</v>
      </c>
      <c r="C582" t="s">
        <v>21</v>
      </c>
      <c r="D582" t="s">
        <v>12</v>
      </c>
      <c r="E582" t="s">
        <v>252</v>
      </c>
      <c r="F582" t="s">
        <v>4</v>
      </c>
      <c r="G582">
        <v>7.6999999999999996E-4</v>
      </c>
      <c r="H582">
        <v>630714.82999999996</v>
      </c>
      <c r="I582">
        <v>3672303.97</v>
      </c>
      <c r="J582">
        <v>-68.959999999999994</v>
      </c>
      <c r="K582">
        <v>-68.959999999999994</v>
      </c>
      <c r="L582">
        <v>0</v>
      </c>
      <c r="M582" t="s">
        <v>376</v>
      </c>
      <c r="N582" t="s">
        <v>5</v>
      </c>
      <c r="O582">
        <v>24</v>
      </c>
      <c r="P582">
        <v>32</v>
      </c>
      <c r="Q582">
        <v>5963</v>
      </c>
    </row>
    <row r="583" spans="1:17" x14ac:dyDescent="0.25">
      <c r="A583" t="s">
        <v>375</v>
      </c>
      <c r="B583" t="s">
        <v>301</v>
      </c>
      <c r="C583" t="s">
        <v>21</v>
      </c>
      <c r="D583" t="s">
        <v>12</v>
      </c>
      <c r="E583" t="s">
        <v>253</v>
      </c>
      <c r="F583" t="s">
        <v>4</v>
      </c>
      <c r="G583">
        <v>7.6999999999999996E-4</v>
      </c>
      <c r="H583">
        <v>630714.82999999996</v>
      </c>
      <c r="I583">
        <v>3672303.97</v>
      </c>
      <c r="J583">
        <v>-68.959999999999994</v>
      </c>
      <c r="K583">
        <v>-68.959999999999994</v>
      </c>
      <c r="L583">
        <v>0</v>
      </c>
      <c r="M583" t="s">
        <v>376</v>
      </c>
      <c r="N583" t="s">
        <v>5</v>
      </c>
      <c r="O583">
        <v>24</v>
      </c>
      <c r="P583">
        <v>32</v>
      </c>
      <c r="Q583">
        <v>5963</v>
      </c>
    </row>
    <row r="584" spans="1:17" x14ac:dyDescent="0.25">
      <c r="A584" t="s">
        <v>375</v>
      </c>
      <c r="B584" t="s">
        <v>301</v>
      </c>
      <c r="C584" t="s">
        <v>21</v>
      </c>
      <c r="D584" t="s">
        <v>12</v>
      </c>
      <c r="E584" t="s">
        <v>254</v>
      </c>
      <c r="F584" t="s">
        <v>4</v>
      </c>
      <c r="G584">
        <v>7.6000000000000004E-4</v>
      </c>
      <c r="H584">
        <v>630714.82999999996</v>
      </c>
      <c r="I584">
        <v>3672280.26</v>
      </c>
      <c r="J584">
        <v>-68.94</v>
      </c>
      <c r="K584">
        <v>-68.94</v>
      </c>
      <c r="L584">
        <v>0</v>
      </c>
      <c r="M584" t="s">
        <v>376</v>
      </c>
      <c r="N584" t="s">
        <v>5</v>
      </c>
      <c r="O584">
        <v>24</v>
      </c>
      <c r="P584">
        <v>32</v>
      </c>
      <c r="Q584">
        <v>5963</v>
      </c>
    </row>
    <row r="585" spans="1:17" x14ac:dyDescent="0.25">
      <c r="A585" t="s">
        <v>375</v>
      </c>
      <c r="B585" t="s">
        <v>301</v>
      </c>
      <c r="C585" t="s">
        <v>21</v>
      </c>
      <c r="D585" t="s">
        <v>12</v>
      </c>
      <c r="E585" t="s">
        <v>256</v>
      </c>
      <c r="F585" t="s">
        <v>4</v>
      </c>
      <c r="G585">
        <v>9.7000000000000005E-4</v>
      </c>
      <c r="H585">
        <v>630714.82999999996</v>
      </c>
      <c r="I585">
        <v>3672232.85</v>
      </c>
      <c r="J585">
        <v>-68.91</v>
      </c>
      <c r="K585">
        <v>-68.91</v>
      </c>
      <c r="L585">
        <v>0</v>
      </c>
      <c r="M585" t="s">
        <v>376</v>
      </c>
      <c r="N585" t="s">
        <v>5</v>
      </c>
      <c r="O585">
        <v>24</v>
      </c>
      <c r="P585">
        <v>32</v>
      </c>
      <c r="Q585">
        <v>5963</v>
      </c>
    </row>
    <row r="586" spans="1:17" x14ac:dyDescent="0.25">
      <c r="A586" t="s">
        <v>375</v>
      </c>
      <c r="B586" t="s">
        <v>301</v>
      </c>
      <c r="C586" t="s">
        <v>21</v>
      </c>
      <c r="D586" t="s">
        <v>12</v>
      </c>
      <c r="E586" t="s">
        <v>125</v>
      </c>
      <c r="F586" t="s">
        <v>4</v>
      </c>
      <c r="G586">
        <v>2.375E-2</v>
      </c>
      <c r="H586">
        <v>630714.82999999996</v>
      </c>
      <c r="I586">
        <v>3672232.85</v>
      </c>
      <c r="J586">
        <v>-68.91</v>
      </c>
      <c r="K586">
        <v>-68.91</v>
      </c>
      <c r="L586">
        <v>0</v>
      </c>
      <c r="M586" t="s">
        <v>376</v>
      </c>
      <c r="N586" t="s">
        <v>5</v>
      </c>
      <c r="O586">
        <v>24</v>
      </c>
      <c r="P586">
        <v>32</v>
      </c>
      <c r="Q586">
        <v>5963</v>
      </c>
    </row>
    <row r="587" spans="1:17" x14ac:dyDescent="0.25">
      <c r="A587" t="s">
        <v>375</v>
      </c>
      <c r="B587" t="s">
        <v>301</v>
      </c>
      <c r="C587" t="s">
        <v>21</v>
      </c>
      <c r="D587" t="s">
        <v>12</v>
      </c>
      <c r="E587" t="s">
        <v>128</v>
      </c>
      <c r="F587" t="s">
        <v>4</v>
      </c>
      <c r="G587">
        <v>2.8740000000000002E-2</v>
      </c>
      <c r="H587">
        <v>630714.82999999996</v>
      </c>
      <c r="I587">
        <v>3672209.14</v>
      </c>
      <c r="J587">
        <v>-68.89</v>
      </c>
      <c r="K587">
        <v>-68.89</v>
      </c>
      <c r="L587">
        <v>0</v>
      </c>
      <c r="M587" t="s">
        <v>376</v>
      </c>
      <c r="N587" t="s">
        <v>5</v>
      </c>
      <c r="O587">
        <v>24</v>
      </c>
      <c r="P587">
        <v>32</v>
      </c>
      <c r="Q587">
        <v>5963</v>
      </c>
    </row>
    <row r="588" spans="1:17" x14ac:dyDescent="0.25">
      <c r="A588" t="s">
        <v>375</v>
      </c>
      <c r="B588" t="s">
        <v>301</v>
      </c>
      <c r="C588" t="s">
        <v>21</v>
      </c>
      <c r="D588" t="s">
        <v>12</v>
      </c>
      <c r="E588" t="s">
        <v>129</v>
      </c>
      <c r="F588" t="s">
        <v>4</v>
      </c>
      <c r="G588">
        <v>3.3950000000000001E-2</v>
      </c>
      <c r="H588">
        <v>630714.82999999996</v>
      </c>
      <c r="I588">
        <v>3672209.14</v>
      </c>
      <c r="J588">
        <v>-68.89</v>
      </c>
      <c r="K588">
        <v>-68.89</v>
      </c>
      <c r="L588">
        <v>0</v>
      </c>
      <c r="M588" t="s">
        <v>376</v>
      </c>
      <c r="N588" t="s">
        <v>5</v>
      </c>
      <c r="O588">
        <v>24</v>
      </c>
      <c r="P588">
        <v>32</v>
      </c>
      <c r="Q588">
        <v>5963</v>
      </c>
    </row>
    <row r="589" spans="1:17" x14ac:dyDescent="0.25">
      <c r="A589" t="s">
        <v>375</v>
      </c>
      <c r="B589" t="s">
        <v>301</v>
      </c>
      <c r="C589" t="s">
        <v>21</v>
      </c>
      <c r="D589" t="s">
        <v>12</v>
      </c>
      <c r="E589" t="s">
        <v>130</v>
      </c>
      <c r="F589" t="s">
        <v>4</v>
      </c>
      <c r="G589">
        <v>3.8359999999999998E-2</v>
      </c>
      <c r="H589">
        <v>630714.82999999996</v>
      </c>
      <c r="I589">
        <v>3672185.43</v>
      </c>
      <c r="J589">
        <v>-68.89</v>
      </c>
      <c r="K589">
        <v>-68.89</v>
      </c>
      <c r="L589">
        <v>0</v>
      </c>
      <c r="M589" t="s">
        <v>376</v>
      </c>
      <c r="N589" t="s">
        <v>5</v>
      </c>
      <c r="O589">
        <v>24</v>
      </c>
      <c r="P589">
        <v>32</v>
      </c>
      <c r="Q589">
        <v>5963</v>
      </c>
    </row>
    <row r="590" spans="1:17" x14ac:dyDescent="0.25">
      <c r="A590" t="s">
        <v>375</v>
      </c>
      <c r="B590" t="s">
        <v>301</v>
      </c>
      <c r="C590" t="s">
        <v>21</v>
      </c>
      <c r="D590" t="s">
        <v>12</v>
      </c>
      <c r="E590" t="s">
        <v>131</v>
      </c>
      <c r="F590" t="s">
        <v>4</v>
      </c>
      <c r="G590">
        <v>4.2009999999999999E-2</v>
      </c>
      <c r="H590">
        <v>630714.82999999996</v>
      </c>
      <c r="I590">
        <v>3672185.43</v>
      </c>
      <c r="J590">
        <v>-68.89</v>
      </c>
      <c r="K590">
        <v>-68.89</v>
      </c>
      <c r="L590">
        <v>0</v>
      </c>
      <c r="M590" t="s">
        <v>376</v>
      </c>
      <c r="N590" t="s">
        <v>5</v>
      </c>
      <c r="O590">
        <v>24</v>
      </c>
      <c r="P590">
        <v>32</v>
      </c>
      <c r="Q590">
        <v>5963</v>
      </c>
    </row>
    <row r="591" spans="1:17" x14ac:dyDescent="0.25">
      <c r="A591" t="s">
        <v>375</v>
      </c>
      <c r="B591" t="s">
        <v>301</v>
      </c>
      <c r="C591" t="s">
        <v>21</v>
      </c>
      <c r="D591" t="s">
        <v>12</v>
      </c>
      <c r="E591" t="s">
        <v>132</v>
      </c>
      <c r="F591" t="s">
        <v>4</v>
      </c>
      <c r="G591">
        <v>4.5280000000000001E-2</v>
      </c>
      <c r="H591">
        <v>630714.82999999996</v>
      </c>
      <c r="I591">
        <v>3672161.72</v>
      </c>
      <c r="J591">
        <v>-68.86</v>
      </c>
      <c r="K591">
        <v>-68.86</v>
      </c>
      <c r="L591">
        <v>0</v>
      </c>
      <c r="M591" t="s">
        <v>376</v>
      </c>
      <c r="N591" t="s">
        <v>5</v>
      </c>
      <c r="O591">
        <v>24</v>
      </c>
      <c r="P591">
        <v>32</v>
      </c>
      <c r="Q591">
        <v>5963</v>
      </c>
    </row>
    <row r="592" spans="1:17" x14ac:dyDescent="0.25">
      <c r="A592" t="s">
        <v>375</v>
      </c>
      <c r="B592" t="s">
        <v>301</v>
      </c>
      <c r="C592" t="s">
        <v>21</v>
      </c>
      <c r="D592" t="s">
        <v>12</v>
      </c>
      <c r="E592" t="s">
        <v>133</v>
      </c>
      <c r="F592" t="s">
        <v>4</v>
      </c>
      <c r="G592">
        <v>4.6539999999999998E-2</v>
      </c>
      <c r="H592">
        <v>630714.82999999996</v>
      </c>
      <c r="I592">
        <v>3672138.02</v>
      </c>
      <c r="J592">
        <v>-68.86</v>
      </c>
      <c r="K592">
        <v>-68.86</v>
      </c>
      <c r="L592">
        <v>0</v>
      </c>
      <c r="M592" t="s">
        <v>376</v>
      </c>
      <c r="N592" t="s">
        <v>5</v>
      </c>
      <c r="O592">
        <v>24</v>
      </c>
      <c r="P592">
        <v>32</v>
      </c>
      <c r="Q592">
        <v>5963</v>
      </c>
    </row>
    <row r="593" spans="1:17" x14ac:dyDescent="0.25">
      <c r="A593" t="s">
        <v>375</v>
      </c>
      <c r="B593" t="s">
        <v>301</v>
      </c>
      <c r="C593" t="s">
        <v>21</v>
      </c>
      <c r="D593" t="s">
        <v>12</v>
      </c>
      <c r="E593" t="s">
        <v>219</v>
      </c>
      <c r="F593" t="s">
        <v>4</v>
      </c>
      <c r="G593">
        <v>4.8140000000000002E-2</v>
      </c>
      <c r="H593">
        <v>630714.82999999996</v>
      </c>
      <c r="I593">
        <v>3672138.02</v>
      </c>
      <c r="J593">
        <v>-68.86</v>
      </c>
      <c r="K593">
        <v>-68.86</v>
      </c>
      <c r="L593">
        <v>0</v>
      </c>
      <c r="M593" t="s">
        <v>376</v>
      </c>
      <c r="N593" t="s">
        <v>5</v>
      </c>
      <c r="O593">
        <v>24</v>
      </c>
      <c r="P593">
        <v>32</v>
      </c>
      <c r="Q593">
        <v>5963</v>
      </c>
    </row>
    <row r="594" spans="1:17" x14ac:dyDescent="0.25">
      <c r="A594" t="s">
        <v>375</v>
      </c>
      <c r="B594" t="s">
        <v>301</v>
      </c>
      <c r="C594" t="s">
        <v>21</v>
      </c>
      <c r="D594" t="s">
        <v>12</v>
      </c>
      <c r="E594" t="s">
        <v>220</v>
      </c>
      <c r="F594" t="s">
        <v>4</v>
      </c>
      <c r="G594">
        <v>4.5949999999999998E-2</v>
      </c>
      <c r="H594">
        <v>630714.82999999996</v>
      </c>
      <c r="I594">
        <v>3672114.31</v>
      </c>
      <c r="J594">
        <v>-68.73</v>
      </c>
      <c r="K594">
        <v>-68.73</v>
      </c>
      <c r="L594">
        <v>0</v>
      </c>
      <c r="M594" t="s">
        <v>376</v>
      </c>
      <c r="N594" t="s">
        <v>5</v>
      </c>
      <c r="O594">
        <v>24</v>
      </c>
      <c r="P594">
        <v>32</v>
      </c>
      <c r="Q594">
        <v>5963</v>
      </c>
    </row>
    <row r="595" spans="1:17" x14ac:dyDescent="0.25">
      <c r="A595" t="s">
        <v>375</v>
      </c>
      <c r="B595" t="s">
        <v>301</v>
      </c>
      <c r="C595" t="s">
        <v>21</v>
      </c>
      <c r="D595" t="s">
        <v>12</v>
      </c>
      <c r="E595" t="s">
        <v>221</v>
      </c>
      <c r="F595" t="s">
        <v>4</v>
      </c>
      <c r="G595">
        <v>4.3240000000000001E-2</v>
      </c>
      <c r="H595">
        <v>630714.82999999996</v>
      </c>
      <c r="I595">
        <v>3672114.31</v>
      </c>
      <c r="J595">
        <v>-68.73</v>
      </c>
      <c r="K595">
        <v>-68.73</v>
      </c>
      <c r="L595">
        <v>0</v>
      </c>
      <c r="M595" t="s">
        <v>376</v>
      </c>
      <c r="N595" t="s">
        <v>5</v>
      </c>
      <c r="O595">
        <v>24</v>
      </c>
      <c r="P595">
        <v>32</v>
      </c>
      <c r="Q595">
        <v>5963</v>
      </c>
    </row>
    <row r="596" spans="1:17" x14ac:dyDescent="0.25">
      <c r="A596" t="s">
        <v>375</v>
      </c>
      <c r="B596" t="s">
        <v>301</v>
      </c>
      <c r="C596" t="s">
        <v>21</v>
      </c>
      <c r="D596" t="s">
        <v>12</v>
      </c>
      <c r="E596" t="s">
        <v>222</v>
      </c>
      <c r="F596" t="s">
        <v>4</v>
      </c>
      <c r="G596">
        <v>3.5619999999999999E-2</v>
      </c>
      <c r="H596">
        <v>630714.82999999996</v>
      </c>
      <c r="I596">
        <v>3672090.6</v>
      </c>
      <c r="J596">
        <v>-68.86</v>
      </c>
      <c r="K596">
        <v>-68.86</v>
      </c>
      <c r="L596">
        <v>0</v>
      </c>
      <c r="M596" t="s">
        <v>376</v>
      </c>
      <c r="N596" t="s">
        <v>5</v>
      </c>
      <c r="O596">
        <v>24</v>
      </c>
      <c r="P596">
        <v>32</v>
      </c>
      <c r="Q596">
        <v>5963</v>
      </c>
    </row>
    <row r="597" spans="1:17" x14ac:dyDescent="0.25">
      <c r="A597" t="s">
        <v>375</v>
      </c>
      <c r="B597" t="s">
        <v>301</v>
      </c>
      <c r="C597" t="s">
        <v>21</v>
      </c>
      <c r="D597" t="s">
        <v>12</v>
      </c>
      <c r="E597" t="s">
        <v>223</v>
      </c>
      <c r="F597" t="s">
        <v>4</v>
      </c>
      <c r="G597">
        <v>2.665E-2</v>
      </c>
      <c r="H597">
        <v>630714.82999999996</v>
      </c>
      <c r="I597">
        <v>3672090.6</v>
      </c>
      <c r="J597">
        <v>-68.86</v>
      </c>
      <c r="K597">
        <v>-68.86</v>
      </c>
      <c r="L597">
        <v>0</v>
      </c>
      <c r="M597" t="s">
        <v>376</v>
      </c>
      <c r="N597" t="s">
        <v>5</v>
      </c>
      <c r="O597">
        <v>24</v>
      </c>
      <c r="P597">
        <v>32</v>
      </c>
      <c r="Q597">
        <v>5963</v>
      </c>
    </row>
    <row r="598" spans="1:17" x14ac:dyDescent="0.25">
      <c r="A598" t="s">
        <v>375</v>
      </c>
      <c r="B598" t="s">
        <v>301</v>
      </c>
      <c r="C598" t="s">
        <v>21</v>
      </c>
      <c r="D598" t="s">
        <v>12</v>
      </c>
      <c r="E598" t="s">
        <v>224</v>
      </c>
      <c r="F598" t="s">
        <v>4</v>
      </c>
      <c r="G598">
        <v>1.753E-2</v>
      </c>
      <c r="H598">
        <v>630750</v>
      </c>
      <c r="I598">
        <v>3672075</v>
      </c>
      <c r="J598">
        <v>-68.66</v>
      </c>
      <c r="K598">
        <v>-68.66</v>
      </c>
      <c r="L598">
        <v>0</v>
      </c>
      <c r="M598" t="s">
        <v>376</v>
      </c>
      <c r="N598" t="s">
        <v>5</v>
      </c>
      <c r="O598">
        <v>24</v>
      </c>
      <c r="P598">
        <v>32</v>
      </c>
      <c r="Q598">
        <v>5963</v>
      </c>
    </row>
    <row r="599" spans="1:17" x14ac:dyDescent="0.25">
      <c r="A599" t="s">
        <v>375</v>
      </c>
      <c r="B599" t="s">
        <v>301</v>
      </c>
      <c r="C599" t="s">
        <v>21</v>
      </c>
      <c r="D599" t="s">
        <v>12</v>
      </c>
      <c r="E599" t="s">
        <v>225</v>
      </c>
      <c r="F599" t="s">
        <v>4</v>
      </c>
      <c r="G599">
        <v>1.1259999999999999E-2</v>
      </c>
      <c r="H599">
        <v>630825</v>
      </c>
      <c r="I599">
        <v>3672075</v>
      </c>
      <c r="J599">
        <v>-69.260000000000005</v>
      </c>
      <c r="K599">
        <v>-69.260000000000005</v>
      </c>
      <c r="L599">
        <v>0</v>
      </c>
      <c r="M599" t="s">
        <v>376</v>
      </c>
      <c r="N599" t="s">
        <v>5</v>
      </c>
      <c r="O599">
        <v>24</v>
      </c>
      <c r="P599">
        <v>32</v>
      </c>
      <c r="Q599">
        <v>5963</v>
      </c>
    </row>
    <row r="600" spans="1:17" x14ac:dyDescent="0.25">
      <c r="A600" t="s">
        <v>375</v>
      </c>
      <c r="B600" t="s">
        <v>301</v>
      </c>
      <c r="C600" t="s">
        <v>21</v>
      </c>
      <c r="D600" t="s">
        <v>12</v>
      </c>
      <c r="E600" t="s">
        <v>134</v>
      </c>
      <c r="F600" t="s">
        <v>4</v>
      </c>
      <c r="G600">
        <v>9.7000000000000005E-4</v>
      </c>
      <c r="H600">
        <v>630714.82999999996</v>
      </c>
      <c r="I600">
        <v>3672232.85</v>
      </c>
      <c r="J600">
        <v>-68.91</v>
      </c>
      <c r="K600">
        <v>-68.91</v>
      </c>
      <c r="L600">
        <v>0</v>
      </c>
      <c r="M600" t="s">
        <v>376</v>
      </c>
      <c r="N600" t="s">
        <v>5</v>
      </c>
      <c r="O600">
        <v>24</v>
      </c>
      <c r="P600">
        <v>32</v>
      </c>
      <c r="Q600">
        <v>5963</v>
      </c>
    </row>
    <row r="601" spans="1:17" x14ac:dyDescent="0.25">
      <c r="A601" t="s">
        <v>375</v>
      </c>
      <c r="B601" t="s">
        <v>301</v>
      </c>
      <c r="C601" t="s">
        <v>21</v>
      </c>
      <c r="D601" t="s">
        <v>12</v>
      </c>
      <c r="E601" t="s">
        <v>141</v>
      </c>
      <c r="F601" t="s">
        <v>4</v>
      </c>
      <c r="G601">
        <v>2.5000000000000001E-4</v>
      </c>
      <c r="H601">
        <v>630714.82999999996</v>
      </c>
      <c r="I601">
        <v>3672303.97</v>
      </c>
      <c r="J601">
        <v>-68.959999999999994</v>
      </c>
      <c r="K601">
        <v>-68.959999999999994</v>
      </c>
      <c r="L601">
        <v>0</v>
      </c>
      <c r="M601" t="s">
        <v>376</v>
      </c>
      <c r="N601" t="s">
        <v>5</v>
      </c>
      <c r="O601">
        <v>24</v>
      </c>
      <c r="P601">
        <v>32</v>
      </c>
      <c r="Q601">
        <v>5963</v>
      </c>
    </row>
    <row r="602" spans="1:17" x14ac:dyDescent="0.25">
      <c r="A602" t="s">
        <v>375</v>
      </c>
      <c r="B602" t="s">
        <v>301</v>
      </c>
      <c r="C602" t="s">
        <v>21</v>
      </c>
      <c r="D602" t="s">
        <v>12</v>
      </c>
      <c r="E602" t="s">
        <v>142</v>
      </c>
      <c r="F602" t="s">
        <v>4</v>
      </c>
      <c r="G602">
        <v>2.5999999999999998E-4</v>
      </c>
      <c r="H602">
        <v>630714.82999999996</v>
      </c>
      <c r="I602">
        <v>3672303.97</v>
      </c>
      <c r="J602">
        <v>-68.959999999999994</v>
      </c>
      <c r="K602">
        <v>-68.959999999999994</v>
      </c>
      <c r="L602">
        <v>0</v>
      </c>
      <c r="M602" t="s">
        <v>376</v>
      </c>
      <c r="N602" t="s">
        <v>5</v>
      </c>
      <c r="O602">
        <v>24</v>
      </c>
      <c r="P602">
        <v>32</v>
      </c>
      <c r="Q602">
        <v>5963</v>
      </c>
    </row>
    <row r="603" spans="1:17" x14ac:dyDescent="0.25">
      <c r="A603" t="s">
        <v>375</v>
      </c>
      <c r="B603" t="s">
        <v>301</v>
      </c>
      <c r="C603" t="s">
        <v>21</v>
      </c>
      <c r="D603" t="s">
        <v>12</v>
      </c>
      <c r="E603" t="s">
        <v>143</v>
      </c>
      <c r="F603" t="s">
        <v>4</v>
      </c>
      <c r="G603">
        <v>2.5999999999999998E-4</v>
      </c>
      <c r="H603">
        <v>630714.82999999996</v>
      </c>
      <c r="I603">
        <v>3672303.97</v>
      </c>
      <c r="J603">
        <v>-68.959999999999994</v>
      </c>
      <c r="K603">
        <v>-68.959999999999994</v>
      </c>
      <c r="L603">
        <v>0</v>
      </c>
      <c r="M603" t="s">
        <v>376</v>
      </c>
      <c r="N603" t="s">
        <v>5</v>
      </c>
      <c r="O603">
        <v>24</v>
      </c>
      <c r="P603">
        <v>32</v>
      </c>
      <c r="Q603">
        <v>5963</v>
      </c>
    </row>
    <row r="604" spans="1:17" x14ac:dyDescent="0.25">
      <c r="A604" t="s">
        <v>375</v>
      </c>
      <c r="B604" t="s">
        <v>301</v>
      </c>
      <c r="C604" t="s">
        <v>21</v>
      </c>
      <c r="D604" t="s">
        <v>12</v>
      </c>
      <c r="E604" t="s">
        <v>135</v>
      </c>
      <c r="F604" t="s">
        <v>4</v>
      </c>
      <c r="G604">
        <v>2.5999999999999998E-4</v>
      </c>
      <c r="H604">
        <v>630714.82999999996</v>
      </c>
      <c r="I604">
        <v>3672303.97</v>
      </c>
      <c r="J604">
        <v>-68.959999999999994</v>
      </c>
      <c r="K604">
        <v>-68.959999999999994</v>
      </c>
      <c r="L604">
        <v>0</v>
      </c>
      <c r="M604" t="s">
        <v>376</v>
      </c>
      <c r="N604" t="s">
        <v>5</v>
      </c>
      <c r="O604">
        <v>24</v>
      </c>
      <c r="P604">
        <v>32</v>
      </c>
      <c r="Q604">
        <v>5963</v>
      </c>
    </row>
    <row r="605" spans="1:17" x14ac:dyDescent="0.25">
      <c r="A605" t="s">
        <v>375</v>
      </c>
      <c r="B605" t="s">
        <v>301</v>
      </c>
      <c r="C605" t="s">
        <v>21</v>
      </c>
      <c r="D605" t="s">
        <v>12</v>
      </c>
      <c r="E605" t="s">
        <v>136</v>
      </c>
      <c r="F605" t="s">
        <v>4</v>
      </c>
      <c r="G605">
        <v>2.5999999999999998E-4</v>
      </c>
      <c r="H605">
        <v>630714.82999999996</v>
      </c>
      <c r="I605">
        <v>3672303.97</v>
      </c>
      <c r="J605">
        <v>-68.959999999999994</v>
      </c>
      <c r="K605">
        <v>-68.959999999999994</v>
      </c>
      <c r="L605">
        <v>0</v>
      </c>
      <c r="M605" t="s">
        <v>376</v>
      </c>
      <c r="N605" t="s">
        <v>5</v>
      </c>
      <c r="O605">
        <v>24</v>
      </c>
      <c r="P605">
        <v>32</v>
      </c>
      <c r="Q605">
        <v>5963</v>
      </c>
    </row>
    <row r="606" spans="1:17" x14ac:dyDescent="0.25">
      <c r="A606" t="s">
        <v>375</v>
      </c>
      <c r="B606" t="s">
        <v>301</v>
      </c>
      <c r="C606" t="s">
        <v>21</v>
      </c>
      <c r="D606" t="s">
        <v>12</v>
      </c>
      <c r="E606" t="s">
        <v>137</v>
      </c>
      <c r="F606" t="s">
        <v>4</v>
      </c>
      <c r="G606">
        <v>2.5999999999999998E-4</v>
      </c>
      <c r="H606">
        <v>630714.82999999996</v>
      </c>
      <c r="I606">
        <v>3672303.97</v>
      </c>
      <c r="J606">
        <v>-68.959999999999994</v>
      </c>
      <c r="K606">
        <v>-68.959999999999994</v>
      </c>
      <c r="L606">
        <v>0</v>
      </c>
      <c r="M606" t="s">
        <v>376</v>
      </c>
      <c r="N606" t="s">
        <v>5</v>
      </c>
      <c r="O606">
        <v>24</v>
      </c>
      <c r="P606">
        <v>32</v>
      </c>
      <c r="Q606">
        <v>5963</v>
      </c>
    </row>
    <row r="607" spans="1:17" x14ac:dyDescent="0.25">
      <c r="A607" t="s">
        <v>375</v>
      </c>
      <c r="B607" t="s">
        <v>301</v>
      </c>
      <c r="C607" t="s">
        <v>21</v>
      </c>
      <c r="D607" t="s">
        <v>12</v>
      </c>
      <c r="E607" t="s">
        <v>138</v>
      </c>
      <c r="F607" t="s">
        <v>4</v>
      </c>
      <c r="G607">
        <v>2.5000000000000001E-4</v>
      </c>
      <c r="H607">
        <v>630714.82999999996</v>
      </c>
      <c r="I607">
        <v>3672280.26</v>
      </c>
      <c r="J607">
        <v>-68.94</v>
      </c>
      <c r="K607">
        <v>-68.94</v>
      </c>
      <c r="L607">
        <v>0</v>
      </c>
      <c r="M607" t="s">
        <v>376</v>
      </c>
      <c r="N607" t="s">
        <v>5</v>
      </c>
      <c r="O607">
        <v>24</v>
      </c>
      <c r="P607">
        <v>32</v>
      </c>
      <c r="Q607">
        <v>5963</v>
      </c>
    </row>
    <row r="608" spans="1:17" x14ac:dyDescent="0.25">
      <c r="A608" t="s">
        <v>375</v>
      </c>
      <c r="B608" t="s">
        <v>301</v>
      </c>
      <c r="C608" t="s">
        <v>21</v>
      </c>
      <c r="D608" t="s">
        <v>12</v>
      </c>
      <c r="E608" t="s">
        <v>139</v>
      </c>
      <c r="F608" t="s">
        <v>4</v>
      </c>
      <c r="G608">
        <v>2.5000000000000001E-4</v>
      </c>
      <c r="H608">
        <v>630714.82999999996</v>
      </c>
      <c r="I608">
        <v>3672280.26</v>
      </c>
      <c r="J608">
        <v>-68.94</v>
      </c>
      <c r="K608">
        <v>-68.94</v>
      </c>
      <c r="L608">
        <v>0</v>
      </c>
      <c r="M608" t="s">
        <v>376</v>
      </c>
      <c r="N608" t="s">
        <v>5</v>
      </c>
      <c r="O608">
        <v>24</v>
      </c>
      <c r="P608">
        <v>32</v>
      </c>
      <c r="Q608">
        <v>5963</v>
      </c>
    </row>
    <row r="609" spans="1:17" x14ac:dyDescent="0.25">
      <c r="A609" t="s">
        <v>375</v>
      </c>
      <c r="B609" t="s">
        <v>301</v>
      </c>
      <c r="C609" t="s">
        <v>21</v>
      </c>
      <c r="D609" t="s">
        <v>12</v>
      </c>
      <c r="E609" t="s">
        <v>140</v>
      </c>
      <c r="F609" t="s">
        <v>4</v>
      </c>
      <c r="G609">
        <v>2.5000000000000001E-4</v>
      </c>
      <c r="H609">
        <v>630714.82999999996</v>
      </c>
      <c r="I609">
        <v>3672280.26</v>
      </c>
      <c r="J609">
        <v>-68.94</v>
      </c>
      <c r="K609">
        <v>-68.94</v>
      </c>
      <c r="L609">
        <v>0</v>
      </c>
      <c r="M609" t="s">
        <v>376</v>
      </c>
      <c r="N609" t="s">
        <v>5</v>
      </c>
      <c r="O609">
        <v>24</v>
      </c>
      <c r="P609">
        <v>32</v>
      </c>
      <c r="Q609">
        <v>5963</v>
      </c>
    </row>
    <row r="610" spans="1:17" x14ac:dyDescent="0.25">
      <c r="A610" t="s">
        <v>375</v>
      </c>
      <c r="B610" t="s">
        <v>302</v>
      </c>
      <c r="C610" t="s">
        <v>16</v>
      </c>
      <c r="D610" t="s">
        <v>18</v>
      </c>
      <c r="E610" t="s">
        <v>3</v>
      </c>
      <c r="F610" t="s">
        <v>4</v>
      </c>
      <c r="G610">
        <v>8.0999999999999996E-4</v>
      </c>
      <c r="H610">
        <v>630472.43999999994</v>
      </c>
      <c r="I610">
        <v>3672375.09</v>
      </c>
      <c r="J610">
        <v>-69.489999999999995</v>
      </c>
      <c r="K610">
        <v>-69.489999999999995</v>
      </c>
      <c r="L610">
        <v>0</v>
      </c>
      <c r="M610" t="s">
        <v>376</v>
      </c>
      <c r="N610" t="s">
        <v>5</v>
      </c>
      <c r="O610">
        <v>10</v>
      </c>
      <c r="P610">
        <v>17</v>
      </c>
      <c r="Q610">
        <v>5963</v>
      </c>
    </row>
    <row r="611" spans="1:17" x14ac:dyDescent="0.25">
      <c r="A611" t="s">
        <v>375</v>
      </c>
      <c r="B611" t="s">
        <v>302</v>
      </c>
      <c r="C611" t="s">
        <v>16</v>
      </c>
      <c r="D611" t="s">
        <v>18</v>
      </c>
      <c r="E611" t="s">
        <v>255</v>
      </c>
      <c r="F611" t="s">
        <v>4</v>
      </c>
      <c r="G611">
        <v>8.0999999999999996E-4</v>
      </c>
      <c r="H611">
        <v>630472.43999999994</v>
      </c>
      <c r="I611">
        <v>3672375.09</v>
      </c>
      <c r="J611">
        <v>-69.489999999999995</v>
      </c>
      <c r="K611">
        <v>-69.489999999999995</v>
      </c>
      <c r="L611">
        <v>0</v>
      </c>
      <c r="M611" t="s">
        <v>376</v>
      </c>
      <c r="N611" t="s">
        <v>5</v>
      </c>
      <c r="O611">
        <v>10</v>
      </c>
      <c r="P611">
        <v>17</v>
      </c>
      <c r="Q611">
        <v>5963</v>
      </c>
    </row>
    <row r="612" spans="1:17" x14ac:dyDescent="0.25">
      <c r="A612" t="s">
        <v>375</v>
      </c>
      <c r="B612" t="s">
        <v>302</v>
      </c>
      <c r="C612" t="s">
        <v>16</v>
      </c>
      <c r="D612" t="s">
        <v>18</v>
      </c>
      <c r="E612" t="s">
        <v>7</v>
      </c>
      <c r="F612" t="s">
        <v>4</v>
      </c>
      <c r="G612">
        <v>8.0999999999999996E-4</v>
      </c>
      <c r="H612">
        <v>630472.43999999994</v>
      </c>
      <c r="I612">
        <v>3672375.09</v>
      </c>
      <c r="J612">
        <v>-69.489999999999995</v>
      </c>
      <c r="K612">
        <v>-69.489999999999995</v>
      </c>
      <c r="L612">
        <v>0</v>
      </c>
      <c r="M612" t="s">
        <v>376</v>
      </c>
      <c r="N612" t="s">
        <v>5</v>
      </c>
      <c r="O612">
        <v>10</v>
      </c>
      <c r="P612">
        <v>17</v>
      </c>
      <c r="Q612">
        <v>5963</v>
      </c>
    </row>
    <row r="613" spans="1:17" x14ac:dyDescent="0.25">
      <c r="A613" t="s">
        <v>375</v>
      </c>
      <c r="B613" t="s">
        <v>302</v>
      </c>
      <c r="C613" t="s">
        <v>16</v>
      </c>
      <c r="D613" t="s">
        <v>18</v>
      </c>
      <c r="E613" t="s">
        <v>252</v>
      </c>
      <c r="F613" t="s">
        <v>4</v>
      </c>
      <c r="G613">
        <v>3.4000000000000002E-4</v>
      </c>
      <c r="H613">
        <v>630472.43999999994</v>
      </c>
      <c r="I613">
        <v>3672375.09</v>
      </c>
      <c r="J613">
        <v>-69.489999999999995</v>
      </c>
      <c r="K613">
        <v>-69.489999999999995</v>
      </c>
      <c r="L613">
        <v>0</v>
      </c>
      <c r="M613" t="s">
        <v>376</v>
      </c>
      <c r="N613" t="s">
        <v>5</v>
      </c>
      <c r="O613">
        <v>10</v>
      </c>
      <c r="P613">
        <v>17</v>
      </c>
      <c r="Q613">
        <v>5963</v>
      </c>
    </row>
    <row r="614" spans="1:17" x14ac:dyDescent="0.25">
      <c r="A614" t="s">
        <v>375</v>
      </c>
      <c r="B614" t="s">
        <v>302</v>
      </c>
      <c r="C614" t="s">
        <v>16</v>
      </c>
      <c r="D614" t="s">
        <v>18</v>
      </c>
      <c r="E614" t="s">
        <v>253</v>
      </c>
      <c r="F614" t="s">
        <v>4</v>
      </c>
      <c r="G614">
        <v>2.1000000000000001E-4</v>
      </c>
      <c r="H614">
        <v>630593.64</v>
      </c>
      <c r="I614">
        <v>3672375.09</v>
      </c>
      <c r="J614">
        <v>-69.260000000000005</v>
      </c>
      <c r="K614">
        <v>-69.260000000000005</v>
      </c>
      <c r="L614">
        <v>0</v>
      </c>
      <c r="M614" t="s">
        <v>376</v>
      </c>
      <c r="N614" t="s">
        <v>5</v>
      </c>
      <c r="O614">
        <v>10</v>
      </c>
      <c r="P614">
        <v>17</v>
      </c>
      <c r="Q614">
        <v>5963</v>
      </c>
    </row>
    <row r="615" spans="1:17" x14ac:dyDescent="0.25">
      <c r="A615" t="s">
        <v>375</v>
      </c>
      <c r="B615" t="s">
        <v>302</v>
      </c>
      <c r="C615" t="s">
        <v>16</v>
      </c>
      <c r="D615" t="s">
        <v>18</v>
      </c>
      <c r="E615" t="s">
        <v>254</v>
      </c>
      <c r="F615" t="s">
        <v>4</v>
      </c>
      <c r="G615">
        <v>2.7E-4</v>
      </c>
      <c r="H615">
        <v>630472.43999999994</v>
      </c>
      <c r="I615">
        <v>3672375.09</v>
      </c>
      <c r="J615">
        <v>-69.489999999999995</v>
      </c>
      <c r="K615">
        <v>-69.489999999999995</v>
      </c>
      <c r="L615">
        <v>0</v>
      </c>
      <c r="M615" t="s">
        <v>376</v>
      </c>
      <c r="N615" t="s">
        <v>5</v>
      </c>
      <c r="O615">
        <v>10</v>
      </c>
      <c r="P615">
        <v>17</v>
      </c>
      <c r="Q615">
        <v>5963</v>
      </c>
    </row>
    <row r="616" spans="1:17" x14ac:dyDescent="0.25">
      <c r="A616" t="s">
        <v>375</v>
      </c>
      <c r="B616" t="s">
        <v>302</v>
      </c>
      <c r="C616" t="s">
        <v>16</v>
      </c>
      <c r="D616" t="s">
        <v>18</v>
      </c>
      <c r="E616" t="s">
        <v>256</v>
      </c>
      <c r="F616" t="s">
        <v>4</v>
      </c>
      <c r="G616">
        <v>9.0000000000000006E-5</v>
      </c>
      <c r="H616">
        <v>630714.82999999996</v>
      </c>
      <c r="I616">
        <v>3672209.14</v>
      </c>
      <c r="J616">
        <v>-68.89</v>
      </c>
      <c r="K616">
        <v>-68.89</v>
      </c>
      <c r="L616">
        <v>0</v>
      </c>
      <c r="M616" t="s">
        <v>376</v>
      </c>
      <c r="N616" t="s">
        <v>5</v>
      </c>
      <c r="O616">
        <v>10</v>
      </c>
      <c r="P616">
        <v>17</v>
      </c>
      <c r="Q616">
        <v>5963</v>
      </c>
    </row>
    <row r="617" spans="1:17" x14ac:dyDescent="0.25">
      <c r="A617" t="s">
        <v>375</v>
      </c>
      <c r="B617" t="s">
        <v>302</v>
      </c>
      <c r="C617" t="s">
        <v>16</v>
      </c>
      <c r="D617" t="s">
        <v>18</v>
      </c>
      <c r="E617" t="s">
        <v>134</v>
      </c>
      <c r="F617" t="s">
        <v>4</v>
      </c>
      <c r="G617">
        <v>9.0000000000000006E-5</v>
      </c>
      <c r="H617">
        <v>630714.82999999996</v>
      </c>
      <c r="I617">
        <v>3672209.14</v>
      </c>
      <c r="J617">
        <v>-68.89</v>
      </c>
      <c r="K617">
        <v>-68.89</v>
      </c>
      <c r="L617">
        <v>0</v>
      </c>
      <c r="M617" t="s">
        <v>376</v>
      </c>
      <c r="N617" t="s">
        <v>5</v>
      </c>
      <c r="O617">
        <v>10</v>
      </c>
      <c r="P617">
        <v>17</v>
      </c>
      <c r="Q617">
        <v>5963</v>
      </c>
    </row>
    <row r="618" spans="1:17" x14ac:dyDescent="0.25">
      <c r="A618" t="s">
        <v>375</v>
      </c>
      <c r="B618" t="s">
        <v>302</v>
      </c>
      <c r="C618" t="s">
        <v>16</v>
      </c>
      <c r="D618" t="s">
        <v>18</v>
      </c>
      <c r="E618" t="s">
        <v>141</v>
      </c>
      <c r="F618" t="s">
        <v>4</v>
      </c>
      <c r="G618">
        <v>1.2E-4</v>
      </c>
      <c r="H618">
        <v>630472.43999999994</v>
      </c>
      <c r="I618">
        <v>3672375.09</v>
      </c>
      <c r="J618">
        <v>-69.489999999999995</v>
      </c>
      <c r="K618">
        <v>-69.489999999999995</v>
      </c>
      <c r="L618">
        <v>0</v>
      </c>
      <c r="M618" t="s">
        <v>376</v>
      </c>
      <c r="N618" t="s">
        <v>5</v>
      </c>
      <c r="O618">
        <v>10</v>
      </c>
      <c r="P618">
        <v>17</v>
      </c>
      <c r="Q618">
        <v>5963</v>
      </c>
    </row>
    <row r="619" spans="1:17" x14ac:dyDescent="0.25">
      <c r="A619" t="s">
        <v>375</v>
      </c>
      <c r="B619" t="s">
        <v>302</v>
      </c>
      <c r="C619" t="s">
        <v>16</v>
      </c>
      <c r="D619" t="s">
        <v>18</v>
      </c>
      <c r="E619" t="s">
        <v>142</v>
      </c>
      <c r="F619" t="s">
        <v>4</v>
      </c>
      <c r="G619">
        <v>1.2E-4</v>
      </c>
      <c r="H619">
        <v>630472.43999999994</v>
      </c>
      <c r="I619">
        <v>3672375.09</v>
      </c>
      <c r="J619">
        <v>-69.489999999999995</v>
      </c>
      <c r="K619">
        <v>-69.489999999999995</v>
      </c>
      <c r="L619">
        <v>0</v>
      </c>
      <c r="M619" t="s">
        <v>376</v>
      </c>
      <c r="N619" t="s">
        <v>5</v>
      </c>
      <c r="O619">
        <v>10</v>
      </c>
      <c r="P619">
        <v>17</v>
      </c>
      <c r="Q619">
        <v>5963</v>
      </c>
    </row>
    <row r="620" spans="1:17" x14ac:dyDescent="0.25">
      <c r="A620" t="s">
        <v>375</v>
      </c>
      <c r="B620" t="s">
        <v>302</v>
      </c>
      <c r="C620" t="s">
        <v>16</v>
      </c>
      <c r="D620" t="s">
        <v>18</v>
      </c>
      <c r="E620" t="s">
        <v>143</v>
      </c>
      <c r="F620" t="s">
        <v>4</v>
      </c>
      <c r="G620">
        <v>1.1E-4</v>
      </c>
      <c r="H620">
        <v>630448.19999999995</v>
      </c>
      <c r="I620">
        <v>3672375.09</v>
      </c>
      <c r="J620">
        <v>-69.53</v>
      </c>
      <c r="K620">
        <v>-69.53</v>
      </c>
      <c r="L620">
        <v>0</v>
      </c>
      <c r="M620" t="s">
        <v>376</v>
      </c>
      <c r="N620" t="s">
        <v>5</v>
      </c>
      <c r="O620">
        <v>10</v>
      </c>
      <c r="P620">
        <v>17</v>
      </c>
      <c r="Q620">
        <v>5963</v>
      </c>
    </row>
    <row r="621" spans="1:17" x14ac:dyDescent="0.25">
      <c r="A621" t="s">
        <v>375</v>
      </c>
      <c r="B621" t="s">
        <v>302</v>
      </c>
      <c r="C621" t="s">
        <v>16</v>
      </c>
      <c r="D621" t="s">
        <v>18</v>
      </c>
      <c r="E621" t="s">
        <v>135</v>
      </c>
      <c r="F621" t="s">
        <v>4</v>
      </c>
      <c r="G621">
        <v>8.0000000000000007E-5</v>
      </c>
      <c r="H621">
        <v>630593.64</v>
      </c>
      <c r="I621">
        <v>3672375.09</v>
      </c>
      <c r="J621">
        <v>-69.260000000000005</v>
      </c>
      <c r="K621">
        <v>-69.260000000000005</v>
      </c>
      <c r="L621">
        <v>0</v>
      </c>
      <c r="M621" t="s">
        <v>376</v>
      </c>
      <c r="N621" t="s">
        <v>5</v>
      </c>
      <c r="O621">
        <v>10</v>
      </c>
      <c r="P621">
        <v>17</v>
      </c>
      <c r="Q621">
        <v>5963</v>
      </c>
    </row>
    <row r="622" spans="1:17" x14ac:dyDescent="0.25">
      <c r="A622" t="s">
        <v>375</v>
      </c>
      <c r="B622" t="s">
        <v>302</v>
      </c>
      <c r="C622" t="s">
        <v>16</v>
      </c>
      <c r="D622" t="s">
        <v>18</v>
      </c>
      <c r="E622" t="s">
        <v>136</v>
      </c>
      <c r="F622" t="s">
        <v>4</v>
      </c>
      <c r="G622">
        <v>6.9999999999999994E-5</v>
      </c>
      <c r="H622">
        <v>630593.64</v>
      </c>
      <c r="I622">
        <v>3672375.09</v>
      </c>
      <c r="J622">
        <v>-69.260000000000005</v>
      </c>
      <c r="K622">
        <v>-69.260000000000005</v>
      </c>
      <c r="L622">
        <v>0</v>
      </c>
      <c r="M622" t="s">
        <v>376</v>
      </c>
      <c r="N622" t="s">
        <v>5</v>
      </c>
      <c r="O622">
        <v>10</v>
      </c>
      <c r="P622">
        <v>17</v>
      </c>
      <c r="Q622">
        <v>5963</v>
      </c>
    </row>
    <row r="623" spans="1:17" x14ac:dyDescent="0.25">
      <c r="A623" t="s">
        <v>375</v>
      </c>
      <c r="B623" t="s">
        <v>302</v>
      </c>
      <c r="C623" t="s">
        <v>16</v>
      </c>
      <c r="D623" t="s">
        <v>18</v>
      </c>
      <c r="E623" t="s">
        <v>137</v>
      </c>
      <c r="F623" t="s">
        <v>4</v>
      </c>
      <c r="G623">
        <v>6.9999999999999994E-5</v>
      </c>
      <c r="H623">
        <v>630423.97</v>
      </c>
      <c r="I623">
        <v>3672375.09</v>
      </c>
      <c r="J623">
        <v>-69.58</v>
      </c>
      <c r="K623">
        <v>-69.58</v>
      </c>
      <c r="L623">
        <v>0</v>
      </c>
      <c r="M623" t="s">
        <v>376</v>
      </c>
      <c r="N623" t="s">
        <v>5</v>
      </c>
      <c r="O623">
        <v>10</v>
      </c>
      <c r="P623">
        <v>17</v>
      </c>
      <c r="Q623">
        <v>5963</v>
      </c>
    </row>
    <row r="624" spans="1:17" x14ac:dyDescent="0.25">
      <c r="A624" t="s">
        <v>375</v>
      </c>
      <c r="B624" t="s">
        <v>302</v>
      </c>
      <c r="C624" t="s">
        <v>16</v>
      </c>
      <c r="D624" t="s">
        <v>18</v>
      </c>
      <c r="E624" t="s">
        <v>138</v>
      </c>
      <c r="F624" t="s">
        <v>4</v>
      </c>
      <c r="G624">
        <v>1E-4</v>
      </c>
      <c r="H624">
        <v>630496.68000000005</v>
      </c>
      <c r="I624">
        <v>3672375.09</v>
      </c>
      <c r="J624">
        <v>-69.430000000000007</v>
      </c>
      <c r="K624">
        <v>-69.430000000000007</v>
      </c>
      <c r="L624">
        <v>0</v>
      </c>
      <c r="M624" t="s">
        <v>376</v>
      </c>
      <c r="N624" t="s">
        <v>5</v>
      </c>
      <c r="O624">
        <v>10</v>
      </c>
      <c r="P624">
        <v>17</v>
      </c>
      <c r="Q624">
        <v>5963</v>
      </c>
    </row>
    <row r="625" spans="1:17" x14ac:dyDescent="0.25">
      <c r="A625" t="s">
        <v>375</v>
      </c>
      <c r="B625" t="s">
        <v>302</v>
      </c>
      <c r="C625" t="s">
        <v>16</v>
      </c>
      <c r="D625" t="s">
        <v>18</v>
      </c>
      <c r="E625" t="s">
        <v>139</v>
      </c>
      <c r="F625" t="s">
        <v>4</v>
      </c>
      <c r="G625">
        <v>9.0000000000000006E-5</v>
      </c>
      <c r="H625">
        <v>630472.43999999994</v>
      </c>
      <c r="I625">
        <v>3672375.09</v>
      </c>
      <c r="J625">
        <v>-69.489999999999995</v>
      </c>
      <c r="K625">
        <v>-69.489999999999995</v>
      </c>
      <c r="L625">
        <v>0</v>
      </c>
      <c r="M625" t="s">
        <v>376</v>
      </c>
      <c r="N625" t="s">
        <v>5</v>
      </c>
      <c r="O625">
        <v>10</v>
      </c>
      <c r="P625">
        <v>17</v>
      </c>
      <c r="Q625">
        <v>5963</v>
      </c>
    </row>
    <row r="626" spans="1:17" x14ac:dyDescent="0.25">
      <c r="A626" t="s">
        <v>375</v>
      </c>
      <c r="B626" t="s">
        <v>302</v>
      </c>
      <c r="C626" t="s">
        <v>16</v>
      </c>
      <c r="D626" t="s">
        <v>18</v>
      </c>
      <c r="E626" t="s">
        <v>140</v>
      </c>
      <c r="F626" t="s">
        <v>4</v>
      </c>
      <c r="G626">
        <v>8.0000000000000007E-5</v>
      </c>
      <c r="H626">
        <v>630423.97</v>
      </c>
      <c r="I626">
        <v>3672375.09</v>
      </c>
      <c r="J626">
        <v>-69.58</v>
      </c>
      <c r="K626">
        <v>-69.58</v>
      </c>
      <c r="L626">
        <v>0</v>
      </c>
      <c r="M626" t="s">
        <v>376</v>
      </c>
      <c r="N626" t="s">
        <v>5</v>
      </c>
      <c r="O626">
        <v>10</v>
      </c>
      <c r="P626">
        <v>17</v>
      </c>
      <c r="Q626">
        <v>5963</v>
      </c>
    </row>
    <row r="627" spans="1:17" x14ac:dyDescent="0.25">
      <c r="A627" t="s">
        <v>375</v>
      </c>
      <c r="B627" t="s">
        <v>302</v>
      </c>
      <c r="C627" t="s">
        <v>16</v>
      </c>
      <c r="D627" t="s">
        <v>24</v>
      </c>
      <c r="E627" t="s">
        <v>3</v>
      </c>
      <c r="F627" t="s">
        <v>4</v>
      </c>
      <c r="G627">
        <v>6.9999999999999999E-4</v>
      </c>
      <c r="H627">
        <v>630448.19999999995</v>
      </c>
      <c r="I627">
        <v>3672375.09</v>
      </c>
      <c r="J627">
        <v>-69.53</v>
      </c>
      <c r="K627">
        <v>-69.53</v>
      </c>
      <c r="L627">
        <v>0</v>
      </c>
      <c r="M627" t="s">
        <v>376</v>
      </c>
      <c r="N627" t="s">
        <v>5</v>
      </c>
      <c r="O627">
        <v>10</v>
      </c>
      <c r="P627">
        <v>17</v>
      </c>
      <c r="Q627">
        <v>5963</v>
      </c>
    </row>
    <row r="628" spans="1:17" x14ac:dyDescent="0.25">
      <c r="A628" t="s">
        <v>375</v>
      </c>
      <c r="B628" t="s">
        <v>302</v>
      </c>
      <c r="C628" t="s">
        <v>16</v>
      </c>
      <c r="D628" t="s">
        <v>24</v>
      </c>
      <c r="E628" t="s">
        <v>255</v>
      </c>
      <c r="F628" t="s">
        <v>4</v>
      </c>
      <c r="G628">
        <v>6.9999999999999999E-4</v>
      </c>
      <c r="H628">
        <v>630448.19999999995</v>
      </c>
      <c r="I628">
        <v>3672375.09</v>
      </c>
      <c r="J628">
        <v>-69.53</v>
      </c>
      <c r="K628">
        <v>-69.53</v>
      </c>
      <c r="L628">
        <v>0</v>
      </c>
      <c r="M628" t="s">
        <v>376</v>
      </c>
      <c r="N628" t="s">
        <v>5</v>
      </c>
      <c r="O628">
        <v>10</v>
      </c>
      <c r="P628">
        <v>17</v>
      </c>
      <c r="Q628">
        <v>5963</v>
      </c>
    </row>
    <row r="629" spans="1:17" x14ac:dyDescent="0.25">
      <c r="A629" t="s">
        <v>375</v>
      </c>
      <c r="B629" t="s">
        <v>302</v>
      </c>
      <c r="C629" t="s">
        <v>16</v>
      </c>
      <c r="D629" t="s">
        <v>24</v>
      </c>
      <c r="E629" t="s">
        <v>7</v>
      </c>
      <c r="F629" t="s">
        <v>4</v>
      </c>
      <c r="G629">
        <v>6.9999999999999999E-4</v>
      </c>
      <c r="H629">
        <v>630448.19999999995</v>
      </c>
      <c r="I629">
        <v>3672375.09</v>
      </c>
      <c r="J629">
        <v>-69.53</v>
      </c>
      <c r="K629">
        <v>-69.53</v>
      </c>
      <c r="L629">
        <v>0</v>
      </c>
      <c r="M629" t="s">
        <v>376</v>
      </c>
      <c r="N629" t="s">
        <v>5</v>
      </c>
      <c r="O629">
        <v>10</v>
      </c>
      <c r="P629">
        <v>17</v>
      </c>
      <c r="Q629">
        <v>5963</v>
      </c>
    </row>
    <row r="630" spans="1:17" x14ac:dyDescent="0.25">
      <c r="A630" t="s">
        <v>375</v>
      </c>
      <c r="B630" t="s">
        <v>302</v>
      </c>
      <c r="C630" t="s">
        <v>16</v>
      </c>
      <c r="D630" t="s">
        <v>24</v>
      </c>
      <c r="E630" t="s">
        <v>252</v>
      </c>
      <c r="F630" t="s">
        <v>4</v>
      </c>
      <c r="G630">
        <v>3.1E-4</v>
      </c>
      <c r="H630">
        <v>630448.19999999995</v>
      </c>
      <c r="I630">
        <v>3672375.09</v>
      </c>
      <c r="J630">
        <v>-69.53</v>
      </c>
      <c r="K630">
        <v>-69.53</v>
      </c>
      <c r="L630">
        <v>0</v>
      </c>
      <c r="M630" t="s">
        <v>376</v>
      </c>
      <c r="N630" t="s">
        <v>5</v>
      </c>
      <c r="O630">
        <v>10</v>
      </c>
      <c r="P630">
        <v>17</v>
      </c>
      <c r="Q630">
        <v>5963</v>
      </c>
    </row>
    <row r="631" spans="1:17" x14ac:dyDescent="0.25">
      <c r="A631" t="s">
        <v>375</v>
      </c>
      <c r="B631" t="s">
        <v>302</v>
      </c>
      <c r="C631" t="s">
        <v>16</v>
      </c>
      <c r="D631" t="s">
        <v>24</v>
      </c>
      <c r="E631" t="s">
        <v>253</v>
      </c>
      <c r="F631" t="s">
        <v>4</v>
      </c>
      <c r="G631">
        <v>1.8000000000000001E-4</v>
      </c>
      <c r="H631">
        <v>630423.97</v>
      </c>
      <c r="I631">
        <v>3672375.09</v>
      </c>
      <c r="J631">
        <v>-69.58</v>
      </c>
      <c r="K631">
        <v>-69.58</v>
      </c>
      <c r="L631">
        <v>0</v>
      </c>
      <c r="M631" t="s">
        <v>376</v>
      </c>
      <c r="N631" t="s">
        <v>5</v>
      </c>
      <c r="O631">
        <v>10</v>
      </c>
      <c r="P631">
        <v>17</v>
      </c>
      <c r="Q631">
        <v>5963</v>
      </c>
    </row>
    <row r="632" spans="1:17" x14ac:dyDescent="0.25">
      <c r="A632" t="s">
        <v>375</v>
      </c>
      <c r="B632" t="s">
        <v>302</v>
      </c>
      <c r="C632" t="s">
        <v>16</v>
      </c>
      <c r="D632" t="s">
        <v>24</v>
      </c>
      <c r="E632" t="s">
        <v>254</v>
      </c>
      <c r="F632" t="s">
        <v>4</v>
      </c>
      <c r="G632">
        <v>2.4000000000000001E-4</v>
      </c>
      <c r="H632">
        <v>630448.19999999995</v>
      </c>
      <c r="I632">
        <v>3672375.09</v>
      </c>
      <c r="J632">
        <v>-69.53</v>
      </c>
      <c r="K632">
        <v>-69.53</v>
      </c>
      <c r="L632">
        <v>0</v>
      </c>
      <c r="M632" t="s">
        <v>376</v>
      </c>
      <c r="N632" t="s">
        <v>5</v>
      </c>
      <c r="O632">
        <v>10</v>
      </c>
      <c r="P632">
        <v>17</v>
      </c>
      <c r="Q632">
        <v>5963</v>
      </c>
    </row>
    <row r="633" spans="1:17" x14ac:dyDescent="0.25">
      <c r="A633" t="s">
        <v>375</v>
      </c>
      <c r="B633" t="s">
        <v>302</v>
      </c>
      <c r="C633" t="s">
        <v>16</v>
      </c>
      <c r="D633" t="s">
        <v>24</v>
      </c>
      <c r="E633" t="s">
        <v>256</v>
      </c>
      <c r="F633" t="s">
        <v>4</v>
      </c>
      <c r="G633">
        <v>9.0000000000000006E-5</v>
      </c>
      <c r="H633">
        <v>630714.82999999996</v>
      </c>
      <c r="I633">
        <v>3672209.14</v>
      </c>
      <c r="J633">
        <v>-68.89</v>
      </c>
      <c r="K633">
        <v>-68.89</v>
      </c>
      <c r="L633">
        <v>0</v>
      </c>
      <c r="M633" t="s">
        <v>376</v>
      </c>
      <c r="N633" t="s">
        <v>5</v>
      </c>
      <c r="O633">
        <v>10</v>
      </c>
      <c r="P633">
        <v>17</v>
      </c>
      <c r="Q633">
        <v>5963</v>
      </c>
    </row>
    <row r="634" spans="1:17" x14ac:dyDescent="0.25">
      <c r="A634" t="s">
        <v>375</v>
      </c>
      <c r="B634" t="s">
        <v>302</v>
      </c>
      <c r="C634" t="s">
        <v>16</v>
      </c>
      <c r="D634" t="s">
        <v>24</v>
      </c>
      <c r="E634" t="s">
        <v>134</v>
      </c>
      <c r="F634" t="s">
        <v>4</v>
      </c>
      <c r="G634">
        <v>9.0000000000000006E-5</v>
      </c>
      <c r="H634">
        <v>630714.82999999996</v>
      </c>
      <c r="I634">
        <v>3672209.14</v>
      </c>
      <c r="J634">
        <v>-68.89</v>
      </c>
      <c r="K634">
        <v>-68.89</v>
      </c>
      <c r="L634">
        <v>0</v>
      </c>
      <c r="M634" t="s">
        <v>376</v>
      </c>
      <c r="N634" t="s">
        <v>5</v>
      </c>
      <c r="O634">
        <v>10</v>
      </c>
      <c r="P634">
        <v>17</v>
      </c>
      <c r="Q634">
        <v>5963</v>
      </c>
    </row>
    <row r="635" spans="1:17" x14ac:dyDescent="0.25">
      <c r="A635" t="s">
        <v>375</v>
      </c>
      <c r="B635" t="s">
        <v>302</v>
      </c>
      <c r="C635" t="s">
        <v>16</v>
      </c>
      <c r="D635" t="s">
        <v>24</v>
      </c>
      <c r="E635" t="s">
        <v>141</v>
      </c>
      <c r="F635" t="s">
        <v>4</v>
      </c>
      <c r="G635">
        <v>1E-4</v>
      </c>
      <c r="H635">
        <v>630448.19999999995</v>
      </c>
      <c r="I635">
        <v>3672375.09</v>
      </c>
      <c r="J635">
        <v>-69.53</v>
      </c>
      <c r="K635">
        <v>-69.53</v>
      </c>
      <c r="L635">
        <v>0</v>
      </c>
      <c r="M635" t="s">
        <v>376</v>
      </c>
      <c r="N635" t="s">
        <v>5</v>
      </c>
      <c r="O635">
        <v>10</v>
      </c>
      <c r="P635">
        <v>17</v>
      </c>
      <c r="Q635">
        <v>5963</v>
      </c>
    </row>
    <row r="636" spans="1:17" x14ac:dyDescent="0.25">
      <c r="A636" t="s">
        <v>375</v>
      </c>
      <c r="B636" t="s">
        <v>302</v>
      </c>
      <c r="C636" t="s">
        <v>16</v>
      </c>
      <c r="D636" t="s">
        <v>24</v>
      </c>
      <c r="E636" t="s">
        <v>142</v>
      </c>
      <c r="F636" t="s">
        <v>4</v>
      </c>
      <c r="G636">
        <v>1.1E-4</v>
      </c>
      <c r="H636">
        <v>630448.19999999995</v>
      </c>
      <c r="I636">
        <v>3672375.09</v>
      </c>
      <c r="J636">
        <v>-69.53</v>
      </c>
      <c r="K636">
        <v>-69.53</v>
      </c>
      <c r="L636">
        <v>0</v>
      </c>
      <c r="M636" t="s">
        <v>376</v>
      </c>
      <c r="N636" t="s">
        <v>5</v>
      </c>
      <c r="O636">
        <v>10</v>
      </c>
      <c r="P636">
        <v>17</v>
      </c>
      <c r="Q636">
        <v>5963</v>
      </c>
    </row>
    <row r="637" spans="1:17" x14ac:dyDescent="0.25">
      <c r="A637" t="s">
        <v>375</v>
      </c>
      <c r="B637" t="s">
        <v>302</v>
      </c>
      <c r="C637" t="s">
        <v>16</v>
      </c>
      <c r="D637" t="s">
        <v>24</v>
      </c>
      <c r="E637" t="s">
        <v>143</v>
      </c>
      <c r="F637" t="s">
        <v>4</v>
      </c>
      <c r="G637">
        <v>1E-4</v>
      </c>
      <c r="H637">
        <v>630448.19999999995</v>
      </c>
      <c r="I637">
        <v>3672375.09</v>
      </c>
      <c r="J637">
        <v>-69.53</v>
      </c>
      <c r="K637">
        <v>-69.53</v>
      </c>
      <c r="L637">
        <v>0</v>
      </c>
      <c r="M637" t="s">
        <v>376</v>
      </c>
      <c r="N637" t="s">
        <v>5</v>
      </c>
      <c r="O637">
        <v>10</v>
      </c>
      <c r="P637">
        <v>17</v>
      </c>
      <c r="Q637">
        <v>5963</v>
      </c>
    </row>
    <row r="638" spans="1:17" x14ac:dyDescent="0.25">
      <c r="A638" t="s">
        <v>375</v>
      </c>
      <c r="B638" t="s">
        <v>302</v>
      </c>
      <c r="C638" t="s">
        <v>16</v>
      </c>
      <c r="D638" t="s">
        <v>24</v>
      </c>
      <c r="E638" t="s">
        <v>135</v>
      </c>
      <c r="F638" t="s">
        <v>4</v>
      </c>
      <c r="G638">
        <v>6.0000000000000002E-5</v>
      </c>
      <c r="H638">
        <v>630423.97</v>
      </c>
      <c r="I638">
        <v>3672375.09</v>
      </c>
      <c r="J638">
        <v>-69.58</v>
      </c>
      <c r="K638">
        <v>-69.58</v>
      </c>
      <c r="L638">
        <v>0</v>
      </c>
      <c r="M638" t="s">
        <v>376</v>
      </c>
      <c r="N638" t="s">
        <v>5</v>
      </c>
      <c r="O638">
        <v>10</v>
      </c>
      <c r="P638">
        <v>17</v>
      </c>
      <c r="Q638">
        <v>5963</v>
      </c>
    </row>
    <row r="639" spans="1:17" x14ac:dyDescent="0.25">
      <c r="A639" t="s">
        <v>375</v>
      </c>
      <c r="B639" t="s">
        <v>302</v>
      </c>
      <c r="C639" t="s">
        <v>16</v>
      </c>
      <c r="D639" t="s">
        <v>24</v>
      </c>
      <c r="E639" t="s">
        <v>136</v>
      </c>
      <c r="F639" t="s">
        <v>4</v>
      </c>
      <c r="G639">
        <v>6.0000000000000002E-5</v>
      </c>
      <c r="H639">
        <v>630423.97</v>
      </c>
      <c r="I639">
        <v>3672375.09</v>
      </c>
      <c r="J639">
        <v>-69.58</v>
      </c>
      <c r="K639">
        <v>-69.58</v>
      </c>
      <c r="L639">
        <v>0</v>
      </c>
      <c r="M639" t="s">
        <v>376</v>
      </c>
      <c r="N639" t="s">
        <v>5</v>
      </c>
      <c r="O639">
        <v>10</v>
      </c>
      <c r="P639">
        <v>17</v>
      </c>
      <c r="Q639">
        <v>5963</v>
      </c>
    </row>
    <row r="640" spans="1:17" x14ac:dyDescent="0.25">
      <c r="A640" t="s">
        <v>375</v>
      </c>
      <c r="B640" t="s">
        <v>302</v>
      </c>
      <c r="C640" t="s">
        <v>16</v>
      </c>
      <c r="D640" t="s">
        <v>24</v>
      </c>
      <c r="E640" t="s">
        <v>137</v>
      </c>
      <c r="F640" t="s">
        <v>4</v>
      </c>
      <c r="G640">
        <v>6.0000000000000002E-5</v>
      </c>
      <c r="H640">
        <v>630423.97</v>
      </c>
      <c r="I640">
        <v>3672375.09</v>
      </c>
      <c r="J640">
        <v>-69.58</v>
      </c>
      <c r="K640">
        <v>-69.58</v>
      </c>
      <c r="L640">
        <v>0</v>
      </c>
      <c r="M640" t="s">
        <v>376</v>
      </c>
      <c r="N640" t="s">
        <v>5</v>
      </c>
      <c r="O640">
        <v>10</v>
      </c>
      <c r="P640">
        <v>17</v>
      </c>
      <c r="Q640">
        <v>5963</v>
      </c>
    </row>
    <row r="641" spans="1:17" x14ac:dyDescent="0.25">
      <c r="A641" t="s">
        <v>375</v>
      </c>
      <c r="B641" t="s">
        <v>302</v>
      </c>
      <c r="C641" t="s">
        <v>16</v>
      </c>
      <c r="D641" t="s">
        <v>24</v>
      </c>
      <c r="E641" t="s">
        <v>138</v>
      </c>
      <c r="F641" t="s">
        <v>4</v>
      </c>
      <c r="G641">
        <v>8.0000000000000007E-5</v>
      </c>
      <c r="H641">
        <v>630448.19999999995</v>
      </c>
      <c r="I641">
        <v>3672375.09</v>
      </c>
      <c r="J641">
        <v>-69.53</v>
      </c>
      <c r="K641">
        <v>-69.53</v>
      </c>
      <c r="L641">
        <v>0</v>
      </c>
      <c r="M641" t="s">
        <v>376</v>
      </c>
      <c r="N641" t="s">
        <v>5</v>
      </c>
      <c r="O641">
        <v>10</v>
      </c>
      <c r="P641">
        <v>17</v>
      </c>
      <c r="Q641">
        <v>5963</v>
      </c>
    </row>
    <row r="642" spans="1:17" x14ac:dyDescent="0.25">
      <c r="A642" t="s">
        <v>375</v>
      </c>
      <c r="B642" t="s">
        <v>302</v>
      </c>
      <c r="C642" t="s">
        <v>16</v>
      </c>
      <c r="D642" t="s">
        <v>24</v>
      </c>
      <c r="E642" t="s">
        <v>139</v>
      </c>
      <c r="F642" t="s">
        <v>4</v>
      </c>
      <c r="G642">
        <v>8.0000000000000007E-5</v>
      </c>
      <c r="H642">
        <v>630448.19999999995</v>
      </c>
      <c r="I642">
        <v>3672375.09</v>
      </c>
      <c r="J642">
        <v>-69.53</v>
      </c>
      <c r="K642">
        <v>-69.53</v>
      </c>
      <c r="L642">
        <v>0</v>
      </c>
      <c r="M642" t="s">
        <v>376</v>
      </c>
      <c r="N642" t="s">
        <v>5</v>
      </c>
      <c r="O642">
        <v>10</v>
      </c>
      <c r="P642">
        <v>17</v>
      </c>
      <c r="Q642">
        <v>5963</v>
      </c>
    </row>
    <row r="643" spans="1:17" x14ac:dyDescent="0.25">
      <c r="A643" t="s">
        <v>375</v>
      </c>
      <c r="B643" t="s">
        <v>302</v>
      </c>
      <c r="C643" t="s">
        <v>16</v>
      </c>
      <c r="D643" t="s">
        <v>24</v>
      </c>
      <c r="E643" t="s">
        <v>140</v>
      </c>
      <c r="F643" t="s">
        <v>4</v>
      </c>
      <c r="G643">
        <v>8.0000000000000007E-5</v>
      </c>
      <c r="H643">
        <v>630448.19999999995</v>
      </c>
      <c r="I643">
        <v>3672375.09</v>
      </c>
      <c r="J643">
        <v>-69.53</v>
      </c>
      <c r="K643">
        <v>-69.53</v>
      </c>
      <c r="L643">
        <v>0</v>
      </c>
      <c r="M643" t="s">
        <v>376</v>
      </c>
      <c r="N643" t="s">
        <v>5</v>
      </c>
      <c r="O643">
        <v>10</v>
      </c>
      <c r="P643">
        <v>17</v>
      </c>
      <c r="Q643">
        <v>5963</v>
      </c>
    </row>
    <row r="644" spans="1:17" x14ac:dyDescent="0.25">
      <c r="A644" t="s">
        <v>375</v>
      </c>
      <c r="B644" t="s">
        <v>303</v>
      </c>
      <c r="C644" t="s">
        <v>16</v>
      </c>
      <c r="D644" t="s">
        <v>17</v>
      </c>
      <c r="E644" t="s">
        <v>3</v>
      </c>
      <c r="F644" t="s">
        <v>4</v>
      </c>
      <c r="G644">
        <v>2.3000000000000001E-4</v>
      </c>
      <c r="H644">
        <v>630448.19999999995</v>
      </c>
      <c r="I644">
        <v>3672375.09</v>
      </c>
      <c r="J644">
        <v>-69.53</v>
      </c>
      <c r="K644">
        <v>-69.53</v>
      </c>
      <c r="L644">
        <v>0</v>
      </c>
      <c r="M644">
        <v>15090521</v>
      </c>
      <c r="N644" t="s">
        <v>5</v>
      </c>
      <c r="O644">
        <v>10</v>
      </c>
      <c r="P644">
        <v>17</v>
      </c>
      <c r="Q644">
        <v>5963</v>
      </c>
    </row>
    <row r="645" spans="1:17" x14ac:dyDescent="0.25">
      <c r="A645" t="s">
        <v>375</v>
      </c>
      <c r="B645" t="s">
        <v>303</v>
      </c>
      <c r="C645" t="s">
        <v>16</v>
      </c>
      <c r="D645" t="s">
        <v>17</v>
      </c>
      <c r="E645" t="s">
        <v>3</v>
      </c>
      <c r="F645" t="s">
        <v>6</v>
      </c>
      <c r="G645">
        <v>1.8000000000000001E-4</v>
      </c>
      <c r="H645">
        <v>630423.97</v>
      </c>
      <c r="I645">
        <v>3672375.09</v>
      </c>
      <c r="J645">
        <v>-69.58</v>
      </c>
      <c r="K645">
        <v>-69.58</v>
      </c>
      <c r="L645">
        <v>0</v>
      </c>
      <c r="M645">
        <v>15082221</v>
      </c>
      <c r="N645" t="s">
        <v>5</v>
      </c>
      <c r="O645">
        <v>10</v>
      </c>
      <c r="P645">
        <v>17</v>
      </c>
      <c r="Q645">
        <v>5963</v>
      </c>
    </row>
    <row r="646" spans="1:17" x14ac:dyDescent="0.25">
      <c r="A646" t="s">
        <v>375</v>
      </c>
      <c r="B646" t="s">
        <v>303</v>
      </c>
      <c r="C646" t="s">
        <v>16</v>
      </c>
      <c r="D646" t="s">
        <v>17</v>
      </c>
      <c r="E646" t="s">
        <v>255</v>
      </c>
      <c r="F646" t="s">
        <v>4</v>
      </c>
      <c r="G646">
        <v>2.3000000000000001E-4</v>
      </c>
      <c r="H646">
        <v>630448.19999999995</v>
      </c>
      <c r="I646">
        <v>3672375.09</v>
      </c>
      <c r="J646">
        <v>-69.53</v>
      </c>
      <c r="K646">
        <v>-69.53</v>
      </c>
      <c r="L646">
        <v>0</v>
      </c>
      <c r="M646">
        <v>15090521</v>
      </c>
      <c r="N646" t="s">
        <v>5</v>
      </c>
      <c r="O646">
        <v>10</v>
      </c>
      <c r="P646">
        <v>17</v>
      </c>
      <c r="Q646">
        <v>5963</v>
      </c>
    </row>
    <row r="647" spans="1:17" x14ac:dyDescent="0.25">
      <c r="A647" t="s">
        <v>375</v>
      </c>
      <c r="B647" t="s">
        <v>303</v>
      </c>
      <c r="C647" t="s">
        <v>16</v>
      </c>
      <c r="D647" t="s">
        <v>17</v>
      </c>
      <c r="E647" t="s">
        <v>255</v>
      </c>
      <c r="F647" t="s">
        <v>6</v>
      </c>
      <c r="G647">
        <v>1.8000000000000001E-4</v>
      </c>
      <c r="H647">
        <v>630423.97</v>
      </c>
      <c r="I647">
        <v>3672375.09</v>
      </c>
      <c r="J647">
        <v>-69.58</v>
      </c>
      <c r="K647">
        <v>-69.58</v>
      </c>
      <c r="L647">
        <v>0</v>
      </c>
      <c r="M647">
        <v>15082221</v>
      </c>
      <c r="N647" t="s">
        <v>5</v>
      </c>
      <c r="O647">
        <v>10</v>
      </c>
      <c r="P647">
        <v>17</v>
      </c>
      <c r="Q647">
        <v>5963</v>
      </c>
    </row>
    <row r="648" spans="1:17" x14ac:dyDescent="0.25">
      <c r="A648" t="s">
        <v>375</v>
      </c>
      <c r="B648" t="s">
        <v>303</v>
      </c>
      <c r="C648" t="s">
        <v>16</v>
      </c>
      <c r="D648" t="s">
        <v>17</v>
      </c>
      <c r="E648" t="s">
        <v>7</v>
      </c>
      <c r="F648" t="s">
        <v>4</v>
      </c>
      <c r="G648">
        <v>2.3000000000000001E-4</v>
      </c>
      <c r="H648">
        <v>630448.19999999995</v>
      </c>
      <c r="I648">
        <v>3672375.09</v>
      </c>
      <c r="J648">
        <v>-69.53</v>
      </c>
      <c r="K648">
        <v>-69.53</v>
      </c>
      <c r="L648">
        <v>0</v>
      </c>
      <c r="M648">
        <v>15090521</v>
      </c>
      <c r="N648" t="s">
        <v>5</v>
      </c>
      <c r="O648">
        <v>10</v>
      </c>
      <c r="P648">
        <v>17</v>
      </c>
      <c r="Q648">
        <v>5963</v>
      </c>
    </row>
    <row r="649" spans="1:17" x14ac:dyDescent="0.25">
      <c r="A649" t="s">
        <v>375</v>
      </c>
      <c r="B649" t="s">
        <v>303</v>
      </c>
      <c r="C649" t="s">
        <v>16</v>
      </c>
      <c r="D649" t="s">
        <v>17</v>
      </c>
      <c r="E649" t="s">
        <v>7</v>
      </c>
      <c r="F649" t="s">
        <v>6</v>
      </c>
      <c r="G649">
        <v>1.8000000000000001E-4</v>
      </c>
      <c r="H649">
        <v>630423.97</v>
      </c>
      <c r="I649">
        <v>3672375.09</v>
      </c>
      <c r="J649">
        <v>-69.58</v>
      </c>
      <c r="K649">
        <v>-69.58</v>
      </c>
      <c r="L649">
        <v>0</v>
      </c>
      <c r="M649">
        <v>15082221</v>
      </c>
      <c r="N649" t="s">
        <v>5</v>
      </c>
      <c r="O649">
        <v>10</v>
      </c>
      <c r="P649">
        <v>17</v>
      </c>
      <c r="Q649">
        <v>5963</v>
      </c>
    </row>
    <row r="650" spans="1:17" x14ac:dyDescent="0.25">
      <c r="A650" t="s">
        <v>375</v>
      </c>
      <c r="B650" t="s">
        <v>303</v>
      </c>
      <c r="C650" t="s">
        <v>16</v>
      </c>
      <c r="D650" t="s">
        <v>17</v>
      </c>
      <c r="E650" t="s">
        <v>252</v>
      </c>
      <c r="F650" t="s">
        <v>4</v>
      </c>
      <c r="G650">
        <v>1E-4</v>
      </c>
      <c r="H650">
        <v>630448.19999999995</v>
      </c>
      <c r="I650">
        <v>3672375.09</v>
      </c>
      <c r="J650">
        <v>-69.53</v>
      </c>
      <c r="K650">
        <v>-69.53</v>
      </c>
      <c r="L650">
        <v>0</v>
      </c>
      <c r="M650">
        <v>15090521</v>
      </c>
      <c r="N650" t="s">
        <v>5</v>
      </c>
      <c r="O650">
        <v>10</v>
      </c>
      <c r="P650">
        <v>17</v>
      </c>
      <c r="Q650">
        <v>5963</v>
      </c>
    </row>
    <row r="651" spans="1:17" x14ac:dyDescent="0.25">
      <c r="A651" t="s">
        <v>375</v>
      </c>
      <c r="B651" t="s">
        <v>303</v>
      </c>
      <c r="C651" t="s">
        <v>16</v>
      </c>
      <c r="D651" t="s">
        <v>17</v>
      </c>
      <c r="E651" t="s">
        <v>252</v>
      </c>
      <c r="F651" t="s">
        <v>6</v>
      </c>
      <c r="G651">
        <v>8.0000000000000007E-5</v>
      </c>
      <c r="H651">
        <v>630423.97</v>
      </c>
      <c r="I651">
        <v>3672375.09</v>
      </c>
      <c r="J651">
        <v>-69.58</v>
      </c>
      <c r="K651">
        <v>-69.58</v>
      </c>
      <c r="L651">
        <v>0</v>
      </c>
      <c r="M651">
        <v>15082221</v>
      </c>
      <c r="N651" t="s">
        <v>5</v>
      </c>
      <c r="O651">
        <v>10</v>
      </c>
      <c r="P651">
        <v>17</v>
      </c>
      <c r="Q651">
        <v>5963</v>
      </c>
    </row>
    <row r="652" spans="1:17" x14ac:dyDescent="0.25">
      <c r="A652" t="s">
        <v>375</v>
      </c>
      <c r="B652" t="s">
        <v>303</v>
      </c>
      <c r="C652" t="s">
        <v>16</v>
      </c>
      <c r="D652" t="s">
        <v>17</v>
      </c>
      <c r="E652" t="s">
        <v>253</v>
      </c>
      <c r="F652" t="s">
        <v>4</v>
      </c>
      <c r="G652">
        <v>5.0000000000000002E-5</v>
      </c>
      <c r="H652">
        <v>630399.73</v>
      </c>
      <c r="I652">
        <v>3672375.09</v>
      </c>
      <c r="J652">
        <v>-69.62</v>
      </c>
      <c r="K652">
        <v>-69.62</v>
      </c>
      <c r="L652">
        <v>0</v>
      </c>
      <c r="M652">
        <v>15092103</v>
      </c>
      <c r="N652" t="s">
        <v>5</v>
      </c>
      <c r="O652">
        <v>10</v>
      </c>
      <c r="P652">
        <v>17</v>
      </c>
      <c r="Q652">
        <v>5963</v>
      </c>
    </row>
    <row r="653" spans="1:17" x14ac:dyDescent="0.25">
      <c r="A653" t="s">
        <v>375</v>
      </c>
      <c r="B653" t="s">
        <v>303</v>
      </c>
      <c r="C653" t="s">
        <v>16</v>
      </c>
      <c r="D653" t="s">
        <v>17</v>
      </c>
      <c r="E653" t="s">
        <v>253</v>
      </c>
      <c r="F653" t="s">
        <v>6</v>
      </c>
      <c r="G653">
        <v>5.0000000000000002E-5</v>
      </c>
      <c r="H653">
        <v>630399.73</v>
      </c>
      <c r="I653">
        <v>3672375.09</v>
      </c>
      <c r="J653">
        <v>-69.62</v>
      </c>
      <c r="K653">
        <v>-69.62</v>
      </c>
      <c r="L653">
        <v>0</v>
      </c>
      <c r="M653">
        <v>15070518</v>
      </c>
      <c r="N653" t="s">
        <v>5</v>
      </c>
      <c r="O653">
        <v>10</v>
      </c>
      <c r="P653">
        <v>17</v>
      </c>
      <c r="Q653">
        <v>5963</v>
      </c>
    </row>
    <row r="654" spans="1:17" x14ac:dyDescent="0.25">
      <c r="A654" t="s">
        <v>375</v>
      </c>
      <c r="B654" t="s">
        <v>303</v>
      </c>
      <c r="C654" t="s">
        <v>16</v>
      </c>
      <c r="D654" t="s">
        <v>17</v>
      </c>
      <c r="E654" t="s">
        <v>254</v>
      </c>
      <c r="F654" t="s">
        <v>4</v>
      </c>
      <c r="G654">
        <v>8.0000000000000007E-5</v>
      </c>
      <c r="H654">
        <v>630438.49</v>
      </c>
      <c r="I654">
        <v>3672380.53</v>
      </c>
      <c r="J654">
        <v>-69.56</v>
      </c>
      <c r="K654">
        <v>-69.56</v>
      </c>
      <c r="L654">
        <v>0</v>
      </c>
      <c r="M654">
        <v>15090521</v>
      </c>
      <c r="N654" t="s">
        <v>5</v>
      </c>
      <c r="O654">
        <v>10</v>
      </c>
      <c r="P654">
        <v>17</v>
      </c>
      <c r="Q654">
        <v>5963</v>
      </c>
    </row>
    <row r="655" spans="1:17" x14ac:dyDescent="0.25">
      <c r="A655" t="s">
        <v>375</v>
      </c>
      <c r="B655" t="s">
        <v>303</v>
      </c>
      <c r="C655" t="s">
        <v>16</v>
      </c>
      <c r="D655" t="s">
        <v>17</v>
      </c>
      <c r="E655" t="s">
        <v>254</v>
      </c>
      <c r="F655" t="s">
        <v>6</v>
      </c>
      <c r="G655">
        <v>6.0000000000000002E-5</v>
      </c>
      <c r="H655">
        <v>630423.97</v>
      </c>
      <c r="I655">
        <v>3672375.09</v>
      </c>
      <c r="J655">
        <v>-69.58</v>
      </c>
      <c r="K655">
        <v>-69.58</v>
      </c>
      <c r="L655">
        <v>0</v>
      </c>
      <c r="M655">
        <v>15081709</v>
      </c>
      <c r="N655" t="s">
        <v>5</v>
      </c>
      <c r="O655">
        <v>10</v>
      </c>
      <c r="P655">
        <v>17</v>
      </c>
      <c r="Q655">
        <v>5963</v>
      </c>
    </row>
    <row r="656" spans="1:17" x14ac:dyDescent="0.25">
      <c r="A656" t="s">
        <v>375</v>
      </c>
      <c r="B656" t="s">
        <v>303</v>
      </c>
      <c r="C656" t="s">
        <v>16</v>
      </c>
      <c r="D656" t="s">
        <v>17</v>
      </c>
      <c r="E656" t="s">
        <v>256</v>
      </c>
      <c r="F656" t="s">
        <v>4</v>
      </c>
      <c r="G656">
        <v>3.0000000000000001E-5</v>
      </c>
      <c r="H656">
        <v>630714.82999999996</v>
      </c>
      <c r="I656">
        <v>3672209.14</v>
      </c>
      <c r="J656">
        <v>-68.89</v>
      </c>
      <c r="K656">
        <v>-68.89</v>
      </c>
      <c r="L656">
        <v>0</v>
      </c>
      <c r="M656">
        <v>15051321</v>
      </c>
      <c r="N656" t="s">
        <v>5</v>
      </c>
      <c r="O656">
        <v>10</v>
      </c>
      <c r="P656">
        <v>17</v>
      </c>
      <c r="Q656">
        <v>5963</v>
      </c>
    </row>
    <row r="657" spans="1:17" x14ac:dyDescent="0.25">
      <c r="A657" t="s">
        <v>375</v>
      </c>
      <c r="B657" t="s">
        <v>303</v>
      </c>
      <c r="C657" t="s">
        <v>16</v>
      </c>
      <c r="D657" t="s">
        <v>17</v>
      </c>
      <c r="E657" t="s">
        <v>256</v>
      </c>
      <c r="F657" t="s">
        <v>6</v>
      </c>
      <c r="G657">
        <v>3.0000000000000001E-5</v>
      </c>
      <c r="H657">
        <v>630714.82999999996</v>
      </c>
      <c r="I657">
        <v>3672209.14</v>
      </c>
      <c r="J657">
        <v>-68.89</v>
      </c>
      <c r="K657">
        <v>-68.89</v>
      </c>
      <c r="L657">
        <v>0</v>
      </c>
      <c r="M657">
        <v>15100406</v>
      </c>
      <c r="N657" t="s">
        <v>5</v>
      </c>
      <c r="O657">
        <v>10</v>
      </c>
      <c r="P657">
        <v>17</v>
      </c>
      <c r="Q657">
        <v>5963</v>
      </c>
    </row>
    <row r="658" spans="1:17" x14ac:dyDescent="0.25">
      <c r="A658" t="s">
        <v>375</v>
      </c>
      <c r="B658" t="s">
        <v>303</v>
      </c>
      <c r="C658" t="s">
        <v>16</v>
      </c>
      <c r="D658" t="s">
        <v>17</v>
      </c>
      <c r="E658" t="s">
        <v>134</v>
      </c>
      <c r="F658" t="s">
        <v>4</v>
      </c>
      <c r="G658">
        <v>3.0000000000000001E-5</v>
      </c>
      <c r="H658">
        <v>630714.82999999996</v>
      </c>
      <c r="I658">
        <v>3672209.14</v>
      </c>
      <c r="J658">
        <v>-68.89</v>
      </c>
      <c r="K658">
        <v>-68.89</v>
      </c>
      <c r="L658">
        <v>0</v>
      </c>
      <c r="M658">
        <v>15051321</v>
      </c>
      <c r="N658" t="s">
        <v>5</v>
      </c>
      <c r="O658">
        <v>10</v>
      </c>
      <c r="P658">
        <v>17</v>
      </c>
      <c r="Q658">
        <v>5963</v>
      </c>
    </row>
    <row r="659" spans="1:17" x14ac:dyDescent="0.25">
      <c r="A659" t="s">
        <v>375</v>
      </c>
      <c r="B659" t="s">
        <v>303</v>
      </c>
      <c r="C659" t="s">
        <v>16</v>
      </c>
      <c r="D659" t="s">
        <v>17</v>
      </c>
      <c r="E659" t="s">
        <v>134</v>
      </c>
      <c r="F659" t="s">
        <v>6</v>
      </c>
      <c r="G659">
        <v>3.0000000000000001E-5</v>
      </c>
      <c r="H659">
        <v>630714.82999999996</v>
      </c>
      <c r="I659">
        <v>3672209.14</v>
      </c>
      <c r="J659">
        <v>-68.89</v>
      </c>
      <c r="K659">
        <v>-68.89</v>
      </c>
      <c r="L659">
        <v>0</v>
      </c>
      <c r="M659">
        <v>15100406</v>
      </c>
      <c r="N659" t="s">
        <v>5</v>
      </c>
      <c r="O659">
        <v>10</v>
      </c>
      <c r="P659">
        <v>17</v>
      </c>
      <c r="Q659">
        <v>5963</v>
      </c>
    </row>
    <row r="660" spans="1:17" x14ac:dyDescent="0.25">
      <c r="A660" t="s">
        <v>375</v>
      </c>
      <c r="B660" t="s">
        <v>303</v>
      </c>
      <c r="C660" t="s">
        <v>16</v>
      </c>
      <c r="D660" t="s">
        <v>17</v>
      </c>
      <c r="E660" t="s">
        <v>141</v>
      </c>
      <c r="F660" t="s">
        <v>4</v>
      </c>
      <c r="G660">
        <v>3.0000000000000001E-5</v>
      </c>
      <c r="H660">
        <v>630448.19999999995</v>
      </c>
      <c r="I660">
        <v>3672375.09</v>
      </c>
      <c r="J660">
        <v>-69.53</v>
      </c>
      <c r="K660">
        <v>-69.53</v>
      </c>
      <c r="L660">
        <v>0</v>
      </c>
      <c r="M660">
        <v>15090521</v>
      </c>
      <c r="N660" t="s">
        <v>5</v>
      </c>
      <c r="O660">
        <v>10</v>
      </c>
      <c r="P660">
        <v>17</v>
      </c>
      <c r="Q660">
        <v>5963</v>
      </c>
    </row>
    <row r="661" spans="1:17" x14ac:dyDescent="0.25">
      <c r="A661" t="s">
        <v>375</v>
      </c>
      <c r="B661" t="s">
        <v>303</v>
      </c>
      <c r="C661" t="s">
        <v>16</v>
      </c>
      <c r="D661" t="s">
        <v>17</v>
      </c>
      <c r="E661" t="s">
        <v>141</v>
      </c>
      <c r="F661" t="s">
        <v>6</v>
      </c>
      <c r="G661">
        <v>3.0000000000000001E-5</v>
      </c>
      <c r="H661">
        <v>630423.97</v>
      </c>
      <c r="I661">
        <v>3672375.09</v>
      </c>
      <c r="J661">
        <v>-69.58</v>
      </c>
      <c r="K661">
        <v>-69.58</v>
      </c>
      <c r="L661">
        <v>0</v>
      </c>
      <c r="M661">
        <v>15082221</v>
      </c>
      <c r="N661" t="s">
        <v>5</v>
      </c>
      <c r="O661">
        <v>10</v>
      </c>
      <c r="P661">
        <v>17</v>
      </c>
      <c r="Q661">
        <v>5963</v>
      </c>
    </row>
    <row r="662" spans="1:17" x14ac:dyDescent="0.25">
      <c r="A662" t="s">
        <v>375</v>
      </c>
      <c r="B662" t="s">
        <v>303</v>
      </c>
      <c r="C662" t="s">
        <v>16</v>
      </c>
      <c r="D662" t="s">
        <v>17</v>
      </c>
      <c r="E662" t="s">
        <v>142</v>
      </c>
      <c r="F662" t="s">
        <v>4</v>
      </c>
      <c r="G662">
        <v>4.0000000000000003E-5</v>
      </c>
      <c r="H662">
        <v>630448.19999999995</v>
      </c>
      <c r="I662">
        <v>3672375.09</v>
      </c>
      <c r="J662">
        <v>-69.53</v>
      </c>
      <c r="K662">
        <v>-69.53</v>
      </c>
      <c r="L662">
        <v>0</v>
      </c>
      <c r="M662">
        <v>15090521</v>
      </c>
      <c r="N662" t="s">
        <v>5</v>
      </c>
      <c r="O662">
        <v>10</v>
      </c>
      <c r="P662">
        <v>17</v>
      </c>
      <c r="Q662">
        <v>5963</v>
      </c>
    </row>
    <row r="663" spans="1:17" x14ac:dyDescent="0.25">
      <c r="A663" t="s">
        <v>375</v>
      </c>
      <c r="B663" t="s">
        <v>303</v>
      </c>
      <c r="C663" t="s">
        <v>16</v>
      </c>
      <c r="D663" t="s">
        <v>17</v>
      </c>
      <c r="E663" t="s">
        <v>142</v>
      </c>
      <c r="F663" t="s">
        <v>6</v>
      </c>
      <c r="G663">
        <v>3.0000000000000001E-5</v>
      </c>
      <c r="H663">
        <v>630423.97</v>
      </c>
      <c r="I663">
        <v>3672375.09</v>
      </c>
      <c r="J663">
        <v>-69.58</v>
      </c>
      <c r="K663">
        <v>-69.58</v>
      </c>
      <c r="L663">
        <v>0</v>
      </c>
      <c r="M663">
        <v>15082221</v>
      </c>
      <c r="N663" t="s">
        <v>5</v>
      </c>
      <c r="O663">
        <v>10</v>
      </c>
      <c r="P663">
        <v>17</v>
      </c>
      <c r="Q663">
        <v>5963</v>
      </c>
    </row>
    <row r="664" spans="1:17" x14ac:dyDescent="0.25">
      <c r="A664" t="s">
        <v>375</v>
      </c>
      <c r="B664" t="s">
        <v>303</v>
      </c>
      <c r="C664" t="s">
        <v>16</v>
      </c>
      <c r="D664" t="s">
        <v>17</v>
      </c>
      <c r="E664" t="s">
        <v>143</v>
      </c>
      <c r="F664" t="s">
        <v>4</v>
      </c>
      <c r="G664">
        <v>3.0000000000000001E-5</v>
      </c>
      <c r="H664">
        <v>630448.19999999995</v>
      </c>
      <c r="I664">
        <v>3672375.09</v>
      </c>
      <c r="J664">
        <v>-69.53</v>
      </c>
      <c r="K664">
        <v>-69.53</v>
      </c>
      <c r="L664">
        <v>0</v>
      </c>
      <c r="M664">
        <v>15090521</v>
      </c>
      <c r="N664" t="s">
        <v>5</v>
      </c>
      <c r="O664">
        <v>10</v>
      </c>
      <c r="P664">
        <v>17</v>
      </c>
      <c r="Q664">
        <v>5963</v>
      </c>
    </row>
    <row r="665" spans="1:17" x14ac:dyDescent="0.25">
      <c r="A665" t="s">
        <v>375</v>
      </c>
      <c r="B665" t="s">
        <v>303</v>
      </c>
      <c r="C665" t="s">
        <v>16</v>
      </c>
      <c r="D665" t="s">
        <v>17</v>
      </c>
      <c r="E665" t="s">
        <v>143</v>
      </c>
      <c r="F665" t="s">
        <v>6</v>
      </c>
      <c r="G665">
        <v>3.0000000000000001E-5</v>
      </c>
      <c r="H665">
        <v>630423.97</v>
      </c>
      <c r="I665">
        <v>3672375.09</v>
      </c>
      <c r="J665">
        <v>-69.58</v>
      </c>
      <c r="K665">
        <v>-69.58</v>
      </c>
      <c r="L665">
        <v>0</v>
      </c>
      <c r="M665">
        <v>15082221</v>
      </c>
      <c r="N665" t="s">
        <v>5</v>
      </c>
      <c r="O665">
        <v>10</v>
      </c>
      <c r="P665">
        <v>17</v>
      </c>
      <c r="Q665">
        <v>5963</v>
      </c>
    </row>
    <row r="666" spans="1:17" x14ac:dyDescent="0.25">
      <c r="A666" t="s">
        <v>375</v>
      </c>
      <c r="B666" t="s">
        <v>303</v>
      </c>
      <c r="C666" t="s">
        <v>16</v>
      </c>
      <c r="D666" t="s">
        <v>17</v>
      </c>
      <c r="E666" t="s">
        <v>135</v>
      </c>
      <c r="F666" t="s">
        <v>4</v>
      </c>
      <c r="G666">
        <v>2.0000000000000002E-5</v>
      </c>
      <c r="H666">
        <v>630399.73</v>
      </c>
      <c r="I666">
        <v>3672375.09</v>
      </c>
      <c r="J666">
        <v>-69.62</v>
      </c>
      <c r="K666">
        <v>-69.62</v>
      </c>
      <c r="L666">
        <v>0</v>
      </c>
      <c r="M666">
        <v>15092103</v>
      </c>
      <c r="N666" t="s">
        <v>5</v>
      </c>
      <c r="O666">
        <v>10</v>
      </c>
      <c r="P666">
        <v>17</v>
      </c>
      <c r="Q666">
        <v>5963</v>
      </c>
    </row>
    <row r="667" spans="1:17" x14ac:dyDescent="0.25">
      <c r="A667" t="s">
        <v>375</v>
      </c>
      <c r="B667" t="s">
        <v>303</v>
      </c>
      <c r="C667" t="s">
        <v>16</v>
      </c>
      <c r="D667" t="s">
        <v>17</v>
      </c>
      <c r="E667" t="s">
        <v>135</v>
      </c>
      <c r="F667" t="s">
        <v>6</v>
      </c>
      <c r="G667">
        <v>2.0000000000000002E-5</v>
      </c>
      <c r="H667">
        <v>630438.49</v>
      </c>
      <c r="I667">
        <v>3672380.53</v>
      </c>
      <c r="J667">
        <v>-69.56</v>
      </c>
      <c r="K667">
        <v>-69.56</v>
      </c>
      <c r="L667">
        <v>0</v>
      </c>
      <c r="M667">
        <v>15090521</v>
      </c>
      <c r="N667" t="s">
        <v>5</v>
      </c>
      <c r="O667">
        <v>10</v>
      </c>
      <c r="P667">
        <v>17</v>
      </c>
      <c r="Q667">
        <v>5963</v>
      </c>
    </row>
    <row r="668" spans="1:17" x14ac:dyDescent="0.25">
      <c r="A668" t="s">
        <v>375</v>
      </c>
      <c r="B668" t="s">
        <v>303</v>
      </c>
      <c r="C668" t="s">
        <v>16</v>
      </c>
      <c r="D668" t="s">
        <v>17</v>
      </c>
      <c r="E668" t="s">
        <v>136</v>
      </c>
      <c r="F668" t="s">
        <v>4</v>
      </c>
      <c r="G668">
        <v>2.0000000000000002E-5</v>
      </c>
      <c r="H668">
        <v>630399.73</v>
      </c>
      <c r="I668">
        <v>3672375.09</v>
      </c>
      <c r="J668">
        <v>-69.62</v>
      </c>
      <c r="K668">
        <v>-69.62</v>
      </c>
      <c r="L668">
        <v>0</v>
      </c>
      <c r="M668">
        <v>15092103</v>
      </c>
      <c r="N668" t="s">
        <v>5</v>
      </c>
      <c r="O668">
        <v>10</v>
      </c>
      <c r="P668">
        <v>17</v>
      </c>
      <c r="Q668">
        <v>5963</v>
      </c>
    </row>
    <row r="669" spans="1:17" x14ac:dyDescent="0.25">
      <c r="A669" t="s">
        <v>375</v>
      </c>
      <c r="B669" t="s">
        <v>303</v>
      </c>
      <c r="C669" t="s">
        <v>16</v>
      </c>
      <c r="D669" t="s">
        <v>17</v>
      </c>
      <c r="E669" t="s">
        <v>136</v>
      </c>
      <c r="F669" t="s">
        <v>6</v>
      </c>
      <c r="G669">
        <v>2.0000000000000002E-5</v>
      </c>
      <c r="H669">
        <v>630399.73</v>
      </c>
      <c r="I669">
        <v>3672375.09</v>
      </c>
      <c r="J669">
        <v>-69.62</v>
      </c>
      <c r="K669">
        <v>-69.62</v>
      </c>
      <c r="L669">
        <v>0</v>
      </c>
      <c r="M669">
        <v>15070518</v>
      </c>
      <c r="N669" t="s">
        <v>5</v>
      </c>
      <c r="O669">
        <v>10</v>
      </c>
      <c r="P669">
        <v>17</v>
      </c>
      <c r="Q669">
        <v>5963</v>
      </c>
    </row>
    <row r="670" spans="1:17" x14ac:dyDescent="0.25">
      <c r="A670" t="s">
        <v>375</v>
      </c>
      <c r="B670" t="s">
        <v>303</v>
      </c>
      <c r="C670" t="s">
        <v>16</v>
      </c>
      <c r="D670" t="s">
        <v>17</v>
      </c>
      <c r="E670" t="s">
        <v>137</v>
      </c>
      <c r="F670" t="s">
        <v>4</v>
      </c>
      <c r="G670">
        <v>2.0000000000000002E-5</v>
      </c>
      <c r="H670">
        <v>630399.73</v>
      </c>
      <c r="I670">
        <v>3672375.09</v>
      </c>
      <c r="J670">
        <v>-69.62</v>
      </c>
      <c r="K670">
        <v>-69.62</v>
      </c>
      <c r="L670">
        <v>0</v>
      </c>
      <c r="M670">
        <v>15092103</v>
      </c>
      <c r="N670" t="s">
        <v>5</v>
      </c>
      <c r="O670">
        <v>10</v>
      </c>
      <c r="P670">
        <v>17</v>
      </c>
      <c r="Q670">
        <v>5963</v>
      </c>
    </row>
    <row r="671" spans="1:17" x14ac:dyDescent="0.25">
      <c r="A671" t="s">
        <v>375</v>
      </c>
      <c r="B671" t="s">
        <v>303</v>
      </c>
      <c r="C671" t="s">
        <v>16</v>
      </c>
      <c r="D671" t="s">
        <v>17</v>
      </c>
      <c r="E671" t="s">
        <v>137</v>
      </c>
      <c r="F671" t="s">
        <v>6</v>
      </c>
      <c r="G671">
        <v>2.0000000000000002E-5</v>
      </c>
      <c r="H671">
        <v>630399.73</v>
      </c>
      <c r="I671">
        <v>3672375.09</v>
      </c>
      <c r="J671">
        <v>-69.62</v>
      </c>
      <c r="K671">
        <v>-69.62</v>
      </c>
      <c r="L671">
        <v>0</v>
      </c>
      <c r="M671">
        <v>15070518</v>
      </c>
      <c r="N671" t="s">
        <v>5</v>
      </c>
      <c r="O671">
        <v>10</v>
      </c>
      <c r="P671">
        <v>17</v>
      </c>
      <c r="Q671">
        <v>5963</v>
      </c>
    </row>
    <row r="672" spans="1:17" x14ac:dyDescent="0.25">
      <c r="A672" t="s">
        <v>375</v>
      </c>
      <c r="B672" t="s">
        <v>303</v>
      </c>
      <c r="C672" t="s">
        <v>16</v>
      </c>
      <c r="D672" t="s">
        <v>17</v>
      </c>
      <c r="E672" t="s">
        <v>138</v>
      </c>
      <c r="F672" t="s">
        <v>4</v>
      </c>
      <c r="G672">
        <v>3.0000000000000001E-5</v>
      </c>
      <c r="H672">
        <v>630438.49</v>
      </c>
      <c r="I672">
        <v>3672380.53</v>
      </c>
      <c r="J672">
        <v>-69.56</v>
      </c>
      <c r="K672">
        <v>-69.56</v>
      </c>
      <c r="L672">
        <v>0</v>
      </c>
      <c r="M672">
        <v>15090521</v>
      </c>
      <c r="N672" t="s">
        <v>5</v>
      </c>
      <c r="O672">
        <v>10</v>
      </c>
      <c r="P672">
        <v>17</v>
      </c>
      <c r="Q672">
        <v>5963</v>
      </c>
    </row>
    <row r="673" spans="1:17" x14ac:dyDescent="0.25">
      <c r="A673" t="s">
        <v>375</v>
      </c>
      <c r="B673" t="s">
        <v>303</v>
      </c>
      <c r="C673" t="s">
        <v>16</v>
      </c>
      <c r="D673" t="s">
        <v>17</v>
      </c>
      <c r="E673" t="s">
        <v>138</v>
      </c>
      <c r="F673" t="s">
        <v>6</v>
      </c>
      <c r="G673">
        <v>2.0000000000000002E-5</v>
      </c>
      <c r="H673">
        <v>630448.19999999995</v>
      </c>
      <c r="I673">
        <v>3672375.09</v>
      </c>
      <c r="J673">
        <v>-69.53</v>
      </c>
      <c r="K673">
        <v>-69.53</v>
      </c>
      <c r="L673">
        <v>0</v>
      </c>
      <c r="M673">
        <v>15060909</v>
      </c>
      <c r="N673" t="s">
        <v>5</v>
      </c>
      <c r="O673">
        <v>10</v>
      </c>
      <c r="P673">
        <v>17</v>
      </c>
      <c r="Q673">
        <v>5963</v>
      </c>
    </row>
    <row r="674" spans="1:17" x14ac:dyDescent="0.25">
      <c r="A674" t="s">
        <v>375</v>
      </c>
      <c r="B674" t="s">
        <v>303</v>
      </c>
      <c r="C674" t="s">
        <v>16</v>
      </c>
      <c r="D674" t="s">
        <v>17</v>
      </c>
      <c r="E674" t="s">
        <v>139</v>
      </c>
      <c r="F674" t="s">
        <v>4</v>
      </c>
      <c r="G674">
        <v>3.0000000000000001E-5</v>
      </c>
      <c r="H674">
        <v>630438.49</v>
      </c>
      <c r="I674">
        <v>3672380.53</v>
      </c>
      <c r="J674">
        <v>-69.56</v>
      </c>
      <c r="K674">
        <v>-69.56</v>
      </c>
      <c r="L674">
        <v>0</v>
      </c>
      <c r="M674">
        <v>15090521</v>
      </c>
      <c r="N674" t="s">
        <v>5</v>
      </c>
      <c r="O674">
        <v>10</v>
      </c>
      <c r="P674">
        <v>17</v>
      </c>
      <c r="Q674">
        <v>5963</v>
      </c>
    </row>
    <row r="675" spans="1:17" x14ac:dyDescent="0.25">
      <c r="A675" t="s">
        <v>375</v>
      </c>
      <c r="B675" t="s">
        <v>303</v>
      </c>
      <c r="C675" t="s">
        <v>16</v>
      </c>
      <c r="D675" t="s">
        <v>17</v>
      </c>
      <c r="E675" t="s">
        <v>139</v>
      </c>
      <c r="F675" t="s">
        <v>6</v>
      </c>
      <c r="G675">
        <v>2.0000000000000002E-5</v>
      </c>
      <c r="H675">
        <v>630423.97</v>
      </c>
      <c r="I675">
        <v>3672375.09</v>
      </c>
      <c r="J675">
        <v>-69.58</v>
      </c>
      <c r="K675">
        <v>-69.58</v>
      </c>
      <c r="L675">
        <v>0</v>
      </c>
      <c r="M675">
        <v>15061606</v>
      </c>
      <c r="N675" t="s">
        <v>5</v>
      </c>
      <c r="O675">
        <v>10</v>
      </c>
      <c r="P675">
        <v>17</v>
      </c>
      <c r="Q675">
        <v>5963</v>
      </c>
    </row>
    <row r="676" spans="1:17" x14ac:dyDescent="0.25">
      <c r="A676" t="s">
        <v>375</v>
      </c>
      <c r="B676" t="s">
        <v>303</v>
      </c>
      <c r="C676" t="s">
        <v>16</v>
      </c>
      <c r="D676" t="s">
        <v>17</v>
      </c>
      <c r="E676" t="s">
        <v>140</v>
      </c>
      <c r="F676" t="s">
        <v>4</v>
      </c>
      <c r="G676">
        <v>3.0000000000000001E-5</v>
      </c>
      <c r="H676">
        <v>630438.49</v>
      </c>
      <c r="I676">
        <v>3672380.53</v>
      </c>
      <c r="J676">
        <v>-69.56</v>
      </c>
      <c r="K676">
        <v>-69.56</v>
      </c>
      <c r="L676">
        <v>0</v>
      </c>
      <c r="M676">
        <v>15090521</v>
      </c>
      <c r="N676" t="s">
        <v>5</v>
      </c>
      <c r="O676">
        <v>10</v>
      </c>
      <c r="P676">
        <v>17</v>
      </c>
      <c r="Q676">
        <v>5963</v>
      </c>
    </row>
    <row r="677" spans="1:17" x14ac:dyDescent="0.25">
      <c r="A677" t="s">
        <v>375</v>
      </c>
      <c r="B677" t="s">
        <v>303</v>
      </c>
      <c r="C677" t="s">
        <v>16</v>
      </c>
      <c r="D677" t="s">
        <v>17</v>
      </c>
      <c r="E677" t="s">
        <v>140</v>
      </c>
      <c r="F677" t="s">
        <v>6</v>
      </c>
      <c r="G677">
        <v>2.0000000000000002E-5</v>
      </c>
      <c r="H677">
        <v>630423.97</v>
      </c>
      <c r="I677">
        <v>3672375.09</v>
      </c>
      <c r="J677">
        <v>-69.58</v>
      </c>
      <c r="K677">
        <v>-69.58</v>
      </c>
      <c r="L677">
        <v>0</v>
      </c>
      <c r="M677">
        <v>15081709</v>
      </c>
      <c r="N677" t="s">
        <v>5</v>
      </c>
      <c r="O677">
        <v>10</v>
      </c>
      <c r="P677">
        <v>17</v>
      </c>
      <c r="Q677">
        <v>5963</v>
      </c>
    </row>
    <row r="678" spans="1:17" x14ac:dyDescent="0.25">
      <c r="A678" t="s">
        <v>375</v>
      </c>
      <c r="B678" t="s">
        <v>304</v>
      </c>
      <c r="C678" t="s">
        <v>16</v>
      </c>
      <c r="D678" t="s">
        <v>14</v>
      </c>
      <c r="E678" t="s">
        <v>3</v>
      </c>
      <c r="F678" t="s">
        <v>4</v>
      </c>
      <c r="G678">
        <v>2.0000000000000002E-5</v>
      </c>
      <c r="H678">
        <v>630714.82999999996</v>
      </c>
      <c r="I678">
        <v>3672303.97</v>
      </c>
      <c r="J678">
        <v>-68.959999999999994</v>
      </c>
      <c r="K678">
        <v>-68.959999999999994</v>
      </c>
      <c r="L678">
        <v>0</v>
      </c>
      <c r="M678">
        <v>15122324</v>
      </c>
      <c r="N678" t="s">
        <v>5</v>
      </c>
      <c r="O678">
        <v>10</v>
      </c>
      <c r="P678">
        <v>17</v>
      </c>
      <c r="Q678">
        <v>5963</v>
      </c>
    </row>
    <row r="679" spans="1:17" x14ac:dyDescent="0.25">
      <c r="A679" t="s">
        <v>375</v>
      </c>
      <c r="B679" t="s">
        <v>304</v>
      </c>
      <c r="C679" t="s">
        <v>16</v>
      </c>
      <c r="D679" t="s">
        <v>14</v>
      </c>
      <c r="E679" t="s">
        <v>3</v>
      </c>
      <c r="F679" t="s">
        <v>6</v>
      </c>
      <c r="G679">
        <v>2.0000000000000002E-5</v>
      </c>
      <c r="H679">
        <v>630714.82999999996</v>
      </c>
      <c r="I679">
        <v>3672303.97</v>
      </c>
      <c r="J679">
        <v>-68.959999999999994</v>
      </c>
      <c r="K679">
        <v>-68.959999999999994</v>
      </c>
      <c r="L679">
        <v>0</v>
      </c>
      <c r="M679">
        <v>15052224</v>
      </c>
      <c r="N679" t="s">
        <v>5</v>
      </c>
      <c r="O679">
        <v>10</v>
      </c>
      <c r="P679">
        <v>17</v>
      </c>
      <c r="Q679">
        <v>5963</v>
      </c>
    </row>
    <row r="680" spans="1:17" x14ac:dyDescent="0.25">
      <c r="A680" t="s">
        <v>375</v>
      </c>
      <c r="B680" t="s">
        <v>304</v>
      </c>
      <c r="C680" t="s">
        <v>16</v>
      </c>
      <c r="D680" t="s">
        <v>14</v>
      </c>
      <c r="E680" t="s">
        <v>255</v>
      </c>
      <c r="F680" t="s">
        <v>4</v>
      </c>
      <c r="G680">
        <v>2.0000000000000002E-5</v>
      </c>
      <c r="H680">
        <v>630714.82999999996</v>
      </c>
      <c r="I680">
        <v>3672303.97</v>
      </c>
      <c r="J680">
        <v>-68.959999999999994</v>
      </c>
      <c r="K680">
        <v>-68.959999999999994</v>
      </c>
      <c r="L680">
        <v>0</v>
      </c>
      <c r="M680">
        <v>15122324</v>
      </c>
      <c r="N680" t="s">
        <v>5</v>
      </c>
      <c r="O680">
        <v>10</v>
      </c>
      <c r="P680">
        <v>17</v>
      </c>
      <c r="Q680">
        <v>5963</v>
      </c>
    </row>
    <row r="681" spans="1:17" x14ac:dyDescent="0.25">
      <c r="A681" t="s">
        <v>375</v>
      </c>
      <c r="B681" t="s">
        <v>304</v>
      </c>
      <c r="C681" t="s">
        <v>16</v>
      </c>
      <c r="D681" t="s">
        <v>14</v>
      </c>
      <c r="E681" t="s">
        <v>255</v>
      </c>
      <c r="F681" t="s">
        <v>6</v>
      </c>
      <c r="G681">
        <v>2.0000000000000002E-5</v>
      </c>
      <c r="H681">
        <v>630714.82999999996</v>
      </c>
      <c r="I681">
        <v>3672303.97</v>
      </c>
      <c r="J681">
        <v>-68.959999999999994</v>
      </c>
      <c r="K681">
        <v>-68.959999999999994</v>
      </c>
      <c r="L681">
        <v>0</v>
      </c>
      <c r="M681">
        <v>15052224</v>
      </c>
      <c r="N681" t="s">
        <v>5</v>
      </c>
      <c r="O681">
        <v>10</v>
      </c>
      <c r="P681">
        <v>17</v>
      </c>
      <c r="Q681">
        <v>5963</v>
      </c>
    </row>
    <row r="682" spans="1:17" x14ac:dyDescent="0.25">
      <c r="A682" t="s">
        <v>375</v>
      </c>
      <c r="B682" t="s">
        <v>304</v>
      </c>
      <c r="C682" t="s">
        <v>16</v>
      </c>
      <c r="D682" t="s">
        <v>14</v>
      </c>
      <c r="E682" t="s">
        <v>7</v>
      </c>
      <c r="F682" t="s">
        <v>4</v>
      </c>
      <c r="G682">
        <v>2.0000000000000002E-5</v>
      </c>
      <c r="H682">
        <v>630714.82999999996</v>
      </c>
      <c r="I682">
        <v>3672303.97</v>
      </c>
      <c r="J682">
        <v>-68.959999999999994</v>
      </c>
      <c r="K682">
        <v>-68.959999999999994</v>
      </c>
      <c r="L682">
        <v>0</v>
      </c>
      <c r="M682">
        <v>15122324</v>
      </c>
      <c r="N682" t="s">
        <v>5</v>
      </c>
      <c r="O682">
        <v>10</v>
      </c>
      <c r="P682">
        <v>17</v>
      </c>
      <c r="Q682">
        <v>5963</v>
      </c>
    </row>
    <row r="683" spans="1:17" x14ac:dyDescent="0.25">
      <c r="A683" t="s">
        <v>375</v>
      </c>
      <c r="B683" t="s">
        <v>304</v>
      </c>
      <c r="C683" t="s">
        <v>16</v>
      </c>
      <c r="D683" t="s">
        <v>14</v>
      </c>
      <c r="E683" t="s">
        <v>7</v>
      </c>
      <c r="F683" t="s">
        <v>6</v>
      </c>
      <c r="G683">
        <v>2.0000000000000002E-5</v>
      </c>
      <c r="H683">
        <v>630714.82999999996</v>
      </c>
      <c r="I683">
        <v>3672303.97</v>
      </c>
      <c r="J683">
        <v>-68.959999999999994</v>
      </c>
      <c r="K683">
        <v>-68.959999999999994</v>
      </c>
      <c r="L683">
        <v>0</v>
      </c>
      <c r="M683">
        <v>15052224</v>
      </c>
      <c r="N683" t="s">
        <v>5</v>
      </c>
      <c r="O683">
        <v>10</v>
      </c>
      <c r="P683">
        <v>17</v>
      </c>
      <c r="Q683">
        <v>5963</v>
      </c>
    </row>
    <row r="684" spans="1:17" x14ac:dyDescent="0.25">
      <c r="A684" t="s">
        <v>375</v>
      </c>
      <c r="B684" t="s">
        <v>304</v>
      </c>
      <c r="C684" t="s">
        <v>16</v>
      </c>
      <c r="D684" t="s">
        <v>14</v>
      </c>
      <c r="E684" t="s">
        <v>252</v>
      </c>
      <c r="F684" t="s">
        <v>4</v>
      </c>
      <c r="G684">
        <v>1.0000000000000001E-5</v>
      </c>
      <c r="H684">
        <v>630714.82999999996</v>
      </c>
      <c r="I684">
        <v>3672327.68</v>
      </c>
      <c r="J684">
        <v>-68.95</v>
      </c>
      <c r="K684">
        <v>-68.95</v>
      </c>
      <c r="L684">
        <v>0</v>
      </c>
      <c r="M684">
        <v>15122324</v>
      </c>
      <c r="N684" t="s">
        <v>5</v>
      </c>
      <c r="O684">
        <v>10</v>
      </c>
      <c r="P684">
        <v>17</v>
      </c>
      <c r="Q684">
        <v>5963</v>
      </c>
    </row>
    <row r="685" spans="1:17" x14ac:dyDescent="0.25">
      <c r="A685" t="s">
        <v>375</v>
      </c>
      <c r="B685" t="s">
        <v>304</v>
      </c>
      <c r="C685" t="s">
        <v>16</v>
      </c>
      <c r="D685" t="s">
        <v>14</v>
      </c>
      <c r="E685" t="s">
        <v>252</v>
      </c>
      <c r="F685" t="s">
        <v>6</v>
      </c>
      <c r="G685">
        <v>1.0000000000000001E-5</v>
      </c>
      <c r="H685">
        <v>630714.82999999996</v>
      </c>
      <c r="I685">
        <v>3672303.97</v>
      </c>
      <c r="J685">
        <v>-68.959999999999994</v>
      </c>
      <c r="K685">
        <v>-68.959999999999994</v>
      </c>
      <c r="L685">
        <v>0</v>
      </c>
      <c r="M685">
        <v>15122324</v>
      </c>
      <c r="N685" t="s">
        <v>5</v>
      </c>
      <c r="O685">
        <v>10</v>
      </c>
      <c r="P685">
        <v>17</v>
      </c>
      <c r="Q685">
        <v>5963</v>
      </c>
    </row>
    <row r="686" spans="1:17" x14ac:dyDescent="0.25">
      <c r="A686" t="s">
        <v>375</v>
      </c>
      <c r="B686" t="s">
        <v>304</v>
      </c>
      <c r="C686" t="s">
        <v>16</v>
      </c>
      <c r="D686" t="s">
        <v>14</v>
      </c>
      <c r="E686" t="s">
        <v>253</v>
      </c>
      <c r="F686" t="s">
        <v>4</v>
      </c>
      <c r="G686">
        <v>1.0000000000000001E-5</v>
      </c>
      <c r="H686">
        <v>630714.82999999996</v>
      </c>
      <c r="I686">
        <v>3672303.97</v>
      </c>
      <c r="J686">
        <v>-68.959999999999994</v>
      </c>
      <c r="K686">
        <v>-68.959999999999994</v>
      </c>
      <c r="L686">
        <v>0</v>
      </c>
      <c r="M686">
        <v>15122324</v>
      </c>
      <c r="N686" t="s">
        <v>5</v>
      </c>
      <c r="O686">
        <v>10</v>
      </c>
      <c r="P686">
        <v>17</v>
      </c>
      <c r="Q686">
        <v>5963</v>
      </c>
    </row>
    <row r="687" spans="1:17" x14ac:dyDescent="0.25">
      <c r="A687" t="s">
        <v>375</v>
      </c>
      <c r="B687" t="s">
        <v>304</v>
      </c>
      <c r="C687" t="s">
        <v>16</v>
      </c>
      <c r="D687" t="s">
        <v>14</v>
      </c>
      <c r="E687" t="s">
        <v>253</v>
      </c>
      <c r="F687" t="s">
        <v>6</v>
      </c>
      <c r="G687">
        <v>1.0000000000000001E-5</v>
      </c>
      <c r="H687">
        <v>630714.82999999996</v>
      </c>
      <c r="I687">
        <v>3672303.97</v>
      </c>
      <c r="J687">
        <v>-68.959999999999994</v>
      </c>
      <c r="K687">
        <v>-68.959999999999994</v>
      </c>
      <c r="L687">
        <v>0</v>
      </c>
      <c r="M687">
        <v>15052224</v>
      </c>
      <c r="N687" t="s">
        <v>5</v>
      </c>
      <c r="O687">
        <v>10</v>
      </c>
      <c r="P687">
        <v>17</v>
      </c>
      <c r="Q687">
        <v>5963</v>
      </c>
    </row>
    <row r="688" spans="1:17" x14ac:dyDescent="0.25">
      <c r="A688" t="s">
        <v>375</v>
      </c>
      <c r="B688" t="s">
        <v>304</v>
      </c>
      <c r="C688" t="s">
        <v>16</v>
      </c>
      <c r="D688" t="s">
        <v>14</v>
      </c>
      <c r="E688" t="s">
        <v>254</v>
      </c>
      <c r="F688" t="s">
        <v>4</v>
      </c>
      <c r="G688">
        <v>1.0000000000000001E-5</v>
      </c>
      <c r="H688">
        <v>630714.82999999996</v>
      </c>
      <c r="I688">
        <v>3672303.97</v>
      </c>
      <c r="J688">
        <v>-68.959999999999994</v>
      </c>
      <c r="K688">
        <v>-68.959999999999994</v>
      </c>
      <c r="L688">
        <v>0</v>
      </c>
      <c r="M688">
        <v>15122324</v>
      </c>
      <c r="N688" t="s">
        <v>5</v>
      </c>
      <c r="O688">
        <v>10</v>
      </c>
      <c r="P688">
        <v>17</v>
      </c>
      <c r="Q688">
        <v>5963</v>
      </c>
    </row>
    <row r="689" spans="1:17" x14ac:dyDescent="0.25">
      <c r="A689" t="s">
        <v>375</v>
      </c>
      <c r="B689" t="s">
        <v>304</v>
      </c>
      <c r="C689" t="s">
        <v>16</v>
      </c>
      <c r="D689" t="s">
        <v>14</v>
      </c>
      <c r="E689" t="s">
        <v>254</v>
      </c>
      <c r="F689" t="s">
        <v>6</v>
      </c>
      <c r="G689">
        <v>1.0000000000000001E-5</v>
      </c>
      <c r="H689">
        <v>630714.82999999996</v>
      </c>
      <c r="I689">
        <v>3672303.97</v>
      </c>
      <c r="J689">
        <v>-68.959999999999994</v>
      </c>
      <c r="K689">
        <v>-68.959999999999994</v>
      </c>
      <c r="L689">
        <v>0</v>
      </c>
      <c r="M689">
        <v>15052224</v>
      </c>
      <c r="N689" t="s">
        <v>5</v>
      </c>
      <c r="O689">
        <v>10</v>
      </c>
      <c r="P689">
        <v>17</v>
      </c>
      <c r="Q689">
        <v>5963</v>
      </c>
    </row>
    <row r="690" spans="1:17" x14ac:dyDescent="0.25">
      <c r="A690" t="s">
        <v>375</v>
      </c>
      <c r="B690" t="s">
        <v>304</v>
      </c>
      <c r="C690" t="s">
        <v>16</v>
      </c>
      <c r="D690" t="s">
        <v>14</v>
      </c>
      <c r="E690" t="s">
        <v>256</v>
      </c>
      <c r="F690" t="s">
        <v>4</v>
      </c>
      <c r="G690">
        <v>0</v>
      </c>
      <c r="H690">
        <v>630714.82999999996</v>
      </c>
      <c r="I690">
        <v>3672256.55</v>
      </c>
      <c r="J690">
        <v>-68.92</v>
      </c>
      <c r="K690">
        <v>-68.92</v>
      </c>
      <c r="L690">
        <v>0</v>
      </c>
      <c r="M690">
        <v>15122324</v>
      </c>
      <c r="N690" t="s">
        <v>5</v>
      </c>
      <c r="O690">
        <v>10</v>
      </c>
      <c r="P690">
        <v>17</v>
      </c>
      <c r="Q690">
        <v>5963</v>
      </c>
    </row>
    <row r="691" spans="1:17" x14ac:dyDescent="0.25">
      <c r="A691" t="s">
        <v>375</v>
      </c>
      <c r="B691" t="s">
        <v>304</v>
      </c>
      <c r="C691" t="s">
        <v>16</v>
      </c>
      <c r="D691" t="s">
        <v>14</v>
      </c>
      <c r="E691" t="s">
        <v>256</v>
      </c>
      <c r="F691" t="s">
        <v>6</v>
      </c>
      <c r="G691">
        <v>0</v>
      </c>
      <c r="H691">
        <v>630714.82999999996</v>
      </c>
      <c r="I691">
        <v>3672256.55</v>
      </c>
      <c r="J691">
        <v>-68.92</v>
      </c>
      <c r="K691">
        <v>-68.92</v>
      </c>
      <c r="L691">
        <v>0</v>
      </c>
      <c r="M691">
        <v>15052324</v>
      </c>
      <c r="N691" t="s">
        <v>5</v>
      </c>
      <c r="O691">
        <v>10</v>
      </c>
      <c r="P691">
        <v>17</v>
      </c>
      <c r="Q691">
        <v>5963</v>
      </c>
    </row>
    <row r="692" spans="1:17" x14ac:dyDescent="0.25">
      <c r="A692" t="s">
        <v>375</v>
      </c>
      <c r="B692" t="s">
        <v>304</v>
      </c>
      <c r="C692" t="s">
        <v>16</v>
      </c>
      <c r="D692" t="s">
        <v>14</v>
      </c>
      <c r="E692" t="s">
        <v>134</v>
      </c>
      <c r="F692" t="s">
        <v>4</v>
      </c>
      <c r="G692">
        <v>0</v>
      </c>
      <c r="H692">
        <v>630714.82999999996</v>
      </c>
      <c r="I692">
        <v>3672256.55</v>
      </c>
      <c r="J692">
        <v>-68.92</v>
      </c>
      <c r="K692">
        <v>-68.92</v>
      </c>
      <c r="L692">
        <v>0</v>
      </c>
      <c r="M692">
        <v>15122324</v>
      </c>
      <c r="N692" t="s">
        <v>5</v>
      </c>
      <c r="O692">
        <v>10</v>
      </c>
      <c r="P692">
        <v>17</v>
      </c>
      <c r="Q692">
        <v>5963</v>
      </c>
    </row>
    <row r="693" spans="1:17" x14ac:dyDescent="0.25">
      <c r="A693" t="s">
        <v>375</v>
      </c>
      <c r="B693" t="s">
        <v>304</v>
      </c>
      <c r="C693" t="s">
        <v>16</v>
      </c>
      <c r="D693" t="s">
        <v>14</v>
      </c>
      <c r="E693" t="s">
        <v>134</v>
      </c>
      <c r="F693" t="s">
        <v>6</v>
      </c>
      <c r="G693">
        <v>0</v>
      </c>
      <c r="H693">
        <v>630714.82999999996</v>
      </c>
      <c r="I693">
        <v>3672256.55</v>
      </c>
      <c r="J693">
        <v>-68.92</v>
      </c>
      <c r="K693">
        <v>-68.92</v>
      </c>
      <c r="L693">
        <v>0</v>
      </c>
      <c r="M693">
        <v>15052324</v>
      </c>
      <c r="N693" t="s">
        <v>5</v>
      </c>
      <c r="O693">
        <v>10</v>
      </c>
      <c r="P693">
        <v>17</v>
      </c>
      <c r="Q693">
        <v>5963</v>
      </c>
    </row>
    <row r="694" spans="1:17" x14ac:dyDescent="0.25">
      <c r="A694" t="s">
        <v>375</v>
      </c>
      <c r="B694" t="s">
        <v>304</v>
      </c>
      <c r="C694" t="s">
        <v>16</v>
      </c>
      <c r="D694" t="s">
        <v>14</v>
      </c>
      <c r="E694" t="s">
        <v>141</v>
      </c>
      <c r="F694" t="s">
        <v>4</v>
      </c>
      <c r="G694">
        <v>0</v>
      </c>
      <c r="H694">
        <v>630714.82999999996</v>
      </c>
      <c r="I694">
        <v>3672327.68</v>
      </c>
      <c r="J694">
        <v>-68.95</v>
      </c>
      <c r="K694">
        <v>-68.95</v>
      </c>
      <c r="L694">
        <v>0</v>
      </c>
      <c r="M694">
        <v>15122324</v>
      </c>
      <c r="N694" t="s">
        <v>5</v>
      </c>
      <c r="O694">
        <v>10</v>
      </c>
      <c r="P694">
        <v>17</v>
      </c>
      <c r="Q694">
        <v>5963</v>
      </c>
    </row>
    <row r="695" spans="1:17" x14ac:dyDescent="0.25">
      <c r="A695" t="s">
        <v>375</v>
      </c>
      <c r="B695" t="s">
        <v>304</v>
      </c>
      <c r="C695" t="s">
        <v>16</v>
      </c>
      <c r="D695" t="s">
        <v>14</v>
      </c>
      <c r="E695" t="s">
        <v>141</v>
      </c>
      <c r="F695" t="s">
        <v>6</v>
      </c>
      <c r="G695">
        <v>0</v>
      </c>
      <c r="H695">
        <v>630714.82999999996</v>
      </c>
      <c r="I695">
        <v>3672303.97</v>
      </c>
      <c r="J695">
        <v>-68.959999999999994</v>
      </c>
      <c r="K695">
        <v>-68.959999999999994</v>
      </c>
      <c r="L695">
        <v>0</v>
      </c>
      <c r="M695">
        <v>15122324</v>
      </c>
      <c r="N695" t="s">
        <v>5</v>
      </c>
      <c r="O695">
        <v>10</v>
      </c>
      <c r="P695">
        <v>17</v>
      </c>
      <c r="Q695">
        <v>5963</v>
      </c>
    </row>
    <row r="696" spans="1:17" x14ac:dyDescent="0.25">
      <c r="A696" t="s">
        <v>375</v>
      </c>
      <c r="B696" t="s">
        <v>304</v>
      </c>
      <c r="C696" t="s">
        <v>16</v>
      </c>
      <c r="D696" t="s">
        <v>14</v>
      </c>
      <c r="E696" t="s">
        <v>142</v>
      </c>
      <c r="F696" t="s">
        <v>4</v>
      </c>
      <c r="G696">
        <v>0</v>
      </c>
      <c r="H696">
        <v>630714.82999999996</v>
      </c>
      <c r="I696">
        <v>3672327.68</v>
      </c>
      <c r="J696">
        <v>-68.95</v>
      </c>
      <c r="K696">
        <v>-68.95</v>
      </c>
      <c r="L696">
        <v>0</v>
      </c>
      <c r="M696">
        <v>15122324</v>
      </c>
      <c r="N696" t="s">
        <v>5</v>
      </c>
      <c r="O696">
        <v>10</v>
      </c>
      <c r="P696">
        <v>17</v>
      </c>
      <c r="Q696">
        <v>5963</v>
      </c>
    </row>
    <row r="697" spans="1:17" x14ac:dyDescent="0.25">
      <c r="A697" t="s">
        <v>375</v>
      </c>
      <c r="B697" t="s">
        <v>304</v>
      </c>
      <c r="C697" t="s">
        <v>16</v>
      </c>
      <c r="D697" t="s">
        <v>14</v>
      </c>
      <c r="E697" t="s">
        <v>142</v>
      </c>
      <c r="F697" t="s">
        <v>6</v>
      </c>
      <c r="G697">
        <v>0</v>
      </c>
      <c r="H697">
        <v>630714.82999999996</v>
      </c>
      <c r="I697">
        <v>3672303.97</v>
      </c>
      <c r="J697">
        <v>-68.959999999999994</v>
      </c>
      <c r="K697">
        <v>-68.959999999999994</v>
      </c>
      <c r="L697">
        <v>0</v>
      </c>
      <c r="M697">
        <v>15122324</v>
      </c>
      <c r="N697" t="s">
        <v>5</v>
      </c>
      <c r="O697">
        <v>10</v>
      </c>
      <c r="P697">
        <v>17</v>
      </c>
      <c r="Q697">
        <v>5963</v>
      </c>
    </row>
    <row r="698" spans="1:17" x14ac:dyDescent="0.25">
      <c r="A698" t="s">
        <v>375</v>
      </c>
      <c r="B698" t="s">
        <v>304</v>
      </c>
      <c r="C698" t="s">
        <v>16</v>
      </c>
      <c r="D698" t="s">
        <v>14</v>
      </c>
      <c r="E698" t="s">
        <v>143</v>
      </c>
      <c r="F698" t="s">
        <v>4</v>
      </c>
      <c r="G698">
        <v>0</v>
      </c>
      <c r="H698">
        <v>630714.82999999996</v>
      </c>
      <c r="I698">
        <v>3672327.68</v>
      </c>
      <c r="J698">
        <v>-68.95</v>
      </c>
      <c r="K698">
        <v>-68.95</v>
      </c>
      <c r="L698">
        <v>0</v>
      </c>
      <c r="M698">
        <v>15122324</v>
      </c>
      <c r="N698" t="s">
        <v>5</v>
      </c>
      <c r="O698">
        <v>10</v>
      </c>
      <c r="P698">
        <v>17</v>
      </c>
      <c r="Q698">
        <v>5963</v>
      </c>
    </row>
    <row r="699" spans="1:17" x14ac:dyDescent="0.25">
      <c r="A699" t="s">
        <v>375</v>
      </c>
      <c r="B699" t="s">
        <v>304</v>
      </c>
      <c r="C699" t="s">
        <v>16</v>
      </c>
      <c r="D699" t="s">
        <v>14</v>
      </c>
      <c r="E699" t="s">
        <v>143</v>
      </c>
      <c r="F699" t="s">
        <v>6</v>
      </c>
      <c r="G699">
        <v>0</v>
      </c>
      <c r="H699">
        <v>630714.82999999996</v>
      </c>
      <c r="I699">
        <v>3672303.97</v>
      </c>
      <c r="J699">
        <v>-68.959999999999994</v>
      </c>
      <c r="K699">
        <v>-68.959999999999994</v>
      </c>
      <c r="L699">
        <v>0</v>
      </c>
      <c r="M699">
        <v>15122324</v>
      </c>
      <c r="N699" t="s">
        <v>5</v>
      </c>
      <c r="O699">
        <v>10</v>
      </c>
      <c r="P699">
        <v>17</v>
      </c>
      <c r="Q699">
        <v>5963</v>
      </c>
    </row>
    <row r="700" spans="1:17" x14ac:dyDescent="0.25">
      <c r="A700" t="s">
        <v>375</v>
      </c>
      <c r="B700" t="s">
        <v>304</v>
      </c>
      <c r="C700" t="s">
        <v>16</v>
      </c>
      <c r="D700" t="s">
        <v>14</v>
      </c>
      <c r="E700" t="s">
        <v>135</v>
      </c>
      <c r="F700" t="s">
        <v>4</v>
      </c>
      <c r="G700">
        <v>0</v>
      </c>
      <c r="H700">
        <v>630714.82999999996</v>
      </c>
      <c r="I700">
        <v>3672327.68</v>
      </c>
      <c r="J700">
        <v>-68.95</v>
      </c>
      <c r="K700">
        <v>-68.95</v>
      </c>
      <c r="L700">
        <v>0</v>
      </c>
      <c r="M700">
        <v>15122324</v>
      </c>
      <c r="N700" t="s">
        <v>5</v>
      </c>
      <c r="O700">
        <v>10</v>
      </c>
      <c r="P700">
        <v>17</v>
      </c>
      <c r="Q700">
        <v>5963</v>
      </c>
    </row>
    <row r="701" spans="1:17" x14ac:dyDescent="0.25">
      <c r="A701" t="s">
        <v>375</v>
      </c>
      <c r="B701" t="s">
        <v>304</v>
      </c>
      <c r="C701" t="s">
        <v>16</v>
      </c>
      <c r="D701" t="s">
        <v>14</v>
      </c>
      <c r="E701" t="s">
        <v>135</v>
      </c>
      <c r="F701" t="s">
        <v>6</v>
      </c>
      <c r="G701">
        <v>0</v>
      </c>
      <c r="H701">
        <v>630714.82999999996</v>
      </c>
      <c r="I701">
        <v>3672303.97</v>
      </c>
      <c r="J701">
        <v>-68.959999999999994</v>
      </c>
      <c r="K701">
        <v>-68.959999999999994</v>
      </c>
      <c r="L701">
        <v>0</v>
      </c>
      <c r="M701">
        <v>15052224</v>
      </c>
      <c r="N701" t="s">
        <v>5</v>
      </c>
      <c r="O701">
        <v>10</v>
      </c>
      <c r="P701">
        <v>17</v>
      </c>
      <c r="Q701">
        <v>5963</v>
      </c>
    </row>
    <row r="702" spans="1:17" x14ac:dyDescent="0.25">
      <c r="A702" t="s">
        <v>375</v>
      </c>
      <c r="B702" t="s">
        <v>304</v>
      </c>
      <c r="C702" t="s">
        <v>16</v>
      </c>
      <c r="D702" t="s">
        <v>14</v>
      </c>
      <c r="E702" t="s">
        <v>136</v>
      </c>
      <c r="F702" t="s">
        <v>4</v>
      </c>
      <c r="G702">
        <v>0</v>
      </c>
      <c r="H702">
        <v>630714.82999999996</v>
      </c>
      <c r="I702">
        <v>3672327.68</v>
      </c>
      <c r="J702">
        <v>-68.95</v>
      </c>
      <c r="K702">
        <v>-68.95</v>
      </c>
      <c r="L702">
        <v>0</v>
      </c>
      <c r="M702">
        <v>15122324</v>
      </c>
      <c r="N702" t="s">
        <v>5</v>
      </c>
      <c r="O702">
        <v>10</v>
      </c>
      <c r="P702">
        <v>17</v>
      </c>
      <c r="Q702">
        <v>5963</v>
      </c>
    </row>
    <row r="703" spans="1:17" x14ac:dyDescent="0.25">
      <c r="A703" t="s">
        <v>375</v>
      </c>
      <c r="B703" t="s">
        <v>304</v>
      </c>
      <c r="C703" t="s">
        <v>16</v>
      </c>
      <c r="D703" t="s">
        <v>14</v>
      </c>
      <c r="E703" t="s">
        <v>136</v>
      </c>
      <c r="F703" t="s">
        <v>6</v>
      </c>
      <c r="G703">
        <v>0</v>
      </c>
      <c r="H703">
        <v>630714.82999999996</v>
      </c>
      <c r="I703">
        <v>3672303.97</v>
      </c>
      <c r="J703">
        <v>-68.959999999999994</v>
      </c>
      <c r="K703">
        <v>-68.959999999999994</v>
      </c>
      <c r="L703">
        <v>0</v>
      </c>
      <c r="M703">
        <v>15052224</v>
      </c>
      <c r="N703" t="s">
        <v>5</v>
      </c>
      <c r="O703">
        <v>10</v>
      </c>
      <c r="P703">
        <v>17</v>
      </c>
      <c r="Q703">
        <v>5963</v>
      </c>
    </row>
    <row r="704" spans="1:17" x14ac:dyDescent="0.25">
      <c r="A704" t="s">
        <v>375</v>
      </c>
      <c r="B704" t="s">
        <v>304</v>
      </c>
      <c r="C704" t="s">
        <v>16</v>
      </c>
      <c r="D704" t="s">
        <v>14</v>
      </c>
      <c r="E704" t="s">
        <v>137</v>
      </c>
      <c r="F704" t="s">
        <v>4</v>
      </c>
      <c r="G704">
        <v>0</v>
      </c>
      <c r="H704">
        <v>630714.82999999996</v>
      </c>
      <c r="I704">
        <v>3672303.97</v>
      </c>
      <c r="J704">
        <v>-68.959999999999994</v>
      </c>
      <c r="K704">
        <v>-68.959999999999994</v>
      </c>
      <c r="L704">
        <v>0</v>
      </c>
      <c r="M704">
        <v>15122324</v>
      </c>
      <c r="N704" t="s">
        <v>5</v>
      </c>
      <c r="O704">
        <v>10</v>
      </c>
      <c r="P704">
        <v>17</v>
      </c>
      <c r="Q704">
        <v>5963</v>
      </c>
    </row>
    <row r="705" spans="1:17" x14ac:dyDescent="0.25">
      <c r="A705" t="s">
        <v>375</v>
      </c>
      <c r="B705" t="s">
        <v>304</v>
      </c>
      <c r="C705" t="s">
        <v>16</v>
      </c>
      <c r="D705" t="s">
        <v>14</v>
      </c>
      <c r="E705" t="s">
        <v>137</v>
      </c>
      <c r="F705" t="s">
        <v>6</v>
      </c>
      <c r="G705">
        <v>0</v>
      </c>
      <c r="H705">
        <v>630714.82999999996</v>
      </c>
      <c r="I705">
        <v>3672303.97</v>
      </c>
      <c r="J705">
        <v>-68.959999999999994</v>
      </c>
      <c r="K705">
        <v>-68.959999999999994</v>
      </c>
      <c r="L705">
        <v>0</v>
      </c>
      <c r="M705">
        <v>15052224</v>
      </c>
      <c r="N705" t="s">
        <v>5</v>
      </c>
      <c r="O705">
        <v>10</v>
      </c>
      <c r="P705">
        <v>17</v>
      </c>
      <c r="Q705">
        <v>5963</v>
      </c>
    </row>
    <row r="706" spans="1:17" x14ac:dyDescent="0.25">
      <c r="A706" t="s">
        <v>375</v>
      </c>
      <c r="B706" t="s">
        <v>304</v>
      </c>
      <c r="C706" t="s">
        <v>16</v>
      </c>
      <c r="D706" t="s">
        <v>14</v>
      </c>
      <c r="E706" t="s">
        <v>138</v>
      </c>
      <c r="F706" t="s">
        <v>4</v>
      </c>
      <c r="G706">
        <v>0</v>
      </c>
      <c r="H706">
        <v>630714.82999999996</v>
      </c>
      <c r="I706">
        <v>3672303.97</v>
      </c>
      <c r="J706">
        <v>-68.959999999999994</v>
      </c>
      <c r="K706">
        <v>-68.959999999999994</v>
      </c>
      <c r="L706">
        <v>0</v>
      </c>
      <c r="M706">
        <v>15122324</v>
      </c>
      <c r="N706" t="s">
        <v>5</v>
      </c>
      <c r="O706">
        <v>10</v>
      </c>
      <c r="P706">
        <v>17</v>
      </c>
      <c r="Q706">
        <v>5963</v>
      </c>
    </row>
    <row r="707" spans="1:17" x14ac:dyDescent="0.25">
      <c r="A707" t="s">
        <v>375</v>
      </c>
      <c r="B707" t="s">
        <v>304</v>
      </c>
      <c r="C707" t="s">
        <v>16</v>
      </c>
      <c r="D707" t="s">
        <v>14</v>
      </c>
      <c r="E707" t="s">
        <v>138</v>
      </c>
      <c r="F707" t="s">
        <v>6</v>
      </c>
      <c r="G707">
        <v>0</v>
      </c>
      <c r="H707">
        <v>630714.82999999996</v>
      </c>
      <c r="I707">
        <v>3672303.97</v>
      </c>
      <c r="J707">
        <v>-68.959999999999994</v>
      </c>
      <c r="K707">
        <v>-68.959999999999994</v>
      </c>
      <c r="L707">
        <v>0</v>
      </c>
      <c r="M707">
        <v>15052224</v>
      </c>
      <c r="N707" t="s">
        <v>5</v>
      </c>
      <c r="O707">
        <v>10</v>
      </c>
      <c r="P707">
        <v>17</v>
      </c>
      <c r="Q707">
        <v>5963</v>
      </c>
    </row>
    <row r="708" spans="1:17" x14ac:dyDescent="0.25">
      <c r="A708" t="s">
        <v>375</v>
      </c>
      <c r="B708" t="s">
        <v>304</v>
      </c>
      <c r="C708" t="s">
        <v>16</v>
      </c>
      <c r="D708" t="s">
        <v>14</v>
      </c>
      <c r="E708" t="s">
        <v>139</v>
      </c>
      <c r="F708" t="s">
        <v>4</v>
      </c>
      <c r="G708">
        <v>0</v>
      </c>
      <c r="H708">
        <v>630714.82999999996</v>
      </c>
      <c r="I708">
        <v>3672303.97</v>
      </c>
      <c r="J708">
        <v>-68.959999999999994</v>
      </c>
      <c r="K708">
        <v>-68.959999999999994</v>
      </c>
      <c r="L708">
        <v>0</v>
      </c>
      <c r="M708">
        <v>15122324</v>
      </c>
      <c r="N708" t="s">
        <v>5</v>
      </c>
      <c r="O708">
        <v>10</v>
      </c>
      <c r="P708">
        <v>17</v>
      </c>
      <c r="Q708">
        <v>5963</v>
      </c>
    </row>
    <row r="709" spans="1:17" x14ac:dyDescent="0.25">
      <c r="A709" t="s">
        <v>375</v>
      </c>
      <c r="B709" t="s">
        <v>304</v>
      </c>
      <c r="C709" t="s">
        <v>16</v>
      </c>
      <c r="D709" t="s">
        <v>14</v>
      </c>
      <c r="E709" t="s">
        <v>139</v>
      </c>
      <c r="F709" t="s">
        <v>6</v>
      </c>
      <c r="G709">
        <v>0</v>
      </c>
      <c r="H709">
        <v>630714.82999999996</v>
      </c>
      <c r="I709">
        <v>3672303.97</v>
      </c>
      <c r="J709">
        <v>-68.959999999999994</v>
      </c>
      <c r="K709">
        <v>-68.959999999999994</v>
      </c>
      <c r="L709">
        <v>0</v>
      </c>
      <c r="M709">
        <v>15052224</v>
      </c>
      <c r="N709" t="s">
        <v>5</v>
      </c>
      <c r="O709">
        <v>10</v>
      </c>
      <c r="P709">
        <v>17</v>
      </c>
      <c r="Q709">
        <v>5963</v>
      </c>
    </row>
    <row r="710" spans="1:17" x14ac:dyDescent="0.25">
      <c r="A710" t="s">
        <v>375</v>
      </c>
      <c r="B710" t="s">
        <v>304</v>
      </c>
      <c r="C710" t="s">
        <v>16</v>
      </c>
      <c r="D710" t="s">
        <v>14</v>
      </c>
      <c r="E710" t="s">
        <v>140</v>
      </c>
      <c r="F710" t="s">
        <v>4</v>
      </c>
      <c r="G710">
        <v>0</v>
      </c>
      <c r="H710">
        <v>630714.82999999996</v>
      </c>
      <c r="I710">
        <v>3672303.97</v>
      </c>
      <c r="J710">
        <v>-68.959999999999994</v>
      </c>
      <c r="K710">
        <v>-68.959999999999994</v>
      </c>
      <c r="L710">
        <v>0</v>
      </c>
      <c r="M710">
        <v>15122324</v>
      </c>
      <c r="N710" t="s">
        <v>5</v>
      </c>
      <c r="O710">
        <v>10</v>
      </c>
      <c r="P710">
        <v>17</v>
      </c>
      <c r="Q710">
        <v>5963</v>
      </c>
    </row>
    <row r="711" spans="1:17" x14ac:dyDescent="0.25">
      <c r="A711" t="s">
        <v>375</v>
      </c>
      <c r="B711" t="s">
        <v>304</v>
      </c>
      <c r="C711" t="s">
        <v>16</v>
      </c>
      <c r="D711" t="s">
        <v>14</v>
      </c>
      <c r="E711" t="s">
        <v>140</v>
      </c>
      <c r="F711" t="s">
        <v>6</v>
      </c>
      <c r="G711">
        <v>0</v>
      </c>
      <c r="H711">
        <v>630714.82999999996</v>
      </c>
      <c r="I711">
        <v>3672303.97</v>
      </c>
      <c r="J711">
        <v>-68.959999999999994</v>
      </c>
      <c r="K711">
        <v>-68.959999999999994</v>
      </c>
      <c r="L711">
        <v>0</v>
      </c>
      <c r="M711">
        <v>15052224</v>
      </c>
      <c r="N711" t="s">
        <v>5</v>
      </c>
      <c r="O711">
        <v>10</v>
      </c>
      <c r="P711">
        <v>17</v>
      </c>
      <c r="Q711">
        <v>5963</v>
      </c>
    </row>
    <row r="712" spans="1:17" x14ac:dyDescent="0.25">
      <c r="A712" t="s">
        <v>375</v>
      </c>
      <c r="B712" t="s">
        <v>305</v>
      </c>
      <c r="C712" t="s">
        <v>16</v>
      </c>
      <c r="D712" t="s">
        <v>12</v>
      </c>
      <c r="E712" t="s">
        <v>3</v>
      </c>
      <c r="F712" t="s">
        <v>4</v>
      </c>
      <c r="G712">
        <v>0</v>
      </c>
      <c r="H712">
        <v>630714.82999999996</v>
      </c>
      <c r="I712">
        <v>3672280.26</v>
      </c>
      <c r="J712">
        <v>-68.94</v>
      </c>
      <c r="K712">
        <v>-68.94</v>
      </c>
      <c r="L712">
        <v>0</v>
      </c>
      <c r="M712" t="s">
        <v>376</v>
      </c>
      <c r="N712" t="s">
        <v>5</v>
      </c>
      <c r="O712">
        <v>10</v>
      </c>
      <c r="P712">
        <v>17</v>
      </c>
      <c r="Q712">
        <v>5963</v>
      </c>
    </row>
    <row r="713" spans="1:17" x14ac:dyDescent="0.25">
      <c r="A713" t="s">
        <v>375</v>
      </c>
      <c r="B713" t="s">
        <v>305</v>
      </c>
      <c r="C713" t="s">
        <v>16</v>
      </c>
      <c r="D713" t="s">
        <v>12</v>
      </c>
      <c r="E713" t="s">
        <v>255</v>
      </c>
      <c r="F713" t="s">
        <v>4</v>
      </c>
      <c r="G713">
        <v>0</v>
      </c>
      <c r="H713">
        <v>630714.82999999996</v>
      </c>
      <c r="I713">
        <v>3672280.26</v>
      </c>
      <c r="J713">
        <v>-68.94</v>
      </c>
      <c r="K713">
        <v>-68.94</v>
      </c>
      <c r="L713">
        <v>0</v>
      </c>
      <c r="M713" t="s">
        <v>376</v>
      </c>
      <c r="N713" t="s">
        <v>5</v>
      </c>
      <c r="O713">
        <v>10</v>
      </c>
      <c r="P713">
        <v>17</v>
      </c>
      <c r="Q713">
        <v>5963</v>
      </c>
    </row>
    <row r="714" spans="1:17" x14ac:dyDescent="0.25">
      <c r="A714" t="s">
        <v>375</v>
      </c>
      <c r="B714" t="s">
        <v>305</v>
      </c>
      <c r="C714" t="s">
        <v>16</v>
      </c>
      <c r="D714" t="s">
        <v>12</v>
      </c>
      <c r="E714" t="s">
        <v>7</v>
      </c>
      <c r="F714" t="s">
        <v>4</v>
      </c>
      <c r="G714">
        <v>0</v>
      </c>
      <c r="H714">
        <v>630714.82999999996</v>
      </c>
      <c r="I714">
        <v>3672280.26</v>
      </c>
      <c r="J714">
        <v>-68.94</v>
      </c>
      <c r="K714">
        <v>-68.94</v>
      </c>
      <c r="L714">
        <v>0</v>
      </c>
      <c r="M714" t="s">
        <v>376</v>
      </c>
      <c r="N714" t="s">
        <v>5</v>
      </c>
      <c r="O714">
        <v>10</v>
      </c>
      <c r="P714">
        <v>17</v>
      </c>
      <c r="Q714">
        <v>5963</v>
      </c>
    </row>
    <row r="715" spans="1:17" x14ac:dyDescent="0.25">
      <c r="A715" t="s">
        <v>375</v>
      </c>
      <c r="B715" t="s">
        <v>305</v>
      </c>
      <c r="C715" t="s">
        <v>16</v>
      </c>
      <c r="D715" t="s">
        <v>12</v>
      </c>
      <c r="E715" t="s">
        <v>252</v>
      </c>
      <c r="F715" t="s">
        <v>4</v>
      </c>
      <c r="G715">
        <v>0</v>
      </c>
      <c r="H715">
        <v>630714.82999999996</v>
      </c>
      <c r="I715">
        <v>3672303.97</v>
      </c>
      <c r="J715">
        <v>-68.959999999999994</v>
      </c>
      <c r="K715">
        <v>-68.959999999999994</v>
      </c>
      <c r="L715">
        <v>0</v>
      </c>
      <c r="M715" t="s">
        <v>376</v>
      </c>
      <c r="N715" t="s">
        <v>5</v>
      </c>
      <c r="O715">
        <v>10</v>
      </c>
      <c r="P715">
        <v>17</v>
      </c>
      <c r="Q715">
        <v>5963</v>
      </c>
    </row>
    <row r="716" spans="1:17" x14ac:dyDescent="0.25">
      <c r="A716" t="s">
        <v>375</v>
      </c>
      <c r="B716" t="s">
        <v>305</v>
      </c>
      <c r="C716" t="s">
        <v>16</v>
      </c>
      <c r="D716" t="s">
        <v>12</v>
      </c>
      <c r="E716" t="s">
        <v>253</v>
      </c>
      <c r="F716" t="s">
        <v>4</v>
      </c>
      <c r="G716">
        <v>0</v>
      </c>
      <c r="H716">
        <v>630714.82999999996</v>
      </c>
      <c r="I716">
        <v>3672303.97</v>
      </c>
      <c r="J716">
        <v>-68.959999999999994</v>
      </c>
      <c r="K716">
        <v>-68.959999999999994</v>
      </c>
      <c r="L716">
        <v>0</v>
      </c>
      <c r="M716" t="s">
        <v>376</v>
      </c>
      <c r="N716" t="s">
        <v>5</v>
      </c>
      <c r="O716">
        <v>10</v>
      </c>
      <c r="P716">
        <v>17</v>
      </c>
      <c r="Q716">
        <v>5963</v>
      </c>
    </row>
    <row r="717" spans="1:17" x14ac:dyDescent="0.25">
      <c r="A717" t="s">
        <v>375</v>
      </c>
      <c r="B717" t="s">
        <v>305</v>
      </c>
      <c r="C717" t="s">
        <v>16</v>
      </c>
      <c r="D717" t="s">
        <v>12</v>
      </c>
      <c r="E717" t="s">
        <v>254</v>
      </c>
      <c r="F717" t="s">
        <v>4</v>
      </c>
      <c r="G717">
        <v>0</v>
      </c>
      <c r="H717">
        <v>630714.82999999996</v>
      </c>
      <c r="I717">
        <v>3672280.26</v>
      </c>
      <c r="J717">
        <v>-68.94</v>
      </c>
      <c r="K717">
        <v>-68.94</v>
      </c>
      <c r="L717">
        <v>0</v>
      </c>
      <c r="M717" t="s">
        <v>376</v>
      </c>
      <c r="N717" t="s">
        <v>5</v>
      </c>
      <c r="O717">
        <v>10</v>
      </c>
      <c r="P717">
        <v>17</v>
      </c>
      <c r="Q717">
        <v>5963</v>
      </c>
    </row>
    <row r="718" spans="1:17" x14ac:dyDescent="0.25">
      <c r="A718" t="s">
        <v>375</v>
      </c>
      <c r="B718" t="s">
        <v>305</v>
      </c>
      <c r="C718" t="s">
        <v>16</v>
      </c>
      <c r="D718" t="s">
        <v>12</v>
      </c>
      <c r="E718" t="s">
        <v>256</v>
      </c>
      <c r="F718" t="s">
        <v>4</v>
      </c>
      <c r="G718">
        <v>0</v>
      </c>
      <c r="H718">
        <v>630714.82999999996</v>
      </c>
      <c r="I718">
        <v>3672232.85</v>
      </c>
      <c r="J718">
        <v>-68.91</v>
      </c>
      <c r="K718">
        <v>-68.91</v>
      </c>
      <c r="L718">
        <v>0</v>
      </c>
      <c r="M718" t="s">
        <v>376</v>
      </c>
      <c r="N718" t="s">
        <v>5</v>
      </c>
      <c r="O718">
        <v>10</v>
      </c>
      <c r="P718">
        <v>17</v>
      </c>
      <c r="Q718">
        <v>5963</v>
      </c>
    </row>
    <row r="719" spans="1:17" x14ac:dyDescent="0.25">
      <c r="A719" t="s">
        <v>375</v>
      </c>
      <c r="B719" t="s">
        <v>305</v>
      </c>
      <c r="C719" t="s">
        <v>16</v>
      </c>
      <c r="D719" t="s">
        <v>12</v>
      </c>
      <c r="E719" t="s">
        <v>134</v>
      </c>
      <c r="F719" t="s">
        <v>4</v>
      </c>
      <c r="G719">
        <v>0</v>
      </c>
      <c r="H719">
        <v>630714.82999999996</v>
      </c>
      <c r="I719">
        <v>3672232.85</v>
      </c>
      <c r="J719">
        <v>-68.91</v>
      </c>
      <c r="K719">
        <v>-68.91</v>
      </c>
      <c r="L719">
        <v>0</v>
      </c>
      <c r="M719" t="s">
        <v>376</v>
      </c>
      <c r="N719" t="s">
        <v>5</v>
      </c>
      <c r="O719">
        <v>10</v>
      </c>
      <c r="P719">
        <v>17</v>
      </c>
      <c r="Q719">
        <v>5963</v>
      </c>
    </row>
    <row r="720" spans="1:17" x14ac:dyDescent="0.25">
      <c r="A720" t="s">
        <v>375</v>
      </c>
      <c r="B720" t="s">
        <v>305</v>
      </c>
      <c r="C720" t="s">
        <v>16</v>
      </c>
      <c r="D720" t="s">
        <v>12</v>
      </c>
      <c r="E720" t="s">
        <v>141</v>
      </c>
      <c r="F720" t="s">
        <v>4</v>
      </c>
      <c r="G720">
        <v>0</v>
      </c>
      <c r="H720">
        <v>630714.82999999996</v>
      </c>
      <c r="I720">
        <v>3672303.97</v>
      </c>
      <c r="J720">
        <v>-68.959999999999994</v>
      </c>
      <c r="K720">
        <v>-68.959999999999994</v>
      </c>
      <c r="L720">
        <v>0</v>
      </c>
      <c r="M720" t="s">
        <v>376</v>
      </c>
      <c r="N720" t="s">
        <v>5</v>
      </c>
      <c r="O720">
        <v>10</v>
      </c>
      <c r="P720">
        <v>17</v>
      </c>
      <c r="Q720">
        <v>5963</v>
      </c>
    </row>
    <row r="721" spans="1:17" x14ac:dyDescent="0.25">
      <c r="A721" t="s">
        <v>375</v>
      </c>
      <c r="B721" t="s">
        <v>305</v>
      </c>
      <c r="C721" t="s">
        <v>16</v>
      </c>
      <c r="D721" t="s">
        <v>12</v>
      </c>
      <c r="E721" t="s">
        <v>142</v>
      </c>
      <c r="F721" t="s">
        <v>4</v>
      </c>
      <c r="G721">
        <v>0</v>
      </c>
      <c r="H721">
        <v>630714.82999999996</v>
      </c>
      <c r="I721">
        <v>3672303.97</v>
      </c>
      <c r="J721">
        <v>-68.959999999999994</v>
      </c>
      <c r="K721">
        <v>-68.959999999999994</v>
      </c>
      <c r="L721">
        <v>0</v>
      </c>
      <c r="M721" t="s">
        <v>376</v>
      </c>
      <c r="N721" t="s">
        <v>5</v>
      </c>
      <c r="O721">
        <v>10</v>
      </c>
      <c r="P721">
        <v>17</v>
      </c>
      <c r="Q721">
        <v>5963</v>
      </c>
    </row>
    <row r="722" spans="1:17" x14ac:dyDescent="0.25">
      <c r="A722" t="s">
        <v>375</v>
      </c>
      <c r="B722" t="s">
        <v>305</v>
      </c>
      <c r="C722" t="s">
        <v>16</v>
      </c>
      <c r="D722" t="s">
        <v>12</v>
      </c>
      <c r="E722" t="s">
        <v>143</v>
      </c>
      <c r="F722" t="s">
        <v>4</v>
      </c>
      <c r="G722">
        <v>0</v>
      </c>
      <c r="H722">
        <v>630714.82999999996</v>
      </c>
      <c r="I722">
        <v>3672303.97</v>
      </c>
      <c r="J722">
        <v>-68.959999999999994</v>
      </c>
      <c r="K722">
        <v>-68.959999999999994</v>
      </c>
      <c r="L722">
        <v>0</v>
      </c>
      <c r="M722" t="s">
        <v>376</v>
      </c>
      <c r="N722" t="s">
        <v>5</v>
      </c>
      <c r="O722">
        <v>10</v>
      </c>
      <c r="P722">
        <v>17</v>
      </c>
      <c r="Q722">
        <v>5963</v>
      </c>
    </row>
    <row r="723" spans="1:17" x14ac:dyDescent="0.25">
      <c r="A723" t="s">
        <v>375</v>
      </c>
      <c r="B723" t="s">
        <v>305</v>
      </c>
      <c r="C723" t="s">
        <v>16</v>
      </c>
      <c r="D723" t="s">
        <v>12</v>
      </c>
      <c r="E723" t="s">
        <v>135</v>
      </c>
      <c r="F723" t="s">
        <v>4</v>
      </c>
      <c r="G723">
        <v>0</v>
      </c>
      <c r="H723">
        <v>630714.82999999996</v>
      </c>
      <c r="I723">
        <v>3672303.97</v>
      </c>
      <c r="J723">
        <v>-68.959999999999994</v>
      </c>
      <c r="K723">
        <v>-68.959999999999994</v>
      </c>
      <c r="L723">
        <v>0</v>
      </c>
      <c r="M723" t="s">
        <v>376</v>
      </c>
      <c r="N723" t="s">
        <v>5</v>
      </c>
      <c r="O723">
        <v>10</v>
      </c>
      <c r="P723">
        <v>17</v>
      </c>
      <c r="Q723">
        <v>5963</v>
      </c>
    </row>
    <row r="724" spans="1:17" x14ac:dyDescent="0.25">
      <c r="A724" t="s">
        <v>375</v>
      </c>
      <c r="B724" t="s">
        <v>305</v>
      </c>
      <c r="C724" t="s">
        <v>16</v>
      </c>
      <c r="D724" t="s">
        <v>12</v>
      </c>
      <c r="E724" t="s">
        <v>136</v>
      </c>
      <c r="F724" t="s">
        <v>4</v>
      </c>
      <c r="G724">
        <v>0</v>
      </c>
      <c r="H724">
        <v>630714.82999999996</v>
      </c>
      <c r="I724">
        <v>3672303.97</v>
      </c>
      <c r="J724">
        <v>-68.959999999999994</v>
      </c>
      <c r="K724">
        <v>-68.959999999999994</v>
      </c>
      <c r="L724">
        <v>0</v>
      </c>
      <c r="M724" t="s">
        <v>376</v>
      </c>
      <c r="N724" t="s">
        <v>5</v>
      </c>
      <c r="O724">
        <v>10</v>
      </c>
      <c r="P724">
        <v>17</v>
      </c>
      <c r="Q724">
        <v>5963</v>
      </c>
    </row>
    <row r="725" spans="1:17" x14ac:dyDescent="0.25">
      <c r="A725" t="s">
        <v>375</v>
      </c>
      <c r="B725" t="s">
        <v>305</v>
      </c>
      <c r="C725" t="s">
        <v>16</v>
      </c>
      <c r="D725" t="s">
        <v>12</v>
      </c>
      <c r="E725" t="s">
        <v>137</v>
      </c>
      <c r="F725" t="s">
        <v>4</v>
      </c>
      <c r="G725">
        <v>0</v>
      </c>
      <c r="H725">
        <v>630714.82999999996</v>
      </c>
      <c r="I725">
        <v>3672303.97</v>
      </c>
      <c r="J725">
        <v>-68.959999999999994</v>
      </c>
      <c r="K725">
        <v>-68.959999999999994</v>
      </c>
      <c r="L725">
        <v>0</v>
      </c>
      <c r="M725" t="s">
        <v>376</v>
      </c>
      <c r="N725" t="s">
        <v>5</v>
      </c>
      <c r="O725">
        <v>10</v>
      </c>
      <c r="P725">
        <v>17</v>
      </c>
      <c r="Q725">
        <v>5963</v>
      </c>
    </row>
    <row r="726" spans="1:17" x14ac:dyDescent="0.25">
      <c r="A726" t="s">
        <v>375</v>
      </c>
      <c r="B726" t="s">
        <v>305</v>
      </c>
      <c r="C726" t="s">
        <v>16</v>
      </c>
      <c r="D726" t="s">
        <v>12</v>
      </c>
      <c r="E726" t="s">
        <v>138</v>
      </c>
      <c r="F726" t="s">
        <v>4</v>
      </c>
      <c r="G726">
        <v>0</v>
      </c>
      <c r="H726">
        <v>630714.82999999996</v>
      </c>
      <c r="I726">
        <v>3672280.26</v>
      </c>
      <c r="J726">
        <v>-68.94</v>
      </c>
      <c r="K726">
        <v>-68.94</v>
      </c>
      <c r="L726">
        <v>0</v>
      </c>
      <c r="M726" t="s">
        <v>376</v>
      </c>
      <c r="N726" t="s">
        <v>5</v>
      </c>
      <c r="O726">
        <v>10</v>
      </c>
      <c r="P726">
        <v>17</v>
      </c>
      <c r="Q726">
        <v>5963</v>
      </c>
    </row>
    <row r="727" spans="1:17" x14ac:dyDescent="0.25">
      <c r="A727" t="s">
        <v>375</v>
      </c>
      <c r="B727" t="s">
        <v>305</v>
      </c>
      <c r="C727" t="s">
        <v>16</v>
      </c>
      <c r="D727" t="s">
        <v>12</v>
      </c>
      <c r="E727" t="s">
        <v>139</v>
      </c>
      <c r="F727" t="s">
        <v>4</v>
      </c>
      <c r="G727">
        <v>0</v>
      </c>
      <c r="H727">
        <v>630714.82999999996</v>
      </c>
      <c r="I727">
        <v>3672280.26</v>
      </c>
      <c r="J727">
        <v>-68.94</v>
      </c>
      <c r="K727">
        <v>-68.94</v>
      </c>
      <c r="L727">
        <v>0</v>
      </c>
      <c r="M727" t="s">
        <v>376</v>
      </c>
      <c r="N727" t="s">
        <v>5</v>
      </c>
      <c r="O727">
        <v>10</v>
      </c>
      <c r="P727">
        <v>17</v>
      </c>
      <c r="Q727">
        <v>5963</v>
      </c>
    </row>
    <row r="728" spans="1:17" x14ac:dyDescent="0.25">
      <c r="A728" t="s">
        <v>375</v>
      </c>
      <c r="B728" t="s">
        <v>305</v>
      </c>
      <c r="C728" t="s">
        <v>16</v>
      </c>
      <c r="D728" t="s">
        <v>12</v>
      </c>
      <c r="E728" t="s">
        <v>140</v>
      </c>
      <c r="F728" t="s">
        <v>4</v>
      </c>
      <c r="G728">
        <v>0</v>
      </c>
      <c r="H728">
        <v>630714.82999999996</v>
      </c>
      <c r="I728">
        <v>3672280.26</v>
      </c>
      <c r="J728">
        <v>-68.94</v>
      </c>
      <c r="K728">
        <v>-68.94</v>
      </c>
      <c r="L728">
        <v>0</v>
      </c>
      <c r="M728" t="s">
        <v>376</v>
      </c>
      <c r="N728" t="s">
        <v>5</v>
      </c>
      <c r="O728">
        <v>10</v>
      </c>
      <c r="P728">
        <v>17</v>
      </c>
      <c r="Q728">
        <v>5963</v>
      </c>
    </row>
    <row r="729" spans="1:17" x14ac:dyDescent="0.25">
      <c r="A729" t="s">
        <v>375</v>
      </c>
      <c r="B729" t="s">
        <v>306</v>
      </c>
      <c r="C729" t="s">
        <v>11</v>
      </c>
      <c r="D729" t="s">
        <v>18</v>
      </c>
      <c r="E729" t="s">
        <v>3</v>
      </c>
      <c r="F729" t="s">
        <v>4</v>
      </c>
      <c r="G729">
        <v>1.3670599999999999</v>
      </c>
      <c r="H729">
        <v>630448.19999999995</v>
      </c>
      <c r="I729">
        <v>3672375.09</v>
      </c>
      <c r="J729">
        <v>-69.53</v>
      </c>
      <c r="K729">
        <v>-69.53</v>
      </c>
      <c r="L729">
        <v>0</v>
      </c>
      <c r="M729" t="s">
        <v>377</v>
      </c>
      <c r="N729" t="s">
        <v>19</v>
      </c>
      <c r="O729">
        <v>10</v>
      </c>
      <c r="P729">
        <v>17</v>
      </c>
      <c r="Q729">
        <v>5963</v>
      </c>
    </row>
    <row r="730" spans="1:17" x14ac:dyDescent="0.25">
      <c r="A730" t="s">
        <v>375</v>
      </c>
      <c r="B730" t="s">
        <v>306</v>
      </c>
      <c r="C730" t="s">
        <v>11</v>
      </c>
      <c r="D730" t="s">
        <v>18</v>
      </c>
      <c r="E730" t="s">
        <v>255</v>
      </c>
      <c r="F730" t="s">
        <v>4</v>
      </c>
      <c r="G730">
        <v>1.3670599999999999</v>
      </c>
      <c r="H730">
        <v>630448.19999999995</v>
      </c>
      <c r="I730">
        <v>3672375.09</v>
      </c>
      <c r="J730">
        <v>-69.53</v>
      </c>
      <c r="K730">
        <v>-69.53</v>
      </c>
      <c r="L730">
        <v>0</v>
      </c>
      <c r="M730" t="s">
        <v>377</v>
      </c>
      <c r="N730" t="s">
        <v>19</v>
      </c>
      <c r="O730">
        <v>10</v>
      </c>
      <c r="P730">
        <v>17</v>
      </c>
      <c r="Q730">
        <v>5963</v>
      </c>
    </row>
    <row r="731" spans="1:17" x14ac:dyDescent="0.25">
      <c r="A731" t="s">
        <v>375</v>
      </c>
      <c r="B731" t="s">
        <v>306</v>
      </c>
      <c r="C731" t="s">
        <v>11</v>
      </c>
      <c r="D731" t="s">
        <v>18</v>
      </c>
      <c r="E731" t="s">
        <v>7</v>
      </c>
      <c r="F731" t="s">
        <v>4</v>
      </c>
      <c r="G731">
        <v>1.3670599999999999</v>
      </c>
      <c r="H731">
        <v>630448.19999999995</v>
      </c>
      <c r="I731">
        <v>3672375.09</v>
      </c>
      <c r="J731">
        <v>-69.53</v>
      </c>
      <c r="K731">
        <v>-69.53</v>
      </c>
      <c r="L731">
        <v>0</v>
      </c>
      <c r="M731" t="s">
        <v>377</v>
      </c>
      <c r="N731" t="s">
        <v>19</v>
      </c>
      <c r="O731">
        <v>10</v>
      </c>
      <c r="P731">
        <v>17</v>
      </c>
      <c r="Q731">
        <v>5963</v>
      </c>
    </row>
    <row r="732" spans="1:17" x14ac:dyDescent="0.25">
      <c r="A732" t="s">
        <v>375</v>
      </c>
      <c r="B732" t="s">
        <v>306</v>
      </c>
      <c r="C732" t="s">
        <v>11</v>
      </c>
      <c r="D732" t="s">
        <v>18</v>
      </c>
      <c r="E732" t="s">
        <v>252</v>
      </c>
      <c r="F732" t="s">
        <v>4</v>
      </c>
      <c r="G732">
        <v>0.56437999999999999</v>
      </c>
      <c r="H732">
        <v>630448.19999999995</v>
      </c>
      <c r="I732">
        <v>3672375.09</v>
      </c>
      <c r="J732">
        <v>-69.53</v>
      </c>
      <c r="K732">
        <v>-69.53</v>
      </c>
      <c r="L732">
        <v>0</v>
      </c>
      <c r="M732" t="s">
        <v>377</v>
      </c>
      <c r="N732" t="s">
        <v>19</v>
      </c>
      <c r="O732">
        <v>10</v>
      </c>
      <c r="P732">
        <v>17</v>
      </c>
      <c r="Q732">
        <v>5963</v>
      </c>
    </row>
    <row r="733" spans="1:17" x14ac:dyDescent="0.25">
      <c r="A733" t="s">
        <v>375</v>
      </c>
      <c r="B733" t="s">
        <v>306</v>
      </c>
      <c r="C733" t="s">
        <v>11</v>
      </c>
      <c r="D733" t="s">
        <v>18</v>
      </c>
      <c r="E733" t="s">
        <v>253</v>
      </c>
      <c r="F733" t="s">
        <v>4</v>
      </c>
      <c r="G733">
        <v>0.35804999999999998</v>
      </c>
      <c r="H733">
        <v>630423.97</v>
      </c>
      <c r="I733">
        <v>3672375.09</v>
      </c>
      <c r="J733">
        <v>-69.58</v>
      </c>
      <c r="K733">
        <v>-69.58</v>
      </c>
      <c r="L733">
        <v>0</v>
      </c>
      <c r="M733" t="s">
        <v>377</v>
      </c>
      <c r="N733" t="s">
        <v>19</v>
      </c>
      <c r="O733">
        <v>10</v>
      </c>
      <c r="P733">
        <v>17</v>
      </c>
      <c r="Q733">
        <v>5963</v>
      </c>
    </row>
    <row r="734" spans="1:17" x14ac:dyDescent="0.25">
      <c r="A734" t="s">
        <v>375</v>
      </c>
      <c r="B734" t="s">
        <v>306</v>
      </c>
      <c r="C734" t="s">
        <v>11</v>
      </c>
      <c r="D734" t="s">
        <v>18</v>
      </c>
      <c r="E734" t="s">
        <v>254</v>
      </c>
      <c r="F734" t="s">
        <v>4</v>
      </c>
      <c r="G734">
        <v>0.46250999999999998</v>
      </c>
      <c r="H734">
        <v>630448.19999999995</v>
      </c>
      <c r="I734">
        <v>3672375.09</v>
      </c>
      <c r="J734">
        <v>-69.53</v>
      </c>
      <c r="K734">
        <v>-69.53</v>
      </c>
      <c r="L734">
        <v>0</v>
      </c>
      <c r="M734" t="s">
        <v>377</v>
      </c>
      <c r="N734" t="s">
        <v>19</v>
      </c>
      <c r="O734">
        <v>10</v>
      </c>
      <c r="P734">
        <v>17</v>
      </c>
      <c r="Q734">
        <v>5963</v>
      </c>
    </row>
    <row r="735" spans="1:17" x14ac:dyDescent="0.25">
      <c r="A735" t="s">
        <v>375</v>
      </c>
      <c r="B735" t="s">
        <v>306</v>
      </c>
      <c r="C735" t="s">
        <v>11</v>
      </c>
      <c r="D735" t="s">
        <v>18</v>
      </c>
      <c r="E735" t="s">
        <v>256</v>
      </c>
      <c r="F735" t="s">
        <v>4</v>
      </c>
      <c r="G735">
        <v>0.31522</v>
      </c>
      <c r="H735">
        <v>630714.82999999996</v>
      </c>
      <c r="I735">
        <v>3672209.14</v>
      </c>
      <c r="J735">
        <v>-68.89</v>
      </c>
      <c r="K735">
        <v>-68.89</v>
      </c>
      <c r="L735">
        <v>0</v>
      </c>
      <c r="M735" t="s">
        <v>377</v>
      </c>
      <c r="N735" t="s">
        <v>19</v>
      </c>
      <c r="O735">
        <v>10</v>
      </c>
      <c r="P735">
        <v>17</v>
      </c>
      <c r="Q735">
        <v>5963</v>
      </c>
    </row>
    <row r="736" spans="1:17" x14ac:dyDescent="0.25">
      <c r="A736" t="s">
        <v>375</v>
      </c>
      <c r="B736" t="s">
        <v>306</v>
      </c>
      <c r="C736" t="s">
        <v>11</v>
      </c>
      <c r="D736" t="s">
        <v>18</v>
      </c>
      <c r="E736" t="s">
        <v>134</v>
      </c>
      <c r="F736" t="s">
        <v>4</v>
      </c>
      <c r="G736">
        <v>0.31522</v>
      </c>
      <c r="H736">
        <v>630714.82999999996</v>
      </c>
      <c r="I736">
        <v>3672209.14</v>
      </c>
      <c r="J736">
        <v>-68.89</v>
      </c>
      <c r="K736">
        <v>-68.89</v>
      </c>
      <c r="L736">
        <v>0</v>
      </c>
      <c r="M736" t="s">
        <v>377</v>
      </c>
      <c r="N736" t="s">
        <v>19</v>
      </c>
      <c r="O736">
        <v>10</v>
      </c>
      <c r="P736">
        <v>17</v>
      </c>
      <c r="Q736">
        <v>5963</v>
      </c>
    </row>
    <row r="737" spans="1:17" x14ac:dyDescent="0.25">
      <c r="A737" t="s">
        <v>375</v>
      </c>
      <c r="B737" t="s">
        <v>306</v>
      </c>
      <c r="C737" t="s">
        <v>11</v>
      </c>
      <c r="D737" t="s">
        <v>18</v>
      </c>
      <c r="E737" t="s">
        <v>141</v>
      </c>
      <c r="F737" t="s">
        <v>4</v>
      </c>
      <c r="G737">
        <v>0.1943</v>
      </c>
      <c r="H737">
        <v>630496.68000000005</v>
      </c>
      <c r="I737">
        <v>3672375.09</v>
      </c>
      <c r="J737">
        <v>-69.430000000000007</v>
      </c>
      <c r="K737">
        <v>-69.430000000000007</v>
      </c>
      <c r="L737">
        <v>0</v>
      </c>
      <c r="M737" t="s">
        <v>377</v>
      </c>
      <c r="N737" t="s">
        <v>19</v>
      </c>
      <c r="O737">
        <v>10</v>
      </c>
      <c r="P737">
        <v>17</v>
      </c>
      <c r="Q737">
        <v>5963</v>
      </c>
    </row>
    <row r="738" spans="1:17" x14ac:dyDescent="0.25">
      <c r="A738" t="s">
        <v>375</v>
      </c>
      <c r="B738" t="s">
        <v>306</v>
      </c>
      <c r="C738" t="s">
        <v>11</v>
      </c>
      <c r="D738" t="s">
        <v>18</v>
      </c>
      <c r="E738" t="s">
        <v>142</v>
      </c>
      <c r="F738" t="s">
        <v>4</v>
      </c>
      <c r="G738">
        <v>0.19558</v>
      </c>
      <c r="H738">
        <v>630472.43999999994</v>
      </c>
      <c r="I738">
        <v>3672375.09</v>
      </c>
      <c r="J738">
        <v>-69.489999999999995</v>
      </c>
      <c r="K738">
        <v>-69.489999999999995</v>
      </c>
      <c r="L738">
        <v>0</v>
      </c>
      <c r="M738" t="s">
        <v>377</v>
      </c>
      <c r="N738" t="s">
        <v>19</v>
      </c>
      <c r="O738">
        <v>10</v>
      </c>
      <c r="P738">
        <v>17</v>
      </c>
      <c r="Q738">
        <v>5963</v>
      </c>
    </row>
    <row r="739" spans="1:17" x14ac:dyDescent="0.25">
      <c r="A739" t="s">
        <v>375</v>
      </c>
      <c r="B739" t="s">
        <v>306</v>
      </c>
      <c r="C739" t="s">
        <v>11</v>
      </c>
      <c r="D739" t="s">
        <v>18</v>
      </c>
      <c r="E739" t="s">
        <v>143</v>
      </c>
      <c r="F739" t="s">
        <v>4</v>
      </c>
      <c r="G739">
        <v>0.18237999999999999</v>
      </c>
      <c r="H739">
        <v>630448.19999999995</v>
      </c>
      <c r="I739">
        <v>3672375.09</v>
      </c>
      <c r="J739">
        <v>-69.53</v>
      </c>
      <c r="K739">
        <v>-69.53</v>
      </c>
      <c r="L739">
        <v>0</v>
      </c>
      <c r="M739" t="s">
        <v>377</v>
      </c>
      <c r="N739" t="s">
        <v>19</v>
      </c>
      <c r="O739">
        <v>10</v>
      </c>
      <c r="P739">
        <v>17</v>
      </c>
      <c r="Q739">
        <v>5963</v>
      </c>
    </row>
    <row r="740" spans="1:17" x14ac:dyDescent="0.25">
      <c r="A740" t="s">
        <v>375</v>
      </c>
      <c r="B740" t="s">
        <v>306</v>
      </c>
      <c r="C740" t="s">
        <v>11</v>
      </c>
      <c r="D740" t="s">
        <v>18</v>
      </c>
      <c r="E740" t="s">
        <v>135</v>
      </c>
      <c r="F740" t="s">
        <v>4</v>
      </c>
      <c r="G740">
        <v>0.13411999999999999</v>
      </c>
      <c r="H740">
        <v>630569.4</v>
      </c>
      <c r="I740">
        <v>3672375.09</v>
      </c>
      <c r="J740">
        <v>-69.3</v>
      </c>
      <c r="K740">
        <v>-69.3</v>
      </c>
      <c r="L740">
        <v>0</v>
      </c>
      <c r="M740" t="s">
        <v>377</v>
      </c>
      <c r="N740" t="s">
        <v>19</v>
      </c>
      <c r="O740">
        <v>10</v>
      </c>
      <c r="P740">
        <v>17</v>
      </c>
      <c r="Q740">
        <v>5963</v>
      </c>
    </row>
    <row r="741" spans="1:17" x14ac:dyDescent="0.25">
      <c r="A741" t="s">
        <v>375</v>
      </c>
      <c r="B741" t="s">
        <v>306</v>
      </c>
      <c r="C741" t="s">
        <v>11</v>
      </c>
      <c r="D741" t="s">
        <v>18</v>
      </c>
      <c r="E741" t="s">
        <v>136</v>
      </c>
      <c r="F741" t="s">
        <v>4</v>
      </c>
      <c r="G741">
        <v>0.11883000000000001</v>
      </c>
      <c r="H741">
        <v>630593.64</v>
      </c>
      <c r="I741">
        <v>3672375.09</v>
      </c>
      <c r="J741">
        <v>-69.260000000000005</v>
      </c>
      <c r="K741">
        <v>-69.260000000000005</v>
      </c>
      <c r="L741">
        <v>0</v>
      </c>
      <c r="M741" t="s">
        <v>377</v>
      </c>
      <c r="N741" t="s">
        <v>19</v>
      </c>
      <c r="O741">
        <v>10</v>
      </c>
      <c r="P741">
        <v>17</v>
      </c>
      <c r="Q741">
        <v>5963</v>
      </c>
    </row>
    <row r="742" spans="1:17" x14ac:dyDescent="0.25">
      <c r="A742" t="s">
        <v>375</v>
      </c>
      <c r="B742" t="s">
        <v>306</v>
      </c>
      <c r="C742" t="s">
        <v>11</v>
      </c>
      <c r="D742" t="s">
        <v>18</v>
      </c>
      <c r="E742" t="s">
        <v>137</v>
      </c>
      <c r="F742" t="s">
        <v>4</v>
      </c>
      <c r="G742">
        <v>0.11612</v>
      </c>
      <c r="H742">
        <v>630423.97</v>
      </c>
      <c r="I742">
        <v>3672375.09</v>
      </c>
      <c r="J742">
        <v>-69.58</v>
      </c>
      <c r="K742">
        <v>-69.58</v>
      </c>
      <c r="L742">
        <v>0</v>
      </c>
      <c r="M742" t="s">
        <v>377</v>
      </c>
      <c r="N742" t="s">
        <v>19</v>
      </c>
      <c r="O742">
        <v>10</v>
      </c>
      <c r="P742">
        <v>17</v>
      </c>
      <c r="Q742">
        <v>5963</v>
      </c>
    </row>
    <row r="743" spans="1:17" x14ac:dyDescent="0.25">
      <c r="A743" t="s">
        <v>375</v>
      </c>
      <c r="B743" t="s">
        <v>306</v>
      </c>
      <c r="C743" t="s">
        <v>11</v>
      </c>
      <c r="D743" t="s">
        <v>18</v>
      </c>
      <c r="E743" t="s">
        <v>138</v>
      </c>
      <c r="F743" t="s">
        <v>4</v>
      </c>
      <c r="G743">
        <v>0.15792999999999999</v>
      </c>
      <c r="H743">
        <v>630472.43999999994</v>
      </c>
      <c r="I743">
        <v>3672375.09</v>
      </c>
      <c r="J743">
        <v>-69.489999999999995</v>
      </c>
      <c r="K743">
        <v>-69.489999999999995</v>
      </c>
      <c r="L743">
        <v>0</v>
      </c>
      <c r="M743" t="s">
        <v>377</v>
      </c>
      <c r="N743" t="s">
        <v>19</v>
      </c>
      <c r="O743">
        <v>10</v>
      </c>
      <c r="P743">
        <v>17</v>
      </c>
      <c r="Q743">
        <v>5963</v>
      </c>
    </row>
    <row r="744" spans="1:17" x14ac:dyDescent="0.25">
      <c r="A744" t="s">
        <v>375</v>
      </c>
      <c r="B744" t="s">
        <v>306</v>
      </c>
      <c r="C744" t="s">
        <v>11</v>
      </c>
      <c r="D744" t="s">
        <v>18</v>
      </c>
      <c r="E744" t="s">
        <v>139</v>
      </c>
      <c r="F744" t="s">
        <v>4</v>
      </c>
      <c r="G744">
        <v>0.15915000000000001</v>
      </c>
      <c r="H744">
        <v>630448.19999999995</v>
      </c>
      <c r="I744">
        <v>3672375.09</v>
      </c>
      <c r="J744">
        <v>-69.53</v>
      </c>
      <c r="K744">
        <v>-69.53</v>
      </c>
      <c r="L744">
        <v>0</v>
      </c>
      <c r="M744" t="s">
        <v>377</v>
      </c>
      <c r="N744" t="s">
        <v>19</v>
      </c>
      <c r="O744">
        <v>10</v>
      </c>
      <c r="P744">
        <v>17</v>
      </c>
      <c r="Q744">
        <v>5963</v>
      </c>
    </row>
    <row r="745" spans="1:17" x14ac:dyDescent="0.25">
      <c r="A745" t="s">
        <v>375</v>
      </c>
      <c r="B745" t="s">
        <v>306</v>
      </c>
      <c r="C745" t="s">
        <v>11</v>
      </c>
      <c r="D745" t="s">
        <v>18</v>
      </c>
      <c r="E745" t="s">
        <v>140</v>
      </c>
      <c r="F745" t="s">
        <v>4</v>
      </c>
      <c r="G745">
        <v>0.15035000000000001</v>
      </c>
      <c r="H745">
        <v>630448.19999999995</v>
      </c>
      <c r="I745">
        <v>3672375.09</v>
      </c>
      <c r="J745">
        <v>-69.53</v>
      </c>
      <c r="K745">
        <v>-69.53</v>
      </c>
      <c r="L745">
        <v>0</v>
      </c>
      <c r="M745" t="s">
        <v>377</v>
      </c>
      <c r="N745" t="s">
        <v>19</v>
      </c>
      <c r="O745">
        <v>10</v>
      </c>
      <c r="P745">
        <v>17</v>
      </c>
      <c r="Q745">
        <v>5963</v>
      </c>
    </row>
    <row r="746" spans="1:17" x14ac:dyDescent="0.25">
      <c r="A746" t="s">
        <v>375</v>
      </c>
      <c r="B746" t="s">
        <v>306</v>
      </c>
      <c r="C746" t="s">
        <v>11</v>
      </c>
      <c r="D746" t="s">
        <v>20</v>
      </c>
      <c r="E746" t="s">
        <v>3</v>
      </c>
      <c r="F746" t="s">
        <v>4</v>
      </c>
      <c r="G746">
        <v>1.22838</v>
      </c>
      <c r="H746">
        <v>630448.19999999995</v>
      </c>
      <c r="I746">
        <v>3672375.09</v>
      </c>
      <c r="J746">
        <v>-69.53</v>
      </c>
      <c r="K746">
        <v>-69.53</v>
      </c>
      <c r="L746">
        <v>0</v>
      </c>
      <c r="M746" t="s">
        <v>377</v>
      </c>
      <c r="N746" t="s">
        <v>19</v>
      </c>
      <c r="O746">
        <v>10</v>
      </c>
      <c r="P746">
        <v>17</v>
      </c>
      <c r="Q746">
        <v>5963</v>
      </c>
    </row>
    <row r="747" spans="1:17" x14ac:dyDescent="0.25">
      <c r="A747" t="s">
        <v>375</v>
      </c>
      <c r="B747" t="s">
        <v>306</v>
      </c>
      <c r="C747" t="s">
        <v>11</v>
      </c>
      <c r="D747" t="s">
        <v>20</v>
      </c>
      <c r="E747" t="s">
        <v>255</v>
      </c>
      <c r="F747" t="s">
        <v>4</v>
      </c>
      <c r="G747">
        <v>1.22838</v>
      </c>
      <c r="H747">
        <v>630448.19999999995</v>
      </c>
      <c r="I747">
        <v>3672375.09</v>
      </c>
      <c r="J747">
        <v>-69.53</v>
      </c>
      <c r="K747">
        <v>-69.53</v>
      </c>
      <c r="L747">
        <v>0</v>
      </c>
      <c r="M747" t="s">
        <v>377</v>
      </c>
      <c r="N747" t="s">
        <v>19</v>
      </c>
      <c r="O747">
        <v>10</v>
      </c>
      <c r="P747">
        <v>17</v>
      </c>
      <c r="Q747">
        <v>5963</v>
      </c>
    </row>
    <row r="748" spans="1:17" x14ac:dyDescent="0.25">
      <c r="A748" t="s">
        <v>375</v>
      </c>
      <c r="B748" t="s">
        <v>306</v>
      </c>
      <c r="C748" t="s">
        <v>11</v>
      </c>
      <c r="D748" t="s">
        <v>20</v>
      </c>
      <c r="E748" t="s">
        <v>7</v>
      </c>
      <c r="F748" t="s">
        <v>4</v>
      </c>
      <c r="G748">
        <v>1.22838</v>
      </c>
      <c r="H748">
        <v>630448.19999999995</v>
      </c>
      <c r="I748">
        <v>3672375.09</v>
      </c>
      <c r="J748">
        <v>-69.53</v>
      </c>
      <c r="K748">
        <v>-69.53</v>
      </c>
      <c r="L748">
        <v>0</v>
      </c>
      <c r="M748" t="s">
        <v>377</v>
      </c>
      <c r="N748" t="s">
        <v>19</v>
      </c>
      <c r="O748">
        <v>10</v>
      </c>
      <c r="P748">
        <v>17</v>
      </c>
      <c r="Q748">
        <v>5963</v>
      </c>
    </row>
    <row r="749" spans="1:17" x14ac:dyDescent="0.25">
      <c r="A749" t="s">
        <v>375</v>
      </c>
      <c r="B749" t="s">
        <v>306</v>
      </c>
      <c r="C749" t="s">
        <v>11</v>
      </c>
      <c r="D749" t="s">
        <v>20</v>
      </c>
      <c r="E749" t="s">
        <v>252</v>
      </c>
      <c r="F749" t="s">
        <v>4</v>
      </c>
      <c r="G749">
        <v>0.50778999999999996</v>
      </c>
      <c r="H749">
        <v>630448.19999999995</v>
      </c>
      <c r="I749">
        <v>3672375.09</v>
      </c>
      <c r="J749">
        <v>-69.53</v>
      </c>
      <c r="K749">
        <v>-69.53</v>
      </c>
      <c r="L749">
        <v>0</v>
      </c>
      <c r="M749" t="s">
        <v>377</v>
      </c>
      <c r="N749" t="s">
        <v>19</v>
      </c>
      <c r="O749">
        <v>10</v>
      </c>
      <c r="P749">
        <v>17</v>
      </c>
      <c r="Q749">
        <v>5963</v>
      </c>
    </row>
    <row r="750" spans="1:17" x14ac:dyDescent="0.25">
      <c r="A750" t="s">
        <v>375</v>
      </c>
      <c r="B750" t="s">
        <v>306</v>
      </c>
      <c r="C750" t="s">
        <v>11</v>
      </c>
      <c r="D750" t="s">
        <v>20</v>
      </c>
      <c r="E750" t="s">
        <v>253</v>
      </c>
      <c r="F750" t="s">
        <v>4</v>
      </c>
      <c r="G750">
        <v>0.32129999999999997</v>
      </c>
      <c r="H750">
        <v>630423.97</v>
      </c>
      <c r="I750">
        <v>3672375.09</v>
      </c>
      <c r="J750">
        <v>-69.58</v>
      </c>
      <c r="K750">
        <v>-69.58</v>
      </c>
      <c r="L750">
        <v>0</v>
      </c>
      <c r="M750" t="s">
        <v>377</v>
      </c>
      <c r="N750" t="s">
        <v>19</v>
      </c>
      <c r="O750">
        <v>10</v>
      </c>
      <c r="P750">
        <v>17</v>
      </c>
      <c r="Q750">
        <v>5963</v>
      </c>
    </row>
    <row r="751" spans="1:17" x14ac:dyDescent="0.25">
      <c r="A751" t="s">
        <v>375</v>
      </c>
      <c r="B751" t="s">
        <v>306</v>
      </c>
      <c r="C751" t="s">
        <v>11</v>
      </c>
      <c r="D751" t="s">
        <v>20</v>
      </c>
      <c r="E751" t="s">
        <v>254</v>
      </c>
      <c r="F751" t="s">
        <v>4</v>
      </c>
      <c r="G751">
        <v>0.41066000000000003</v>
      </c>
      <c r="H751">
        <v>630448.19999999995</v>
      </c>
      <c r="I751">
        <v>3672375.09</v>
      </c>
      <c r="J751">
        <v>-69.53</v>
      </c>
      <c r="K751">
        <v>-69.53</v>
      </c>
      <c r="L751">
        <v>0</v>
      </c>
      <c r="M751" t="s">
        <v>377</v>
      </c>
      <c r="N751" t="s">
        <v>19</v>
      </c>
      <c r="O751">
        <v>10</v>
      </c>
      <c r="P751">
        <v>17</v>
      </c>
      <c r="Q751">
        <v>5963</v>
      </c>
    </row>
    <row r="752" spans="1:17" x14ac:dyDescent="0.25">
      <c r="A752" t="s">
        <v>375</v>
      </c>
      <c r="B752" t="s">
        <v>306</v>
      </c>
      <c r="C752" t="s">
        <v>11</v>
      </c>
      <c r="D752" t="s">
        <v>20</v>
      </c>
      <c r="E752" t="s">
        <v>256</v>
      </c>
      <c r="F752" t="s">
        <v>4</v>
      </c>
      <c r="G752">
        <v>0.30601</v>
      </c>
      <c r="H752">
        <v>630714.82999999996</v>
      </c>
      <c r="I752">
        <v>3672209.14</v>
      </c>
      <c r="J752">
        <v>-68.89</v>
      </c>
      <c r="K752">
        <v>-68.89</v>
      </c>
      <c r="L752">
        <v>0</v>
      </c>
      <c r="M752" t="s">
        <v>377</v>
      </c>
      <c r="N752" t="s">
        <v>19</v>
      </c>
      <c r="O752">
        <v>10</v>
      </c>
      <c r="P752">
        <v>17</v>
      </c>
      <c r="Q752">
        <v>5963</v>
      </c>
    </row>
    <row r="753" spans="1:17" x14ac:dyDescent="0.25">
      <c r="A753" t="s">
        <v>375</v>
      </c>
      <c r="B753" t="s">
        <v>306</v>
      </c>
      <c r="C753" t="s">
        <v>11</v>
      </c>
      <c r="D753" t="s">
        <v>20</v>
      </c>
      <c r="E753" t="s">
        <v>134</v>
      </c>
      <c r="F753" t="s">
        <v>4</v>
      </c>
      <c r="G753">
        <v>0.30601</v>
      </c>
      <c r="H753">
        <v>630714.82999999996</v>
      </c>
      <c r="I753">
        <v>3672209.14</v>
      </c>
      <c r="J753">
        <v>-68.89</v>
      </c>
      <c r="K753">
        <v>-68.89</v>
      </c>
      <c r="L753">
        <v>0</v>
      </c>
      <c r="M753" t="s">
        <v>377</v>
      </c>
      <c r="N753" t="s">
        <v>19</v>
      </c>
      <c r="O753">
        <v>10</v>
      </c>
      <c r="P753">
        <v>17</v>
      </c>
      <c r="Q753">
        <v>5963</v>
      </c>
    </row>
    <row r="754" spans="1:17" x14ac:dyDescent="0.25">
      <c r="A754" t="s">
        <v>375</v>
      </c>
      <c r="B754" t="s">
        <v>306</v>
      </c>
      <c r="C754" t="s">
        <v>11</v>
      </c>
      <c r="D754" t="s">
        <v>20</v>
      </c>
      <c r="E754" t="s">
        <v>141</v>
      </c>
      <c r="F754" t="s">
        <v>4</v>
      </c>
      <c r="G754">
        <v>0.17052</v>
      </c>
      <c r="H754">
        <v>630448.19999999995</v>
      </c>
      <c r="I754">
        <v>3672375.09</v>
      </c>
      <c r="J754">
        <v>-69.53</v>
      </c>
      <c r="K754">
        <v>-69.53</v>
      </c>
      <c r="L754">
        <v>0</v>
      </c>
      <c r="M754" t="s">
        <v>377</v>
      </c>
      <c r="N754" t="s">
        <v>19</v>
      </c>
      <c r="O754">
        <v>10</v>
      </c>
      <c r="P754">
        <v>17</v>
      </c>
      <c r="Q754">
        <v>5963</v>
      </c>
    </row>
    <row r="755" spans="1:17" x14ac:dyDescent="0.25">
      <c r="A755" t="s">
        <v>375</v>
      </c>
      <c r="B755" t="s">
        <v>306</v>
      </c>
      <c r="C755" t="s">
        <v>11</v>
      </c>
      <c r="D755" t="s">
        <v>20</v>
      </c>
      <c r="E755" t="s">
        <v>142</v>
      </c>
      <c r="F755" t="s">
        <v>4</v>
      </c>
      <c r="G755">
        <v>0.17573</v>
      </c>
      <c r="H755">
        <v>630448.19999999995</v>
      </c>
      <c r="I755">
        <v>3672375.09</v>
      </c>
      <c r="J755">
        <v>-69.53</v>
      </c>
      <c r="K755">
        <v>-69.53</v>
      </c>
      <c r="L755">
        <v>0</v>
      </c>
      <c r="M755" t="s">
        <v>377</v>
      </c>
      <c r="N755" t="s">
        <v>19</v>
      </c>
      <c r="O755">
        <v>10</v>
      </c>
      <c r="P755">
        <v>17</v>
      </c>
      <c r="Q755">
        <v>5963</v>
      </c>
    </row>
    <row r="756" spans="1:17" x14ac:dyDescent="0.25">
      <c r="A756" t="s">
        <v>375</v>
      </c>
      <c r="B756" t="s">
        <v>306</v>
      </c>
      <c r="C756" t="s">
        <v>11</v>
      </c>
      <c r="D756" t="s">
        <v>20</v>
      </c>
      <c r="E756" t="s">
        <v>143</v>
      </c>
      <c r="F756" t="s">
        <v>4</v>
      </c>
      <c r="G756">
        <v>0.16394</v>
      </c>
      <c r="H756">
        <v>630569.4</v>
      </c>
      <c r="I756">
        <v>3672375.09</v>
      </c>
      <c r="J756">
        <v>-69.3</v>
      </c>
      <c r="K756">
        <v>-69.3</v>
      </c>
      <c r="L756">
        <v>0</v>
      </c>
      <c r="M756" t="s">
        <v>377</v>
      </c>
      <c r="N756" t="s">
        <v>19</v>
      </c>
      <c r="O756">
        <v>10</v>
      </c>
      <c r="P756">
        <v>17</v>
      </c>
      <c r="Q756">
        <v>5963</v>
      </c>
    </row>
    <row r="757" spans="1:17" x14ac:dyDescent="0.25">
      <c r="A757" t="s">
        <v>375</v>
      </c>
      <c r="B757" t="s">
        <v>306</v>
      </c>
      <c r="C757" t="s">
        <v>11</v>
      </c>
      <c r="D757" t="s">
        <v>20</v>
      </c>
      <c r="E757" t="s">
        <v>135</v>
      </c>
      <c r="F757" t="s">
        <v>4</v>
      </c>
      <c r="G757">
        <v>0.11183</v>
      </c>
      <c r="H757">
        <v>630423.97</v>
      </c>
      <c r="I757">
        <v>3672375.09</v>
      </c>
      <c r="J757">
        <v>-69.58</v>
      </c>
      <c r="K757">
        <v>-69.58</v>
      </c>
      <c r="L757">
        <v>0</v>
      </c>
      <c r="M757" t="s">
        <v>377</v>
      </c>
      <c r="N757" t="s">
        <v>19</v>
      </c>
      <c r="O757">
        <v>10</v>
      </c>
      <c r="P757">
        <v>17</v>
      </c>
      <c r="Q757">
        <v>5963</v>
      </c>
    </row>
    <row r="758" spans="1:17" x14ac:dyDescent="0.25">
      <c r="A758" t="s">
        <v>375</v>
      </c>
      <c r="B758" t="s">
        <v>306</v>
      </c>
      <c r="C758" t="s">
        <v>11</v>
      </c>
      <c r="D758" t="s">
        <v>20</v>
      </c>
      <c r="E758" t="s">
        <v>136</v>
      </c>
      <c r="F758" t="s">
        <v>4</v>
      </c>
      <c r="G758">
        <v>0.10657</v>
      </c>
      <c r="H758">
        <v>630423.97</v>
      </c>
      <c r="I758">
        <v>3672375.09</v>
      </c>
      <c r="J758">
        <v>-69.58</v>
      </c>
      <c r="K758">
        <v>-69.58</v>
      </c>
      <c r="L758">
        <v>0</v>
      </c>
      <c r="M758" t="s">
        <v>377</v>
      </c>
      <c r="N758" t="s">
        <v>19</v>
      </c>
      <c r="O758">
        <v>10</v>
      </c>
      <c r="P758">
        <v>17</v>
      </c>
      <c r="Q758">
        <v>5963</v>
      </c>
    </row>
    <row r="759" spans="1:17" x14ac:dyDescent="0.25">
      <c r="A759" t="s">
        <v>375</v>
      </c>
      <c r="B759" t="s">
        <v>306</v>
      </c>
      <c r="C759" t="s">
        <v>11</v>
      </c>
      <c r="D759" t="s">
        <v>20</v>
      </c>
      <c r="E759" t="s">
        <v>137</v>
      </c>
      <c r="F759" t="s">
        <v>4</v>
      </c>
      <c r="G759">
        <v>0.10131999999999999</v>
      </c>
      <c r="H759">
        <v>630423.97</v>
      </c>
      <c r="I759">
        <v>3672375.09</v>
      </c>
      <c r="J759">
        <v>-69.58</v>
      </c>
      <c r="K759">
        <v>-69.58</v>
      </c>
      <c r="L759">
        <v>0</v>
      </c>
      <c r="M759" t="s">
        <v>377</v>
      </c>
      <c r="N759" t="s">
        <v>19</v>
      </c>
      <c r="O759">
        <v>10</v>
      </c>
      <c r="P759">
        <v>17</v>
      </c>
      <c r="Q759">
        <v>5963</v>
      </c>
    </row>
    <row r="760" spans="1:17" x14ac:dyDescent="0.25">
      <c r="A760" t="s">
        <v>375</v>
      </c>
      <c r="B760" t="s">
        <v>306</v>
      </c>
      <c r="C760" t="s">
        <v>11</v>
      </c>
      <c r="D760" t="s">
        <v>20</v>
      </c>
      <c r="E760" t="s">
        <v>138</v>
      </c>
      <c r="F760" t="s">
        <v>4</v>
      </c>
      <c r="G760">
        <v>0.13800000000000001</v>
      </c>
      <c r="H760">
        <v>630448.19999999995</v>
      </c>
      <c r="I760">
        <v>3672375.09</v>
      </c>
      <c r="J760">
        <v>-69.53</v>
      </c>
      <c r="K760">
        <v>-69.53</v>
      </c>
      <c r="L760">
        <v>0</v>
      </c>
      <c r="M760" t="s">
        <v>377</v>
      </c>
      <c r="N760" t="s">
        <v>19</v>
      </c>
      <c r="O760">
        <v>10</v>
      </c>
      <c r="P760">
        <v>17</v>
      </c>
      <c r="Q760">
        <v>5963</v>
      </c>
    </row>
    <row r="761" spans="1:17" x14ac:dyDescent="0.25">
      <c r="A761" t="s">
        <v>375</v>
      </c>
      <c r="B761" t="s">
        <v>306</v>
      </c>
      <c r="C761" t="s">
        <v>11</v>
      </c>
      <c r="D761" t="s">
        <v>20</v>
      </c>
      <c r="E761" t="s">
        <v>139</v>
      </c>
      <c r="F761" t="s">
        <v>4</v>
      </c>
      <c r="G761">
        <v>0.14277999999999999</v>
      </c>
      <c r="H761">
        <v>630448.19999999995</v>
      </c>
      <c r="I761">
        <v>3672375.09</v>
      </c>
      <c r="J761">
        <v>-69.53</v>
      </c>
      <c r="K761">
        <v>-69.53</v>
      </c>
      <c r="L761">
        <v>0</v>
      </c>
      <c r="M761" t="s">
        <v>377</v>
      </c>
      <c r="N761" t="s">
        <v>19</v>
      </c>
      <c r="O761">
        <v>10</v>
      </c>
      <c r="P761">
        <v>17</v>
      </c>
      <c r="Q761">
        <v>5963</v>
      </c>
    </row>
    <row r="762" spans="1:17" x14ac:dyDescent="0.25">
      <c r="A762" t="s">
        <v>375</v>
      </c>
      <c r="B762" t="s">
        <v>306</v>
      </c>
      <c r="C762" t="s">
        <v>11</v>
      </c>
      <c r="D762" t="s">
        <v>20</v>
      </c>
      <c r="E762" t="s">
        <v>140</v>
      </c>
      <c r="F762" t="s">
        <v>4</v>
      </c>
      <c r="G762">
        <v>0.13444999999999999</v>
      </c>
      <c r="H762">
        <v>630423.97</v>
      </c>
      <c r="I762">
        <v>3672375.09</v>
      </c>
      <c r="J762">
        <v>-69.58</v>
      </c>
      <c r="K762">
        <v>-69.58</v>
      </c>
      <c r="L762">
        <v>0</v>
      </c>
      <c r="M762" t="s">
        <v>377</v>
      </c>
      <c r="N762" t="s">
        <v>19</v>
      </c>
      <c r="O762">
        <v>10</v>
      </c>
      <c r="P762">
        <v>17</v>
      </c>
      <c r="Q762">
        <v>5963</v>
      </c>
    </row>
    <row r="763" spans="1:17" x14ac:dyDescent="0.25">
      <c r="A763" t="s">
        <v>375</v>
      </c>
      <c r="B763" t="s">
        <v>307</v>
      </c>
      <c r="C763" t="s">
        <v>13</v>
      </c>
      <c r="D763" t="s">
        <v>14</v>
      </c>
      <c r="E763" t="s">
        <v>3</v>
      </c>
      <c r="F763" t="s">
        <v>4</v>
      </c>
      <c r="G763">
        <v>7.1128299999999998</v>
      </c>
      <c r="H763">
        <v>630593.64</v>
      </c>
      <c r="I763">
        <v>3671995.77</v>
      </c>
      <c r="J763">
        <v>-69.02</v>
      </c>
      <c r="K763">
        <v>-69.02</v>
      </c>
      <c r="L763">
        <v>0</v>
      </c>
      <c r="M763">
        <v>15122624</v>
      </c>
      <c r="N763" t="s">
        <v>19</v>
      </c>
      <c r="O763">
        <v>24</v>
      </c>
      <c r="P763">
        <v>32</v>
      </c>
      <c r="Q763">
        <v>5963</v>
      </c>
    </row>
    <row r="764" spans="1:17" x14ac:dyDescent="0.25">
      <c r="A764" t="s">
        <v>375</v>
      </c>
      <c r="B764" t="s">
        <v>307</v>
      </c>
      <c r="C764" t="s">
        <v>13</v>
      </c>
      <c r="D764" t="s">
        <v>14</v>
      </c>
      <c r="E764" t="s">
        <v>3</v>
      </c>
      <c r="F764" t="s">
        <v>6</v>
      </c>
      <c r="G764">
        <v>6.4974499999999997</v>
      </c>
      <c r="H764">
        <v>630593.64</v>
      </c>
      <c r="I764">
        <v>3671995.77</v>
      </c>
      <c r="J764">
        <v>-69.02</v>
      </c>
      <c r="K764">
        <v>-69.02</v>
      </c>
      <c r="L764">
        <v>0</v>
      </c>
      <c r="M764">
        <v>15103024</v>
      </c>
      <c r="N764" t="s">
        <v>19</v>
      </c>
      <c r="O764">
        <v>24</v>
      </c>
      <c r="P764">
        <v>32</v>
      </c>
      <c r="Q764">
        <v>5963</v>
      </c>
    </row>
    <row r="765" spans="1:17" x14ac:dyDescent="0.25">
      <c r="A765" t="s">
        <v>375</v>
      </c>
      <c r="B765" t="s">
        <v>307</v>
      </c>
      <c r="C765" t="s">
        <v>13</v>
      </c>
      <c r="D765" t="s">
        <v>14</v>
      </c>
      <c r="E765" t="s">
        <v>3</v>
      </c>
      <c r="F765" t="s">
        <v>246</v>
      </c>
      <c r="G765">
        <v>5.0911499999999998</v>
      </c>
      <c r="H765">
        <v>630617.88</v>
      </c>
      <c r="I765">
        <v>3671995.77</v>
      </c>
      <c r="J765">
        <v>-68.97</v>
      </c>
      <c r="K765">
        <v>-68.97</v>
      </c>
      <c r="L765">
        <v>0</v>
      </c>
      <c r="M765">
        <v>16120324</v>
      </c>
      <c r="N765" t="s">
        <v>19</v>
      </c>
      <c r="O765">
        <v>24</v>
      </c>
      <c r="P765">
        <v>32</v>
      </c>
      <c r="Q765">
        <v>5963</v>
      </c>
    </row>
    <row r="766" spans="1:17" x14ac:dyDescent="0.25">
      <c r="A766" t="s">
        <v>375</v>
      </c>
      <c r="B766" t="s">
        <v>307</v>
      </c>
      <c r="C766" t="s">
        <v>13</v>
      </c>
      <c r="D766" t="s">
        <v>14</v>
      </c>
      <c r="E766" t="s">
        <v>3</v>
      </c>
      <c r="F766" t="s">
        <v>247</v>
      </c>
      <c r="G766">
        <v>4.7626099999999996</v>
      </c>
      <c r="H766">
        <v>630569.4</v>
      </c>
      <c r="I766">
        <v>3671995.77</v>
      </c>
      <c r="J766">
        <v>-69.069999999999993</v>
      </c>
      <c r="K766">
        <v>-69.069999999999993</v>
      </c>
      <c r="L766">
        <v>0</v>
      </c>
      <c r="M766">
        <v>16120324</v>
      </c>
      <c r="N766" t="s">
        <v>19</v>
      </c>
      <c r="O766">
        <v>24</v>
      </c>
      <c r="P766">
        <v>32</v>
      </c>
      <c r="Q766">
        <v>5963</v>
      </c>
    </row>
    <row r="767" spans="1:17" x14ac:dyDescent="0.25">
      <c r="A767" t="s">
        <v>375</v>
      </c>
      <c r="B767" t="s">
        <v>307</v>
      </c>
      <c r="C767" t="s">
        <v>13</v>
      </c>
      <c r="D767" t="s">
        <v>14</v>
      </c>
      <c r="E767" t="s">
        <v>3</v>
      </c>
      <c r="F767" t="s">
        <v>248</v>
      </c>
      <c r="G767">
        <v>4.4690899999999996</v>
      </c>
      <c r="H767">
        <v>630617.88</v>
      </c>
      <c r="I767">
        <v>3671995.77</v>
      </c>
      <c r="J767">
        <v>-68.97</v>
      </c>
      <c r="K767">
        <v>-68.97</v>
      </c>
      <c r="L767">
        <v>0</v>
      </c>
      <c r="M767">
        <v>15101524</v>
      </c>
      <c r="N767" t="s">
        <v>19</v>
      </c>
      <c r="O767">
        <v>24</v>
      </c>
      <c r="P767">
        <v>32</v>
      </c>
      <c r="Q767">
        <v>5963</v>
      </c>
    </row>
    <row r="768" spans="1:17" x14ac:dyDescent="0.25">
      <c r="A768" t="s">
        <v>375</v>
      </c>
      <c r="B768" t="s">
        <v>307</v>
      </c>
      <c r="C768" t="s">
        <v>13</v>
      </c>
      <c r="D768" t="s">
        <v>14</v>
      </c>
      <c r="E768" t="s">
        <v>3</v>
      </c>
      <c r="F768" t="s">
        <v>15</v>
      </c>
      <c r="G768">
        <v>4.3405399999999998</v>
      </c>
      <c r="H768">
        <v>630593.64</v>
      </c>
      <c r="I768">
        <v>3671995.77</v>
      </c>
      <c r="J768">
        <v>-69.02</v>
      </c>
      <c r="K768">
        <v>-69.02</v>
      </c>
      <c r="L768">
        <v>0</v>
      </c>
      <c r="M768">
        <v>18122824</v>
      </c>
      <c r="N768" t="s">
        <v>19</v>
      </c>
      <c r="O768">
        <v>24</v>
      </c>
      <c r="P768">
        <v>32</v>
      </c>
      <c r="Q768">
        <v>5963</v>
      </c>
    </row>
    <row r="769" spans="1:17" x14ac:dyDescent="0.25">
      <c r="A769" t="s">
        <v>375</v>
      </c>
      <c r="B769" t="s">
        <v>307</v>
      </c>
      <c r="C769" t="s">
        <v>13</v>
      </c>
      <c r="D769" t="s">
        <v>14</v>
      </c>
      <c r="E769" t="s">
        <v>251</v>
      </c>
      <c r="F769" t="s">
        <v>4</v>
      </c>
      <c r="G769">
        <v>6.9357499999999996</v>
      </c>
      <c r="H769">
        <v>630593.64</v>
      </c>
      <c r="I769">
        <v>3671995.77</v>
      </c>
      <c r="J769">
        <v>-69.02</v>
      </c>
      <c r="K769">
        <v>-69.02</v>
      </c>
      <c r="L769">
        <v>0</v>
      </c>
      <c r="M769">
        <v>15122624</v>
      </c>
      <c r="N769" t="s">
        <v>19</v>
      </c>
      <c r="O769">
        <v>24</v>
      </c>
      <c r="P769">
        <v>32</v>
      </c>
      <c r="Q769">
        <v>5963</v>
      </c>
    </row>
    <row r="770" spans="1:17" x14ac:dyDescent="0.25">
      <c r="A770" t="s">
        <v>375</v>
      </c>
      <c r="B770" t="s">
        <v>307</v>
      </c>
      <c r="C770" t="s">
        <v>13</v>
      </c>
      <c r="D770" t="s">
        <v>14</v>
      </c>
      <c r="E770" t="s">
        <v>251</v>
      </c>
      <c r="F770" t="s">
        <v>6</v>
      </c>
      <c r="G770">
        <v>6.4126500000000002</v>
      </c>
      <c r="H770">
        <v>630593.64</v>
      </c>
      <c r="I770">
        <v>3671995.77</v>
      </c>
      <c r="J770">
        <v>-69.02</v>
      </c>
      <c r="K770">
        <v>-69.02</v>
      </c>
      <c r="L770">
        <v>0</v>
      </c>
      <c r="M770">
        <v>15103024</v>
      </c>
      <c r="N770" t="s">
        <v>19</v>
      </c>
      <c r="O770">
        <v>24</v>
      </c>
      <c r="P770">
        <v>32</v>
      </c>
      <c r="Q770">
        <v>5963</v>
      </c>
    </row>
    <row r="771" spans="1:17" x14ac:dyDescent="0.25">
      <c r="A771" t="s">
        <v>375</v>
      </c>
      <c r="B771" t="s">
        <v>307</v>
      </c>
      <c r="C771" t="s">
        <v>13</v>
      </c>
      <c r="D771" t="s">
        <v>14</v>
      </c>
      <c r="E771" t="s">
        <v>251</v>
      </c>
      <c r="F771" t="s">
        <v>246</v>
      </c>
      <c r="G771">
        <v>4.9554</v>
      </c>
      <c r="H771">
        <v>630617.88</v>
      </c>
      <c r="I771">
        <v>3671995.77</v>
      </c>
      <c r="J771">
        <v>-68.97</v>
      </c>
      <c r="K771">
        <v>-68.97</v>
      </c>
      <c r="L771">
        <v>0</v>
      </c>
      <c r="M771">
        <v>16120324</v>
      </c>
      <c r="N771" t="s">
        <v>19</v>
      </c>
      <c r="O771">
        <v>24</v>
      </c>
      <c r="P771">
        <v>32</v>
      </c>
      <c r="Q771">
        <v>5963</v>
      </c>
    </row>
    <row r="772" spans="1:17" x14ac:dyDescent="0.25">
      <c r="A772" t="s">
        <v>375</v>
      </c>
      <c r="B772" t="s">
        <v>307</v>
      </c>
      <c r="C772" t="s">
        <v>13</v>
      </c>
      <c r="D772" t="s">
        <v>14</v>
      </c>
      <c r="E772" t="s">
        <v>251</v>
      </c>
      <c r="F772" t="s">
        <v>247</v>
      </c>
      <c r="G772">
        <v>4.6542300000000001</v>
      </c>
      <c r="H772">
        <v>630617.88</v>
      </c>
      <c r="I772">
        <v>3671995.77</v>
      </c>
      <c r="J772">
        <v>-68.97</v>
      </c>
      <c r="K772">
        <v>-68.97</v>
      </c>
      <c r="L772">
        <v>0</v>
      </c>
      <c r="M772">
        <v>17032824</v>
      </c>
      <c r="N772" t="s">
        <v>19</v>
      </c>
      <c r="O772">
        <v>24</v>
      </c>
      <c r="P772">
        <v>32</v>
      </c>
      <c r="Q772">
        <v>5963</v>
      </c>
    </row>
    <row r="773" spans="1:17" x14ac:dyDescent="0.25">
      <c r="A773" t="s">
        <v>375</v>
      </c>
      <c r="B773" t="s">
        <v>307</v>
      </c>
      <c r="C773" t="s">
        <v>13</v>
      </c>
      <c r="D773" t="s">
        <v>14</v>
      </c>
      <c r="E773" t="s">
        <v>251</v>
      </c>
      <c r="F773" t="s">
        <v>248</v>
      </c>
      <c r="G773">
        <v>4.3884699999999999</v>
      </c>
      <c r="H773">
        <v>630617.88</v>
      </c>
      <c r="I773">
        <v>3671995.77</v>
      </c>
      <c r="J773">
        <v>-68.97</v>
      </c>
      <c r="K773">
        <v>-68.97</v>
      </c>
      <c r="L773">
        <v>0</v>
      </c>
      <c r="M773">
        <v>15101524</v>
      </c>
      <c r="N773" t="s">
        <v>19</v>
      </c>
      <c r="O773">
        <v>24</v>
      </c>
      <c r="P773">
        <v>32</v>
      </c>
      <c r="Q773">
        <v>5963</v>
      </c>
    </row>
    <row r="774" spans="1:17" x14ac:dyDescent="0.25">
      <c r="A774" t="s">
        <v>375</v>
      </c>
      <c r="B774" t="s">
        <v>307</v>
      </c>
      <c r="C774" t="s">
        <v>13</v>
      </c>
      <c r="D774" t="s">
        <v>14</v>
      </c>
      <c r="E774" t="s">
        <v>251</v>
      </c>
      <c r="F774" t="s">
        <v>15</v>
      </c>
      <c r="G774">
        <v>4.2783800000000003</v>
      </c>
      <c r="H774">
        <v>630617.88</v>
      </c>
      <c r="I774">
        <v>3671995.77</v>
      </c>
      <c r="J774">
        <v>-68.97</v>
      </c>
      <c r="K774">
        <v>-68.97</v>
      </c>
      <c r="L774">
        <v>0</v>
      </c>
      <c r="M774">
        <v>15102924</v>
      </c>
      <c r="N774" t="s">
        <v>19</v>
      </c>
      <c r="O774">
        <v>24</v>
      </c>
      <c r="P774">
        <v>32</v>
      </c>
      <c r="Q774">
        <v>5963</v>
      </c>
    </row>
    <row r="775" spans="1:17" x14ac:dyDescent="0.25">
      <c r="A775" t="s">
        <v>375</v>
      </c>
      <c r="B775" t="s">
        <v>307</v>
      </c>
      <c r="C775" t="s">
        <v>13</v>
      </c>
      <c r="D775" t="s">
        <v>14</v>
      </c>
      <c r="E775" t="s">
        <v>255</v>
      </c>
      <c r="F775" t="s">
        <v>4</v>
      </c>
      <c r="G775">
        <v>0.42268</v>
      </c>
      <c r="H775">
        <v>630423.97</v>
      </c>
      <c r="I775">
        <v>3672375.09</v>
      </c>
      <c r="J775">
        <v>-69.58</v>
      </c>
      <c r="K775">
        <v>-69.58</v>
      </c>
      <c r="L775">
        <v>0</v>
      </c>
      <c r="M775">
        <v>17090224</v>
      </c>
      <c r="N775" t="s">
        <v>19</v>
      </c>
      <c r="O775">
        <v>24</v>
      </c>
      <c r="P775">
        <v>32</v>
      </c>
      <c r="Q775">
        <v>5963</v>
      </c>
    </row>
    <row r="776" spans="1:17" x14ac:dyDescent="0.25">
      <c r="A776" t="s">
        <v>375</v>
      </c>
      <c r="B776" t="s">
        <v>307</v>
      </c>
      <c r="C776" t="s">
        <v>13</v>
      </c>
      <c r="D776" t="s">
        <v>14</v>
      </c>
      <c r="E776" t="s">
        <v>255</v>
      </c>
      <c r="F776" t="s">
        <v>6</v>
      </c>
      <c r="G776">
        <v>0.39280999999999999</v>
      </c>
      <c r="H776">
        <v>630423.97</v>
      </c>
      <c r="I776">
        <v>3672375.09</v>
      </c>
      <c r="J776">
        <v>-69.58</v>
      </c>
      <c r="K776">
        <v>-69.58</v>
      </c>
      <c r="L776">
        <v>0</v>
      </c>
      <c r="M776">
        <v>17072824</v>
      </c>
      <c r="N776" t="s">
        <v>19</v>
      </c>
      <c r="O776">
        <v>24</v>
      </c>
      <c r="P776">
        <v>32</v>
      </c>
      <c r="Q776">
        <v>5963</v>
      </c>
    </row>
    <row r="777" spans="1:17" x14ac:dyDescent="0.25">
      <c r="A777" t="s">
        <v>375</v>
      </c>
      <c r="B777" t="s">
        <v>307</v>
      </c>
      <c r="C777" t="s">
        <v>13</v>
      </c>
      <c r="D777" t="s">
        <v>14</v>
      </c>
      <c r="E777" t="s">
        <v>255</v>
      </c>
      <c r="F777" t="s">
        <v>246</v>
      </c>
      <c r="G777">
        <v>0.38973999999999998</v>
      </c>
      <c r="H777">
        <v>630423.97</v>
      </c>
      <c r="I777">
        <v>3672375.09</v>
      </c>
      <c r="J777">
        <v>-69.58</v>
      </c>
      <c r="K777">
        <v>-69.58</v>
      </c>
      <c r="L777">
        <v>0</v>
      </c>
      <c r="M777">
        <v>21080524</v>
      </c>
      <c r="N777" t="s">
        <v>19</v>
      </c>
      <c r="O777">
        <v>24</v>
      </c>
      <c r="P777">
        <v>32</v>
      </c>
      <c r="Q777">
        <v>5963</v>
      </c>
    </row>
    <row r="778" spans="1:17" x14ac:dyDescent="0.25">
      <c r="A778" t="s">
        <v>375</v>
      </c>
      <c r="B778" t="s">
        <v>307</v>
      </c>
      <c r="C778" t="s">
        <v>13</v>
      </c>
      <c r="D778" t="s">
        <v>14</v>
      </c>
      <c r="E778" t="s">
        <v>255</v>
      </c>
      <c r="F778" t="s">
        <v>247</v>
      </c>
      <c r="G778">
        <v>0.35169</v>
      </c>
      <c r="H778">
        <v>630423.97</v>
      </c>
      <c r="I778">
        <v>3672375.09</v>
      </c>
      <c r="J778">
        <v>-69.58</v>
      </c>
      <c r="K778">
        <v>-69.58</v>
      </c>
      <c r="L778">
        <v>0</v>
      </c>
      <c r="M778">
        <v>18072824</v>
      </c>
      <c r="N778" t="s">
        <v>19</v>
      </c>
      <c r="O778">
        <v>24</v>
      </c>
      <c r="P778">
        <v>32</v>
      </c>
      <c r="Q778">
        <v>5963</v>
      </c>
    </row>
    <row r="779" spans="1:17" x14ac:dyDescent="0.25">
      <c r="A779" t="s">
        <v>375</v>
      </c>
      <c r="B779" t="s">
        <v>307</v>
      </c>
      <c r="C779" t="s">
        <v>13</v>
      </c>
      <c r="D779" t="s">
        <v>14</v>
      </c>
      <c r="E779" t="s">
        <v>255</v>
      </c>
      <c r="F779" t="s">
        <v>248</v>
      </c>
      <c r="G779">
        <v>0.34694000000000003</v>
      </c>
      <c r="H779">
        <v>630399.73</v>
      </c>
      <c r="I779">
        <v>3672375.09</v>
      </c>
      <c r="J779">
        <v>-69.62</v>
      </c>
      <c r="K779">
        <v>-69.62</v>
      </c>
      <c r="L779">
        <v>0</v>
      </c>
      <c r="M779">
        <v>18062324</v>
      </c>
      <c r="N779" t="s">
        <v>19</v>
      </c>
      <c r="O779">
        <v>24</v>
      </c>
      <c r="P779">
        <v>32</v>
      </c>
      <c r="Q779">
        <v>5963</v>
      </c>
    </row>
    <row r="780" spans="1:17" x14ac:dyDescent="0.25">
      <c r="A780" t="s">
        <v>375</v>
      </c>
      <c r="B780" t="s">
        <v>307</v>
      </c>
      <c r="C780" t="s">
        <v>13</v>
      </c>
      <c r="D780" t="s">
        <v>14</v>
      </c>
      <c r="E780" t="s">
        <v>255</v>
      </c>
      <c r="F780" t="s">
        <v>15</v>
      </c>
      <c r="G780">
        <v>0.34214</v>
      </c>
      <c r="H780">
        <v>630423.97</v>
      </c>
      <c r="I780">
        <v>3672375.09</v>
      </c>
      <c r="J780">
        <v>-69.58</v>
      </c>
      <c r="K780">
        <v>-69.58</v>
      </c>
      <c r="L780">
        <v>0</v>
      </c>
      <c r="M780">
        <v>21071224</v>
      </c>
      <c r="N780" t="s">
        <v>19</v>
      </c>
      <c r="O780">
        <v>24</v>
      </c>
      <c r="P780">
        <v>32</v>
      </c>
      <c r="Q780">
        <v>5963</v>
      </c>
    </row>
    <row r="781" spans="1:17" x14ac:dyDescent="0.25">
      <c r="A781" t="s">
        <v>375</v>
      </c>
      <c r="B781" t="s">
        <v>307</v>
      </c>
      <c r="C781" t="s">
        <v>13</v>
      </c>
      <c r="D781" t="s">
        <v>14</v>
      </c>
      <c r="E781" t="s">
        <v>7</v>
      </c>
      <c r="F781" t="s">
        <v>4</v>
      </c>
      <c r="G781">
        <v>7.1128299999999998</v>
      </c>
      <c r="H781">
        <v>630593.64</v>
      </c>
      <c r="I781">
        <v>3671995.77</v>
      </c>
      <c r="J781">
        <v>-69.02</v>
      </c>
      <c r="K781">
        <v>-69.02</v>
      </c>
      <c r="L781">
        <v>0</v>
      </c>
      <c r="M781">
        <v>15122624</v>
      </c>
      <c r="N781" t="s">
        <v>19</v>
      </c>
      <c r="O781">
        <v>24</v>
      </c>
      <c r="P781">
        <v>32</v>
      </c>
      <c r="Q781">
        <v>5963</v>
      </c>
    </row>
    <row r="782" spans="1:17" x14ac:dyDescent="0.25">
      <c r="A782" t="s">
        <v>375</v>
      </c>
      <c r="B782" t="s">
        <v>307</v>
      </c>
      <c r="C782" t="s">
        <v>13</v>
      </c>
      <c r="D782" t="s">
        <v>14</v>
      </c>
      <c r="E782" t="s">
        <v>7</v>
      </c>
      <c r="F782" t="s">
        <v>6</v>
      </c>
      <c r="G782">
        <v>6.4974499999999997</v>
      </c>
      <c r="H782">
        <v>630593.64</v>
      </c>
      <c r="I782">
        <v>3671995.77</v>
      </c>
      <c r="J782">
        <v>-69.02</v>
      </c>
      <c r="K782">
        <v>-69.02</v>
      </c>
      <c r="L782">
        <v>0</v>
      </c>
      <c r="M782">
        <v>15103024</v>
      </c>
      <c r="N782" t="s">
        <v>19</v>
      </c>
      <c r="O782">
        <v>24</v>
      </c>
      <c r="P782">
        <v>32</v>
      </c>
      <c r="Q782">
        <v>5963</v>
      </c>
    </row>
    <row r="783" spans="1:17" x14ac:dyDescent="0.25">
      <c r="A783" t="s">
        <v>375</v>
      </c>
      <c r="B783" t="s">
        <v>307</v>
      </c>
      <c r="C783" t="s">
        <v>13</v>
      </c>
      <c r="D783" t="s">
        <v>14</v>
      </c>
      <c r="E783" t="s">
        <v>7</v>
      </c>
      <c r="F783" t="s">
        <v>246</v>
      </c>
      <c r="G783">
        <v>5.0911499999999998</v>
      </c>
      <c r="H783">
        <v>630617.88</v>
      </c>
      <c r="I783">
        <v>3671995.77</v>
      </c>
      <c r="J783">
        <v>-68.97</v>
      </c>
      <c r="K783">
        <v>-68.97</v>
      </c>
      <c r="L783">
        <v>0</v>
      </c>
      <c r="M783">
        <v>16120324</v>
      </c>
      <c r="N783" t="s">
        <v>19</v>
      </c>
      <c r="O783">
        <v>24</v>
      </c>
      <c r="P783">
        <v>32</v>
      </c>
      <c r="Q783">
        <v>5963</v>
      </c>
    </row>
    <row r="784" spans="1:17" x14ac:dyDescent="0.25">
      <c r="A784" t="s">
        <v>375</v>
      </c>
      <c r="B784" t="s">
        <v>307</v>
      </c>
      <c r="C784" t="s">
        <v>13</v>
      </c>
      <c r="D784" t="s">
        <v>14</v>
      </c>
      <c r="E784" t="s">
        <v>7</v>
      </c>
      <c r="F784" t="s">
        <v>247</v>
      </c>
      <c r="G784">
        <v>4.7626099999999996</v>
      </c>
      <c r="H784">
        <v>630569.4</v>
      </c>
      <c r="I784">
        <v>3671995.77</v>
      </c>
      <c r="J784">
        <v>-69.069999999999993</v>
      </c>
      <c r="K784">
        <v>-69.069999999999993</v>
      </c>
      <c r="L784">
        <v>0</v>
      </c>
      <c r="M784">
        <v>16120324</v>
      </c>
      <c r="N784" t="s">
        <v>19</v>
      </c>
      <c r="O784">
        <v>24</v>
      </c>
      <c r="P784">
        <v>32</v>
      </c>
      <c r="Q784">
        <v>5963</v>
      </c>
    </row>
    <row r="785" spans="1:17" x14ac:dyDescent="0.25">
      <c r="A785" t="s">
        <v>375</v>
      </c>
      <c r="B785" t="s">
        <v>307</v>
      </c>
      <c r="C785" t="s">
        <v>13</v>
      </c>
      <c r="D785" t="s">
        <v>14</v>
      </c>
      <c r="E785" t="s">
        <v>7</v>
      </c>
      <c r="F785" t="s">
        <v>248</v>
      </c>
      <c r="G785">
        <v>4.4690899999999996</v>
      </c>
      <c r="H785">
        <v>630617.88</v>
      </c>
      <c r="I785">
        <v>3671995.77</v>
      </c>
      <c r="J785">
        <v>-68.97</v>
      </c>
      <c r="K785">
        <v>-68.97</v>
      </c>
      <c r="L785">
        <v>0</v>
      </c>
      <c r="M785">
        <v>15101524</v>
      </c>
      <c r="N785" t="s">
        <v>19</v>
      </c>
      <c r="O785">
        <v>24</v>
      </c>
      <c r="P785">
        <v>32</v>
      </c>
      <c r="Q785">
        <v>5963</v>
      </c>
    </row>
    <row r="786" spans="1:17" x14ac:dyDescent="0.25">
      <c r="A786" t="s">
        <v>375</v>
      </c>
      <c r="B786" t="s">
        <v>307</v>
      </c>
      <c r="C786" t="s">
        <v>13</v>
      </c>
      <c r="D786" t="s">
        <v>14</v>
      </c>
      <c r="E786" t="s">
        <v>7</v>
      </c>
      <c r="F786" t="s">
        <v>15</v>
      </c>
      <c r="G786">
        <v>4.3405399999999998</v>
      </c>
      <c r="H786">
        <v>630593.64</v>
      </c>
      <c r="I786">
        <v>3671995.77</v>
      </c>
      <c r="J786">
        <v>-69.02</v>
      </c>
      <c r="K786">
        <v>-69.02</v>
      </c>
      <c r="L786">
        <v>0</v>
      </c>
      <c r="M786">
        <v>18122824</v>
      </c>
      <c r="N786" t="s">
        <v>19</v>
      </c>
      <c r="O786">
        <v>24</v>
      </c>
      <c r="P786">
        <v>32</v>
      </c>
      <c r="Q786">
        <v>5963</v>
      </c>
    </row>
    <row r="787" spans="1:17" x14ac:dyDescent="0.25">
      <c r="A787" t="s">
        <v>375</v>
      </c>
      <c r="B787" t="s">
        <v>307</v>
      </c>
      <c r="C787" t="s">
        <v>13</v>
      </c>
      <c r="D787" t="s">
        <v>14</v>
      </c>
      <c r="E787" t="s">
        <v>252</v>
      </c>
      <c r="F787" t="s">
        <v>4</v>
      </c>
      <c r="G787">
        <v>0.17326</v>
      </c>
      <c r="H787">
        <v>630423.97</v>
      </c>
      <c r="I787">
        <v>3672375.09</v>
      </c>
      <c r="J787">
        <v>-69.58</v>
      </c>
      <c r="K787">
        <v>-69.58</v>
      </c>
      <c r="L787">
        <v>0</v>
      </c>
      <c r="M787">
        <v>17090224</v>
      </c>
      <c r="N787" t="s">
        <v>19</v>
      </c>
      <c r="O787">
        <v>24</v>
      </c>
      <c r="P787">
        <v>32</v>
      </c>
      <c r="Q787">
        <v>5963</v>
      </c>
    </row>
    <row r="788" spans="1:17" x14ac:dyDescent="0.25">
      <c r="A788" t="s">
        <v>375</v>
      </c>
      <c r="B788" t="s">
        <v>307</v>
      </c>
      <c r="C788" t="s">
        <v>13</v>
      </c>
      <c r="D788" t="s">
        <v>14</v>
      </c>
      <c r="E788" t="s">
        <v>252</v>
      </c>
      <c r="F788" t="s">
        <v>6</v>
      </c>
      <c r="G788">
        <v>0.16993</v>
      </c>
      <c r="H788">
        <v>630423.97</v>
      </c>
      <c r="I788">
        <v>3672375.09</v>
      </c>
      <c r="J788">
        <v>-69.58</v>
      </c>
      <c r="K788">
        <v>-69.58</v>
      </c>
      <c r="L788">
        <v>0</v>
      </c>
      <c r="M788">
        <v>21080524</v>
      </c>
      <c r="N788" t="s">
        <v>19</v>
      </c>
      <c r="O788">
        <v>24</v>
      </c>
      <c r="P788">
        <v>32</v>
      </c>
      <c r="Q788">
        <v>5963</v>
      </c>
    </row>
    <row r="789" spans="1:17" x14ac:dyDescent="0.25">
      <c r="A789" t="s">
        <v>375</v>
      </c>
      <c r="B789" t="s">
        <v>307</v>
      </c>
      <c r="C789" t="s">
        <v>13</v>
      </c>
      <c r="D789" t="s">
        <v>14</v>
      </c>
      <c r="E789" t="s">
        <v>252</v>
      </c>
      <c r="F789" t="s">
        <v>246</v>
      </c>
      <c r="G789">
        <v>0.16916999999999999</v>
      </c>
      <c r="H789">
        <v>630423.97</v>
      </c>
      <c r="I789">
        <v>3672375.09</v>
      </c>
      <c r="J789">
        <v>-69.58</v>
      </c>
      <c r="K789">
        <v>-69.58</v>
      </c>
      <c r="L789">
        <v>0</v>
      </c>
      <c r="M789">
        <v>17072824</v>
      </c>
      <c r="N789" t="s">
        <v>19</v>
      </c>
      <c r="O789">
        <v>24</v>
      </c>
      <c r="P789">
        <v>32</v>
      </c>
      <c r="Q789">
        <v>5963</v>
      </c>
    </row>
    <row r="790" spans="1:17" x14ac:dyDescent="0.25">
      <c r="A790" t="s">
        <v>375</v>
      </c>
      <c r="B790" t="s">
        <v>307</v>
      </c>
      <c r="C790" t="s">
        <v>13</v>
      </c>
      <c r="D790" t="s">
        <v>14</v>
      </c>
      <c r="E790" t="s">
        <v>252</v>
      </c>
      <c r="F790" t="s">
        <v>247</v>
      </c>
      <c r="G790">
        <v>0.14915999999999999</v>
      </c>
      <c r="H790">
        <v>630423.97</v>
      </c>
      <c r="I790">
        <v>3672375.09</v>
      </c>
      <c r="J790">
        <v>-69.58</v>
      </c>
      <c r="K790">
        <v>-69.58</v>
      </c>
      <c r="L790">
        <v>0</v>
      </c>
      <c r="M790">
        <v>16080224</v>
      </c>
      <c r="N790" t="s">
        <v>19</v>
      </c>
      <c r="O790">
        <v>24</v>
      </c>
      <c r="P790">
        <v>32</v>
      </c>
      <c r="Q790">
        <v>5963</v>
      </c>
    </row>
    <row r="791" spans="1:17" x14ac:dyDescent="0.25">
      <c r="A791" t="s">
        <v>375</v>
      </c>
      <c r="B791" t="s">
        <v>307</v>
      </c>
      <c r="C791" t="s">
        <v>13</v>
      </c>
      <c r="D791" t="s">
        <v>14</v>
      </c>
      <c r="E791" t="s">
        <v>252</v>
      </c>
      <c r="F791" t="s">
        <v>248</v>
      </c>
      <c r="G791">
        <v>0.14829999999999999</v>
      </c>
      <c r="H791">
        <v>630423.97</v>
      </c>
      <c r="I791">
        <v>3672375.09</v>
      </c>
      <c r="J791">
        <v>-69.58</v>
      </c>
      <c r="K791">
        <v>-69.58</v>
      </c>
      <c r="L791">
        <v>0</v>
      </c>
      <c r="M791">
        <v>18072824</v>
      </c>
      <c r="N791" t="s">
        <v>19</v>
      </c>
      <c r="O791">
        <v>24</v>
      </c>
      <c r="P791">
        <v>32</v>
      </c>
      <c r="Q791">
        <v>5963</v>
      </c>
    </row>
    <row r="792" spans="1:17" x14ac:dyDescent="0.25">
      <c r="A792" t="s">
        <v>375</v>
      </c>
      <c r="B792" t="s">
        <v>307</v>
      </c>
      <c r="C792" t="s">
        <v>13</v>
      </c>
      <c r="D792" t="s">
        <v>14</v>
      </c>
      <c r="E792" t="s">
        <v>252</v>
      </c>
      <c r="F792" t="s">
        <v>15</v>
      </c>
      <c r="G792">
        <v>0.14749000000000001</v>
      </c>
      <c r="H792">
        <v>630423.97</v>
      </c>
      <c r="I792">
        <v>3672375.09</v>
      </c>
      <c r="J792">
        <v>-69.58</v>
      </c>
      <c r="K792">
        <v>-69.58</v>
      </c>
      <c r="L792">
        <v>0</v>
      </c>
      <c r="M792">
        <v>21071224</v>
      </c>
      <c r="N792" t="s">
        <v>19</v>
      </c>
      <c r="O792">
        <v>24</v>
      </c>
      <c r="P792">
        <v>32</v>
      </c>
      <c r="Q792">
        <v>5963</v>
      </c>
    </row>
    <row r="793" spans="1:17" x14ac:dyDescent="0.25">
      <c r="A793" t="s">
        <v>375</v>
      </c>
      <c r="B793" t="s">
        <v>307</v>
      </c>
      <c r="C793" t="s">
        <v>13</v>
      </c>
      <c r="D793" t="s">
        <v>14</v>
      </c>
      <c r="E793" t="s">
        <v>253</v>
      </c>
      <c r="F793" t="s">
        <v>4</v>
      </c>
      <c r="G793">
        <v>0.11761000000000001</v>
      </c>
      <c r="H793">
        <v>630399.73</v>
      </c>
      <c r="I793">
        <v>3672375.09</v>
      </c>
      <c r="J793">
        <v>-69.62</v>
      </c>
      <c r="K793">
        <v>-69.62</v>
      </c>
      <c r="L793">
        <v>0</v>
      </c>
      <c r="M793">
        <v>17072824</v>
      </c>
      <c r="N793" t="s">
        <v>19</v>
      </c>
      <c r="O793">
        <v>24</v>
      </c>
      <c r="P793">
        <v>32</v>
      </c>
      <c r="Q793">
        <v>5963</v>
      </c>
    </row>
    <row r="794" spans="1:17" x14ac:dyDescent="0.25">
      <c r="A794" t="s">
        <v>375</v>
      </c>
      <c r="B794" t="s">
        <v>307</v>
      </c>
      <c r="C794" t="s">
        <v>13</v>
      </c>
      <c r="D794" t="s">
        <v>14</v>
      </c>
      <c r="E794" t="s">
        <v>253</v>
      </c>
      <c r="F794" t="s">
        <v>6</v>
      </c>
      <c r="G794">
        <v>0.11065</v>
      </c>
      <c r="H794">
        <v>630423.97</v>
      </c>
      <c r="I794">
        <v>3672375.09</v>
      </c>
      <c r="J794">
        <v>-69.58</v>
      </c>
      <c r="K794">
        <v>-69.58</v>
      </c>
      <c r="L794">
        <v>0</v>
      </c>
      <c r="M794">
        <v>17072824</v>
      </c>
      <c r="N794" t="s">
        <v>19</v>
      </c>
      <c r="O794">
        <v>24</v>
      </c>
      <c r="P794">
        <v>32</v>
      </c>
      <c r="Q794">
        <v>5963</v>
      </c>
    </row>
    <row r="795" spans="1:17" x14ac:dyDescent="0.25">
      <c r="A795" t="s">
        <v>375</v>
      </c>
      <c r="B795" t="s">
        <v>307</v>
      </c>
      <c r="C795" t="s">
        <v>13</v>
      </c>
      <c r="D795" t="s">
        <v>14</v>
      </c>
      <c r="E795" t="s">
        <v>253</v>
      </c>
      <c r="F795" t="s">
        <v>246</v>
      </c>
      <c r="G795">
        <v>9.7460000000000005E-2</v>
      </c>
      <c r="H795">
        <v>630423.97</v>
      </c>
      <c r="I795">
        <v>3672375.09</v>
      </c>
      <c r="J795">
        <v>-69.58</v>
      </c>
      <c r="K795">
        <v>-69.58</v>
      </c>
      <c r="L795">
        <v>0</v>
      </c>
      <c r="M795">
        <v>18072824</v>
      </c>
      <c r="N795" t="s">
        <v>19</v>
      </c>
      <c r="O795">
        <v>24</v>
      </c>
      <c r="P795">
        <v>32</v>
      </c>
      <c r="Q795">
        <v>5963</v>
      </c>
    </row>
    <row r="796" spans="1:17" x14ac:dyDescent="0.25">
      <c r="A796" t="s">
        <v>375</v>
      </c>
      <c r="B796" t="s">
        <v>307</v>
      </c>
      <c r="C796" t="s">
        <v>13</v>
      </c>
      <c r="D796" t="s">
        <v>14</v>
      </c>
      <c r="E796" t="s">
        <v>253</v>
      </c>
      <c r="F796" t="s">
        <v>247</v>
      </c>
      <c r="G796">
        <v>9.5159999999999995E-2</v>
      </c>
      <c r="H796">
        <v>630399.73</v>
      </c>
      <c r="I796">
        <v>3672375.09</v>
      </c>
      <c r="J796">
        <v>-69.62</v>
      </c>
      <c r="K796">
        <v>-69.62</v>
      </c>
      <c r="L796">
        <v>0</v>
      </c>
      <c r="M796">
        <v>21080524</v>
      </c>
      <c r="N796" t="s">
        <v>19</v>
      </c>
      <c r="O796">
        <v>24</v>
      </c>
      <c r="P796">
        <v>32</v>
      </c>
      <c r="Q796">
        <v>5963</v>
      </c>
    </row>
    <row r="797" spans="1:17" x14ac:dyDescent="0.25">
      <c r="A797" t="s">
        <v>375</v>
      </c>
      <c r="B797" t="s">
        <v>307</v>
      </c>
      <c r="C797" t="s">
        <v>13</v>
      </c>
      <c r="D797" t="s">
        <v>14</v>
      </c>
      <c r="E797" t="s">
        <v>253</v>
      </c>
      <c r="F797" t="s">
        <v>248</v>
      </c>
      <c r="G797">
        <v>9.468E-2</v>
      </c>
      <c r="H797">
        <v>630399.73</v>
      </c>
      <c r="I797">
        <v>3672375.09</v>
      </c>
      <c r="J797">
        <v>-69.62</v>
      </c>
      <c r="K797">
        <v>-69.62</v>
      </c>
      <c r="L797">
        <v>0</v>
      </c>
      <c r="M797">
        <v>21071224</v>
      </c>
      <c r="N797" t="s">
        <v>19</v>
      </c>
      <c r="O797">
        <v>24</v>
      </c>
      <c r="P797">
        <v>32</v>
      </c>
      <c r="Q797">
        <v>5963</v>
      </c>
    </row>
    <row r="798" spans="1:17" x14ac:dyDescent="0.25">
      <c r="A798" t="s">
        <v>375</v>
      </c>
      <c r="B798" t="s">
        <v>307</v>
      </c>
      <c r="C798" t="s">
        <v>13</v>
      </c>
      <c r="D798" t="s">
        <v>14</v>
      </c>
      <c r="E798" t="s">
        <v>253</v>
      </c>
      <c r="F798" t="s">
        <v>15</v>
      </c>
      <c r="G798">
        <v>9.3390000000000001E-2</v>
      </c>
      <c r="H798">
        <v>630399.73</v>
      </c>
      <c r="I798">
        <v>3672375.09</v>
      </c>
      <c r="J798">
        <v>-69.62</v>
      </c>
      <c r="K798">
        <v>-69.62</v>
      </c>
      <c r="L798">
        <v>0</v>
      </c>
      <c r="M798">
        <v>17090224</v>
      </c>
      <c r="N798" t="s">
        <v>19</v>
      </c>
      <c r="O798">
        <v>24</v>
      </c>
      <c r="P798">
        <v>32</v>
      </c>
      <c r="Q798">
        <v>5963</v>
      </c>
    </row>
    <row r="799" spans="1:17" x14ac:dyDescent="0.25">
      <c r="A799" t="s">
        <v>375</v>
      </c>
      <c r="B799" t="s">
        <v>307</v>
      </c>
      <c r="C799" t="s">
        <v>13</v>
      </c>
      <c r="D799" t="s">
        <v>14</v>
      </c>
      <c r="E799" t="s">
        <v>254</v>
      </c>
      <c r="F799" t="s">
        <v>4</v>
      </c>
      <c r="G799">
        <v>0.12745000000000001</v>
      </c>
      <c r="H799">
        <v>630399.73</v>
      </c>
      <c r="I799">
        <v>3672375.09</v>
      </c>
      <c r="J799">
        <v>-69.62</v>
      </c>
      <c r="K799">
        <v>-69.62</v>
      </c>
      <c r="L799">
        <v>0</v>
      </c>
      <c r="M799">
        <v>17072824</v>
      </c>
      <c r="N799" t="s">
        <v>19</v>
      </c>
      <c r="O799">
        <v>24</v>
      </c>
      <c r="P799">
        <v>32</v>
      </c>
      <c r="Q799">
        <v>5963</v>
      </c>
    </row>
    <row r="800" spans="1:17" x14ac:dyDescent="0.25">
      <c r="A800" t="s">
        <v>375</v>
      </c>
      <c r="B800" t="s">
        <v>307</v>
      </c>
      <c r="C800" t="s">
        <v>13</v>
      </c>
      <c r="D800" t="s">
        <v>14</v>
      </c>
      <c r="E800" t="s">
        <v>254</v>
      </c>
      <c r="F800" t="s">
        <v>6</v>
      </c>
      <c r="G800">
        <v>0.12189999999999999</v>
      </c>
      <c r="H800">
        <v>630399.73</v>
      </c>
      <c r="I800">
        <v>3672375.09</v>
      </c>
      <c r="J800">
        <v>-69.62</v>
      </c>
      <c r="K800">
        <v>-69.62</v>
      </c>
      <c r="L800">
        <v>0</v>
      </c>
      <c r="M800">
        <v>17090224</v>
      </c>
      <c r="N800" t="s">
        <v>19</v>
      </c>
      <c r="O800">
        <v>24</v>
      </c>
      <c r="P800">
        <v>32</v>
      </c>
      <c r="Q800">
        <v>5963</v>
      </c>
    </row>
    <row r="801" spans="1:17" x14ac:dyDescent="0.25">
      <c r="A801" t="s">
        <v>375</v>
      </c>
      <c r="B801" t="s">
        <v>307</v>
      </c>
      <c r="C801" t="s">
        <v>13</v>
      </c>
      <c r="D801" t="s">
        <v>14</v>
      </c>
      <c r="E801" t="s">
        <v>254</v>
      </c>
      <c r="F801" t="s">
        <v>246</v>
      </c>
      <c r="G801">
        <v>0.11611</v>
      </c>
      <c r="H801">
        <v>630399.73</v>
      </c>
      <c r="I801">
        <v>3672375.09</v>
      </c>
      <c r="J801">
        <v>-69.62</v>
      </c>
      <c r="K801">
        <v>-69.62</v>
      </c>
      <c r="L801">
        <v>0</v>
      </c>
      <c r="M801">
        <v>21080524</v>
      </c>
      <c r="N801" t="s">
        <v>19</v>
      </c>
      <c r="O801">
        <v>24</v>
      </c>
      <c r="P801">
        <v>32</v>
      </c>
      <c r="Q801">
        <v>5963</v>
      </c>
    </row>
    <row r="802" spans="1:17" x14ac:dyDescent="0.25">
      <c r="A802" t="s">
        <v>375</v>
      </c>
      <c r="B802" t="s">
        <v>307</v>
      </c>
      <c r="C802" t="s">
        <v>13</v>
      </c>
      <c r="D802" t="s">
        <v>14</v>
      </c>
      <c r="E802" t="s">
        <v>254</v>
      </c>
      <c r="F802" t="s">
        <v>247</v>
      </c>
      <c r="G802">
        <v>0.11583</v>
      </c>
      <c r="H802">
        <v>630399.73</v>
      </c>
      <c r="I802">
        <v>3672375.09</v>
      </c>
      <c r="J802">
        <v>-69.62</v>
      </c>
      <c r="K802">
        <v>-69.62</v>
      </c>
      <c r="L802">
        <v>0</v>
      </c>
      <c r="M802">
        <v>18072824</v>
      </c>
      <c r="N802" t="s">
        <v>19</v>
      </c>
      <c r="O802">
        <v>24</v>
      </c>
      <c r="P802">
        <v>32</v>
      </c>
      <c r="Q802">
        <v>5963</v>
      </c>
    </row>
    <row r="803" spans="1:17" x14ac:dyDescent="0.25">
      <c r="A803" t="s">
        <v>375</v>
      </c>
      <c r="B803" t="s">
        <v>307</v>
      </c>
      <c r="C803" t="s">
        <v>13</v>
      </c>
      <c r="D803" t="s">
        <v>14</v>
      </c>
      <c r="E803" t="s">
        <v>254</v>
      </c>
      <c r="F803" t="s">
        <v>248</v>
      </c>
      <c r="G803">
        <v>0.11318</v>
      </c>
      <c r="H803">
        <v>630399.73</v>
      </c>
      <c r="I803">
        <v>3672375.09</v>
      </c>
      <c r="J803">
        <v>-69.62</v>
      </c>
      <c r="K803">
        <v>-69.62</v>
      </c>
      <c r="L803">
        <v>0</v>
      </c>
      <c r="M803">
        <v>21071224</v>
      </c>
      <c r="N803" t="s">
        <v>19</v>
      </c>
      <c r="O803">
        <v>24</v>
      </c>
      <c r="P803">
        <v>32</v>
      </c>
      <c r="Q803">
        <v>5963</v>
      </c>
    </row>
    <row r="804" spans="1:17" x14ac:dyDescent="0.25">
      <c r="A804" t="s">
        <v>375</v>
      </c>
      <c r="B804" t="s">
        <v>307</v>
      </c>
      <c r="C804" t="s">
        <v>13</v>
      </c>
      <c r="D804" t="s">
        <v>14</v>
      </c>
      <c r="E804" t="s">
        <v>254</v>
      </c>
      <c r="F804" t="s">
        <v>15</v>
      </c>
      <c r="G804">
        <v>0.10612000000000001</v>
      </c>
      <c r="H804">
        <v>630399.73</v>
      </c>
      <c r="I804">
        <v>3672375.09</v>
      </c>
      <c r="J804">
        <v>-69.62</v>
      </c>
      <c r="K804">
        <v>-69.62</v>
      </c>
      <c r="L804">
        <v>0</v>
      </c>
      <c r="M804">
        <v>16080224</v>
      </c>
      <c r="N804" t="s">
        <v>19</v>
      </c>
      <c r="O804">
        <v>24</v>
      </c>
      <c r="P804">
        <v>32</v>
      </c>
      <c r="Q804">
        <v>5963</v>
      </c>
    </row>
    <row r="805" spans="1:17" x14ac:dyDescent="0.25">
      <c r="A805" t="s">
        <v>375</v>
      </c>
      <c r="B805" t="s">
        <v>307</v>
      </c>
      <c r="C805" t="s">
        <v>13</v>
      </c>
      <c r="D805" t="s">
        <v>14</v>
      </c>
      <c r="E805" t="s">
        <v>256</v>
      </c>
      <c r="F805" t="s">
        <v>4</v>
      </c>
      <c r="G805">
        <v>4.3499999999999997E-2</v>
      </c>
      <c r="H805">
        <v>630714.82999999996</v>
      </c>
      <c r="I805">
        <v>3672256.55</v>
      </c>
      <c r="J805">
        <v>-68.92</v>
      </c>
      <c r="K805">
        <v>-68.92</v>
      </c>
      <c r="L805">
        <v>0</v>
      </c>
      <c r="M805">
        <v>15122324</v>
      </c>
      <c r="N805" t="s">
        <v>19</v>
      </c>
      <c r="O805">
        <v>24</v>
      </c>
      <c r="P805">
        <v>32</v>
      </c>
      <c r="Q805">
        <v>5963</v>
      </c>
    </row>
    <row r="806" spans="1:17" x14ac:dyDescent="0.25">
      <c r="A806" t="s">
        <v>375</v>
      </c>
      <c r="B806" t="s">
        <v>307</v>
      </c>
      <c r="C806" t="s">
        <v>13</v>
      </c>
      <c r="D806" t="s">
        <v>14</v>
      </c>
      <c r="E806" t="s">
        <v>256</v>
      </c>
      <c r="F806" t="s">
        <v>6</v>
      </c>
      <c r="G806">
        <v>3.9609999999999999E-2</v>
      </c>
      <c r="H806">
        <v>630714.82999999996</v>
      </c>
      <c r="I806">
        <v>3672256.55</v>
      </c>
      <c r="J806">
        <v>-68.92</v>
      </c>
      <c r="K806">
        <v>-68.92</v>
      </c>
      <c r="L806">
        <v>0</v>
      </c>
      <c r="M806">
        <v>15052324</v>
      </c>
      <c r="N806" t="s">
        <v>19</v>
      </c>
      <c r="O806">
        <v>24</v>
      </c>
      <c r="P806">
        <v>32</v>
      </c>
      <c r="Q806">
        <v>5963</v>
      </c>
    </row>
    <row r="807" spans="1:17" x14ac:dyDescent="0.25">
      <c r="A807" t="s">
        <v>375</v>
      </c>
      <c r="B807" t="s">
        <v>307</v>
      </c>
      <c r="C807" t="s">
        <v>13</v>
      </c>
      <c r="D807" t="s">
        <v>14</v>
      </c>
      <c r="E807" t="s">
        <v>256</v>
      </c>
      <c r="F807" t="s">
        <v>246</v>
      </c>
      <c r="G807">
        <v>3.6839999999999998E-2</v>
      </c>
      <c r="H807">
        <v>630714.82999999996</v>
      </c>
      <c r="I807">
        <v>3672256.55</v>
      </c>
      <c r="J807">
        <v>-68.92</v>
      </c>
      <c r="K807">
        <v>-68.92</v>
      </c>
      <c r="L807">
        <v>0</v>
      </c>
      <c r="M807">
        <v>17051624</v>
      </c>
      <c r="N807" t="s">
        <v>19</v>
      </c>
      <c r="O807">
        <v>24</v>
      </c>
      <c r="P807">
        <v>32</v>
      </c>
      <c r="Q807">
        <v>5963</v>
      </c>
    </row>
    <row r="808" spans="1:17" x14ac:dyDescent="0.25">
      <c r="A808" t="s">
        <v>375</v>
      </c>
      <c r="B808" t="s">
        <v>307</v>
      </c>
      <c r="C808" t="s">
        <v>13</v>
      </c>
      <c r="D808" t="s">
        <v>14</v>
      </c>
      <c r="E808" t="s">
        <v>256</v>
      </c>
      <c r="F808" t="s">
        <v>247</v>
      </c>
      <c r="G808">
        <v>3.6490000000000002E-2</v>
      </c>
      <c r="H808">
        <v>630714.82999999996</v>
      </c>
      <c r="I808">
        <v>3672232.85</v>
      </c>
      <c r="J808">
        <v>-68.91</v>
      </c>
      <c r="K808">
        <v>-68.91</v>
      </c>
      <c r="L808">
        <v>0</v>
      </c>
      <c r="M808">
        <v>15050724</v>
      </c>
      <c r="N808" t="s">
        <v>19</v>
      </c>
      <c r="O808">
        <v>24</v>
      </c>
      <c r="P808">
        <v>32</v>
      </c>
      <c r="Q808">
        <v>5963</v>
      </c>
    </row>
    <row r="809" spans="1:17" x14ac:dyDescent="0.25">
      <c r="A809" t="s">
        <v>375</v>
      </c>
      <c r="B809" t="s">
        <v>307</v>
      </c>
      <c r="C809" t="s">
        <v>13</v>
      </c>
      <c r="D809" t="s">
        <v>14</v>
      </c>
      <c r="E809" t="s">
        <v>256</v>
      </c>
      <c r="F809" t="s">
        <v>248</v>
      </c>
      <c r="G809">
        <v>3.4439999999999998E-2</v>
      </c>
      <c r="H809">
        <v>630714.82999999996</v>
      </c>
      <c r="I809">
        <v>3672232.85</v>
      </c>
      <c r="J809">
        <v>-68.91</v>
      </c>
      <c r="K809">
        <v>-68.91</v>
      </c>
      <c r="L809">
        <v>0</v>
      </c>
      <c r="M809">
        <v>16052324</v>
      </c>
      <c r="N809" t="s">
        <v>19</v>
      </c>
      <c r="O809">
        <v>24</v>
      </c>
      <c r="P809">
        <v>32</v>
      </c>
      <c r="Q809">
        <v>5963</v>
      </c>
    </row>
    <row r="810" spans="1:17" x14ac:dyDescent="0.25">
      <c r="A810" t="s">
        <v>375</v>
      </c>
      <c r="B810" t="s">
        <v>307</v>
      </c>
      <c r="C810" t="s">
        <v>13</v>
      </c>
      <c r="D810" t="s">
        <v>14</v>
      </c>
      <c r="E810" t="s">
        <v>256</v>
      </c>
      <c r="F810" t="s">
        <v>15</v>
      </c>
      <c r="G810">
        <v>3.4430000000000002E-2</v>
      </c>
      <c r="H810">
        <v>630714.82999999996</v>
      </c>
      <c r="I810">
        <v>3672232.85</v>
      </c>
      <c r="J810">
        <v>-68.91</v>
      </c>
      <c r="K810">
        <v>-68.91</v>
      </c>
      <c r="L810">
        <v>0</v>
      </c>
      <c r="M810">
        <v>16061324</v>
      </c>
      <c r="N810" t="s">
        <v>19</v>
      </c>
      <c r="O810">
        <v>24</v>
      </c>
      <c r="P810">
        <v>32</v>
      </c>
      <c r="Q810">
        <v>5963</v>
      </c>
    </row>
    <row r="811" spans="1:17" x14ac:dyDescent="0.25">
      <c r="A811" t="s">
        <v>375</v>
      </c>
      <c r="B811" t="s">
        <v>307</v>
      </c>
      <c r="C811" t="s">
        <v>13</v>
      </c>
      <c r="D811" t="s">
        <v>14</v>
      </c>
      <c r="E811" t="s">
        <v>125</v>
      </c>
      <c r="F811" t="s">
        <v>4</v>
      </c>
      <c r="G811">
        <v>0.47327000000000002</v>
      </c>
      <c r="H811">
        <v>630545.16</v>
      </c>
      <c r="I811">
        <v>3671995.77</v>
      </c>
      <c r="J811">
        <v>-69.12</v>
      </c>
      <c r="K811">
        <v>-69.12</v>
      </c>
      <c r="L811">
        <v>0</v>
      </c>
      <c r="M811">
        <v>15122624</v>
      </c>
      <c r="N811" t="s">
        <v>19</v>
      </c>
      <c r="O811">
        <v>24</v>
      </c>
      <c r="P811">
        <v>32</v>
      </c>
      <c r="Q811">
        <v>5963</v>
      </c>
    </row>
    <row r="812" spans="1:17" x14ac:dyDescent="0.25">
      <c r="A812" t="s">
        <v>375</v>
      </c>
      <c r="B812" t="s">
        <v>307</v>
      </c>
      <c r="C812" t="s">
        <v>13</v>
      </c>
      <c r="D812" t="s">
        <v>14</v>
      </c>
      <c r="E812" t="s">
        <v>125</v>
      </c>
      <c r="F812" t="s">
        <v>6</v>
      </c>
      <c r="G812">
        <v>0.40478999999999998</v>
      </c>
      <c r="H812">
        <v>630714.82999999996</v>
      </c>
      <c r="I812">
        <v>3672209.14</v>
      </c>
      <c r="J812">
        <v>-68.89</v>
      </c>
      <c r="K812">
        <v>-68.89</v>
      </c>
      <c r="L812">
        <v>0</v>
      </c>
      <c r="M812">
        <v>15052124</v>
      </c>
      <c r="N812" t="s">
        <v>19</v>
      </c>
      <c r="O812">
        <v>24</v>
      </c>
      <c r="P812">
        <v>32</v>
      </c>
      <c r="Q812">
        <v>5963</v>
      </c>
    </row>
    <row r="813" spans="1:17" x14ac:dyDescent="0.25">
      <c r="A813" t="s">
        <v>375</v>
      </c>
      <c r="B813" t="s">
        <v>307</v>
      </c>
      <c r="C813" t="s">
        <v>13</v>
      </c>
      <c r="D813" t="s">
        <v>14</v>
      </c>
      <c r="E813" t="s">
        <v>125</v>
      </c>
      <c r="F813" t="s">
        <v>246</v>
      </c>
      <c r="G813">
        <v>0.39290000000000003</v>
      </c>
      <c r="H813">
        <v>630714.82999999996</v>
      </c>
      <c r="I813">
        <v>3672232.85</v>
      </c>
      <c r="J813">
        <v>-68.91</v>
      </c>
      <c r="K813">
        <v>-68.91</v>
      </c>
      <c r="L813">
        <v>0</v>
      </c>
      <c r="M813">
        <v>15052224</v>
      </c>
      <c r="N813" t="s">
        <v>19</v>
      </c>
      <c r="O813">
        <v>24</v>
      </c>
      <c r="P813">
        <v>32</v>
      </c>
      <c r="Q813">
        <v>5963</v>
      </c>
    </row>
    <row r="814" spans="1:17" x14ac:dyDescent="0.25">
      <c r="A814" t="s">
        <v>375</v>
      </c>
      <c r="B814" t="s">
        <v>307</v>
      </c>
      <c r="C814" t="s">
        <v>13</v>
      </c>
      <c r="D814" t="s">
        <v>14</v>
      </c>
      <c r="E814" t="s">
        <v>125</v>
      </c>
      <c r="F814" t="s">
        <v>247</v>
      </c>
      <c r="G814">
        <v>0.37059999999999998</v>
      </c>
      <c r="H814">
        <v>630714.82999999996</v>
      </c>
      <c r="I814">
        <v>3672256.55</v>
      </c>
      <c r="J814">
        <v>-68.92</v>
      </c>
      <c r="K814">
        <v>-68.92</v>
      </c>
      <c r="L814">
        <v>0</v>
      </c>
      <c r="M814">
        <v>17102024</v>
      </c>
      <c r="N814" t="s">
        <v>19</v>
      </c>
      <c r="O814">
        <v>24</v>
      </c>
      <c r="P814">
        <v>32</v>
      </c>
      <c r="Q814">
        <v>5963</v>
      </c>
    </row>
    <row r="815" spans="1:17" x14ac:dyDescent="0.25">
      <c r="A815" t="s">
        <v>375</v>
      </c>
      <c r="B815" t="s">
        <v>307</v>
      </c>
      <c r="C815" t="s">
        <v>13</v>
      </c>
      <c r="D815" t="s">
        <v>14</v>
      </c>
      <c r="E815" t="s">
        <v>125</v>
      </c>
      <c r="F815" t="s">
        <v>248</v>
      </c>
      <c r="G815">
        <v>0.36541000000000001</v>
      </c>
      <c r="H815">
        <v>630714.82999999996</v>
      </c>
      <c r="I815">
        <v>3672256.55</v>
      </c>
      <c r="J815">
        <v>-68.92</v>
      </c>
      <c r="K815">
        <v>-68.92</v>
      </c>
      <c r="L815">
        <v>0</v>
      </c>
      <c r="M815">
        <v>15052224</v>
      </c>
      <c r="N815" t="s">
        <v>19</v>
      </c>
      <c r="O815">
        <v>24</v>
      </c>
      <c r="P815">
        <v>32</v>
      </c>
      <c r="Q815">
        <v>5963</v>
      </c>
    </row>
    <row r="816" spans="1:17" x14ac:dyDescent="0.25">
      <c r="A816" t="s">
        <v>375</v>
      </c>
      <c r="B816" t="s">
        <v>307</v>
      </c>
      <c r="C816" t="s">
        <v>13</v>
      </c>
      <c r="D816" t="s">
        <v>14</v>
      </c>
      <c r="E816" t="s">
        <v>125</v>
      </c>
      <c r="F816" t="s">
        <v>15</v>
      </c>
      <c r="G816">
        <v>0.34809000000000001</v>
      </c>
      <c r="H816">
        <v>630714.82999999996</v>
      </c>
      <c r="I816">
        <v>3672256.55</v>
      </c>
      <c r="J816">
        <v>-68.92</v>
      </c>
      <c r="K816">
        <v>-68.92</v>
      </c>
      <c r="L816">
        <v>0</v>
      </c>
      <c r="M816">
        <v>15051424</v>
      </c>
      <c r="N816" t="s">
        <v>19</v>
      </c>
      <c r="O816">
        <v>24</v>
      </c>
      <c r="P816">
        <v>32</v>
      </c>
      <c r="Q816">
        <v>5963</v>
      </c>
    </row>
    <row r="817" spans="1:17" x14ac:dyDescent="0.25">
      <c r="A817" t="s">
        <v>375</v>
      </c>
      <c r="B817" t="s">
        <v>307</v>
      </c>
      <c r="C817" t="s">
        <v>13</v>
      </c>
      <c r="D817" t="s">
        <v>14</v>
      </c>
      <c r="E817" t="s">
        <v>128</v>
      </c>
      <c r="F817" t="s">
        <v>4</v>
      </c>
      <c r="G817">
        <v>0.62141000000000002</v>
      </c>
      <c r="H817">
        <v>630545.16</v>
      </c>
      <c r="I817">
        <v>3671995.77</v>
      </c>
      <c r="J817">
        <v>-69.12</v>
      </c>
      <c r="K817">
        <v>-69.12</v>
      </c>
      <c r="L817">
        <v>0</v>
      </c>
      <c r="M817">
        <v>15122624</v>
      </c>
      <c r="N817" t="s">
        <v>19</v>
      </c>
      <c r="O817">
        <v>24</v>
      </c>
      <c r="P817">
        <v>32</v>
      </c>
      <c r="Q817">
        <v>5963</v>
      </c>
    </row>
    <row r="818" spans="1:17" x14ac:dyDescent="0.25">
      <c r="A818" t="s">
        <v>375</v>
      </c>
      <c r="B818" t="s">
        <v>307</v>
      </c>
      <c r="C818" t="s">
        <v>13</v>
      </c>
      <c r="D818" t="s">
        <v>14</v>
      </c>
      <c r="E818" t="s">
        <v>128</v>
      </c>
      <c r="F818" t="s">
        <v>6</v>
      </c>
      <c r="G818">
        <v>0.47095999999999999</v>
      </c>
      <c r="H818">
        <v>630545.16</v>
      </c>
      <c r="I818">
        <v>3671995.77</v>
      </c>
      <c r="J818">
        <v>-69.12</v>
      </c>
      <c r="K818">
        <v>-69.12</v>
      </c>
      <c r="L818">
        <v>0</v>
      </c>
      <c r="M818">
        <v>16120324</v>
      </c>
      <c r="N818" t="s">
        <v>19</v>
      </c>
      <c r="O818">
        <v>24</v>
      </c>
      <c r="P818">
        <v>32</v>
      </c>
      <c r="Q818">
        <v>5963</v>
      </c>
    </row>
    <row r="819" spans="1:17" x14ac:dyDescent="0.25">
      <c r="A819" t="s">
        <v>375</v>
      </c>
      <c r="B819" t="s">
        <v>307</v>
      </c>
      <c r="C819" t="s">
        <v>13</v>
      </c>
      <c r="D819" t="s">
        <v>14</v>
      </c>
      <c r="E819" t="s">
        <v>128</v>
      </c>
      <c r="F819" t="s">
        <v>246</v>
      </c>
      <c r="G819">
        <v>0.42662</v>
      </c>
      <c r="H819">
        <v>630714.82999999996</v>
      </c>
      <c r="I819">
        <v>3672232.85</v>
      </c>
      <c r="J819">
        <v>-68.91</v>
      </c>
      <c r="K819">
        <v>-68.91</v>
      </c>
      <c r="L819">
        <v>0</v>
      </c>
      <c r="M819">
        <v>15052224</v>
      </c>
      <c r="N819" t="s">
        <v>19</v>
      </c>
      <c r="O819">
        <v>24</v>
      </c>
      <c r="P819">
        <v>32</v>
      </c>
      <c r="Q819">
        <v>5963</v>
      </c>
    </row>
    <row r="820" spans="1:17" x14ac:dyDescent="0.25">
      <c r="A820" t="s">
        <v>375</v>
      </c>
      <c r="B820" t="s">
        <v>307</v>
      </c>
      <c r="C820" t="s">
        <v>13</v>
      </c>
      <c r="D820" t="s">
        <v>14</v>
      </c>
      <c r="E820" t="s">
        <v>128</v>
      </c>
      <c r="F820" t="s">
        <v>247</v>
      </c>
      <c r="G820">
        <v>0.41609000000000002</v>
      </c>
      <c r="H820">
        <v>630714.82999999996</v>
      </c>
      <c r="I820">
        <v>3672232.85</v>
      </c>
      <c r="J820">
        <v>-68.91</v>
      </c>
      <c r="K820">
        <v>-68.91</v>
      </c>
      <c r="L820">
        <v>0</v>
      </c>
      <c r="M820">
        <v>17102024</v>
      </c>
      <c r="N820" t="s">
        <v>19</v>
      </c>
      <c r="O820">
        <v>24</v>
      </c>
      <c r="P820">
        <v>32</v>
      </c>
      <c r="Q820">
        <v>5963</v>
      </c>
    </row>
    <row r="821" spans="1:17" x14ac:dyDescent="0.25">
      <c r="A821" t="s">
        <v>375</v>
      </c>
      <c r="B821" t="s">
        <v>307</v>
      </c>
      <c r="C821" t="s">
        <v>13</v>
      </c>
      <c r="D821" t="s">
        <v>14</v>
      </c>
      <c r="E821" t="s">
        <v>128</v>
      </c>
      <c r="F821" t="s">
        <v>248</v>
      </c>
      <c r="G821">
        <v>0.40522999999999998</v>
      </c>
      <c r="H821">
        <v>630714.82999999996</v>
      </c>
      <c r="I821">
        <v>3672209.14</v>
      </c>
      <c r="J821">
        <v>-68.89</v>
      </c>
      <c r="K821">
        <v>-68.89</v>
      </c>
      <c r="L821">
        <v>0</v>
      </c>
      <c r="M821">
        <v>15050724</v>
      </c>
      <c r="N821" t="s">
        <v>19</v>
      </c>
      <c r="O821">
        <v>24</v>
      </c>
      <c r="P821">
        <v>32</v>
      </c>
      <c r="Q821">
        <v>5963</v>
      </c>
    </row>
    <row r="822" spans="1:17" x14ac:dyDescent="0.25">
      <c r="A822" t="s">
        <v>375</v>
      </c>
      <c r="B822" t="s">
        <v>307</v>
      </c>
      <c r="C822" t="s">
        <v>13</v>
      </c>
      <c r="D822" t="s">
        <v>14</v>
      </c>
      <c r="E822" t="s">
        <v>128</v>
      </c>
      <c r="F822" t="s">
        <v>15</v>
      </c>
      <c r="G822">
        <v>0.39571000000000001</v>
      </c>
      <c r="H822">
        <v>630714.82999999996</v>
      </c>
      <c r="I822">
        <v>3672209.14</v>
      </c>
      <c r="J822">
        <v>-68.89</v>
      </c>
      <c r="K822">
        <v>-68.89</v>
      </c>
      <c r="L822">
        <v>0</v>
      </c>
      <c r="M822">
        <v>15052224</v>
      </c>
      <c r="N822" t="s">
        <v>19</v>
      </c>
      <c r="O822">
        <v>24</v>
      </c>
      <c r="P822">
        <v>32</v>
      </c>
      <c r="Q822">
        <v>5963</v>
      </c>
    </row>
    <row r="823" spans="1:17" x14ac:dyDescent="0.25">
      <c r="A823" t="s">
        <v>375</v>
      </c>
      <c r="B823" t="s">
        <v>307</v>
      </c>
      <c r="C823" t="s">
        <v>13</v>
      </c>
      <c r="D823" t="s">
        <v>14</v>
      </c>
      <c r="E823" t="s">
        <v>129</v>
      </c>
      <c r="F823" t="s">
        <v>4</v>
      </c>
      <c r="G823">
        <v>0.69933999999999996</v>
      </c>
      <c r="H823">
        <v>630545.16</v>
      </c>
      <c r="I823">
        <v>3671995.77</v>
      </c>
      <c r="J823">
        <v>-69.12</v>
      </c>
      <c r="K823">
        <v>-69.12</v>
      </c>
      <c r="L823">
        <v>0</v>
      </c>
      <c r="M823">
        <v>15122624</v>
      </c>
      <c r="N823" t="s">
        <v>19</v>
      </c>
      <c r="O823">
        <v>24</v>
      </c>
      <c r="P823">
        <v>32</v>
      </c>
      <c r="Q823">
        <v>5963</v>
      </c>
    </row>
    <row r="824" spans="1:17" x14ac:dyDescent="0.25">
      <c r="A824" t="s">
        <v>375</v>
      </c>
      <c r="B824" t="s">
        <v>307</v>
      </c>
      <c r="C824" t="s">
        <v>13</v>
      </c>
      <c r="D824" t="s">
        <v>14</v>
      </c>
      <c r="E824" t="s">
        <v>129</v>
      </c>
      <c r="F824" t="s">
        <v>6</v>
      </c>
      <c r="G824">
        <v>0.53637999999999997</v>
      </c>
      <c r="H824">
        <v>630520.92000000004</v>
      </c>
      <c r="I824">
        <v>3671995.77</v>
      </c>
      <c r="J824">
        <v>-69.150000000000006</v>
      </c>
      <c r="K824">
        <v>-69.150000000000006</v>
      </c>
      <c r="L824">
        <v>0</v>
      </c>
      <c r="M824">
        <v>16041524</v>
      </c>
      <c r="N824" t="s">
        <v>19</v>
      </c>
      <c r="O824">
        <v>24</v>
      </c>
      <c r="P824">
        <v>32</v>
      </c>
      <c r="Q824">
        <v>5963</v>
      </c>
    </row>
    <row r="825" spans="1:17" x14ac:dyDescent="0.25">
      <c r="A825" t="s">
        <v>375</v>
      </c>
      <c r="B825" t="s">
        <v>307</v>
      </c>
      <c r="C825" t="s">
        <v>13</v>
      </c>
      <c r="D825" t="s">
        <v>14</v>
      </c>
      <c r="E825" t="s">
        <v>129</v>
      </c>
      <c r="F825" t="s">
        <v>246</v>
      </c>
      <c r="G825">
        <v>0.49593999999999999</v>
      </c>
      <c r="H825">
        <v>630520.92000000004</v>
      </c>
      <c r="I825">
        <v>3671995.77</v>
      </c>
      <c r="J825">
        <v>-69.150000000000006</v>
      </c>
      <c r="K825">
        <v>-69.150000000000006</v>
      </c>
      <c r="L825">
        <v>0</v>
      </c>
      <c r="M825">
        <v>17122124</v>
      </c>
      <c r="N825" t="s">
        <v>19</v>
      </c>
      <c r="O825">
        <v>24</v>
      </c>
      <c r="P825">
        <v>32</v>
      </c>
      <c r="Q825">
        <v>5963</v>
      </c>
    </row>
    <row r="826" spans="1:17" x14ac:dyDescent="0.25">
      <c r="A826" t="s">
        <v>375</v>
      </c>
      <c r="B826" t="s">
        <v>307</v>
      </c>
      <c r="C826" t="s">
        <v>13</v>
      </c>
      <c r="D826" t="s">
        <v>14</v>
      </c>
      <c r="E826" t="s">
        <v>129</v>
      </c>
      <c r="F826" t="s">
        <v>247</v>
      </c>
      <c r="G826">
        <v>0.47899000000000003</v>
      </c>
      <c r="H826">
        <v>630520.92000000004</v>
      </c>
      <c r="I826">
        <v>3671995.77</v>
      </c>
      <c r="J826">
        <v>-69.150000000000006</v>
      </c>
      <c r="K826">
        <v>-69.150000000000006</v>
      </c>
      <c r="L826">
        <v>0</v>
      </c>
      <c r="M826">
        <v>15031324</v>
      </c>
      <c r="N826" t="s">
        <v>19</v>
      </c>
      <c r="O826">
        <v>24</v>
      </c>
      <c r="P826">
        <v>32</v>
      </c>
      <c r="Q826">
        <v>5963</v>
      </c>
    </row>
    <row r="827" spans="1:17" x14ac:dyDescent="0.25">
      <c r="A827" t="s">
        <v>375</v>
      </c>
      <c r="B827" t="s">
        <v>307</v>
      </c>
      <c r="C827" t="s">
        <v>13</v>
      </c>
      <c r="D827" t="s">
        <v>14</v>
      </c>
      <c r="E827" t="s">
        <v>129</v>
      </c>
      <c r="F827" t="s">
        <v>248</v>
      </c>
      <c r="G827">
        <v>0.44584000000000001</v>
      </c>
      <c r="H827">
        <v>630520.92000000004</v>
      </c>
      <c r="I827">
        <v>3671995.77</v>
      </c>
      <c r="J827">
        <v>-69.150000000000006</v>
      </c>
      <c r="K827">
        <v>-69.150000000000006</v>
      </c>
      <c r="L827">
        <v>0</v>
      </c>
      <c r="M827">
        <v>18122824</v>
      </c>
      <c r="N827" t="s">
        <v>19</v>
      </c>
      <c r="O827">
        <v>24</v>
      </c>
      <c r="P827">
        <v>32</v>
      </c>
      <c r="Q827">
        <v>5963</v>
      </c>
    </row>
    <row r="828" spans="1:17" x14ac:dyDescent="0.25">
      <c r="A828" t="s">
        <v>375</v>
      </c>
      <c r="B828" t="s">
        <v>307</v>
      </c>
      <c r="C828" t="s">
        <v>13</v>
      </c>
      <c r="D828" t="s">
        <v>14</v>
      </c>
      <c r="E828" t="s">
        <v>129</v>
      </c>
      <c r="F828" t="s">
        <v>15</v>
      </c>
      <c r="G828">
        <v>0.44078000000000001</v>
      </c>
      <c r="H828">
        <v>630714.82999999996</v>
      </c>
      <c r="I828">
        <v>3672209.14</v>
      </c>
      <c r="J828">
        <v>-68.89</v>
      </c>
      <c r="K828">
        <v>-68.89</v>
      </c>
      <c r="L828">
        <v>0</v>
      </c>
      <c r="M828">
        <v>15022224</v>
      </c>
      <c r="N828" t="s">
        <v>19</v>
      </c>
      <c r="O828">
        <v>24</v>
      </c>
      <c r="P828">
        <v>32</v>
      </c>
      <c r="Q828">
        <v>5963</v>
      </c>
    </row>
    <row r="829" spans="1:17" x14ac:dyDescent="0.25">
      <c r="A829" t="s">
        <v>375</v>
      </c>
      <c r="B829" t="s">
        <v>307</v>
      </c>
      <c r="C829" t="s">
        <v>13</v>
      </c>
      <c r="D829" t="s">
        <v>14</v>
      </c>
      <c r="E829" t="s">
        <v>130</v>
      </c>
      <c r="F829" t="s">
        <v>4</v>
      </c>
      <c r="G829">
        <v>0.78785000000000005</v>
      </c>
      <c r="H829">
        <v>630545.16</v>
      </c>
      <c r="I829">
        <v>3671995.77</v>
      </c>
      <c r="J829">
        <v>-69.12</v>
      </c>
      <c r="K829">
        <v>-69.12</v>
      </c>
      <c r="L829">
        <v>0</v>
      </c>
      <c r="M829">
        <v>15122624</v>
      </c>
      <c r="N829" t="s">
        <v>19</v>
      </c>
      <c r="O829">
        <v>24</v>
      </c>
      <c r="P829">
        <v>32</v>
      </c>
      <c r="Q829">
        <v>5963</v>
      </c>
    </row>
    <row r="830" spans="1:17" x14ac:dyDescent="0.25">
      <c r="A830" t="s">
        <v>375</v>
      </c>
      <c r="B830" t="s">
        <v>307</v>
      </c>
      <c r="C830" t="s">
        <v>13</v>
      </c>
      <c r="D830" t="s">
        <v>14</v>
      </c>
      <c r="E830" t="s">
        <v>130</v>
      </c>
      <c r="F830" t="s">
        <v>6</v>
      </c>
      <c r="G830">
        <v>0.60697000000000001</v>
      </c>
      <c r="H830">
        <v>630520.92000000004</v>
      </c>
      <c r="I830">
        <v>3671995.77</v>
      </c>
      <c r="J830">
        <v>-69.150000000000006</v>
      </c>
      <c r="K830">
        <v>-69.150000000000006</v>
      </c>
      <c r="L830">
        <v>0</v>
      </c>
      <c r="M830">
        <v>16041524</v>
      </c>
      <c r="N830" t="s">
        <v>19</v>
      </c>
      <c r="O830">
        <v>24</v>
      </c>
      <c r="P830">
        <v>32</v>
      </c>
      <c r="Q830">
        <v>5963</v>
      </c>
    </row>
    <row r="831" spans="1:17" x14ac:dyDescent="0.25">
      <c r="A831" t="s">
        <v>375</v>
      </c>
      <c r="B831" t="s">
        <v>307</v>
      </c>
      <c r="C831" t="s">
        <v>13</v>
      </c>
      <c r="D831" t="s">
        <v>14</v>
      </c>
      <c r="E831" t="s">
        <v>130</v>
      </c>
      <c r="F831" t="s">
        <v>246</v>
      </c>
      <c r="G831">
        <v>0.59894999999999998</v>
      </c>
      <c r="H831">
        <v>630520.92000000004</v>
      </c>
      <c r="I831">
        <v>3671995.77</v>
      </c>
      <c r="J831">
        <v>-69.150000000000006</v>
      </c>
      <c r="K831">
        <v>-69.150000000000006</v>
      </c>
      <c r="L831">
        <v>0</v>
      </c>
      <c r="M831">
        <v>17122124</v>
      </c>
      <c r="N831" t="s">
        <v>19</v>
      </c>
      <c r="O831">
        <v>24</v>
      </c>
      <c r="P831">
        <v>32</v>
      </c>
      <c r="Q831">
        <v>5963</v>
      </c>
    </row>
    <row r="832" spans="1:17" x14ac:dyDescent="0.25">
      <c r="A832" t="s">
        <v>375</v>
      </c>
      <c r="B832" t="s">
        <v>307</v>
      </c>
      <c r="C832" t="s">
        <v>13</v>
      </c>
      <c r="D832" t="s">
        <v>14</v>
      </c>
      <c r="E832" t="s">
        <v>130</v>
      </c>
      <c r="F832" t="s">
        <v>247</v>
      </c>
      <c r="G832">
        <v>0.58248999999999995</v>
      </c>
      <c r="H832">
        <v>630520.92000000004</v>
      </c>
      <c r="I832">
        <v>3671995.77</v>
      </c>
      <c r="J832">
        <v>-69.150000000000006</v>
      </c>
      <c r="K832">
        <v>-69.150000000000006</v>
      </c>
      <c r="L832">
        <v>0</v>
      </c>
      <c r="M832">
        <v>15031324</v>
      </c>
      <c r="N832" t="s">
        <v>19</v>
      </c>
      <c r="O832">
        <v>24</v>
      </c>
      <c r="P832">
        <v>32</v>
      </c>
      <c r="Q832">
        <v>5963</v>
      </c>
    </row>
    <row r="833" spans="1:17" x14ac:dyDescent="0.25">
      <c r="A833" t="s">
        <v>375</v>
      </c>
      <c r="B833" t="s">
        <v>307</v>
      </c>
      <c r="C833" t="s">
        <v>13</v>
      </c>
      <c r="D833" t="s">
        <v>14</v>
      </c>
      <c r="E833" t="s">
        <v>130</v>
      </c>
      <c r="F833" t="s">
        <v>248</v>
      </c>
      <c r="G833">
        <v>0.49653000000000003</v>
      </c>
      <c r="H833">
        <v>630545.16</v>
      </c>
      <c r="I833">
        <v>3671995.77</v>
      </c>
      <c r="J833">
        <v>-69.12</v>
      </c>
      <c r="K833">
        <v>-69.12</v>
      </c>
      <c r="L833">
        <v>0</v>
      </c>
      <c r="M833">
        <v>15031324</v>
      </c>
      <c r="N833" t="s">
        <v>19</v>
      </c>
      <c r="O833">
        <v>24</v>
      </c>
      <c r="P833">
        <v>32</v>
      </c>
      <c r="Q833">
        <v>5963</v>
      </c>
    </row>
    <row r="834" spans="1:17" x14ac:dyDescent="0.25">
      <c r="A834" t="s">
        <v>375</v>
      </c>
      <c r="B834" t="s">
        <v>307</v>
      </c>
      <c r="C834" t="s">
        <v>13</v>
      </c>
      <c r="D834" t="s">
        <v>14</v>
      </c>
      <c r="E834" t="s">
        <v>130</v>
      </c>
      <c r="F834" t="s">
        <v>15</v>
      </c>
      <c r="G834">
        <v>0.49442000000000003</v>
      </c>
      <c r="H834">
        <v>630545.16</v>
      </c>
      <c r="I834">
        <v>3671995.77</v>
      </c>
      <c r="J834">
        <v>-69.12</v>
      </c>
      <c r="K834">
        <v>-69.12</v>
      </c>
      <c r="L834">
        <v>0</v>
      </c>
      <c r="M834">
        <v>16041524</v>
      </c>
      <c r="N834" t="s">
        <v>19</v>
      </c>
      <c r="O834">
        <v>24</v>
      </c>
      <c r="P834">
        <v>32</v>
      </c>
      <c r="Q834">
        <v>5963</v>
      </c>
    </row>
    <row r="835" spans="1:17" x14ac:dyDescent="0.25">
      <c r="A835" t="s">
        <v>375</v>
      </c>
      <c r="B835" t="s">
        <v>307</v>
      </c>
      <c r="C835" t="s">
        <v>13</v>
      </c>
      <c r="D835" t="s">
        <v>14</v>
      </c>
      <c r="E835" t="s">
        <v>131</v>
      </c>
      <c r="F835" t="s">
        <v>4</v>
      </c>
      <c r="G835">
        <v>0.84136999999999995</v>
      </c>
      <c r="H835">
        <v>630545.16</v>
      </c>
      <c r="I835">
        <v>3671995.77</v>
      </c>
      <c r="J835">
        <v>-69.12</v>
      </c>
      <c r="K835">
        <v>-69.12</v>
      </c>
      <c r="L835">
        <v>0</v>
      </c>
      <c r="M835">
        <v>15122624</v>
      </c>
      <c r="N835" t="s">
        <v>19</v>
      </c>
      <c r="O835">
        <v>24</v>
      </c>
      <c r="P835">
        <v>32</v>
      </c>
      <c r="Q835">
        <v>5963</v>
      </c>
    </row>
    <row r="836" spans="1:17" x14ac:dyDescent="0.25">
      <c r="A836" t="s">
        <v>375</v>
      </c>
      <c r="B836" t="s">
        <v>307</v>
      </c>
      <c r="C836" t="s">
        <v>13</v>
      </c>
      <c r="D836" t="s">
        <v>14</v>
      </c>
      <c r="E836" t="s">
        <v>131</v>
      </c>
      <c r="F836" t="s">
        <v>6</v>
      </c>
      <c r="G836">
        <v>0.63551000000000002</v>
      </c>
      <c r="H836">
        <v>630520.92000000004</v>
      </c>
      <c r="I836">
        <v>3671995.77</v>
      </c>
      <c r="J836">
        <v>-69.150000000000006</v>
      </c>
      <c r="K836">
        <v>-69.150000000000006</v>
      </c>
      <c r="L836">
        <v>0</v>
      </c>
      <c r="M836">
        <v>15031324</v>
      </c>
      <c r="N836" t="s">
        <v>19</v>
      </c>
      <c r="O836">
        <v>24</v>
      </c>
      <c r="P836">
        <v>32</v>
      </c>
      <c r="Q836">
        <v>5963</v>
      </c>
    </row>
    <row r="837" spans="1:17" x14ac:dyDescent="0.25">
      <c r="A837" t="s">
        <v>375</v>
      </c>
      <c r="B837" t="s">
        <v>307</v>
      </c>
      <c r="C837" t="s">
        <v>13</v>
      </c>
      <c r="D837" t="s">
        <v>14</v>
      </c>
      <c r="E837" t="s">
        <v>131</v>
      </c>
      <c r="F837" t="s">
        <v>246</v>
      </c>
      <c r="G837">
        <v>0.62595999999999996</v>
      </c>
      <c r="H837">
        <v>630520.92000000004</v>
      </c>
      <c r="I837">
        <v>3671995.77</v>
      </c>
      <c r="J837">
        <v>-69.150000000000006</v>
      </c>
      <c r="K837">
        <v>-69.150000000000006</v>
      </c>
      <c r="L837">
        <v>0</v>
      </c>
      <c r="M837">
        <v>16041524</v>
      </c>
      <c r="N837" t="s">
        <v>19</v>
      </c>
      <c r="O837">
        <v>24</v>
      </c>
      <c r="P837">
        <v>32</v>
      </c>
      <c r="Q837">
        <v>5963</v>
      </c>
    </row>
    <row r="838" spans="1:17" x14ac:dyDescent="0.25">
      <c r="A838" t="s">
        <v>375</v>
      </c>
      <c r="B838" t="s">
        <v>307</v>
      </c>
      <c r="C838" t="s">
        <v>13</v>
      </c>
      <c r="D838" t="s">
        <v>14</v>
      </c>
      <c r="E838" t="s">
        <v>131</v>
      </c>
      <c r="F838" t="s">
        <v>247</v>
      </c>
      <c r="G838">
        <v>0.60875999999999997</v>
      </c>
      <c r="H838">
        <v>630520.92000000004</v>
      </c>
      <c r="I838">
        <v>3671995.77</v>
      </c>
      <c r="J838">
        <v>-69.150000000000006</v>
      </c>
      <c r="K838">
        <v>-69.150000000000006</v>
      </c>
      <c r="L838">
        <v>0</v>
      </c>
      <c r="M838">
        <v>15122624</v>
      </c>
      <c r="N838" t="s">
        <v>19</v>
      </c>
      <c r="O838">
        <v>24</v>
      </c>
      <c r="P838">
        <v>32</v>
      </c>
      <c r="Q838">
        <v>5963</v>
      </c>
    </row>
    <row r="839" spans="1:17" x14ac:dyDescent="0.25">
      <c r="A839" t="s">
        <v>375</v>
      </c>
      <c r="B839" t="s">
        <v>307</v>
      </c>
      <c r="C839" t="s">
        <v>13</v>
      </c>
      <c r="D839" t="s">
        <v>14</v>
      </c>
      <c r="E839" t="s">
        <v>131</v>
      </c>
      <c r="F839" t="s">
        <v>248</v>
      </c>
      <c r="G839">
        <v>0.57110000000000005</v>
      </c>
      <c r="H839">
        <v>630545.16</v>
      </c>
      <c r="I839">
        <v>3671995.77</v>
      </c>
      <c r="J839">
        <v>-69.12</v>
      </c>
      <c r="K839">
        <v>-69.12</v>
      </c>
      <c r="L839">
        <v>0</v>
      </c>
      <c r="M839">
        <v>18122824</v>
      </c>
      <c r="N839" t="s">
        <v>19</v>
      </c>
      <c r="O839">
        <v>24</v>
      </c>
      <c r="P839">
        <v>32</v>
      </c>
      <c r="Q839">
        <v>5963</v>
      </c>
    </row>
    <row r="840" spans="1:17" x14ac:dyDescent="0.25">
      <c r="A840" t="s">
        <v>375</v>
      </c>
      <c r="B840" t="s">
        <v>307</v>
      </c>
      <c r="C840" t="s">
        <v>13</v>
      </c>
      <c r="D840" t="s">
        <v>14</v>
      </c>
      <c r="E840" t="s">
        <v>131</v>
      </c>
      <c r="F840" t="s">
        <v>15</v>
      </c>
      <c r="G840">
        <v>0.53417999999999999</v>
      </c>
      <c r="H840">
        <v>630545.16</v>
      </c>
      <c r="I840">
        <v>3671995.77</v>
      </c>
      <c r="J840">
        <v>-69.12</v>
      </c>
      <c r="K840">
        <v>-69.12</v>
      </c>
      <c r="L840">
        <v>0</v>
      </c>
      <c r="M840">
        <v>17121724</v>
      </c>
      <c r="N840" t="s">
        <v>19</v>
      </c>
      <c r="O840">
        <v>24</v>
      </c>
      <c r="P840">
        <v>32</v>
      </c>
      <c r="Q840">
        <v>5963</v>
      </c>
    </row>
    <row r="841" spans="1:17" x14ac:dyDescent="0.25">
      <c r="A841" t="s">
        <v>375</v>
      </c>
      <c r="B841" t="s">
        <v>307</v>
      </c>
      <c r="C841" t="s">
        <v>13</v>
      </c>
      <c r="D841" t="s">
        <v>14</v>
      </c>
      <c r="E841" t="s">
        <v>132</v>
      </c>
      <c r="F841" t="s">
        <v>4</v>
      </c>
      <c r="G841">
        <v>0.82591000000000003</v>
      </c>
      <c r="H841">
        <v>630545.16</v>
      </c>
      <c r="I841">
        <v>3671995.77</v>
      </c>
      <c r="J841">
        <v>-69.12</v>
      </c>
      <c r="K841">
        <v>-69.12</v>
      </c>
      <c r="L841">
        <v>0</v>
      </c>
      <c r="M841">
        <v>15122624</v>
      </c>
      <c r="N841" t="s">
        <v>19</v>
      </c>
      <c r="O841">
        <v>24</v>
      </c>
      <c r="P841">
        <v>32</v>
      </c>
      <c r="Q841">
        <v>5963</v>
      </c>
    </row>
    <row r="842" spans="1:17" x14ac:dyDescent="0.25">
      <c r="A842" t="s">
        <v>375</v>
      </c>
      <c r="B842" t="s">
        <v>307</v>
      </c>
      <c r="C842" t="s">
        <v>13</v>
      </c>
      <c r="D842" t="s">
        <v>14</v>
      </c>
      <c r="E842" t="s">
        <v>132</v>
      </c>
      <c r="F842" t="s">
        <v>6</v>
      </c>
      <c r="G842">
        <v>0.70787999999999995</v>
      </c>
      <c r="H842">
        <v>630593.64</v>
      </c>
      <c r="I842">
        <v>3671995.77</v>
      </c>
      <c r="J842">
        <v>-69.02</v>
      </c>
      <c r="K842">
        <v>-69.02</v>
      </c>
      <c r="L842">
        <v>0</v>
      </c>
      <c r="M842">
        <v>15103024</v>
      </c>
      <c r="N842" t="s">
        <v>19</v>
      </c>
      <c r="O842">
        <v>24</v>
      </c>
      <c r="P842">
        <v>32</v>
      </c>
      <c r="Q842">
        <v>5963</v>
      </c>
    </row>
    <row r="843" spans="1:17" x14ac:dyDescent="0.25">
      <c r="A843" t="s">
        <v>375</v>
      </c>
      <c r="B843" t="s">
        <v>307</v>
      </c>
      <c r="C843" t="s">
        <v>13</v>
      </c>
      <c r="D843" t="s">
        <v>14</v>
      </c>
      <c r="E843" t="s">
        <v>132</v>
      </c>
      <c r="F843" t="s">
        <v>246</v>
      </c>
      <c r="G843">
        <v>0.64039999999999997</v>
      </c>
      <c r="H843">
        <v>630545.16</v>
      </c>
      <c r="I843">
        <v>3671995.77</v>
      </c>
      <c r="J843">
        <v>-69.12</v>
      </c>
      <c r="K843">
        <v>-69.12</v>
      </c>
      <c r="L843">
        <v>0</v>
      </c>
      <c r="M843">
        <v>16041524</v>
      </c>
      <c r="N843" t="s">
        <v>19</v>
      </c>
      <c r="O843">
        <v>24</v>
      </c>
      <c r="P843">
        <v>32</v>
      </c>
      <c r="Q843">
        <v>5963</v>
      </c>
    </row>
    <row r="844" spans="1:17" x14ac:dyDescent="0.25">
      <c r="A844" t="s">
        <v>375</v>
      </c>
      <c r="B844" t="s">
        <v>307</v>
      </c>
      <c r="C844" t="s">
        <v>13</v>
      </c>
      <c r="D844" t="s">
        <v>14</v>
      </c>
      <c r="E844" t="s">
        <v>132</v>
      </c>
      <c r="F844" t="s">
        <v>247</v>
      </c>
      <c r="G844">
        <v>0.61128000000000005</v>
      </c>
      <c r="H844">
        <v>630545.16</v>
      </c>
      <c r="I844">
        <v>3671995.77</v>
      </c>
      <c r="J844">
        <v>-69.12</v>
      </c>
      <c r="K844">
        <v>-69.12</v>
      </c>
      <c r="L844">
        <v>0</v>
      </c>
      <c r="M844">
        <v>17122124</v>
      </c>
      <c r="N844" t="s">
        <v>19</v>
      </c>
      <c r="O844">
        <v>24</v>
      </c>
      <c r="P844">
        <v>32</v>
      </c>
      <c r="Q844">
        <v>5963</v>
      </c>
    </row>
    <row r="845" spans="1:17" x14ac:dyDescent="0.25">
      <c r="A845" t="s">
        <v>375</v>
      </c>
      <c r="B845" t="s">
        <v>307</v>
      </c>
      <c r="C845" t="s">
        <v>13</v>
      </c>
      <c r="D845" t="s">
        <v>14</v>
      </c>
      <c r="E845" t="s">
        <v>132</v>
      </c>
      <c r="F845" t="s">
        <v>248</v>
      </c>
      <c r="G845">
        <v>0.59579000000000004</v>
      </c>
      <c r="H845">
        <v>630545.16</v>
      </c>
      <c r="I845">
        <v>3671995.77</v>
      </c>
      <c r="J845">
        <v>-69.12</v>
      </c>
      <c r="K845">
        <v>-69.12</v>
      </c>
      <c r="L845">
        <v>0</v>
      </c>
      <c r="M845">
        <v>15103024</v>
      </c>
      <c r="N845" t="s">
        <v>19</v>
      </c>
      <c r="O845">
        <v>24</v>
      </c>
      <c r="P845">
        <v>32</v>
      </c>
      <c r="Q845">
        <v>5963</v>
      </c>
    </row>
    <row r="846" spans="1:17" x14ac:dyDescent="0.25">
      <c r="A846" t="s">
        <v>375</v>
      </c>
      <c r="B846" t="s">
        <v>307</v>
      </c>
      <c r="C846" t="s">
        <v>13</v>
      </c>
      <c r="D846" t="s">
        <v>14</v>
      </c>
      <c r="E846" t="s">
        <v>132</v>
      </c>
      <c r="F846" t="s">
        <v>15</v>
      </c>
      <c r="G846">
        <v>0.57669000000000004</v>
      </c>
      <c r="H846">
        <v>630545.16</v>
      </c>
      <c r="I846">
        <v>3671995.77</v>
      </c>
      <c r="J846">
        <v>-69.12</v>
      </c>
      <c r="K846">
        <v>-69.12</v>
      </c>
      <c r="L846">
        <v>0</v>
      </c>
      <c r="M846">
        <v>18122824</v>
      </c>
      <c r="N846" t="s">
        <v>19</v>
      </c>
      <c r="O846">
        <v>24</v>
      </c>
      <c r="P846">
        <v>32</v>
      </c>
      <c r="Q846">
        <v>5963</v>
      </c>
    </row>
    <row r="847" spans="1:17" x14ac:dyDescent="0.25">
      <c r="A847" t="s">
        <v>375</v>
      </c>
      <c r="B847" t="s">
        <v>307</v>
      </c>
      <c r="C847" t="s">
        <v>13</v>
      </c>
      <c r="D847" t="s">
        <v>14</v>
      </c>
      <c r="E847" t="s">
        <v>133</v>
      </c>
      <c r="F847" t="s">
        <v>4</v>
      </c>
      <c r="G847">
        <v>0.86463999999999996</v>
      </c>
      <c r="H847">
        <v>630593.64</v>
      </c>
      <c r="I847">
        <v>3671995.77</v>
      </c>
      <c r="J847">
        <v>-69.02</v>
      </c>
      <c r="K847">
        <v>-69.02</v>
      </c>
      <c r="L847">
        <v>0</v>
      </c>
      <c r="M847">
        <v>15122624</v>
      </c>
      <c r="N847" t="s">
        <v>19</v>
      </c>
      <c r="O847">
        <v>24</v>
      </c>
      <c r="P847">
        <v>32</v>
      </c>
      <c r="Q847">
        <v>5963</v>
      </c>
    </row>
    <row r="848" spans="1:17" x14ac:dyDescent="0.25">
      <c r="A848" t="s">
        <v>375</v>
      </c>
      <c r="B848" t="s">
        <v>307</v>
      </c>
      <c r="C848" t="s">
        <v>13</v>
      </c>
      <c r="D848" t="s">
        <v>14</v>
      </c>
      <c r="E848" t="s">
        <v>133</v>
      </c>
      <c r="F848" t="s">
        <v>6</v>
      </c>
      <c r="G848">
        <v>0.78844999999999998</v>
      </c>
      <c r="H848">
        <v>630593.64</v>
      </c>
      <c r="I848">
        <v>3671995.77</v>
      </c>
      <c r="J848">
        <v>-69.02</v>
      </c>
      <c r="K848">
        <v>-69.02</v>
      </c>
      <c r="L848">
        <v>0</v>
      </c>
      <c r="M848">
        <v>15103024</v>
      </c>
      <c r="N848" t="s">
        <v>19</v>
      </c>
      <c r="O848">
        <v>24</v>
      </c>
      <c r="P848">
        <v>32</v>
      </c>
      <c r="Q848">
        <v>5963</v>
      </c>
    </row>
    <row r="849" spans="1:17" x14ac:dyDescent="0.25">
      <c r="A849" t="s">
        <v>375</v>
      </c>
      <c r="B849" t="s">
        <v>307</v>
      </c>
      <c r="C849" t="s">
        <v>13</v>
      </c>
      <c r="D849" t="s">
        <v>14</v>
      </c>
      <c r="E849" t="s">
        <v>133</v>
      </c>
      <c r="F849" t="s">
        <v>246</v>
      </c>
      <c r="G849">
        <v>0.68242999999999998</v>
      </c>
      <c r="H849">
        <v>630569.4</v>
      </c>
      <c r="I849">
        <v>3671995.77</v>
      </c>
      <c r="J849">
        <v>-69.069999999999993</v>
      </c>
      <c r="K849">
        <v>-69.069999999999993</v>
      </c>
      <c r="L849">
        <v>0</v>
      </c>
      <c r="M849">
        <v>15031324</v>
      </c>
      <c r="N849" t="s">
        <v>19</v>
      </c>
      <c r="O849">
        <v>24</v>
      </c>
      <c r="P849">
        <v>32</v>
      </c>
      <c r="Q849">
        <v>5963</v>
      </c>
    </row>
    <row r="850" spans="1:17" x14ac:dyDescent="0.25">
      <c r="A850" t="s">
        <v>375</v>
      </c>
      <c r="B850" t="s">
        <v>307</v>
      </c>
      <c r="C850" t="s">
        <v>13</v>
      </c>
      <c r="D850" t="s">
        <v>14</v>
      </c>
      <c r="E850" t="s">
        <v>133</v>
      </c>
      <c r="F850" t="s">
        <v>247</v>
      </c>
      <c r="G850">
        <v>0.63858000000000004</v>
      </c>
      <c r="H850">
        <v>630545.16</v>
      </c>
      <c r="I850">
        <v>3671995.77</v>
      </c>
      <c r="J850">
        <v>-69.12</v>
      </c>
      <c r="K850">
        <v>-69.12</v>
      </c>
      <c r="L850">
        <v>0</v>
      </c>
      <c r="M850">
        <v>16041524</v>
      </c>
      <c r="N850" t="s">
        <v>19</v>
      </c>
      <c r="O850">
        <v>24</v>
      </c>
      <c r="P850">
        <v>32</v>
      </c>
      <c r="Q850">
        <v>5963</v>
      </c>
    </row>
    <row r="851" spans="1:17" x14ac:dyDescent="0.25">
      <c r="A851" t="s">
        <v>375</v>
      </c>
      <c r="B851" t="s">
        <v>307</v>
      </c>
      <c r="C851" t="s">
        <v>13</v>
      </c>
      <c r="D851" t="s">
        <v>14</v>
      </c>
      <c r="E851" t="s">
        <v>133</v>
      </c>
      <c r="F851" t="s">
        <v>248</v>
      </c>
      <c r="G851">
        <v>0.59250000000000003</v>
      </c>
      <c r="H851">
        <v>630569.4</v>
      </c>
      <c r="I851">
        <v>3671995.77</v>
      </c>
      <c r="J851">
        <v>-69.069999999999993</v>
      </c>
      <c r="K851">
        <v>-69.069999999999993</v>
      </c>
      <c r="L851">
        <v>0</v>
      </c>
      <c r="M851">
        <v>17122124</v>
      </c>
      <c r="N851" t="s">
        <v>19</v>
      </c>
      <c r="O851">
        <v>24</v>
      </c>
      <c r="P851">
        <v>32</v>
      </c>
      <c r="Q851">
        <v>5963</v>
      </c>
    </row>
    <row r="852" spans="1:17" x14ac:dyDescent="0.25">
      <c r="A852" t="s">
        <v>375</v>
      </c>
      <c r="B852" t="s">
        <v>307</v>
      </c>
      <c r="C852" t="s">
        <v>13</v>
      </c>
      <c r="D852" t="s">
        <v>14</v>
      </c>
      <c r="E852" t="s">
        <v>133</v>
      </c>
      <c r="F852" t="s">
        <v>15</v>
      </c>
      <c r="G852">
        <v>0.58825000000000005</v>
      </c>
      <c r="H852">
        <v>630569.4</v>
      </c>
      <c r="I852">
        <v>3671995.77</v>
      </c>
      <c r="J852">
        <v>-69.069999999999993</v>
      </c>
      <c r="K852">
        <v>-69.069999999999993</v>
      </c>
      <c r="L852">
        <v>0</v>
      </c>
      <c r="M852">
        <v>18103024</v>
      </c>
      <c r="N852" t="s">
        <v>19</v>
      </c>
      <c r="O852">
        <v>24</v>
      </c>
      <c r="P852">
        <v>32</v>
      </c>
      <c r="Q852">
        <v>5963</v>
      </c>
    </row>
    <row r="853" spans="1:17" x14ac:dyDescent="0.25">
      <c r="A853" t="s">
        <v>375</v>
      </c>
      <c r="B853" t="s">
        <v>307</v>
      </c>
      <c r="C853" t="s">
        <v>13</v>
      </c>
      <c r="D853" t="s">
        <v>14</v>
      </c>
      <c r="E853" t="s">
        <v>219</v>
      </c>
      <c r="F853" t="s">
        <v>4</v>
      </c>
      <c r="G853">
        <v>0.95628000000000002</v>
      </c>
      <c r="H853">
        <v>630593.64</v>
      </c>
      <c r="I853">
        <v>3671995.77</v>
      </c>
      <c r="J853">
        <v>-69.02</v>
      </c>
      <c r="K853">
        <v>-69.02</v>
      </c>
      <c r="L853">
        <v>0</v>
      </c>
      <c r="M853">
        <v>15122624</v>
      </c>
      <c r="N853" t="s">
        <v>19</v>
      </c>
      <c r="O853">
        <v>24</v>
      </c>
      <c r="P853">
        <v>32</v>
      </c>
      <c r="Q853">
        <v>5963</v>
      </c>
    </row>
    <row r="854" spans="1:17" x14ac:dyDescent="0.25">
      <c r="A854" t="s">
        <v>375</v>
      </c>
      <c r="B854" t="s">
        <v>307</v>
      </c>
      <c r="C854" t="s">
        <v>13</v>
      </c>
      <c r="D854" t="s">
        <v>14</v>
      </c>
      <c r="E854" t="s">
        <v>219</v>
      </c>
      <c r="F854" t="s">
        <v>6</v>
      </c>
      <c r="G854">
        <v>0.83494000000000002</v>
      </c>
      <c r="H854">
        <v>630593.64</v>
      </c>
      <c r="I854">
        <v>3671995.77</v>
      </c>
      <c r="J854">
        <v>-69.02</v>
      </c>
      <c r="K854">
        <v>-69.02</v>
      </c>
      <c r="L854">
        <v>0</v>
      </c>
      <c r="M854">
        <v>15103024</v>
      </c>
      <c r="N854" t="s">
        <v>19</v>
      </c>
      <c r="O854">
        <v>24</v>
      </c>
      <c r="P854">
        <v>32</v>
      </c>
      <c r="Q854">
        <v>5963</v>
      </c>
    </row>
    <row r="855" spans="1:17" x14ac:dyDescent="0.25">
      <c r="A855" t="s">
        <v>375</v>
      </c>
      <c r="B855" t="s">
        <v>307</v>
      </c>
      <c r="C855" t="s">
        <v>13</v>
      </c>
      <c r="D855" t="s">
        <v>14</v>
      </c>
      <c r="E855" t="s">
        <v>219</v>
      </c>
      <c r="F855" t="s">
        <v>246</v>
      </c>
      <c r="G855">
        <v>0.65200000000000002</v>
      </c>
      <c r="H855">
        <v>630569.4</v>
      </c>
      <c r="I855">
        <v>3671995.77</v>
      </c>
      <c r="J855">
        <v>-69.069999999999993</v>
      </c>
      <c r="K855">
        <v>-69.069999999999993</v>
      </c>
      <c r="L855">
        <v>0</v>
      </c>
      <c r="M855">
        <v>17122124</v>
      </c>
      <c r="N855" t="s">
        <v>19</v>
      </c>
      <c r="O855">
        <v>24</v>
      </c>
      <c r="P855">
        <v>32</v>
      </c>
      <c r="Q855">
        <v>5963</v>
      </c>
    </row>
    <row r="856" spans="1:17" x14ac:dyDescent="0.25">
      <c r="A856" t="s">
        <v>375</v>
      </c>
      <c r="B856" t="s">
        <v>307</v>
      </c>
      <c r="C856" t="s">
        <v>13</v>
      </c>
      <c r="D856" t="s">
        <v>14</v>
      </c>
      <c r="E856" t="s">
        <v>219</v>
      </c>
      <c r="F856" t="s">
        <v>247</v>
      </c>
      <c r="G856">
        <v>0.64703999999999995</v>
      </c>
      <c r="H856">
        <v>630569.4</v>
      </c>
      <c r="I856">
        <v>3671995.77</v>
      </c>
      <c r="J856">
        <v>-69.069999999999993</v>
      </c>
      <c r="K856">
        <v>-69.069999999999993</v>
      </c>
      <c r="L856">
        <v>0</v>
      </c>
      <c r="M856">
        <v>16041524</v>
      </c>
      <c r="N856" t="s">
        <v>19</v>
      </c>
      <c r="O856">
        <v>24</v>
      </c>
      <c r="P856">
        <v>32</v>
      </c>
      <c r="Q856">
        <v>5963</v>
      </c>
    </row>
    <row r="857" spans="1:17" x14ac:dyDescent="0.25">
      <c r="A857" t="s">
        <v>375</v>
      </c>
      <c r="B857" t="s">
        <v>307</v>
      </c>
      <c r="C857" t="s">
        <v>13</v>
      </c>
      <c r="D857" t="s">
        <v>14</v>
      </c>
      <c r="E857" t="s">
        <v>219</v>
      </c>
      <c r="F857" t="s">
        <v>248</v>
      </c>
      <c r="G857">
        <v>0.64688000000000001</v>
      </c>
      <c r="H857">
        <v>630569.4</v>
      </c>
      <c r="I857">
        <v>3671995.77</v>
      </c>
      <c r="J857">
        <v>-69.069999999999993</v>
      </c>
      <c r="K857">
        <v>-69.069999999999993</v>
      </c>
      <c r="L857">
        <v>0</v>
      </c>
      <c r="M857">
        <v>15103024</v>
      </c>
      <c r="N857" t="s">
        <v>19</v>
      </c>
      <c r="O857">
        <v>24</v>
      </c>
      <c r="P857">
        <v>32</v>
      </c>
      <c r="Q857">
        <v>5963</v>
      </c>
    </row>
    <row r="858" spans="1:17" x14ac:dyDescent="0.25">
      <c r="A858" t="s">
        <v>375</v>
      </c>
      <c r="B858" t="s">
        <v>307</v>
      </c>
      <c r="C858" t="s">
        <v>13</v>
      </c>
      <c r="D858" t="s">
        <v>14</v>
      </c>
      <c r="E858" t="s">
        <v>219</v>
      </c>
      <c r="F858" t="s">
        <v>15</v>
      </c>
      <c r="G858">
        <v>0.60258</v>
      </c>
      <c r="H858">
        <v>630593.64</v>
      </c>
      <c r="I858">
        <v>3671995.77</v>
      </c>
      <c r="J858">
        <v>-69.02</v>
      </c>
      <c r="K858">
        <v>-69.02</v>
      </c>
      <c r="L858">
        <v>0</v>
      </c>
      <c r="M858">
        <v>18122824</v>
      </c>
      <c r="N858" t="s">
        <v>19</v>
      </c>
      <c r="O858">
        <v>24</v>
      </c>
      <c r="P858">
        <v>32</v>
      </c>
      <c r="Q858">
        <v>5963</v>
      </c>
    </row>
    <row r="859" spans="1:17" x14ac:dyDescent="0.25">
      <c r="A859" t="s">
        <v>375</v>
      </c>
      <c r="B859" t="s">
        <v>307</v>
      </c>
      <c r="C859" t="s">
        <v>13</v>
      </c>
      <c r="D859" t="s">
        <v>14</v>
      </c>
      <c r="E859" t="s">
        <v>220</v>
      </c>
      <c r="F859" t="s">
        <v>4</v>
      </c>
      <c r="G859">
        <v>0.92703000000000002</v>
      </c>
      <c r="H859">
        <v>630593.64</v>
      </c>
      <c r="I859">
        <v>3671995.77</v>
      </c>
      <c r="J859">
        <v>-69.02</v>
      </c>
      <c r="K859">
        <v>-69.02</v>
      </c>
      <c r="L859">
        <v>0</v>
      </c>
      <c r="M859">
        <v>15122624</v>
      </c>
      <c r="N859" t="s">
        <v>19</v>
      </c>
      <c r="O859">
        <v>24</v>
      </c>
      <c r="P859">
        <v>32</v>
      </c>
      <c r="Q859">
        <v>5963</v>
      </c>
    </row>
    <row r="860" spans="1:17" x14ac:dyDescent="0.25">
      <c r="A860" t="s">
        <v>375</v>
      </c>
      <c r="B860" t="s">
        <v>307</v>
      </c>
      <c r="C860" t="s">
        <v>13</v>
      </c>
      <c r="D860" t="s">
        <v>14</v>
      </c>
      <c r="E860" t="s">
        <v>220</v>
      </c>
      <c r="F860" t="s">
        <v>6</v>
      </c>
      <c r="G860">
        <v>0.79898000000000002</v>
      </c>
      <c r="H860">
        <v>630593.64</v>
      </c>
      <c r="I860">
        <v>3671995.77</v>
      </c>
      <c r="J860">
        <v>-69.02</v>
      </c>
      <c r="K860">
        <v>-69.02</v>
      </c>
      <c r="L860">
        <v>0</v>
      </c>
      <c r="M860">
        <v>15103024</v>
      </c>
      <c r="N860" t="s">
        <v>19</v>
      </c>
      <c r="O860">
        <v>24</v>
      </c>
      <c r="P860">
        <v>32</v>
      </c>
      <c r="Q860">
        <v>5963</v>
      </c>
    </row>
    <row r="861" spans="1:17" x14ac:dyDescent="0.25">
      <c r="A861" t="s">
        <v>375</v>
      </c>
      <c r="B861" t="s">
        <v>307</v>
      </c>
      <c r="C861" t="s">
        <v>13</v>
      </c>
      <c r="D861" t="s">
        <v>14</v>
      </c>
      <c r="E861" t="s">
        <v>220</v>
      </c>
      <c r="F861" t="s">
        <v>246</v>
      </c>
      <c r="G861">
        <v>0.68767999999999996</v>
      </c>
      <c r="H861">
        <v>630593.64</v>
      </c>
      <c r="I861">
        <v>3671995.77</v>
      </c>
      <c r="J861">
        <v>-69.02</v>
      </c>
      <c r="K861">
        <v>-69.02</v>
      </c>
      <c r="L861">
        <v>0</v>
      </c>
      <c r="M861">
        <v>15031324</v>
      </c>
      <c r="N861" t="s">
        <v>19</v>
      </c>
      <c r="O861">
        <v>24</v>
      </c>
      <c r="P861">
        <v>32</v>
      </c>
      <c r="Q861">
        <v>5963</v>
      </c>
    </row>
    <row r="862" spans="1:17" x14ac:dyDescent="0.25">
      <c r="A862" t="s">
        <v>375</v>
      </c>
      <c r="B862" t="s">
        <v>307</v>
      </c>
      <c r="C862" t="s">
        <v>13</v>
      </c>
      <c r="D862" t="s">
        <v>14</v>
      </c>
      <c r="E862" t="s">
        <v>220</v>
      </c>
      <c r="F862" t="s">
        <v>247</v>
      </c>
      <c r="G862">
        <v>0.65246999999999999</v>
      </c>
      <c r="H862">
        <v>630593.64</v>
      </c>
      <c r="I862">
        <v>3671995.77</v>
      </c>
      <c r="J862">
        <v>-69.02</v>
      </c>
      <c r="K862">
        <v>-69.02</v>
      </c>
      <c r="L862">
        <v>0</v>
      </c>
      <c r="M862">
        <v>16041524</v>
      </c>
      <c r="N862" t="s">
        <v>19</v>
      </c>
      <c r="O862">
        <v>24</v>
      </c>
      <c r="P862">
        <v>32</v>
      </c>
      <c r="Q862">
        <v>5963</v>
      </c>
    </row>
    <row r="863" spans="1:17" x14ac:dyDescent="0.25">
      <c r="A863" t="s">
        <v>375</v>
      </c>
      <c r="B863" t="s">
        <v>307</v>
      </c>
      <c r="C863" t="s">
        <v>13</v>
      </c>
      <c r="D863" t="s">
        <v>14</v>
      </c>
      <c r="E863" t="s">
        <v>220</v>
      </c>
      <c r="F863" t="s">
        <v>248</v>
      </c>
      <c r="G863">
        <v>0.61773</v>
      </c>
      <c r="H863">
        <v>630593.64</v>
      </c>
      <c r="I863">
        <v>3671995.77</v>
      </c>
      <c r="J863">
        <v>-69.02</v>
      </c>
      <c r="K863">
        <v>-69.02</v>
      </c>
      <c r="L863">
        <v>0</v>
      </c>
      <c r="M863">
        <v>17121724</v>
      </c>
      <c r="N863" t="s">
        <v>19</v>
      </c>
      <c r="O863">
        <v>24</v>
      </c>
      <c r="P863">
        <v>32</v>
      </c>
      <c r="Q863">
        <v>5963</v>
      </c>
    </row>
    <row r="864" spans="1:17" x14ac:dyDescent="0.25">
      <c r="A864" t="s">
        <v>375</v>
      </c>
      <c r="B864" t="s">
        <v>307</v>
      </c>
      <c r="C864" t="s">
        <v>13</v>
      </c>
      <c r="D864" t="s">
        <v>14</v>
      </c>
      <c r="E864" t="s">
        <v>220</v>
      </c>
      <c r="F864" t="s">
        <v>15</v>
      </c>
      <c r="G864">
        <v>0.58518999999999999</v>
      </c>
      <c r="H864">
        <v>630593.64</v>
      </c>
      <c r="I864">
        <v>3671995.77</v>
      </c>
      <c r="J864">
        <v>-69.02</v>
      </c>
      <c r="K864">
        <v>-69.02</v>
      </c>
      <c r="L864">
        <v>0</v>
      </c>
      <c r="M864">
        <v>18122824</v>
      </c>
      <c r="N864" t="s">
        <v>19</v>
      </c>
      <c r="O864">
        <v>24</v>
      </c>
      <c r="P864">
        <v>32</v>
      </c>
      <c r="Q864">
        <v>5963</v>
      </c>
    </row>
    <row r="865" spans="1:17" x14ac:dyDescent="0.25">
      <c r="A865" t="s">
        <v>375</v>
      </c>
      <c r="B865" t="s">
        <v>307</v>
      </c>
      <c r="C865" t="s">
        <v>13</v>
      </c>
      <c r="D865" t="s">
        <v>14</v>
      </c>
      <c r="E865" t="s">
        <v>221</v>
      </c>
      <c r="F865" t="s">
        <v>4</v>
      </c>
      <c r="G865">
        <v>0.76849999999999996</v>
      </c>
      <c r="H865">
        <v>630593.64</v>
      </c>
      <c r="I865">
        <v>3671995.77</v>
      </c>
      <c r="J865">
        <v>-69.02</v>
      </c>
      <c r="K865">
        <v>-69.02</v>
      </c>
      <c r="L865">
        <v>0</v>
      </c>
      <c r="M865">
        <v>15122624</v>
      </c>
      <c r="N865" t="s">
        <v>19</v>
      </c>
      <c r="O865">
        <v>24</v>
      </c>
      <c r="P865">
        <v>32</v>
      </c>
      <c r="Q865">
        <v>5963</v>
      </c>
    </row>
    <row r="866" spans="1:17" x14ac:dyDescent="0.25">
      <c r="A866" t="s">
        <v>375</v>
      </c>
      <c r="B866" t="s">
        <v>307</v>
      </c>
      <c r="C866" t="s">
        <v>13</v>
      </c>
      <c r="D866" t="s">
        <v>14</v>
      </c>
      <c r="E866" t="s">
        <v>221</v>
      </c>
      <c r="F866" t="s">
        <v>6</v>
      </c>
      <c r="G866">
        <v>0.65149000000000001</v>
      </c>
      <c r="H866">
        <v>630593.64</v>
      </c>
      <c r="I866">
        <v>3671995.77</v>
      </c>
      <c r="J866">
        <v>-69.02</v>
      </c>
      <c r="K866">
        <v>-69.02</v>
      </c>
      <c r="L866">
        <v>0</v>
      </c>
      <c r="M866">
        <v>15103024</v>
      </c>
      <c r="N866" t="s">
        <v>19</v>
      </c>
      <c r="O866">
        <v>24</v>
      </c>
      <c r="P866">
        <v>32</v>
      </c>
      <c r="Q866">
        <v>5963</v>
      </c>
    </row>
    <row r="867" spans="1:17" x14ac:dyDescent="0.25">
      <c r="A867" t="s">
        <v>375</v>
      </c>
      <c r="B867" t="s">
        <v>307</v>
      </c>
      <c r="C867" t="s">
        <v>13</v>
      </c>
      <c r="D867" t="s">
        <v>14</v>
      </c>
      <c r="E867" t="s">
        <v>221</v>
      </c>
      <c r="F867" t="s">
        <v>246</v>
      </c>
      <c r="G867">
        <v>0.63597000000000004</v>
      </c>
      <c r="H867">
        <v>630593.64</v>
      </c>
      <c r="I867">
        <v>3671995.77</v>
      </c>
      <c r="J867">
        <v>-69.02</v>
      </c>
      <c r="K867">
        <v>-69.02</v>
      </c>
      <c r="L867">
        <v>0</v>
      </c>
      <c r="M867">
        <v>15031324</v>
      </c>
      <c r="N867" t="s">
        <v>19</v>
      </c>
      <c r="O867">
        <v>24</v>
      </c>
      <c r="P867">
        <v>32</v>
      </c>
      <c r="Q867">
        <v>5963</v>
      </c>
    </row>
    <row r="868" spans="1:17" x14ac:dyDescent="0.25">
      <c r="A868" t="s">
        <v>375</v>
      </c>
      <c r="B868" t="s">
        <v>307</v>
      </c>
      <c r="C868" t="s">
        <v>13</v>
      </c>
      <c r="D868" t="s">
        <v>14</v>
      </c>
      <c r="E868" t="s">
        <v>221</v>
      </c>
      <c r="F868" t="s">
        <v>247</v>
      </c>
      <c r="G868">
        <v>0.61668000000000001</v>
      </c>
      <c r="H868">
        <v>630593.64</v>
      </c>
      <c r="I868">
        <v>3671995.77</v>
      </c>
      <c r="J868">
        <v>-69.02</v>
      </c>
      <c r="K868">
        <v>-69.02</v>
      </c>
      <c r="L868">
        <v>0</v>
      </c>
      <c r="M868">
        <v>16041524</v>
      </c>
      <c r="N868" t="s">
        <v>19</v>
      </c>
      <c r="O868">
        <v>24</v>
      </c>
      <c r="P868">
        <v>32</v>
      </c>
      <c r="Q868">
        <v>5963</v>
      </c>
    </row>
    <row r="869" spans="1:17" x14ac:dyDescent="0.25">
      <c r="A869" t="s">
        <v>375</v>
      </c>
      <c r="B869" t="s">
        <v>307</v>
      </c>
      <c r="C869" t="s">
        <v>13</v>
      </c>
      <c r="D869" t="s">
        <v>14</v>
      </c>
      <c r="E869" t="s">
        <v>221</v>
      </c>
      <c r="F869" t="s">
        <v>248</v>
      </c>
      <c r="G869">
        <v>0.55296999999999996</v>
      </c>
      <c r="H869">
        <v>630593.64</v>
      </c>
      <c r="I869">
        <v>3671995.77</v>
      </c>
      <c r="J869">
        <v>-69.02</v>
      </c>
      <c r="K869">
        <v>-69.02</v>
      </c>
      <c r="L869">
        <v>0</v>
      </c>
      <c r="M869">
        <v>17122124</v>
      </c>
      <c r="N869" t="s">
        <v>19</v>
      </c>
      <c r="O869">
        <v>24</v>
      </c>
      <c r="P869">
        <v>32</v>
      </c>
      <c r="Q869">
        <v>5963</v>
      </c>
    </row>
    <row r="870" spans="1:17" x14ac:dyDescent="0.25">
      <c r="A870" t="s">
        <v>375</v>
      </c>
      <c r="B870" t="s">
        <v>307</v>
      </c>
      <c r="C870" t="s">
        <v>13</v>
      </c>
      <c r="D870" t="s">
        <v>14</v>
      </c>
      <c r="E870" t="s">
        <v>221</v>
      </c>
      <c r="F870" t="s">
        <v>15</v>
      </c>
      <c r="G870">
        <v>0.51354</v>
      </c>
      <c r="H870">
        <v>630593.64</v>
      </c>
      <c r="I870">
        <v>3671995.77</v>
      </c>
      <c r="J870">
        <v>-69.02</v>
      </c>
      <c r="K870">
        <v>-69.02</v>
      </c>
      <c r="L870">
        <v>0</v>
      </c>
      <c r="M870">
        <v>17121724</v>
      </c>
      <c r="N870" t="s">
        <v>19</v>
      </c>
      <c r="O870">
        <v>24</v>
      </c>
      <c r="P870">
        <v>32</v>
      </c>
      <c r="Q870">
        <v>5963</v>
      </c>
    </row>
    <row r="871" spans="1:17" x14ac:dyDescent="0.25">
      <c r="A871" t="s">
        <v>375</v>
      </c>
      <c r="B871" t="s">
        <v>307</v>
      </c>
      <c r="C871" t="s">
        <v>13</v>
      </c>
      <c r="D871" t="s">
        <v>14</v>
      </c>
      <c r="E871" t="s">
        <v>222</v>
      </c>
      <c r="F871" t="s">
        <v>4</v>
      </c>
      <c r="G871">
        <v>0.58928000000000003</v>
      </c>
      <c r="H871">
        <v>630617.88</v>
      </c>
      <c r="I871">
        <v>3671995.77</v>
      </c>
      <c r="J871">
        <v>-68.97</v>
      </c>
      <c r="K871">
        <v>-68.97</v>
      </c>
      <c r="L871">
        <v>0</v>
      </c>
      <c r="M871">
        <v>15122624</v>
      </c>
      <c r="N871" t="s">
        <v>19</v>
      </c>
      <c r="O871">
        <v>24</v>
      </c>
      <c r="P871">
        <v>32</v>
      </c>
      <c r="Q871">
        <v>5963</v>
      </c>
    </row>
    <row r="872" spans="1:17" x14ac:dyDescent="0.25">
      <c r="A872" t="s">
        <v>375</v>
      </c>
      <c r="B872" t="s">
        <v>307</v>
      </c>
      <c r="C872" t="s">
        <v>13</v>
      </c>
      <c r="D872" t="s">
        <v>14</v>
      </c>
      <c r="E872" t="s">
        <v>222</v>
      </c>
      <c r="F872" t="s">
        <v>6</v>
      </c>
      <c r="G872">
        <v>0.52664</v>
      </c>
      <c r="H872">
        <v>630617.88</v>
      </c>
      <c r="I872">
        <v>3671995.77</v>
      </c>
      <c r="J872">
        <v>-68.97</v>
      </c>
      <c r="K872">
        <v>-68.97</v>
      </c>
      <c r="L872">
        <v>0</v>
      </c>
      <c r="M872">
        <v>15103024</v>
      </c>
      <c r="N872" t="s">
        <v>19</v>
      </c>
      <c r="O872">
        <v>24</v>
      </c>
      <c r="P872">
        <v>32</v>
      </c>
      <c r="Q872">
        <v>5963</v>
      </c>
    </row>
    <row r="873" spans="1:17" x14ac:dyDescent="0.25">
      <c r="A873" t="s">
        <v>375</v>
      </c>
      <c r="B873" t="s">
        <v>307</v>
      </c>
      <c r="C873" t="s">
        <v>13</v>
      </c>
      <c r="D873" t="s">
        <v>14</v>
      </c>
      <c r="E873" t="s">
        <v>222</v>
      </c>
      <c r="F873" t="s">
        <v>246</v>
      </c>
      <c r="G873">
        <v>0.44168000000000002</v>
      </c>
      <c r="H873">
        <v>630617.88</v>
      </c>
      <c r="I873">
        <v>3671995.77</v>
      </c>
      <c r="J873">
        <v>-68.97</v>
      </c>
      <c r="K873">
        <v>-68.97</v>
      </c>
      <c r="L873">
        <v>0</v>
      </c>
      <c r="M873">
        <v>16120324</v>
      </c>
      <c r="N873" t="s">
        <v>19</v>
      </c>
      <c r="O873">
        <v>24</v>
      </c>
      <c r="P873">
        <v>32</v>
      </c>
      <c r="Q873">
        <v>5963</v>
      </c>
    </row>
    <row r="874" spans="1:17" x14ac:dyDescent="0.25">
      <c r="A874" t="s">
        <v>375</v>
      </c>
      <c r="B874" t="s">
        <v>307</v>
      </c>
      <c r="C874" t="s">
        <v>13</v>
      </c>
      <c r="D874" t="s">
        <v>14</v>
      </c>
      <c r="E874" t="s">
        <v>222</v>
      </c>
      <c r="F874" t="s">
        <v>247</v>
      </c>
      <c r="G874">
        <v>0.43326999999999999</v>
      </c>
      <c r="H874">
        <v>630714.82999999996</v>
      </c>
      <c r="I874">
        <v>3672114.31</v>
      </c>
      <c r="J874">
        <v>-68.73</v>
      </c>
      <c r="K874">
        <v>-68.73</v>
      </c>
      <c r="L874">
        <v>0</v>
      </c>
      <c r="M874">
        <v>17081524</v>
      </c>
      <c r="N874" t="s">
        <v>19</v>
      </c>
      <c r="O874">
        <v>24</v>
      </c>
      <c r="P874">
        <v>32</v>
      </c>
      <c r="Q874">
        <v>5963</v>
      </c>
    </row>
    <row r="875" spans="1:17" x14ac:dyDescent="0.25">
      <c r="A875" t="s">
        <v>375</v>
      </c>
      <c r="B875" t="s">
        <v>307</v>
      </c>
      <c r="C875" t="s">
        <v>13</v>
      </c>
      <c r="D875" t="s">
        <v>14</v>
      </c>
      <c r="E875" t="s">
        <v>222</v>
      </c>
      <c r="F875" t="s">
        <v>248</v>
      </c>
      <c r="G875">
        <v>0.42821999999999999</v>
      </c>
      <c r="H875">
        <v>630714.82999999996</v>
      </c>
      <c r="I875">
        <v>3672114.31</v>
      </c>
      <c r="J875">
        <v>-68.73</v>
      </c>
      <c r="K875">
        <v>-68.73</v>
      </c>
      <c r="L875">
        <v>0</v>
      </c>
      <c r="M875">
        <v>15052224</v>
      </c>
      <c r="N875" t="s">
        <v>19</v>
      </c>
      <c r="O875">
        <v>24</v>
      </c>
      <c r="P875">
        <v>32</v>
      </c>
      <c r="Q875">
        <v>5963</v>
      </c>
    </row>
    <row r="876" spans="1:17" x14ac:dyDescent="0.25">
      <c r="A876" t="s">
        <v>375</v>
      </c>
      <c r="B876" t="s">
        <v>307</v>
      </c>
      <c r="C876" t="s">
        <v>13</v>
      </c>
      <c r="D876" t="s">
        <v>14</v>
      </c>
      <c r="E876" t="s">
        <v>222</v>
      </c>
      <c r="F876" t="s">
        <v>15</v>
      </c>
      <c r="G876">
        <v>0.42337000000000002</v>
      </c>
      <c r="H876">
        <v>630714.82999999996</v>
      </c>
      <c r="I876">
        <v>3672114.31</v>
      </c>
      <c r="J876">
        <v>-68.73</v>
      </c>
      <c r="K876">
        <v>-68.73</v>
      </c>
      <c r="L876">
        <v>0</v>
      </c>
      <c r="M876">
        <v>15122324</v>
      </c>
      <c r="N876" t="s">
        <v>19</v>
      </c>
      <c r="O876">
        <v>24</v>
      </c>
      <c r="P876">
        <v>32</v>
      </c>
      <c r="Q876">
        <v>5963</v>
      </c>
    </row>
    <row r="877" spans="1:17" x14ac:dyDescent="0.25">
      <c r="A877" t="s">
        <v>375</v>
      </c>
      <c r="B877" t="s">
        <v>307</v>
      </c>
      <c r="C877" t="s">
        <v>13</v>
      </c>
      <c r="D877" t="s">
        <v>14</v>
      </c>
      <c r="E877" t="s">
        <v>223</v>
      </c>
      <c r="F877" t="s">
        <v>4</v>
      </c>
      <c r="G877">
        <v>0.53305000000000002</v>
      </c>
      <c r="H877">
        <v>630399.73</v>
      </c>
      <c r="I877">
        <v>3671995.77</v>
      </c>
      <c r="J877">
        <v>-69.36</v>
      </c>
      <c r="K877">
        <v>-69.36</v>
      </c>
      <c r="L877">
        <v>0</v>
      </c>
      <c r="M877">
        <v>21090324</v>
      </c>
      <c r="N877" t="s">
        <v>19</v>
      </c>
      <c r="O877">
        <v>24</v>
      </c>
      <c r="P877">
        <v>32</v>
      </c>
      <c r="Q877">
        <v>5963</v>
      </c>
    </row>
    <row r="878" spans="1:17" x14ac:dyDescent="0.25">
      <c r="A878" t="s">
        <v>375</v>
      </c>
      <c r="B878" t="s">
        <v>307</v>
      </c>
      <c r="C878" t="s">
        <v>13</v>
      </c>
      <c r="D878" t="s">
        <v>14</v>
      </c>
      <c r="E878" t="s">
        <v>223</v>
      </c>
      <c r="F878" t="s">
        <v>6</v>
      </c>
      <c r="G878">
        <v>0.34947</v>
      </c>
      <c r="H878">
        <v>630725</v>
      </c>
      <c r="I878">
        <v>3672100</v>
      </c>
      <c r="J878">
        <v>-68.84</v>
      </c>
      <c r="K878">
        <v>-68.84</v>
      </c>
      <c r="L878">
        <v>0</v>
      </c>
      <c r="M878">
        <v>17102024</v>
      </c>
      <c r="N878" t="s">
        <v>19</v>
      </c>
      <c r="O878">
        <v>24</v>
      </c>
      <c r="P878">
        <v>32</v>
      </c>
      <c r="Q878">
        <v>5963</v>
      </c>
    </row>
    <row r="879" spans="1:17" x14ac:dyDescent="0.25">
      <c r="A879" t="s">
        <v>375</v>
      </c>
      <c r="B879" t="s">
        <v>307</v>
      </c>
      <c r="C879" t="s">
        <v>13</v>
      </c>
      <c r="D879" t="s">
        <v>14</v>
      </c>
      <c r="E879" t="s">
        <v>223</v>
      </c>
      <c r="F879" t="s">
        <v>246</v>
      </c>
      <c r="G879">
        <v>0.34560999999999997</v>
      </c>
      <c r="H879">
        <v>630725</v>
      </c>
      <c r="I879">
        <v>3672100</v>
      </c>
      <c r="J879">
        <v>-68.84</v>
      </c>
      <c r="K879">
        <v>-68.84</v>
      </c>
      <c r="L879">
        <v>0</v>
      </c>
      <c r="M879">
        <v>16042824</v>
      </c>
      <c r="N879" t="s">
        <v>19</v>
      </c>
      <c r="O879">
        <v>24</v>
      </c>
      <c r="P879">
        <v>32</v>
      </c>
      <c r="Q879">
        <v>5963</v>
      </c>
    </row>
    <row r="880" spans="1:17" x14ac:dyDescent="0.25">
      <c r="A880" t="s">
        <v>375</v>
      </c>
      <c r="B880" t="s">
        <v>307</v>
      </c>
      <c r="C880" t="s">
        <v>13</v>
      </c>
      <c r="D880" t="s">
        <v>14</v>
      </c>
      <c r="E880" t="s">
        <v>223</v>
      </c>
      <c r="F880" t="s">
        <v>247</v>
      </c>
      <c r="G880">
        <v>0.33909</v>
      </c>
      <c r="H880">
        <v>630725</v>
      </c>
      <c r="I880">
        <v>3672100</v>
      </c>
      <c r="J880">
        <v>-68.84</v>
      </c>
      <c r="K880">
        <v>-68.84</v>
      </c>
      <c r="L880">
        <v>0</v>
      </c>
      <c r="M880">
        <v>15051424</v>
      </c>
      <c r="N880" t="s">
        <v>19</v>
      </c>
      <c r="O880">
        <v>24</v>
      </c>
      <c r="P880">
        <v>32</v>
      </c>
      <c r="Q880">
        <v>5963</v>
      </c>
    </row>
    <row r="881" spans="1:17" x14ac:dyDescent="0.25">
      <c r="A881" t="s">
        <v>375</v>
      </c>
      <c r="B881" t="s">
        <v>307</v>
      </c>
      <c r="C881" t="s">
        <v>13</v>
      </c>
      <c r="D881" t="s">
        <v>14</v>
      </c>
      <c r="E881" t="s">
        <v>223</v>
      </c>
      <c r="F881" t="s">
        <v>248</v>
      </c>
      <c r="G881">
        <v>0.33200000000000002</v>
      </c>
      <c r="H881">
        <v>630714.82999999996</v>
      </c>
      <c r="I881">
        <v>3672090.6</v>
      </c>
      <c r="J881">
        <v>-68.86</v>
      </c>
      <c r="K881">
        <v>-68.86</v>
      </c>
      <c r="L881">
        <v>0</v>
      </c>
      <c r="M881">
        <v>15052124</v>
      </c>
      <c r="N881" t="s">
        <v>19</v>
      </c>
      <c r="O881">
        <v>24</v>
      </c>
      <c r="P881">
        <v>32</v>
      </c>
      <c r="Q881">
        <v>5963</v>
      </c>
    </row>
    <row r="882" spans="1:17" x14ac:dyDescent="0.25">
      <c r="A882" t="s">
        <v>375</v>
      </c>
      <c r="B882" t="s">
        <v>307</v>
      </c>
      <c r="C882" t="s">
        <v>13</v>
      </c>
      <c r="D882" t="s">
        <v>14</v>
      </c>
      <c r="E882" t="s">
        <v>223</v>
      </c>
      <c r="F882" t="s">
        <v>15</v>
      </c>
      <c r="G882">
        <v>0.32750000000000001</v>
      </c>
      <c r="H882">
        <v>630714.82999999996</v>
      </c>
      <c r="I882">
        <v>3672090.6</v>
      </c>
      <c r="J882">
        <v>-68.86</v>
      </c>
      <c r="K882">
        <v>-68.86</v>
      </c>
      <c r="L882">
        <v>0</v>
      </c>
      <c r="M882">
        <v>16042824</v>
      </c>
      <c r="N882" t="s">
        <v>19</v>
      </c>
      <c r="O882">
        <v>24</v>
      </c>
      <c r="P882">
        <v>32</v>
      </c>
      <c r="Q882">
        <v>5963</v>
      </c>
    </row>
    <row r="883" spans="1:17" x14ac:dyDescent="0.25">
      <c r="A883" t="s">
        <v>375</v>
      </c>
      <c r="B883" t="s">
        <v>307</v>
      </c>
      <c r="C883" t="s">
        <v>13</v>
      </c>
      <c r="D883" t="s">
        <v>14</v>
      </c>
      <c r="E883" t="s">
        <v>224</v>
      </c>
      <c r="F883" t="s">
        <v>4</v>
      </c>
      <c r="G883">
        <v>0.55562</v>
      </c>
      <c r="H883">
        <v>630423.97</v>
      </c>
      <c r="I883">
        <v>3671995.77</v>
      </c>
      <c r="J883">
        <v>-69.31</v>
      </c>
      <c r="K883">
        <v>-69.31</v>
      </c>
      <c r="L883">
        <v>0</v>
      </c>
      <c r="M883">
        <v>21090324</v>
      </c>
      <c r="N883" t="s">
        <v>19</v>
      </c>
      <c r="O883">
        <v>24</v>
      </c>
      <c r="P883">
        <v>32</v>
      </c>
      <c r="Q883">
        <v>5963</v>
      </c>
    </row>
    <row r="884" spans="1:17" x14ac:dyDescent="0.25">
      <c r="A884" t="s">
        <v>375</v>
      </c>
      <c r="B884" t="s">
        <v>307</v>
      </c>
      <c r="C884" t="s">
        <v>13</v>
      </c>
      <c r="D884" t="s">
        <v>14</v>
      </c>
      <c r="E884" t="s">
        <v>224</v>
      </c>
      <c r="F884" t="s">
        <v>6</v>
      </c>
      <c r="G884">
        <v>0.31648999999999999</v>
      </c>
      <c r="H884">
        <v>630775</v>
      </c>
      <c r="I884">
        <v>3672125</v>
      </c>
      <c r="J884">
        <v>-68.61</v>
      </c>
      <c r="K884">
        <v>-68.61</v>
      </c>
      <c r="L884">
        <v>0</v>
      </c>
      <c r="M884">
        <v>21090424</v>
      </c>
      <c r="N884" t="s">
        <v>19</v>
      </c>
      <c r="O884">
        <v>24</v>
      </c>
      <c r="P884">
        <v>32</v>
      </c>
      <c r="Q884">
        <v>5963</v>
      </c>
    </row>
    <row r="885" spans="1:17" x14ac:dyDescent="0.25">
      <c r="A885" t="s">
        <v>375</v>
      </c>
      <c r="B885" t="s">
        <v>307</v>
      </c>
      <c r="C885" t="s">
        <v>13</v>
      </c>
      <c r="D885" t="s">
        <v>14</v>
      </c>
      <c r="E885" t="s">
        <v>224</v>
      </c>
      <c r="F885" t="s">
        <v>246</v>
      </c>
      <c r="G885">
        <v>0.25252999999999998</v>
      </c>
      <c r="H885">
        <v>630750</v>
      </c>
      <c r="I885">
        <v>3672100</v>
      </c>
      <c r="J885">
        <v>-68.77</v>
      </c>
      <c r="K885">
        <v>-68.77</v>
      </c>
      <c r="L885">
        <v>0</v>
      </c>
      <c r="M885">
        <v>16042824</v>
      </c>
      <c r="N885" t="s">
        <v>19</v>
      </c>
      <c r="O885">
        <v>24</v>
      </c>
      <c r="P885">
        <v>32</v>
      </c>
      <c r="Q885">
        <v>5963</v>
      </c>
    </row>
    <row r="886" spans="1:17" x14ac:dyDescent="0.25">
      <c r="A886" t="s">
        <v>375</v>
      </c>
      <c r="B886" t="s">
        <v>307</v>
      </c>
      <c r="C886" t="s">
        <v>13</v>
      </c>
      <c r="D886" t="s">
        <v>14</v>
      </c>
      <c r="E886" t="s">
        <v>224</v>
      </c>
      <c r="F886" t="s">
        <v>247</v>
      </c>
      <c r="G886">
        <v>0.24335000000000001</v>
      </c>
      <c r="H886">
        <v>630725</v>
      </c>
      <c r="I886">
        <v>3672075</v>
      </c>
      <c r="J886">
        <v>-68.73</v>
      </c>
      <c r="K886">
        <v>-68.73</v>
      </c>
      <c r="L886">
        <v>0</v>
      </c>
      <c r="M886">
        <v>17051524</v>
      </c>
      <c r="N886" t="s">
        <v>19</v>
      </c>
      <c r="O886">
        <v>24</v>
      </c>
      <c r="P886">
        <v>32</v>
      </c>
      <c r="Q886">
        <v>5963</v>
      </c>
    </row>
    <row r="887" spans="1:17" x14ac:dyDescent="0.25">
      <c r="A887" t="s">
        <v>375</v>
      </c>
      <c r="B887" t="s">
        <v>307</v>
      </c>
      <c r="C887" t="s">
        <v>13</v>
      </c>
      <c r="D887" t="s">
        <v>14</v>
      </c>
      <c r="E887" t="s">
        <v>224</v>
      </c>
      <c r="F887" t="s">
        <v>248</v>
      </c>
      <c r="G887">
        <v>0.23898</v>
      </c>
      <c r="H887">
        <v>630725</v>
      </c>
      <c r="I887">
        <v>3672075</v>
      </c>
      <c r="J887">
        <v>-68.73</v>
      </c>
      <c r="K887">
        <v>-68.73</v>
      </c>
      <c r="L887">
        <v>0</v>
      </c>
      <c r="M887">
        <v>15051424</v>
      </c>
      <c r="N887" t="s">
        <v>19</v>
      </c>
      <c r="O887">
        <v>24</v>
      </c>
      <c r="P887">
        <v>32</v>
      </c>
      <c r="Q887">
        <v>5963</v>
      </c>
    </row>
    <row r="888" spans="1:17" x14ac:dyDescent="0.25">
      <c r="A888" t="s">
        <v>375</v>
      </c>
      <c r="B888" t="s">
        <v>307</v>
      </c>
      <c r="C888" t="s">
        <v>13</v>
      </c>
      <c r="D888" t="s">
        <v>14</v>
      </c>
      <c r="E888" t="s">
        <v>224</v>
      </c>
      <c r="F888" t="s">
        <v>15</v>
      </c>
      <c r="G888">
        <v>0.23658999999999999</v>
      </c>
      <c r="H888">
        <v>630725</v>
      </c>
      <c r="I888">
        <v>3672075</v>
      </c>
      <c r="J888">
        <v>-68.73</v>
      </c>
      <c r="K888">
        <v>-68.73</v>
      </c>
      <c r="L888">
        <v>0</v>
      </c>
      <c r="M888">
        <v>17102024</v>
      </c>
      <c r="N888" t="s">
        <v>19</v>
      </c>
      <c r="O888">
        <v>24</v>
      </c>
      <c r="P888">
        <v>32</v>
      </c>
      <c r="Q888">
        <v>5963</v>
      </c>
    </row>
    <row r="889" spans="1:17" x14ac:dyDescent="0.25">
      <c r="A889" t="s">
        <v>375</v>
      </c>
      <c r="B889" t="s">
        <v>307</v>
      </c>
      <c r="C889" t="s">
        <v>13</v>
      </c>
      <c r="D889" t="s">
        <v>14</v>
      </c>
      <c r="E889" t="s">
        <v>225</v>
      </c>
      <c r="F889" t="s">
        <v>4</v>
      </c>
      <c r="G889">
        <v>0.53874999999999995</v>
      </c>
      <c r="H889">
        <v>630425</v>
      </c>
      <c r="I889">
        <v>3671975</v>
      </c>
      <c r="J889">
        <v>-69.290000000000006</v>
      </c>
      <c r="K889">
        <v>-69.290000000000006</v>
      </c>
      <c r="L889">
        <v>0</v>
      </c>
      <c r="M889">
        <v>21090324</v>
      </c>
      <c r="N889" t="s">
        <v>19</v>
      </c>
      <c r="O889">
        <v>24</v>
      </c>
      <c r="P889">
        <v>32</v>
      </c>
      <c r="Q889">
        <v>5963</v>
      </c>
    </row>
    <row r="890" spans="1:17" x14ac:dyDescent="0.25">
      <c r="A890" t="s">
        <v>375</v>
      </c>
      <c r="B890" t="s">
        <v>307</v>
      </c>
      <c r="C890" t="s">
        <v>13</v>
      </c>
      <c r="D890" t="s">
        <v>14</v>
      </c>
      <c r="E890" t="s">
        <v>225</v>
      </c>
      <c r="F890" t="s">
        <v>6</v>
      </c>
      <c r="G890">
        <v>0.29247000000000001</v>
      </c>
      <c r="H890">
        <v>630750</v>
      </c>
      <c r="I890">
        <v>3672100</v>
      </c>
      <c r="J890">
        <v>-68.77</v>
      </c>
      <c r="K890">
        <v>-68.77</v>
      </c>
      <c r="L890">
        <v>0</v>
      </c>
      <c r="M890">
        <v>21090524</v>
      </c>
      <c r="N890" t="s">
        <v>19</v>
      </c>
      <c r="O890">
        <v>24</v>
      </c>
      <c r="P890">
        <v>32</v>
      </c>
      <c r="Q890">
        <v>5963</v>
      </c>
    </row>
    <row r="891" spans="1:17" x14ac:dyDescent="0.25">
      <c r="A891" t="s">
        <v>375</v>
      </c>
      <c r="B891" t="s">
        <v>307</v>
      </c>
      <c r="C891" t="s">
        <v>13</v>
      </c>
      <c r="D891" t="s">
        <v>14</v>
      </c>
      <c r="E891" t="s">
        <v>225</v>
      </c>
      <c r="F891" t="s">
        <v>246</v>
      </c>
      <c r="G891">
        <v>0.17799999999999999</v>
      </c>
      <c r="H891">
        <v>630825</v>
      </c>
      <c r="I891">
        <v>3672075</v>
      </c>
      <c r="J891">
        <v>-69.260000000000005</v>
      </c>
      <c r="K891">
        <v>-69.260000000000005</v>
      </c>
      <c r="L891">
        <v>0</v>
      </c>
      <c r="M891">
        <v>17081524</v>
      </c>
      <c r="N891" t="s">
        <v>19</v>
      </c>
      <c r="O891">
        <v>24</v>
      </c>
      <c r="P891">
        <v>32</v>
      </c>
      <c r="Q891">
        <v>5963</v>
      </c>
    </row>
    <row r="892" spans="1:17" x14ac:dyDescent="0.25">
      <c r="A892" t="s">
        <v>375</v>
      </c>
      <c r="B892" t="s">
        <v>307</v>
      </c>
      <c r="C892" t="s">
        <v>13</v>
      </c>
      <c r="D892" t="s">
        <v>14</v>
      </c>
      <c r="E892" t="s">
        <v>225</v>
      </c>
      <c r="F892" t="s">
        <v>247</v>
      </c>
      <c r="G892">
        <v>0.17519999999999999</v>
      </c>
      <c r="H892">
        <v>630825</v>
      </c>
      <c r="I892">
        <v>3672075</v>
      </c>
      <c r="J892">
        <v>-69.260000000000005</v>
      </c>
      <c r="K892">
        <v>-69.260000000000005</v>
      </c>
      <c r="L892">
        <v>0</v>
      </c>
      <c r="M892">
        <v>17050624</v>
      </c>
      <c r="N892" t="s">
        <v>19</v>
      </c>
      <c r="O892">
        <v>24</v>
      </c>
      <c r="P892">
        <v>32</v>
      </c>
      <c r="Q892">
        <v>5963</v>
      </c>
    </row>
    <row r="893" spans="1:17" x14ac:dyDescent="0.25">
      <c r="A893" t="s">
        <v>375</v>
      </c>
      <c r="B893" t="s">
        <v>307</v>
      </c>
      <c r="C893" t="s">
        <v>13</v>
      </c>
      <c r="D893" t="s">
        <v>14</v>
      </c>
      <c r="E893" t="s">
        <v>225</v>
      </c>
      <c r="F893" t="s">
        <v>248</v>
      </c>
      <c r="G893">
        <v>0.15922</v>
      </c>
      <c r="H893">
        <v>630775</v>
      </c>
      <c r="I893">
        <v>3672100</v>
      </c>
      <c r="J893">
        <v>-68.56</v>
      </c>
      <c r="K893">
        <v>-68.56</v>
      </c>
      <c r="L893">
        <v>0</v>
      </c>
      <c r="M893">
        <v>16042524</v>
      </c>
      <c r="N893" t="s">
        <v>19</v>
      </c>
      <c r="O893">
        <v>24</v>
      </c>
      <c r="P893">
        <v>32</v>
      </c>
      <c r="Q893">
        <v>5963</v>
      </c>
    </row>
    <row r="894" spans="1:17" x14ac:dyDescent="0.25">
      <c r="A894" t="s">
        <v>375</v>
      </c>
      <c r="B894" t="s">
        <v>307</v>
      </c>
      <c r="C894" t="s">
        <v>13</v>
      </c>
      <c r="D894" t="s">
        <v>14</v>
      </c>
      <c r="E894" t="s">
        <v>225</v>
      </c>
      <c r="F894" t="s">
        <v>15</v>
      </c>
      <c r="G894">
        <v>0.15307999999999999</v>
      </c>
      <c r="H894">
        <v>630775</v>
      </c>
      <c r="I894">
        <v>3672100</v>
      </c>
      <c r="J894">
        <v>-68.56</v>
      </c>
      <c r="K894">
        <v>-68.56</v>
      </c>
      <c r="L894">
        <v>0</v>
      </c>
      <c r="M894">
        <v>16042824</v>
      </c>
      <c r="N894" t="s">
        <v>19</v>
      </c>
      <c r="O894">
        <v>24</v>
      </c>
      <c r="P894">
        <v>32</v>
      </c>
      <c r="Q894">
        <v>5963</v>
      </c>
    </row>
    <row r="895" spans="1:17" x14ac:dyDescent="0.25">
      <c r="A895" t="s">
        <v>375</v>
      </c>
      <c r="B895" t="s">
        <v>307</v>
      </c>
      <c r="C895" t="s">
        <v>13</v>
      </c>
      <c r="D895" t="s">
        <v>14</v>
      </c>
      <c r="E895" t="s">
        <v>134</v>
      </c>
      <c r="F895" t="s">
        <v>4</v>
      </c>
      <c r="G895">
        <v>4.3499999999999997E-2</v>
      </c>
      <c r="H895">
        <v>630714.82999999996</v>
      </c>
      <c r="I895">
        <v>3672256.55</v>
      </c>
      <c r="J895">
        <v>-68.92</v>
      </c>
      <c r="K895">
        <v>-68.92</v>
      </c>
      <c r="L895">
        <v>0</v>
      </c>
      <c r="M895">
        <v>15122324</v>
      </c>
      <c r="N895" t="s">
        <v>19</v>
      </c>
      <c r="O895">
        <v>24</v>
      </c>
      <c r="P895">
        <v>32</v>
      </c>
      <c r="Q895">
        <v>5963</v>
      </c>
    </row>
    <row r="896" spans="1:17" x14ac:dyDescent="0.25">
      <c r="A896" t="s">
        <v>375</v>
      </c>
      <c r="B896" t="s">
        <v>307</v>
      </c>
      <c r="C896" t="s">
        <v>13</v>
      </c>
      <c r="D896" t="s">
        <v>14</v>
      </c>
      <c r="E896" t="s">
        <v>134</v>
      </c>
      <c r="F896" t="s">
        <v>6</v>
      </c>
      <c r="G896">
        <v>3.9609999999999999E-2</v>
      </c>
      <c r="H896">
        <v>630714.82999999996</v>
      </c>
      <c r="I896">
        <v>3672256.55</v>
      </c>
      <c r="J896">
        <v>-68.92</v>
      </c>
      <c r="K896">
        <v>-68.92</v>
      </c>
      <c r="L896">
        <v>0</v>
      </c>
      <c r="M896">
        <v>15052324</v>
      </c>
      <c r="N896" t="s">
        <v>19</v>
      </c>
      <c r="O896">
        <v>24</v>
      </c>
      <c r="P896">
        <v>32</v>
      </c>
      <c r="Q896">
        <v>5963</v>
      </c>
    </row>
    <row r="897" spans="1:17" x14ac:dyDescent="0.25">
      <c r="A897" t="s">
        <v>375</v>
      </c>
      <c r="B897" t="s">
        <v>307</v>
      </c>
      <c r="C897" t="s">
        <v>13</v>
      </c>
      <c r="D897" t="s">
        <v>14</v>
      </c>
      <c r="E897" t="s">
        <v>134</v>
      </c>
      <c r="F897" t="s">
        <v>246</v>
      </c>
      <c r="G897">
        <v>3.6839999999999998E-2</v>
      </c>
      <c r="H897">
        <v>630714.82999999996</v>
      </c>
      <c r="I897">
        <v>3672256.55</v>
      </c>
      <c r="J897">
        <v>-68.92</v>
      </c>
      <c r="K897">
        <v>-68.92</v>
      </c>
      <c r="L897">
        <v>0</v>
      </c>
      <c r="M897">
        <v>17051624</v>
      </c>
      <c r="N897" t="s">
        <v>19</v>
      </c>
      <c r="O897">
        <v>24</v>
      </c>
      <c r="P897">
        <v>32</v>
      </c>
      <c r="Q897">
        <v>5963</v>
      </c>
    </row>
    <row r="898" spans="1:17" x14ac:dyDescent="0.25">
      <c r="A898" t="s">
        <v>375</v>
      </c>
      <c r="B898" t="s">
        <v>307</v>
      </c>
      <c r="C898" t="s">
        <v>13</v>
      </c>
      <c r="D898" t="s">
        <v>14</v>
      </c>
      <c r="E898" t="s">
        <v>134</v>
      </c>
      <c r="F898" t="s">
        <v>247</v>
      </c>
      <c r="G898">
        <v>3.6490000000000002E-2</v>
      </c>
      <c r="H898">
        <v>630714.82999999996</v>
      </c>
      <c r="I898">
        <v>3672232.85</v>
      </c>
      <c r="J898">
        <v>-68.91</v>
      </c>
      <c r="K898">
        <v>-68.91</v>
      </c>
      <c r="L898">
        <v>0</v>
      </c>
      <c r="M898">
        <v>15050724</v>
      </c>
      <c r="N898" t="s">
        <v>19</v>
      </c>
      <c r="O898">
        <v>24</v>
      </c>
      <c r="P898">
        <v>32</v>
      </c>
      <c r="Q898">
        <v>5963</v>
      </c>
    </row>
    <row r="899" spans="1:17" x14ac:dyDescent="0.25">
      <c r="A899" t="s">
        <v>375</v>
      </c>
      <c r="B899" t="s">
        <v>307</v>
      </c>
      <c r="C899" t="s">
        <v>13</v>
      </c>
      <c r="D899" t="s">
        <v>14</v>
      </c>
      <c r="E899" t="s">
        <v>134</v>
      </c>
      <c r="F899" t="s">
        <v>248</v>
      </c>
      <c r="G899">
        <v>3.4439999999999998E-2</v>
      </c>
      <c r="H899">
        <v>630714.82999999996</v>
      </c>
      <c r="I899">
        <v>3672232.85</v>
      </c>
      <c r="J899">
        <v>-68.91</v>
      </c>
      <c r="K899">
        <v>-68.91</v>
      </c>
      <c r="L899">
        <v>0</v>
      </c>
      <c r="M899">
        <v>16052324</v>
      </c>
      <c r="N899" t="s">
        <v>19</v>
      </c>
      <c r="O899">
        <v>24</v>
      </c>
      <c r="P899">
        <v>32</v>
      </c>
      <c r="Q899">
        <v>5963</v>
      </c>
    </row>
    <row r="900" spans="1:17" x14ac:dyDescent="0.25">
      <c r="A900" t="s">
        <v>375</v>
      </c>
      <c r="B900" t="s">
        <v>307</v>
      </c>
      <c r="C900" t="s">
        <v>13</v>
      </c>
      <c r="D900" t="s">
        <v>14</v>
      </c>
      <c r="E900" t="s">
        <v>134</v>
      </c>
      <c r="F900" t="s">
        <v>15</v>
      </c>
      <c r="G900">
        <v>3.4430000000000002E-2</v>
      </c>
      <c r="H900">
        <v>630714.82999999996</v>
      </c>
      <c r="I900">
        <v>3672232.85</v>
      </c>
      <c r="J900">
        <v>-68.91</v>
      </c>
      <c r="K900">
        <v>-68.91</v>
      </c>
      <c r="L900">
        <v>0</v>
      </c>
      <c r="M900">
        <v>16061324</v>
      </c>
      <c r="N900" t="s">
        <v>19</v>
      </c>
      <c r="O900">
        <v>24</v>
      </c>
      <c r="P900">
        <v>32</v>
      </c>
      <c r="Q900">
        <v>5963</v>
      </c>
    </row>
    <row r="901" spans="1:17" x14ac:dyDescent="0.25">
      <c r="A901" t="s">
        <v>375</v>
      </c>
      <c r="B901" t="s">
        <v>307</v>
      </c>
      <c r="C901" t="s">
        <v>13</v>
      </c>
      <c r="D901" t="s">
        <v>14</v>
      </c>
      <c r="E901" t="s">
        <v>141</v>
      </c>
      <c r="F901" t="s">
        <v>4</v>
      </c>
      <c r="G901">
        <v>5.8560000000000001E-2</v>
      </c>
      <c r="H901">
        <v>630423.97</v>
      </c>
      <c r="I901">
        <v>3672375.09</v>
      </c>
      <c r="J901">
        <v>-69.58</v>
      </c>
      <c r="K901">
        <v>-69.58</v>
      </c>
      <c r="L901">
        <v>0</v>
      </c>
      <c r="M901">
        <v>17090224</v>
      </c>
      <c r="N901" t="s">
        <v>19</v>
      </c>
      <c r="O901">
        <v>24</v>
      </c>
      <c r="P901">
        <v>32</v>
      </c>
      <c r="Q901">
        <v>5963</v>
      </c>
    </row>
    <row r="902" spans="1:17" x14ac:dyDescent="0.25">
      <c r="A902" t="s">
        <v>375</v>
      </c>
      <c r="B902" t="s">
        <v>307</v>
      </c>
      <c r="C902" t="s">
        <v>13</v>
      </c>
      <c r="D902" t="s">
        <v>14</v>
      </c>
      <c r="E902" t="s">
        <v>141</v>
      </c>
      <c r="F902" t="s">
        <v>6</v>
      </c>
      <c r="G902">
        <v>5.7599999999999998E-2</v>
      </c>
      <c r="H902">
        <v>630423.97</v>
      </c>
      <c r="I902">
        <v>3672375.09</v>
      </c>
      <c r="J902">
        <v>-69.58</v>
      </c>
      <c r="K902">
        <v>-69.58</v>
      </c>
      <c r="L902">
        <v>0</v>
      </c>
      <c r="M902">
        <v>21080524</v>
      </c>
      <c r="N902" t="s">
        <v>19</v>
      </c>
      <c r="O902">
        <v>24</v>
      </c>
      <c r="P902">
        <v>32</v>
      </c>
      <c r="Q902">
        <v>5963</v>
      </c>
    </row>
    <row r="903" spans="1:17" x14ac:dyDescent="0.25">
      <c r="A903" t="s">
        <v>375</v>
      </c>
      <c r="B903" t="s">
        <v>307</v>
      </c>
      <c r="C903" t="s">
        <v>13</v>
      </c>
      <c r="D903" t="s">
        <v>14</v>
      </c>
      <c r="E903" t="s">
        <v>141</v>
      </c>
      <c r="F903" t="s">
        <v>246</v>
      </c>
      <c r="G903">
        <v>5.697E-2</v>
      </c>
      <c r="H903">
        <v>630423.97</v>
      </c>
      <c r="I903">
        <v>3672375.09</v>
      </c>
      <c r="J903">
        <v>-69.58</v>
      </c>
      <c r="K903">
        <v>-69.58</v>
      </c>
      <c r="L903">
        <v>0</v>
      </c>
      <c r="M903">
        <v>17072824</v>
      </c>
      <c r="N903" t="s">
        <v>19</v>
      </c>
      <c r="O903">
        <v>24</v>
      </c>
      <c r="P903">
        <v>32</v>
      </c>
      <c r="Q903">
        <v>5963</v>
      </c>
    </row>
    <row r="904" spans="1:17" x14ac:dyDescent="0.25">
      <c r="A904" t="s">
        <v>375</v>
      </c>
      <c r="B904" t="s">
        <v>307</v>
      </c>
      <c r="C904" t="s">
        <v>13</v>
      </c>
      <c r="D904" t="s">
        <v>14</v>
      </c>
      <c r="E904" t="s">
        <v>141</v>
      </c>
      <c r="F904" t="s">
        <v>247</v>
      </c>
      <c r="G904">
        <v>5.1069999999999997E-2</v>
      </c>
      <c r="H904">
        <v>630423.97</v>
      </c>
      <c r="I904">
        <v>3672375.09</v>
      </c>
      <c r="J904">
        <v>-69.58</v>
      </c>
      <c r="K904">
        <v>-69.58</v>
      </c>
      <c r="L904">
        <v>0</v>
      </c>
      <c r="M904">
        <v>18062324</v>
      </c>
      <c r="N904" t="s">
        <v>19</v>
      </c>
      <c r="O904">
        <v>24</v>
      </c>
      <c r="P904">
        <v>32</v>
      </c>
      <c r="Q904">
        <v>5963</v>
      </c>
    </row>
    <row r="905" spans="1:17" x14ac:dyDescent="0.25">
      <c r="A905" t="s">
        <v>375</v>
      </c>
      <c r="B905" t="s">
        <v>307</v>
      </c>
      <c r="C905" t="s">
        <v>13</v>
      </c>
      <c r="D905" t="s">
        <v>14</v>
      </c>
      <c r="E905" t="s">
        <v>141</v>
      </c>
      <c r="F905" t="s">
        <v>248</v>
      </c>
      <c r="G905">
        <v>5.0959999999999998E-2</v>
      </c>
      <c r="H905">
        <v>630423.97</v>
      </c>
      <c r="I905">
        <v>3672375.09</v>
      </c>
      <c r="J905">
        <v>-69.58</v>
      </c>
      <c r="K905">
        <v>-69.58</v>
      </c>
      <c r="L905">
        <v>0</v>
      </c>
      <c r="M905">
        <v>16080224</v>
      </c>
      <c r="N905" t="s">
        <v>19</v>
      </c>
      <c r="O905">
        <v>24</v>
      </c>
      <c r="P905">
        <v>32</v>
      </c>
      <c r="Q905">
        <v>5963</v>
      </c>
    </row>
    <row r="906" spans="1:17" x14ac:dyDescent="0.25">
      <c r="A906" t="s">
        <v>375</v>
      </c>
      <c r="B906" t="s">
        <v>307</v>
      </c>
      <c r="C906" t="s">
        <v>13</v>
      </c>
      <c r="D906" t="s">
        <v>14</v>
      </c>
      <c r="E906" t="s">
        <v>141</v>
      </c>
      <c r="F906" t="s">
        <v>15</v>
      </c>
      <c r="G906">
        <v>5.0180000000000002E-2</v>
      </c>
      <c r="H906">
        <v>630423.97</v>
      </c>
      <c r="I906">
        <v>3672375.09</v>
      </c>
      <c r="J906">
        <v>-69.58</v>
      </c>
      <c r="K906">
        <v>-69.58</v>
      </c>
      <c r="L906">
        <v>0</v>
      </c>
      <c r="M906">
        <v>18072824</v>
      </c>
      <c r="N906" t="s">
        <v>19</v>
      </c>
      <c r="O906">
        <v>24</v>
      </c>
      <c r="P906">
        <v>32</v>
      </c>
      <c r="Q906">
        <v>5963</v>
      </c>
    </row>
    <row r="907" spans="1:17" x14ac:dyDescent="0.25">
      <c r="A907" t="s">
        <v>375</v>
      </c>
      <c r="B907" t="s">
        <v>307</v>
      </c>
      <c r="C907" t="s">
        <v>13</v>
      </c>
      <c r="D907" t="s">
        <v>14</v>
      </c>
      <c r="E907" t="s">
        <v>142</v>
      </c>
      <c r="F907" t="s">
        <v>4</v>
      </c>
      <c r="G907">
        <v>5.867E-2</v>
      </c>
      <c r="H907">
        <v>630423.97</v>
      </c>
      <c r="I907">
        <v>3672375.09</v>
      </c>
      <c r="J907">
        <v>-69.58</v>
      </c>
      <c r="K907">
        <v>-69.58</v>
      </c>
      <c r="L907">
        <v>0</v>
      </c>
      <c r="M907">
        <v>17090224</v>
      </c>
      <c r="N907" t="s">
        <v>19</v>
      </c>
      <c r="O907">
        <v>24</v>
      </c>
      <c r="P907">
        <v>32</v>
      </c>
      <c r="Q907">
        <v>5963</v>
      </c>
    </row>
    <row r="908" spans="1:17" x14ac:dyDescent="0.25">
      <c r="A908" t="s">
        <v>375</v>
      </c>
      <c r="B908" t="s">
        <v>307</v>
      </c>
      <c r="C908" t="s">
        <v>13</v>
      </c>
      <c r="D908" t="s">
        <v>14</v>
      </c>
      <c r="E908" t="s">
        <v>142</v>
      </c>
      <c r="F908" t="s">
        <v>6</v>
      </c>
      <c r="G908">
        <v>5.7799999999999997E-2</v>
      </c>
      <c r="H908">
        <v>630423.97</v>
      </c>
      <c r="I908">
        <v>3672375.09</v>
      </c>
      <c r="J908">
        <v>-69.58</v>
      </c>
      <c r="K908">
        <v>-69.58</v>
      </c>
      <c r="L908">
        <v>0</v>
      </c>
      <c r="M908">
        <v>21080524</v>
      </c>
      <c r="N908" t="s">
        <v>19</v>
      </c>
      <c r="O908">
        <v>24</v>
      </c>
      <c r="P908">
        <v>32</v>
      </c>
      <c r="Q908">
        <v>5963</v>
      </c>
    </row>
    <row r="909" spans="1:17" x14ac:dyDescent="0.25">
      <c r="A909" t="s">
        <v>375</v>
      </c>
      <c r="B909" t="s">
        <v>307</v>
      </c>
      <c r="C909" t="s">
        <v>13</v>
      </c>
      <c r="D909" t="s">
        <v>14</v>
      </c>
      <c r="E909" t="s">
        <v>142</v>
      </c>
      <c r="F909" t="s">
        <v>246</v>
      </c>
      <c r="G909">
        <v>5.7099999999999998E-2</v>
      </c>
      <c r="H909">
        <v>630423.97</v>
      </c>
      <c r="I909">
        <v>3672375.09</v>
      </c>
      <c r="J909">
        <v>-69.58</v>
      </c>
      <c r="K909">
        <v>-69.58</v>
      </c>
      <c r="L909">
        <v>0</v>
      </c>
      <c r="M909">
        <v>17072824</v>
      </c>
      <c r="N909" t="s">
        <v>19</v>
      </c>
      <c r="O909">
        <v>24</v>
      </c>
      <c r="P909">
        <v>32</v>
      </c>
      <c r="Q909">
        <v>5963</v>
      </c>
    </row>
    <row r="910" spans="1:17" x14ac:dyDescent="0.25">
      <c r="A910" t="s">
        <v>375</v>
      </c>
      <c r="B910" t="s">
        <v>307</v>
      </c>
      <c r="C910" t="s">
        <v>13</v>
      </c>
      <c r="D910" t="s">
        <v>14</v>
      </c>
      <c r="E910" t="s">
        <v>142</v>
      </c>
      <c r="F910" t="s">
        <v>247</v>
      </c>
      <c r="G910">
        <v>5.0720000000000001E-2</v>
      </c>
      <c r="H910">
        <v>630423.97</v>
      </c>
      <c r="I910">
        <v>3672375.09</v>
      </c>
      <c r="J910">
        <v>-69.58</v>
      </c>
      <c r="K910">
        <v>-69.58</v>
      </c>
      <c r="L910">
        <v>0</v>
      </c>
      <c r="M910">
        <v>16080224</v>
      </c>
      <c r="N910" t="s">
        <v>19</v>
      </c>
      <c r="O910">
        <v>24</v>
      </c>
      <c r="P910">
        <v>32</v>
      </c>
      <c r="Q910">
        <v>5963</v>
      </c>
    </row>
    <row r="911" spans="1:17" x14ac:dyDescent="0.25">
      <c r="A911" t="s">
        <v>375</v>
      </c>
      <c r="B911" t="s">
        <v>307</v>
      </c>
      <c r="C911" t="s">
        <v>13</v>
      </c>
      <c r="D911" t="s">
        <v>14</v>
      </c>
      <c r="E911" t="s">
        <v>142</v>
      </c>
      <c r="F911" t="s">
        <v>248</v>
      </c>
      <c r="G911">
        <v>4.9979999999999997E-2</v>
      </c>
      <c r="H911">
        <v>630423.97</v>
      </c>
      <c r="I911">
        <v>3672375.09</v>
      </c>
      <c r="J911">
        <v>-69.58</v>
      </c>
      <c r="K911">
        <v>-69.58</v>
      </c>
      <c r="L911">
        <v>0</v>
      </c>
      <c r="M911">
        <v>18072824</v>
      </c>
      <c r="N911" t="s">
        <v>19</v>
      </c>
      <c r="O911">
        <v>24</v>
      </c>
      <c r="P911">
        <v>32</v>
      </c>
      <c r="Q911">
        <v>5963</v>
      </c>
    </row>
    <row r="912" spans="1:17" x14ac:dyDescent="0.25">
      <c r="A912" t="s">
        <v>375</v>
      </c>
      <c r="B912" t="s">
        <v>307</v>
      </c>
      <c r="C912" t="s">
        <v>13</v>
      </c>
      <c r="D912" t="s">
        <v>14</v>
      </c>
      <c r="E912" t="s">
        <v>142</v>
      </c>
      <c r="F912" t="s">
        <v>15</v>
      </c>
      <c r="G912">
        <v>4.9939999999999998E-2</v>
      </c>
      <c r="H912">
        <v>630423.97</v>
      </c>
      <c r="I912">
        <v>3672375.09</v>
      </c>
      <c r="J912">
        <v>-69.58</v>
      </c>
      <c r="K912">
        <v>-69.58</v>
      </c>
      <c r="L912">
        <v>0</v>
      </c>
      <c r="M912">
        <v>21071224</v>
      </c>
      <c r="N912" t="s">
        <v>19</v>
      </c>
      <c r="O912">
        <v>24</v>
      </c>
      <c r="P912">
        <v>32</v>
      </c>
      <c r="Q912">
        <v>5963</v>
      </c>
    </row>
    <row r="913" spans="1:17" x14ac:dyDescent="0.25">
      <c r="A913" t="s">
        <v>375</v>
      </c>
      <c r="B913" t="s">
        <v>307</v>
      </c>
      <c r="C913" t="s">
        <v>13</v>
      </c>
      <c r="D913" t="s">
        <v>14</v>
      </c>
      <c r="E913" t="s">
        <v>143</v>
      </c>
      <c r="F913" t="s">
        <v>4</v>
      </c>
      <c r="G913">
        <v>5.6030000000000003E-2</v>
      </c>
      <c r="H913">
        <v>630423.97</v>
      </c>
      <c r="I913">
        <v>3672375.09</v>
      </c>
      <c r="J913">
        <v>-69.58</v>
      </c>
      <c r="K913">
        <v>-69.58</v>
      </c>
      <c r="L913">
        <v>0</v>
      </c>
      <c r="M913">
        <v>17090224</v>
      </c>
      <c r="N913" t="s">
        <v>19</v>
      </c>
      <c r="O913">
        <v>24</v>
      </c>
      <c r="P913">
        <v>32</v>
      </c>
      <c r="Q913">
        <v>5963</v>
      </c>
    </row>
    <row r="914" spans="1:17" x14ac:dyDescent="0.25">
      <c r="A914" t="s">
        <v>375</v>
      </c>
      <c r="B914" t="s">
        <v>307</v>
      </c>
      <c r="C914" t="s">
        <v>13</v>
      </c>
      <c r="D914" t="s">
        <v>14</v>
      </c>
      <c r="E914" t="s">
        <v>143</v>
      </c>
      <c r="F914" t="s">
        <v>6</v>
      </c>
      <c r="G914">
        <v>5.5100000000000003E-2</v>
      </c>
      <c r="H914">
        <v>630423.97</v>
      </c>
      <c r="I914">
        <v>3672375.09</v>
      </c>
      <c r="J914">
        <v>-69.58</v>
      </c>
      <c r="K914">
        <v>-69.58</v>
      </c>
      <c r="L914">
        <v>0</v>
      </c>
      <c r="M914">
        <v>17072824</v>
      </c>
      <c r="N914" t="s">
        <v>19</v>
      </c>
      <c r="O914">
        <v>24</v>
      </c>
      <c r="P914">
        <v>32</v>
      </c>
      <c r="Q914">
        <v>5963</v>
      </c>
    </row>
    <row r="915" spans="1:17" x14ac:dyDescent="0.25">
      <c r="A915" t="s">
        <v>375</v>
      </c>
      <c r="B915" t="s">
        <v>307</v>
      </c>
      <c r="C915" t="s">
        <v>13</v>
      </c>
      <c r="D915" t="s">
        <v>14</v>
      </c>
      <c r="E915" t="s">
        <v>143</v>
      </c>
      <c r="F915" t="s">
        <v>246</v>
      </c>
      <c r="G915">
        <v>5.4530000000000002E-2</v>
      </c>
      <c r="H915">
        <v>630423.97</v>
      </c>
      <c r="I915">
        <v>3672375.09</v>
      </c>
      <c r="J915">
        <v>-69.58</v>
      </c>
      <c r="K915">
        <v>-69.58</v>
      </c>
      <c r="L915">
        <v>0</v>
      </c>
      <c r="M915">
        <v>21080524</v>
      </c>
      <c r="N915" t="s">
        <v>19</v>
      </c>
      <c r="O915">
        <v>24</v>
      </c>
      <c r="P915">
        <v>32</v>
      </c>
      <c r="Q915">
        <v>5963</v>
      </c>
    </row>
    <row r="916" spans="1:17" x14ac:dyDescent="0.25">
      <c r="A916" t="s">
        <v>375</v>
      </c>
      <c r="B916" t="s">
        <v>307</v>
      </c>
      <c r="C916" t="s">
        <v>13</v>
      </c>
      <c r="D916" t="s">
        <v>14</v>
      </c>
      <c r="E916" t="s">
        <v>143</v>
      </c>
      <c r="F916" t="s">
        <v>247</v>
      </c>
      <c r="G916">
        <v>4.8129999999999999E-2</v>
      </c>
      <c r="H916">
        <v>630423.97</v>
      </c>
      <c r="I916">
        <v>3672375.09</v>
      </c>
      <c r="J916">
        <v>-69.58</v>
      </c>
      <c r="K916">
        <v>-69.58</v>
      </c>
      <c r="L916">
        <v>0</v>
      </c>
      <c r="M916">
        <v>18072824</v>
      </c>
      <c r="N916" t="s">
        <v>19</v>
      </c>
      <c r="O916">
        <v>24</v>
      </c>
      <c r="P916">
        <v>32</v>
      </c>
      <c r="Q916">
        <v>5963</v>
      </c>
    </row>
    <row r="917" spans="1:17" x14ac:dyDescent="0.25">
      <c r="A917" t="s">
        <v>375</v>
      </c>
      <c r="B917" t="s">
        <v>307</v>
      </c>
      <c r="C917" t="s">
        <v>13</v>
      </c>
      <c r="D917" t="s">
        <v>14</v>
      </c>
      <c r="E917" t="s">
        <v>143</v>
      </c>
      <c r="F917" t="s">
        <v>248</v>
      </c>
      <c r="G917">
        <v>4.8059999999999999E-2</v>
      </c>
      <c r="H917">
        <v>630423.97</v>
      </c>
      <c r="I917">
        <v>3672375.09</v>
      </c>
      <c r="J917">
        <v>-69.58</v>
      </c>
      <c r="K917">
        <v>-69.58</v>
      </c>
      <c r="L917">
        <v>0</v>
      </c>
      <c r="M917">
        <v>21071224</v>
      </c>
      <c r="N917" t="s">
        <v>19</v>
      </c>
      <c r="O917">
        <v>24</v>
      </c>
      <c r="P917">
        <v>32</v>
      </c>
      <c r="Q917">
        <v>5963</v>
      </c>
    </row>
    <row r="918" spans="1:17" x14ac:dyDescent="0.25">
      <c r="A918" t="s">
        <v>375</v>
      </c>
      <c r="B918" t="s">
        <v>307</v>
      </c>
      <c r="C918" t="s">
        <v>13</v>
      </c>
      <c r="D918" t="s">
        <v>14</v>
      </c>
      <c r="E918" t="s">
        <v>143</v>
      </c>
      <c r="F918" t="s">
        <v>15</v>
      </c>
      <c r="G918">
        <v>4.7480000000000001E-2</v>
      </c>
      <c r="H918">
        <v>630423.97</v>
      </c>
      <c r="I918">
        <v>3672375.09</v>
      </c>
      <c r="J918">
        <v>-69.58</v>
      </c>
      <c r="K918">
        <v>-69.58</v>
      </c>
      <c r="L918">
        <v>0</v>
      </c>
      <c r="M918">
        <v>16080224</v>
      </c>
      <c r="N918" t="s">
        <v>19</v>
      </c>
      <c r="O918">
        <v>24</v>
      </c>
      <c r="P918">
        <v>32</v>
      </c>
      <c r="Q918">
        <v>5963</v>
      </c>
    </row>
    <row r="919" spans="1:17" x14ac:dyDescent="0.25">
      <c r="A919" t="s">
        <v>375</v>
      </c>
      <c r="B919" t="s">
        <v>307</v>
      </c>
      <c r="C919" t="s">
        <v>13</v>
      </c>
      <c r="D919" t="s">
        <v>14</v>
      </c>
      <c r="E919" t="s">
        <v>135</v>
      </c>
      <c r="F919" t="s">
        <v>4</v>
      </c>
      <c r="G919">
        <v>4.027E-2</v>
      </c>
      <c r="H919">
        <v>630399.73</v>
      </c>
      <c r="I919">
        <v>3672375.09</v>
      </c>
      <c r="J919">
        <v>-69.62</v>
      </c>
      <c r="K919">
        <v>-69.62</v>
      </c>
      <c r="L919">
        <v>0</v>
      </c>
      <c r="M919">
        <v>17072824</v>
      </c>
      <c r="N919" t="s">
        <v>19</v>
      </c>
      <c r="O919">
        <v>24</v>
      </c>
      <c r="P919">
        <v>32</v>
      </c>
      <c r="Q919">
        <v>5963</v>
      </c>
    </row>
    <row r="920" spans="1:17" x14ac:dyDescent="0.25">
      <c r="A920" t="s">
        <v>375</v>
      </c>
      <c r="B920" t="s">
        <v>307</v>
      </c>
      <c r="C920" t="s">
        <v>13</v>
      </c>
      <c r="D920" t="s">
        <v>14</v>
      </c>
      <c r="E920" t="s">
        <v>135</v>
      </c>
      <c r="F920" t="s">
        <v>6</v>
      </c>
      <c r="G920">
        <v>3.8940000000000002E-2</v>
      </c>
      <c r="H920">
        <v>630423.97</v>
      </c>
      <c r="I920">
        <v>3672375.09</v>
      </c>
      <c r="J920">
        <v>-69.58</v>
      </c>
      <c r="K920">
        <v>-69.58</v>
      </c>
      <c r="L920">
        <v>0</v>
      </c>
      <c r="M920">
        <v>17072824</v>
      </c>
      <c r="N920" t="s">
        <v>19</v>
      </c>
      <c r="O920">
        <v>24</v>
      </c>
      <c r="P920">
        <v>32</v>
      </c>
      <c r="Q920">
        <v>5963</v>
      </c>
    </row>
    <row r="921" spans="1:17" x14ac:dyDescent="0.25">
      <c r="A921" t="s">
        <v>375</v>
      </c>
      <c r="B921" t="s">
        <v>307</v>
      </c>
      <c r="C921" t="s">
        <v>13</v>
      </c>
      <c r="D921" t="s">
        <v>14</v>
      </c>
      <c r="E921" t="s">
        <v>135</v>
      </c>
      <c r="F921" t="s">
        <v>246</v>
      </c>
      <c r="G921">
        <v>3.3989999999999999E-2</v>
      </c>
      <c r="H921">
        <v>630423.97</v>
      </c>
      <c r="I921">
        <v>3672375.09</v>
      </c>
      <c r="J921">
        <v>-69.58</v>
      </c>
      <c r="K921">
        <v>-69.58</v>
      </c>
      <c r="L921">
        <v>0</v>
      </c>
      <c r="M921">
        <v>18072824</v>
      </c>
      <c r="N921" t="s">
        <v>19</v>
      </c>
      <c r="O921">
        <v>24</v>
      </c>
      <c r="P921">
        <v>32</v>
      </c>
      <c r="Q921">
        <v>5963</v>
      </c>
    </row>
    <row r="922" spans="1:17" x14ac:dyDescent="0.25">
      <c r="A922" t="s">
        <v>375</v>
      </c>
      <c r="B922" t="s">
        <v>307</v>
      </c>
      <c r="C922" t="s">
        <v>13</v>
      </c>
      <c r="D922" t="s">
        <v>14</v>
      </c>
      <c r="E922" t="s">
        <v>135</v>
      </c>
      <c r="F922" t="s">
        <v>247</v>
      </c>
      <c r="G922">
        <v>3.2829999999999998E-2</v>
      </c>
      <c r="H922">
        <v>630423.97</v>
      </c>
      <c r="I922">
        <v>3672375.09</v>
      </c>
      <c r="J922">
        <v>-69.58</v>
      </c>
      <c r="K922">
        <v>-69.58</v>
      </c>
      <c r="L922">
        <v>0</v>
      </c>
      <c r="M922">
        <v>21080524</v>
      </c>
      <c r="N922" t="s">
        <v>19</v>
      </c>
      <c r="O922">
        <v>24</v>
      </c>
      <c r="P922">
        <v>32</v>
      </c>
      <c r="Q922">
        <v>5963</v>
      </c>
    </row>
    <row r="923" spans="1:17" x14ac:dyDescent="0.25">
      <c r="A923" t="s">
        <v>375</v>
      </c>
      <c r="B923" t="s">
        <v>307</v>
      </c>
      <c r="C923" t="s">
        <v>13</v>
      </c>
      <c r="D923" t="s">
        <v>14</v>
      </c>
      <c r="E923" t="s">
        <v>135</v>
      </c>
      <c r="F923" t="s">
        <v>248</v>
      </c>
      <c r="G923">
        <v>3.2480000000000002E-2</v>
      </c>
      <c r="H923">
        <v>630399.73</v>
      </c>
      <c r="I923">
        <v>3672375.09</v>
      </c>
      <c r="J923">
        <v>-69.62</v>
      </c>
      <c r="K923">
        <v>-69.62</v>
      </c>
      <c r="L923">
        <v>0</v>
      </c>
      <c r="M923">
        <v>21080524</v>
      </c>
      <c r="N923" t="s">
        <v>19</v>
      </c>
      <c r="O923">
        <v>24</v>
      </c>
      <c r="P923">
        <v>32</v>
      </c>
      <c r="Q923">
        <v>5963</v>
      </c>
    </row>
    <row r="924" spans="1:17" x14ac:dyDescent="0.25">
      <c r="A924" t="s">
        <v>375</v>
      </c>
      <c r="B924" t="s">
        <v>307</v>
      </c>
      <c r="C924" t="s">
        <v>13</v>
      </c>
      <c r="D924" t="s">
        <v>14</v>
      </c>
      <c r="E924" t="s">
        <v>135</v>
      </c>
      <c r="F924" t="s">
        <v>15</v>
      </c>
      <c r="G924">
        <v>3.1649999999999998E-2</v>
      </c>
      <c r="H924">
        <v>630399.73</v>
      </c>
      <c r="I924">
        <v>3672375.09</v>
      </c>
      <c r="J924">
        <v>-69.62</v>
      </c>
      <c r="K924">
        <v>-69.62</v>
      </c>
      <c r="L924">
        <v>0</v>
      </c>
      <c r="M924">
        <v>17090224</v>
      </c>
      <c r="N924" t="s">
        <v>19</v>
      </c>
      <c r="O924">
        <v>24</v>
      </c>
      <c r="P924">
        <v>32</v>
      </c>
      <c r="Q924">
        <v>5963</v>
      </c>
    </row>
    <row r="925" spans="1:17" x14ac:dyDescent="0.25">
      <c r="A925" t="s">
        <v>375</v>
      </c>
      <c r="B925" t="s">
        <v>307</v>
      </c>
      <c r="C925" t="s">
        <v>13</v>
      </c>
      <c r="D925" t="s">
        <v>14</v>
      </c>
      <c r="E925" t="s">
        <v>136</v>
      </c>
      <c r="F925" t="s">
        <v>4</v>
      </c>
      <c r="G925">
        <v>3.8969999999999998E-2</v>
      </c>
      <c r="H925">
        <v>630399.73</v>
      </c>
      <c r="I925">
        <v>3672375.09</v>
      </c>
      <c r="J925">
        <v>-69.62</v>
      </c>
      <c r="K925">
        <v>-69.62</v>
      </c>
      <c r="L925">
        <v>0</v>
      </c>
      <c r="M925">
        <v>17072824</v>
      </c>
      <c r="N925" t="s">
        <v>19</v>
      </c>
      <c r="O925">
        <v>24</v>
      </c>
      <c r="P925">
        <v>32</v>
      </c>
      <c r="Q925">
        <v>5963</v>
      </c>
    </row>
    <row r="926" spans="1:17" x14ac:dyDescent="0.25">
      <c r="A926" t="s">
        <v>375</v>
      </c>
      <c r="B926" t="s">
        <v>307</v>
      </c>
      <c r="C926" t="s">
        <v>13</v>
      </c>
      <c r="D926" t="s">
        <v>14</v>
      </c>
      <c r="E926" t="s">
        <v>136</v>
      </c>
      <c r="F926" t="s">
        <v>6</v>
      </c>
      <c r="G926">
        <v>3.6609999999999997E-2</v>
      </c>
      <c r="H926">
        <v>630423.97</v>
      </c>
      <c r="I926">
        <v>3672375.09</v>
      </c>
      <c r="J926">
        <v>-69.58</v>
      </c>
      <c r="K926">
        <v>-69.58</v>
      </c>
      <c r="L926">
        <v>0</v>
      </c>
      <c r="M926">
        <v>17072824</v>
      </c>
      <c r="N926" t="s">
        <v>19</v>
      </c>
      <c r="O926">
        <v>24</v>
      </c>
      <c r="P926">
        <v>32</v>
      </c>
      <c r="Q926">
        <v>5963</v>
      </c>
    </row>
    <row r="927" spans="1:17" x14ac:dyDescent="0.25">
      <c r="A927" t="s">
        <v>375</v>
      </c>
      <c r="B927" t="s">
        <v>307</v>
      </c>
      <c r="C927" t="s">
        <v>13</v>
      </c>
      <c r="D927" t="s">
        <v>14</v>
      </c>
      <c r="E927" t="s">
        <v>136</v>
      </c>
      <c r="F927" t="s">
        <v>246</v>
      </c>
      <c r="G927">
        <v>3.2460000000000003E-2</v>
      </c>
      <c r="H927">
        <v>630423.97</v>
      </c>
      <c r="I927">
        <v>3672375.09</v>
      </c>
      <c r="J927">
        <v>-69.58</v>
      </c>
      <c r="K927">
        <v>-69.58</v>
      </c>
      <c r="L927">
        <v>0</v>
      </c>
      <c r="M927">
        <v>18072824</v>
      </c>
      <c r="N927" t="s">
        <v>19</v>
      </c>
      <c r="O927">
        <v>24</v>
      </c>
      <c r="P927">
        <v>32</v>
      </c>
      <c r="Q927">
        <v>5963</v>
      </c>
    </row>
    <row r="928" spans="1:17" x14ac:dyDescent="0.25">
      <c r="A928" t="s">
        <v>375</v>
      </c>
      <c r="B928" t="s">
        <v>307</v>
      </c>
      <c r="C928" t="s">
        <v>13</v>
      </c>
      <c r="D928" t="s">
        <v>14</v>
      </c>
      <c r="E928" t="s">
        <v>136</v>
      </c>
      <c r="F928" t="s">
        <v>247</v>
      </c>
      <c r="G928">
        <v>3.1669999999999997E-2</v>
      </c>
      <c r="H928">
        <v>630399.73</v>
      </c>
      <c r="I928">
        <v>3672375.09</v>
      </c>
      <c r="J928">
        <v>-69.62</v>
      </c>
      <c r="K928">
        <v>-69.62</v>
      </c>
      <c r="L928">
        <v>0</v>
      </c>
      <c r="M928">
        <v>21080524</v>
      </c>
      <c r="N928" t="s">
        <v>19</v>
      </c>
      <c r="O928">
        <v>24</v>
      </c>
      <c r="P928">
        <v>32</v>
      </c>
      <c r="Q928">
        <v>5963</v>
      </c>
    </row>
    <row r="929" spans="1:17" x14ac:dyDescent="0.25">
      <c r="A929" t="s">
        <v>375</v>
      </c>
      <c r="B929" t="s">
        <v>307</v>
      </c>
      <c r="C929" t="s">
        <v>13</v>
      </c>
      <c r="D929" t="s">
        <v>14</v>
      </c>
      <c r="E929" t="s">
        <v>136</v>
      </c>
      <c r="F929" t="s">
        <v>248</v>
      </c>
      <c r="G929">
        <v>3.1579999999999997E-2</v>
      </c>
      <c r="H929">
        <v>630399.73</v>
      </c>
      <c r="I929">
        <v>3672375.09</v>
      </c>
      <c r="J929">
        <v>-69.62</v>
      </c>
      <c r="K929">
        <v>-69.62</v>
      </c>
      <c r="L929">
        <v>0</v>
      </c>
      <c r="M929">
        <v>21071224</v>
      </c>
      <c r="N929" t="s">
        <v>19</v>
      </c>
      <c r="O929">
        <v>24</v>
      </c>
      <c r="P929">
        <v>32</v>
      </c>
      <c r="Q929">
        <v>5963</v>
      </c>
    </row>
    <row r="930" spans="1:17" x14ac:dyDescent="0.25">
      <c r="A930" t="s">
        <v>375</v>
      </c>
      <c r="B930" t="s">
        <v>307</v>
      </c>
      <c r="C930" t="s">
        <v>13</v>
      </c>
      <c r="D930" t="s">
        <v>14</v>
      </c>
      <c r="E930" t="s">
        <v>136</v>
      </c>
      <c r="F930" t="s">
        <v>15</v>
      </c>
      <c r="G930">
        <v>3.1019999999999999E-2</v>
      </c>
      <c r="H930">
        <v>630399.73</v>
      </c>
      <c r="I930">
        <v>3672375.09</v>
      </c>
      <c r="J930">
        <v>-69.62</v>
      </c>
      <c r="K930">
        <v>-69.62</v>
      </c>
      <c r="L930">
        <v>0</v>
      </c>
      <c r="M930">
        <v>17090224</v>
      </c>
      <c r="N930" t="s">
        <v>19</v>
      </c>
      <c r="O930">
        <v>24</v>
      </c>
      <c r="P930">
        <v>32</v>
      </c>
      <c r="Q930">
        <v>5963</v>
      </c>
    </row>
    <row r="931" spans="1:17" x14ac:dyDescent="0.25">
      <c r="A931" t="s">
        <v>375</v>
      </c>
      <c r="B931" t="s">
        <v>307</v>
      </c>
      <c r="C931" t="s">
        <v>13</v>
      </c>
      <c r="D931" t="s">
        <v>14</v>
      </c>
      <c r="E931" t="s">
        <v>137</v>
      </c>
      <c r="F931" t="s">
        <v>4</v>
      </c>
      <c r="G931">
        <v>3.8359999999999998E-2</v>
      </c>
      <c r="H931">
        <v>630399.73</v>
      </c>
      <c r="I931">
        <v>3672375.09</v>
      </c>
      <c r="J931">
        <v>-69.62</v>
      </c>
      <c r="K931">
        <v>-69.62</v>
      </c>
      <c r="L931">
        <v>0</v>
      </c>
      <c r="M931">
        <v>17072824</v>
      </c>
      <c r="N931" t="s">
        <v>19</v>
      </c>
      <c r="O931">
        <v>24</v>
      </c>
      <c r="P931">
        <v>32</v>
      </c>
      <c r="Q931">
        <v>5963</v>
      </c>
    </row>
    <row r="932" spans="1:17" x14ac:dyDescent="0.25">
      <c r="A932" t="s">
        <v>375</v>
      </c>
      <c r="B932" t="s">
        <v>307</v>
      </c>
      <c r="C932" t="s">
        <v>13</v>
      </c>
      <c r="D932" t="s">
        <v>14</v>
      </c>
      <c r="E932" t="s">
        <v>137</v>
      </c>
      <c r="F932" t="s">
        <v>6</v>
      </c>
      <c r="G932">
        <v>3.5090000000000003E-2</v>
      </c>
      <c r="H932">
        <v>630423.97</v>
      </c>
      <c r="I932">
        <v>3672375.09</v>
      </c>
      <c r="J932">
        <v>-69.58</v>
      </c>
      <c r="K932">
        <v>-69.58</v>
      </c>
      <c r="L932">
        <v>0</v>
      </c>
      <c r="M932">
        <v>17072824</v>
      </c>
      <c r="N932" t="s">
        <v>19</v>
      </c>
      <c r="O932">
        <v>24</v>
      </c>
      <c r="P932">
        <v>32</v>
      </c>
      <c r="Q932">
        <v>5963</v>
      </c>
    </row>
    <row r="933" spans="1:17" x14ac:dyDescent="0.25">
      <c r="A933" t="s">
        <v>375</v>
      </c>
      <c r="B933" t="s">
        <v>307</v>
      </c>
      <c r="C933" t="s">
        <v>13</v>
      </c>
      <c r="D933" t="s">
        <v>14</v>
      </c>
      <c r="E933" t="s">
        <v>137</v>
      </c>
      <c r="F933" t="s">
        <v>246</v>
      </c>
      <c r="G933">
        <v>3.143E-2</v>
      </c>
      <c r="H933">
        <v>630399.73</v>
      </c>
      <c r="I933">
        <v>3672375.09</v>
      </c>
      <c r="J933">
        <v>-69.62</v>
      </c>
      <c r="K933">
        <v>-69.62</v>
      </c>
      <c r="L933">
        <v>0</v>
      </c>
      <c r="M933">
        <v>18080724</v>
      </c>
      <c r="N933" t="s">
        <v>19</v>
      </c>
      <c r="O933">
        <v>24</v>
      </c>
      <c r="P933">
        <v>32</v>
      </c>
      <c r="Q933">
        <v>5963</v>
      </c>
    </row>
    <row r="934" spans="1:17" x14ac:dyDescent="0.25">
      <c r="A934" t="s">
        <v>375</v>
      </c>
      <c r="B934" t="s">
        <v>307</v>
      </c>
      <c r="C934" t="s">
        <v>13</v>
      </c>
      <c r="D934" t="s">
        <v>14</v>
      </c>
      <c r="E934" t="s">
        <v>137</v>
      </c>
      <c r="F934" t="s">
        <v>247</v>
      </c>
      <c r="G934">
        <v>3.1009999999999999E-2</v>
      </c>
      <c r="H934">
        <v>630399.73</v>
      </c>
      <c r="I934">
        <v>3672375.09</v>
      </c>
      <c r="J934">
        <v>-69.62</v>
      </c>
      <c r="K934">
        <v>-69.62</v>
      </c>
      <c r="L934">
        <v>0</v>
      </c>
      <c r="M934">
        <v>21080524</v>
      </c>
      <c r="N934" t="s">
        <v>19</v>
      </c>
      <c r="O934">
        <v>24</v>
      </c>
      <c r="P934">
        <v>32</v>
      </c>
      <c r="Q934">
        <v>5963</v>
      </c>
    </row>
    <row r="935" spans="1:17" x14ac:dyDescent="0.25">
      <c r="A935" t="s">
        <v>375</v>
      </c>
      <c r="B935" t="s">
        <v>307</v>
      </c>
      <c r="C935" t="s">
        <v>13</v>
      </c>
      <c r="D935" t="s">
        <v>14</v>
      </c>
      <c r="E935" t="s">
        <v>137</v>
      </c>
      <c r="F935" t="s">
        <v>248</v>
      </c>
      <c r="G935">
        <v>3.0720000000000001E-2</v>
      </c>
      <c r="H935">
        <v>630399.73</v>
      </c>
      <c r="I935">
        <v>3672375.09</v>
      </c>
      <c r="J935">
        <v>-69.62</v>
      </c>
      <c r="K935">
        <v>-69.62</v>
      </c>
      <c r="L935">
        <v>0</v>
      </c>
      <c r="M935">
        <v>17090224</v>
      </c>
      <c r="N935" t="s">
        <v>19</v>
      </c>
      <c r="O935">
        <v>24</v>
      </c>
      <c r="P935">
        <v>32</v>
      </c>
      <c r="Q935">
        <v>5963</v>
      </c>
    </row>
    <row r="936" spans="1:17" x14ac:dyDescent="0.25">
      <c r="A936" t="s">
        <v>375</v>
      </c>
      <c r="B936" t="s">
        <v>307</v>
      </c>
      <c r="C936" t="s">
        <v>13</v>
      </c>
      <c r="D936" t="s">
        <v>14</v>
      </c>
      <c r="E936" t="s">
        <v>137</v>
      </c>
      <c r="F936" t="s">
        <v>15</v>
      </c>
      <c r="G936">
        <v>3.0540000000000001E-2</v>
      </c>
      <c r="H936">
        <v>630399.73</v>
      </c>
      <c r="I936">
        <v>3672375.09</v>
      </c>
      <c r="J936">
        <v>-69.62</v>
      </c>
      <c r="K936">
        <v>-69.62</v>
      </c>
      <c r="L936">
        <v>0</v>
      </c>
      <c r="M936">
        <v>21071224</v>
      </c>
      <c r="N936" t="s">
        <v>19</v>
      </c>
      <c r="O936">
        <v>24</v>
      </c>
      <c r="P936">
        <v>32</v>
      </c>
      <c r="Q936">
        <v>5963</v>
      </c>
    </row>
    <row r="937" spans="1:17" x14ac:dyDescent="0.25">
      <c r="A937" t="s">
        <v>375</v>
      </c>
      <c r="B937" t="s">
        <v>307</v>
      </c>
      <c r="C937" t="s">
        <v>13</v>
      </c>
      <c r="D937" t="s">
        <v>14</v>
      </c>
      <c r="E937" t="s">
        <v>138</v>
      </c>
      <c r="F937" t="s">
        <v>4</v>
      </c>
      <c r="G937">
        <v>3.8080000000000003E-2</v>
      </c>
      <c r="H937">
        <v>630714.82999999996</v>
      </c>
      <c r="I937">
        <v>3672303.97</v>
      </c>
      <c r="J937">
        <v>-68.959999999999994</v>
      </c>
      <c r="K937">
        <v>-68.959999999999994</v>
      </c>
      <c r="L937">
        <v>0</v>
      </c>
      <c r="M937">
        <v>15122324</v>
      </c>
      <c r="N937" t="s">
        <v>19</v>
      </c>
      <c r="O937">
        <v>24</v>
      </c>
      <c r="P937">
        <v>32</v>
      </c>
      <c r="Q937">
        <v>5963</v>
      </c>
    </row>
    <row r="938" spans="1:17" x14ac:dyDescent="0.25">
      <c r="A938" t="s">
        <v>375</v>
      </c>
      <c r="B938" t="s">
        <v>307</v>
      </c>
      <c r="C938" t="s">
        <v>13</v>
      </c>
      <c r="D938" t="s">
        <v>14</v>
      </c>
      <c r="E938" t="s">
        <v>138</v>
      </c>
      <c r="F938" t="s">
        <v>6</v>
      </c>
      <c r="G938">
        <v>3.4860000000000002E-2</v>
      </c>
      <c r="H938">
        <v>630399.73</v>
      </c>
      <c r="I938">
        <v>3672375.09</v>
      </c>
      <c r="J938">
        <v>-69.62</v>
      </c>
      <c r="K938">
        <v>-69.62</v>
      </c>
      <c r="L938">
        <v>0</v>
      </c>
      <c r="M938">
        <v>18072824</v>
      </c>
      <c r="N938" t="s">
        <v>19</v>
      </c>
      <c r="O938">
        <v>24</v>
      </c>
      <c r="P938">
        <v>32</v>
      </c>
      <c r="Q938">
        <v>5963</v>
      </c>
    </row>
    <row r="939" spans="1:17" x14ac:dyDescent="0.25">
      <c r="A939" t="s">
        <v>375</v>
      </c>
      <c r="B939" t="s">
        <v>307</v>
      </c>
      <c r="C939" t="s">
        <v>13</v>
      </c>
      <c r="D939" t="s">
        <v>14</v>
      </c>
      <c r="E939" t="s">
        <v>138</v>
      </c>
      <c r="F939" t="s">
        <v>246</v>
      </c>
      <c r="G939">
        <v>3.4689999999999999E-2</v>
      </c>
      <c r="H939">
        <v>630399.73</v>
      </c>
      <c r="I939">
        <v>3672375.09</v>
      </c>
      <c r="J939">
        <v>-69.62</v>
      </c>
      <c r="K939">
        <v>-69.62</v>
      </c>
      <c r="L939">
        <v>0</v>
      </c>
      <c r="M939">
        <v>17090224</v>
      </c>
      <c r="N939" t="s">
        <v>19</v>
      </c>
      <c r="O939">
        <v>24</v>
      </c>
      <c r="P939">
        <v>32</v>
      </c>
      <c r="Q939">
        <v>5963</v>
      </c>
    </row>
    <row r="940" spans="1:17" x14ac:dyDescent="0.25">
      <c r="A940" t="s">
        <v>375</v>
      </c>
      <c r="B940" t="s">
        <v>307</v>
      </c>
      <c r="C940" t="s">
        <v>13</v>
      </c>
      <c r="D940" t="s">
        <v>14</v>
      </c>
      <c r="E940" t="s">
        <v>138</v>
      </c>
      <c r="F940" t="s">
        <v>247</v>
      </c>
      <c r="G940">
        <v>3.2219999999999999E-2</v>
      </c>
      <c r="H940">
        <v>630399.73</v>
      </c>
      <c r="I940">
        <v>3672375.09</v>
      </c>
      <c r="J940">
        <v>-69.62</v>
      </c>
      <c r="K940">
        <v>-69.62</v>
      </c>
      <c r="L940">
        <v>0</v>
      </c>
      <c r="M940">
        <v>21071224</v>
      </c>
      <c r="N940" t="s">
        <v>19</v>
      </c>
      <c r="O940">
        <v>24</v>
      </c>
      <c r="P940">
        <v>32</v>
      </c>
      <c r="Q940">
        <v>5963</v>
      </c>
    </row>
    <row r="941" spans="1:17" x14ac:dyDescent="0.25">
      <c r="A941" t="s">
        <v>375</v>
      </c>
      <c r="B941" t="s">
        <v>307</v>
      </c>
      <c r="C941" t="s">
        <v>13</v>
      </c>
      <c r="D941" t="s">
        <v>14</v>
      </c>
      <c r="E941" t="s">
        <v>138</v>
      </c>
      <c r="F941" t="s">
        <v>248</v>
      </c>
      <c r="G941">
        <v>3.005E-2</v>
      </c>
      <c r="H941">
        <v>630399.73</v>
      </c>
      <c r="I941">
        <v>3672375.09</v>
      </c>
      <c r="J941">
        <v>-69.62</v>
      </c>
      <c r="K941">
        <v>-69.62</v>
      </c>
      <c r="L941">
        <v>0</v>
      </c>
      <c r="M941">
        <v>21080524</v>
      </c>
      <c r="N941" t="s">
        <v>19</v>
      </c>
      <c r="O941">
        <v>24</v>
      </c>
      <c r="P941">
        <v>32</v>
      </c>
      <c r="Q941">
        <v>5963</v>
      </c>
    </row>
    <row r="942" spans="1:17" x14ac:dyDescent="0.25">
      <c r="A942" t="s">
        <v>375</v>
      </c>
      <c r="B942" t="s">
        <v>307</v>
      </c>
      <c r="C942" t="s">
        <v>13</v>
      </c>
      <c r="D942" t="s">
        <v>14</v>
      </c>
      <c r="E942" t="s">
        <v>138</v>
      </c>
      <c r="F942" t="s">
        <v>15</v>
      </c>
      <c r="G942">
        <v>2.9229999999999999E-2</v>
      </c>
      <c r="H942">
        <v>630399.73</v>
      </c>
      <c r="I942">
        <v>3672375.09</v>
      </c>
      <c r="J942">
        <v>-69.62</v>
      </c>
      <c r="K942">
        <v>-69.62</v>
      </c>
      <c r="L942">
        <v>0</v>
      </c>
      <c r="M942">
        <v>18080724</v>
      </c>
      <c r="N942" t="s">
        <v>19</v>
      </c>
      <c r="O942">
        <v>24</v>
      </c>
      <c r="P942">
        <v>32</v>
      </c>
      <c r="Q942">
        <v>5963</v>
      </c>
    </row>
    <row r="943" spans="1:17" x14ac:dyDescent="0.25">
      <c r="A943" t="s">
        <v>375</v>
      </c>
      <c r="B943" t="s">
        <v>307</v>
      </c>
      <c r="C943" t="s">
        <v>13</v>
      </c>
      <c r="D943" t="s">
        <v>14</v>
      </c>
      <c r="E943" t="s">
        <v>139</v>
      </c>
      <c r="F943" t="s">
        <v>4</v>
      </c>
      <c r="G943">
        <v>4.5850000000000002E-2</v>
      </c>
      <c r="H943">
        <v>630399.73</v>
      </c>
      <c r="I943">
        <v>3672375.09</v>
      </c>
      <c r="J943">
        <v>-69.62</v>
      </c>
      <c r="K943">
        <v>-69.62</v>
      </c>
      <c r="L943">
        <v>0</v>
      </c>
      <c r="M943">
        <v>17072824</v>
      </c>
      <c r="N943" t="s">
        <v>19</v>
      </c>
      <c r="O943">
        <v>24</v>
      </c>
      <c r="P943">
        <v>32</v>
      </c>
      <c r="Q943">
        <v>5963</v>
      </c>
    </row>
    <row r="944" spans="1:17" x14ac:dyDescent="0.25">
      <c r="A944" t="s">
        <v>375</v>
      </c>
      <c r="B944" t="s">
        <v>307</v>
      </c>
      <c r="C944" t="s">
        <v>13</v>
      </c>
      <c r="D944" t="s">
        <v>14</v>
      </c>
      <c r="E944" t="s">
        <v>139</v>
      </c>
      <c r="F944" t="s">
        <v>6</v>
      </c>
      <c r="G944">
        <v>4.4159999999999998E-2</v>
      </c>
      <c r="H944">
        <v>630399.73</v>
      </c>
      <c r="I944">
        <v>3672375.09</v>
      </c>
      <c r="J944">
        <v>-69.62</v>
      </c>
      <c r="K944">
        <v>-69.62</v>
      </c>
      <c r="L944">
        <v>0</v>
      </c>
      <c r="M944">
        <v>17090224</v>
      </c>
      <c r="N944" t="s">
        <v>19</v>
      </c>
      <c r="O944">
        <v>24</v>
      </c>
      <c r="P944">
        <v>32</v>
      </c>
      <c r="Q944">
        <v>5963</v>
      </c>
    </row>
    <row r="945" spans="1:17" x14ac:dyDescent="0.25">
      <c r="A945" t="s">
        <v>375</v>
      </c>
      <c r="B945" t="s">
        <v>307</v>
      </c>
      <c r="C945" t="s">
        <v>13</v>
      </c>
      <c r="D945" t="s">
        <v>14</v>
      </c>
      <c r="E945" t="s">
        <v>139</v>
      </c>
      <c r="F945" t="s">
        <v>246</v>
      </c>
      <c r="G945">
        <v>4.3720000000000002E-2</v>
      </c>
      <c r="H945">
        <v>630399.73</v>
      </c>
      <c r="I945">
        <v>3672375.09</v>
      </c>
      <c r="J945">
        <v>-69.62</v>
      </c>
      <c r="K945">
        <v>-69.62</v>
      </c>
      <c r="L945">
        <v>0</v>
      </c>
      <c r="M945">
        <v>21080524</v>
      </c>
      <c r="N945" t="s">
        <v>19</v>
      </c>
      <c r="O945">
        <v>24</v>
      </c>
      <c r="P945">
        <v>32</v>
      </c>
      <c r="Q945">
        <v>5963</v>
      </c>
    </row>
    <row r="946" spans="1:17" x14ac:dyDescent="0.25">
      <c r="A946" t="s">
        <v>375</v>
      </c>
      <c r="B946" t="s">
        <v>307</v>
      </c>
      <c r="C946" t="s">
        <v>13</v>
      </c>
      <c r="D946" t="s">
        <v>14</v>
      </c>
      <c r="E946" t="s">
        <v>139</v>
      </c>
      <c r="F946" t="s">
        <v>247</v>
      </c>
      <c r="G946">
        <v>4.0989999999999999E-2</v>
      </c>
      <c r="H946">
        <v>630399.73</v>
      </c>
      <c r="I946">
        <v>3672375.09</v>
      </c>
      <c r="J946">
        <v>-69.62</v>
      </c>
      <c r="K946">
        <v>-69.62</v>
      </c>
      <c r="L946">
        <v>0</v>
      </c>
      <c r="M946">
        <v>18072824</v>
      </c>
      <c r="N946" t="s">
        <v>19</v>
      </c>
      <c r="O946">
        <v>24</v>
      </c>
      <c r="P946">
        <v>32</v>
      </c>
      <c r="Q946">
        <v>5963</v>
      </c>
    </row>
    <row r="947" spans="1:17" x14ac:dyDescent="0.25">
      <c r="A947" t="s">
        <v>375</v>
      </c>
      <c r="B947" t="s">
        <v>307</v>
      </c>
      <c r="C947" t="s">
        <v>13</v>
      </c>
      <c r="D947" t="s">
        <v>14</v>
      </c>
      <c r="E947" t="s">
        <v>139</v>
      </c>
      <c r="F947" t="s">
        <v>248</v>
      </c>
      <c r="G947">
        <v>4.095E-2</v>
      </c>
      <c r="H947">
        <v>630399.73</v>
      </c>
      <c r="I947">
        <v>3672375.09</v>
      </c>
      <c r="J947">
        <v>-69.62</v>
      </c>
      <c r="K947">
        <v>-69.62</v>
      </c>
      <c r="L947">
        <v>0</v>
      </c>
      <c r="M947">
        <v>21071224</v>
      </c>
      <c r="N947" t="s">
        <v>19</v>
      </c>
      <c r="O947">
        <v>24</v>
      </c>
      <c r="P947">
        <v>32</v>
      </c>
      <c r="Q947">
        <v>5963</v>
      </c>
    </row>
    <row r="948" spans="1:17" x14ac:dyDescent="0.25">
      <c r="A948" t="s">
        <v>375</v>
      </c>
      <c r="B948" t="s">
        <v>307</v>
      </c>
      <c r="C948" t="s">
        <v>13</v>
      </c>
      <c r="D948" t="s">
        <v>14</v>
      </c>
      <c r="E948" t="s">
        <v>139</v>
      </c>
      <c r="F948" t="s">
        <v>15</v>
      </c>
      <c r="G948">
        <v>4.0529999999999997E-2</v>
      </c>
      <c r="H948">
        <v>630399.73</v>
      </c>
      <c r="I948">
        <v>3672375.09</v>
      </c>
      <c r="J948">
        <v>-69.62</v>
      </c>
      <c r="K948">
        <v>-69.62</v>
      </c>
      <c r="L948">
        <v>0</v>
      </c>
      <c r="M948">
        <v>16080224</v>
      </c>
      <c r="N948" t="s">
        <v>19</v>
      </c>
      <c r="O948">
        <v>24</v>
      </c>
      <c r="P948">
        <v>32</v>
      </c>
      <c r="Q948">
        <v>5963</v>
      </c>
    </row>
    <row r="949" spans="1:17" x14ac:dyDescent="0.25">
      <c r="A949" t="s">
        <v>375</v>
      </c>
      <c r="B949" t="s">
        <v>307</v>
      </c>
      <c r="C949" t="s">
        <v>13</v>
      </c>
      <c r="D949" t="s">
        <v>14</v>
      </c>
      <c r="E949" t="s">
        <v>140</v>
      </c>
      <c r="F949" t="s">
        <v>4</v>
      </c>
      <c r="G949">
        <v>4.4990000000000002E-2</v>
      </c>
      <c r="H949">
        <v>630399.73</v>
      </c>
      <c r="I949">
        <v>3672375.09</v>
      </c>
      <c r="J949">
        <v>-69.62</v>
      </c>
      <c r="K949">
        <v>-69.62</v>
      </c>
      <c r="L949">
        <v>0</v>
      </c>
      <c r="M949">
        <v>17072824</v>
      </c>
      <c r="N949" t="s">
        <v>19</v>
      </c>
      <c r="O949">
        <v>24</v>
      </c>
      <c r="P949">
        <v>32</v>
      </c>
      <c r="Q949">
        <v>5963</v>
      </c>
    </row>
    <row r="950" spans="1:17" x14ac:dyDescent="0.25">
      <c r="A950" t="s">
        <v>375</v>
      </c>
      <c r="B950" t="s">
        <v>307</v>
      </c>
      <c r="C950" t="s">
        <v>13</v>
      </c>
      <c r="D950" t="s">
        <v>14</v>
      </c>
      <c r="E950" t="s">
        <v>140</v>
      </c>
      <c r="F950" t="s">
        <v>6</v>
      </c>
      <c r="G950">
        <v>4.3049999999999998E-2</v>
      </c>
      <c r="H950">
        <v>630399.73</v>
      </c>
      <c r="I950">
        <v>3672375.09</v>
      </c>
      <c r="J950">
        <v>-69.62</v>
      </c>
      <c r="K950">
        <v>-69.62</v>
      </c>
      <c r="L950">
        <v>0</v>
      </c>
      <c r="M950">
        <v>17090224</v>
      </c>
      <c r="N950" t="s">
        <v>19</v>
      </c>
      <c r="O950">
        <v>24</v>
      </c>
      <c r="P950">
        <v>32</v>
      </c>
      <c r="Q950">
        <v>5963</v>
      </c>
    </row>
    <row r="951" spans="1:17" x14ac:dyDescent="0.25">
      <c r="A951" t="s">
        <v>375</v>
      </c>
      <c r="B951" t="s">
        <v>307</v>
      </c>
      <c r="C951" t="s">
        <v>13</v>
      </c>
      <c r="D951" t="s">
        <v>14</v>
      </c>
      <c r="E951" t="s">
        <v>140</v>
      </c>
      <c r="F951" t="s">
        <v>246</v>
      </c>
      <c r="G951">
        <v>4.2340000000000003E-2</v>
      </c>
      <c r="H951">
        <v>630399.73</v>
      </c>
      <c r="I951">
        <v>3672375.09</v>
      </c>
      <c r="J951">
        <v>-69.62</v>
      </c>
      <c r="K951">
        <v>-69.62</v>
      </c>
      <c r="L951">
        <v>0</v>
      </c>
      <c r="M951">
        <v>21080524</v>
      </c>
      <c r="N951" t="s">
        <v>19</v>
      </c>
      <c r="O951">
        <v>24</v>
      </c>
      <c r="P951">
        <v>32</v>
      </c>
      <c r="Q951">
        <v>5963</v>
      </c>
    </row>
    <row r="952" spans="1:17" x14ac:dyDescent="0.25">
      <c r="A952" t="s">
        <v>375</v>
      </c>
      <c r="B952" t="s">
        <v>307</v>
      </c>
      <c r="C952" t="s">
        <v>13</v>
      </c>
      <c r="D952" t="s">
        <v>14</v>
      </c>
      <c r="E952" t="s">
        <v>140</v>
      </c>
      <c r="F952" t="s">
        <v>247</v>
      </c>
      <c r="G952">
        <v>4.002E-2</v>
      </c>
      <c r="H952">
        <v>630399.73</v>
      </c>
      <c r="I952">
        <v>3672375.09</v>
      </c>
      <c r="J952">
        <v>-69.62</v>
      </c>
      <c r="K952">
        <v>-69.62</v>
      </c>
      <c r="L952">
        <v>0</v>
      </c>
      <c r="M952">
        <v>21071224</v>
      </c>
      <c r="N952" t="s">
        <v>19</v>
      </c>
      <c r="O952">
        <v>24</v>
      </c>
      <c r="P952">
        <v>32</v>
      </c>
      <c r="Q952">
        <v>5963</v>
      </c>
    </row>
    <row r="953" spans="1:17" x14ac:dyDescent="0.25">
      <c r="A953" t="s">
        <v>375</v>
      </c>
      <c r="B953" t="s">
        <v>307</v>
      </c>
      <c r="C953" t="s">
        <v>13</v>
      </c>
      <c r="D953" t="s">
        <v>14</v>
      </c>
      <c r="E953" t="s">
        <v>140</v>
      </c>
      <c r="F953" t="s">
        <v>248</v>
      </c>
      <c r="G953">
        <v>3.9989999999999998E-2</v>
      </c>
      <c r="H953">
        <v>630399.73</v>
      </c>
      <c r="I953">
        <v>3672375.09</v>
      </c>
      <c r="J953">
        <v>-69.62</v>
      </c>
      <c r="K953">
        <v>-69.62</v>
      </c>
      <c r="L953">
        <v>0</v>
      </c>
      <c r="M953">
        <v>18072824</v>
      </c>
      <c r="N953" t="s">
        <v>19</v>
      </c>
      <c r="O953">
        <v>24</v>
      </c>
      <c r="P953">
        <v>32</v>
      </c>
      <c r="Q953">
        <v>5963</v>
      </c>
    </row>
    <row r="954" spans="1:17" x14ac:dyDescent="0.25">
      <c r="A954" t="s">
        <v>375</v>
      </c>
      <c r="B954" t="s">
        <v>307</v>
      </c>
      <c r="C954" t="s">
        <v>13</v>
      </c>
      <c r="D954" t="s">
        <v>14</v>
      </c>
      <c r="E954" t="s">
        <v>140</v>
      </c>
      <c r="F954" t="s">
        <v>15</v>
      </c>
      <c r="G954">
        <v>3.8809999999999997E-2</v>
      </c>
      <c r="H954">
        <v>630399.73</v>
      </c>
      <c r="I954">
        <v>3672375.09</v>
      </c>
      <c r="J954">
        <v>-69.62</v>
      </c>
      <c r="K954">
        <v>-69.62</v>
      </c>
      <c r="L954">
        <v>0</v>
      </c>
      <c r="M954">
        <v>16080224</v>
      </c>
      <c r="N954" t="s">
        <v>19</v>
      </c>
      <c r="O954">
        <v>24</v>
      </c>
      <c r="P954">
        <v>32</v>
      </c>
      <c r="Q954">
        <v>5963</v>
      </c>
    </row>
    <row r="955" spans="1:17" x14ac:dyDescent="0.25">
      <c r="A955" t="s">
        <v>375</v>
      </c>
      <c r="B955" t="s">
        <v>308</v>
      </c>
      <c r="C955" t="s">
        <v>21</v>
      </c>
      <c r="D955" t="s">
        <v>22</v>
      </c>
      <c r="E955" t="s">
        <v>3</v>
      </c>
      <c r="F955" t="s">
        <v>4</v>
      </c>
      <c r="G955">
        <v>3.08162</v>
      </c>
      <c r="H955">
        <v>630593.64</v>
      </c>
      <c r="I955">
        <v>3671995.77</v>
      </c>
      <c r="J955">
        <v>-69.02</v>
      </c>
      <c r="K955">
        <v>-69.02</v>
      </c>
      <c r="L955">
        <v>0</v>
      </c>
      <c r="M955" t="s">
        <v>377</v>
      </c>
      <c r="N955" t="s">
        <v>19</v>
      </c>
      <c r="O955">
        <v>24</v>
      </c>
      <c r="P955">
        <v>32</v>
      </c>
      <c r="Q955">
        <v>5963</v>
      </c>
    </row>
    <row r="956" spans="1:17" x14ac:dyDescent="0.25">
      <c r="A956" t="s">
        <v>375</v>
      </c>
      <c r="B956" t="s">
        <v>308</v>
      </c>
      <c r="C956" t="s">
        <v>21</v>
      </c>
      <c r="D956" t="s">
        <v>22</v>
      </c>
      <c r="E956" t="s">
        <v>251</v>
      </c>
      <c r="F956" t="s">
        <v>4</v>
      </c>
      <c r="G956">
        <v>2.9682900000000001</v>
      </c>
      <c r="H956">
        <v>630593.64</v>
      </c>
      <c r="I956">
        <v>3671995.77</v>
      </c>
      <c r="J956">
        <v>-69.02</v>
      </c>
      <c r="K956">
        <v>-69.02</v>
      </c>
      <c r="L956">
        <v>0</v>
      </c>
      <c r="M956" t="s">
        <v>377</v>
      </c>
      <c r="N956" t="s">
        <v>19</v>
      </c>
      <c r="O956">
        <v>24</v>
      </c>
      <c r="P956">
        <v>32</v>
      </c>
      <c r="Q956">
        <v>5963</v>
      </c>
    </row>
    <row r="957" spans="1:17" x14ac:dyDescent="0.25">
      <c r="A957" t="s">
        <v>375</v>
      </c>
      <c r="B957" t="s">
        <v>308</v>
      </c>
      <c r="C957" t="s">
        <v>21</v>
      </c>
      <c r="D957" t="s">
        <v>22</v>
      </c>
      <c r="E957" t="s">
        <v>255</v>
      </c>
      <c r="F957" t="s">
        <v>4</v>
      </c>
      <c r="G957">
        <v>0.34598000000000001</v>
      </c>
      <c r="H957">
        <v>630423.97</v>
      </c>
      <c r="I957">
        <v>3672375.09</v>
      </c>
      <c r="J957">
        <v>-69.58</v>
      </c>
      <c r="K957">
        <v>-69.58</v>
      </c>
      <c r="L957">
        <v>0</v>
      </c>
      <c r="M957" t="s">
        <v>377</v>
      </c>
      <c r="N957" t="s">
        <v>19</v>
      </c>
      <c r="O957">
        <v>24</v>
      </c>
      <c r="P957">
        <v>32</v>
      </c>
      <c r="Q957">
        <v>5963</v>
      </c>
    </row>
    <row r="958" spans="1:17" x14ac:dyDescent="0.25">
      <c r="A958" t="s">
        <v>375</v>
      </c>
      <c r="B958" t="s">
        <v>308</v>
      </c>
      <c r="C958" t="s">
        <v>21</v>
      </c>
      <c r="D958" t="s">
        <v>22</v>
      </c>
      <c r="E958" t="s">
        <v>7</v>
      </c>
      <c r="F958" t="s">
        <v>4</v>
      </c>
      <c r="G958">
        <v>3.08162</v>
      </c>
      <c r="H958">
        <v>630593.64</v>
      </c>
      <c r="I958">
        <v>3671995.77</v>
      </c>
      <c r="J958">
        <v>-69.02</v>
      </c>
      <c r="K958">
        <v>-69.02</v>
      </c>
      <c r="L958">
        <v>0</v>
      </c>
      <c r="M958" t="s">
        <v>377</v>
      </c>
      <c r="N958" t="s">
        <v>19</v>
      </c>
      <c r="O958">
        <v>24</v>
      </c>
      <c r="P958">
        <v>32</v>
      </c>
      <c r="Q958">
        <v>5963</v>
      </c>
    </row>
    <row r="959" spans="1:17" x14ac:dyDescent="0.25">
      <c r="A959" t="s">
        <v>375</v>
      </c>
      <c r="B959" t="s">
        <v>308</v>
      </c>
      <c r="C959" t="s">
        <v>21</v>
      </c>
      <c r="D959" t="s">
        <v>22</v>
      </c>
      <c r="E959" t="s">
        <v>252</v>
      </c>
      <c r="F959" t="s">
        <v>4</v>
      </c>
      <c r="G959">
        <v>0.14652999999999999</v>
      </c>
      <c r="H959">
        <v>630423.97</v>
      </c>
      <c r="I959">
        <v>3672375.09</v>
      </c>
      <c r="J959">
        <v>-69.58</v>
      </c>
      <c r="K959">
        <v>-69.58</v>
      </c>
      <c r="L959">
        <v>0</v>
      </c>
      <c r="M959" t="s">
        <v>377</v>
      </c>
      <c r="N959" t="s">
        <v>19</v>
      </c>
      <c r="O959">
        <v>24</v>
      </c>
      <c r="P959">
        <v>32</v>
      </c>
      <c r="Q959">
        <v>5963</v>
      </c>
    </row>
    <row r="960" spans="1:17" x14ac:dyDescent="0.25">
      <c r="A960" t="s">
        <v>375</v>
      </c>
      <c r="B960" t="s">
        <v>308</v>
      </c>
      <c r="C960" t="s">
        <v>21</v>
      </c>
      <c r="D960" t="s">
        <v>22</v>
      </c>
      <c r="E960" t="s">
        <v>253</v>
      </c>
      <c r="F960" t="s">
        <v>4</v>
      </c>
      <c r="G960">
        <v>9.2090000000000005E-2</v>
      </c>
      <c r="H960">
        <v>630399.73</v>
      </c>
      <c r="I960">
        <v>3672375.09</v>
      </c>
      <c r="J960">
        <v>-69.62</v>
      </c>
      <c r="K960">
        <v>-69.62</v>
      </c>
      <c r="L960">
        <v>0</v>
      </c>
      <c r="M960" t="s">
        <v>377</v>
      </c>
      <c r="N960" t="s">
        <v>19</v>
      </c>
      <c r="O960">
        <v>24</v>
      </c>
      <c r="P960">
        <v>32</v>
      </c>
      <c r="Q960">
        <v>5963</v>
      </c>
    </row>
    <row r="961" spans="1:17" x14ac:dyDescent="0.25">
      <c r="A961" t="s">
        <v>375</v>
      </c>
      <c r="B961" t="s">
        <v>308</v>
      </c>
      <c r="C961" t="s">
        <v>21</v>
      </c>
      <c r="D961" t="s">
        <v>22</v>
      </c>
      <c r="E961" t="s">
        <v>254</v>
      </c>
      <c r="F961" t="s">
        <v>4</v>
      </c>
      <c r="G961">
        <v>0.10671</v>
      </c>
      <c r="H961">
        <v>630399.73</v>
      </c>
      <c r="I961">
        <v>3672375.09</v>
      </c>
      <c r="J961">
        <v>-69.62</v>
      </c>
      <c r="K961">
        <v>-69.62</v>
      </c>
      <c r="L961">
        <v>0</v>
      </c>
      <c r="M961" t="s">
        <v>377</v>
      </c>
      <c r="N961" t="s">
        <v>19</v>
      </c>
      <c r="O961">
        <v>24</v>
      </c>
      <c r="P961">
        <v>32</v>
      </c>
      <c r="Q961">
        <v>5963</v>
      </c>
    </row>
    <row r="962" spans="1:17" x14ac:dyDescent="0.25">
      <c r="A962" t="s">
        <v>375</v>
      </c>
      <c r="B962" t="s">
        <v>308</v>
      </c>
      <c r="C962" t="s">
        <v>21</v>
      </c>
      <c r="D962" t="s">
        <v>22</v>
      </c>
      <c r="E962" t="s">
        <v>256</v>
      </c>
      <c r="F962" t="s">
        <v>4</v>
      </c>
      <c r="G962">
        <v>3.6360000000000003E-2</v>
      </c>
      <c r="H962">
        <v>630714.82999999996</v>
      </c>
      <c r="I962">
        <v>3672232.85</v>
      </c>
      <c r="J962">
        <v>-68.91</v>
      </c>
      <c r="K962">
        <v>-68.91</v>
      </c>
      <c r="L962">
        <v>0</v>
      </c>
      <c r="M962" t="s">
        <v>377</v>
      </c>
      <c r="N962" t="s">
        <v>19</v>
      </c>
      <c r="O962">
        <v>24</v>
      </c>
      <c r="P962">
        <v>32</v>
      </c>
      <c r="Q962">
        <v>5963</v>
      </c>
    </row>
    <row r="963" spans="1:17" x14ac:dyDescent="0.25">
      <c r="A963" t="s">
        <v>375</v>
      </c>
      <c r="B963" t="s">
        <v>308</v>
      </c>
      <c r="C963" t="s">
        <v>21</v>
      </c>
      <c r="D963" t="s">
        <v>22</v>
      </c>
      <c r="E963" t="s">
        <v>125</v>
      </c>
      <c r="F963" t="s">
        <v>4</v>
      </c>
      <c r="G963">
        <v>0.22181000000000001</v>
      </c>
      <c r="H963">
        <v>630714.82999999996</v>
      </c>
      <c r="I963">
        <v>3672256.55</v>
      </c>
      <c r="J963">
        <v>-68.92</v>
      </c>
      <c r="K963">
        <v>-68.92</v>
      </c>
      <c r="L963">
        <v>0</v>
      </c>
      <c r="M963" t="s">
        <v>377</v>
      </c>
      <c r="N963" t="s">
        <v>19</v>
      </c>
      <c r="O963">
        <v>24</v>
      </c>
      <c r="P963">
        <v>32</v>
      </c>
      <c r="Q963">
        <v>5963</v>
      </c>
    </row>
    <row r="964" spans="1:17" x14ac:dyDescent="0.25">
      <c r="A964" t="s">
        <v>375</v>
      </c>
      <c r="B964" t="s">
        <v>308</v>
      </c>
      <c r="C964" t="s">
        <v>21</v>
      </c>
      <c r="D964" t="s">
        <v>22</v>
      </c>
      <c r="E964" t="s">
        <v>128</v>
      </c>
      <c r="F964" t="s">
        <v>4</v>
      </c>
      <c r="G964">
        <v>0.25824000000000003</v>
      </c>
      <c r="H964">
        <v>630520.92000000004</v>
      </c>
      <c r="I964">
        <v>3671995.77</v>
      </c>
      <c r="J964">
        <v>-69.150000000000006</v>
      </c>
      <c r="K964">
        <v>-69.150000000000006</v>
      </c>
      <c r="L964">
        <v>0</v>
      </c>
      <c r="M964" t="s">
        <v>377</v>
      </c>
      <c r="N964" t="s">
        <v>19</v>
      </c>
      <c r="O964">
        <v>24</v>
      </c>
      <c r="P964">
        <v>32</v>
      </c>
      <c r="Q964">
        <v>5963</v>
      </c>
    </row>
    <row r="965" spans="1:17" x14ac:dyDescent="0.25">
      <c r="A965" t="s">
        <v>375</v>
      </c>
      <c r="B965" t="s">
        <v>308</v>
      </c>
      <c r="C965" t="s">
        <v>21</v>
      </c>
      <c r="D965" t="s">
        <v>22</v>
      </c>
      <c r="E965" t="s">
        <v>129</v>
      </c>
      <c r="F965" t="s">
        <v>4</v>
      </c>
      <c r="G965">
        <v>0.29385</v>
      </c>
      <c r="H965">
        <v>630545.16</v>
      </c>
      <c r="I965">
        <v>3671995.77</v>
      </c>
      <c r="J965">
        <v>-69.12</v>
      </c>
      <c r="K965">
        <v>-69.12</v>
      </c>
      <c r="L965">
        <v>0</v>
      </c>
      <c r="M965" t="s">
        <v>377</v>
      </c>
      <c r="N965" t="s">
        <v>19</v>
      </c>
      <c r="O965">
        <v>24</v>
      </c>
      <c r="P965">
        <v>32</v>
      </c>
      <c r="Q965">
        <v>5963</v>
      </c>
    </row>
    <row r="966" spans="1:17" x14ac:dyDescent="0.25">
      <c r="A966" t="s">
        <v>375</v>
      </c>
      <c r="B966" t="s">
        <v>308</v>
      </c>
      <c r="C966" t="s">
        <v>21</v>
      </c>
      <c r="D966" t="s">
        <v>22</v>
      </c>
      <c r="E966" t="s">
        <v>130</v>
      </c>
      <c r="F966" t="s">
        <v>4</v>
      </c>
      <c r="G966">
        <v>0.32812999999999998</v>
      </c>
      <c r="H966">
        <v>630520.92000000004</v>
      </c>
      <c r="I966">
        <v>3671995.77</v>
      </c>
      <c r="J966">
        <v>-69.150000000000006</v>
      </c>
      <c r="K966">
        <v>-69.150000000000006</v>
      </c>
      <c r="L966">
        <v>0</v>
      </c>
      <c r="M966" t="s">
        <v>377</v>
      </c>
      <c r="N966" t="s">
        <v>19</v>
      </c>
      <c r="O966">
        <v>24</v>
      </c>
      <c r="P966">
        <v>32</v>
      </c>
      <c r="Q966">
        <v>5963</v>
      </c>
    </row>
    <row r="967" spans="1:17" x14ac:dyDescent="0.25">
      <c r="A967" t="s">
        <v>375</v>
      </c>
      <c r="B967" t="s">
        <v>308</v>
      </c>
      <c r="C967" t="s">
        <v>21</v>
      </c>
      <c r="D967" t="s">
        <v>22</v>
      </c>
      <c r="E967" t="s">
        <v>131</v>
      </c>
      <c r="F967" t="s">
        <v>4</v>
      </c>
      <c r="G967">
        <v>0.35898999999999998</v>
      </c>
      <c r="H967">
        <v>630545.16</v>
      </c>
      <c r="I967">
        <v>3671995.77</v>
      </c>
      <c r="J967">
        <v>-69.12</v>
      </c>
      <c r="K967">
        <v>-69.12</v>
      </c>
      <c r="L967">
        <v>0</v>
      </c>
      <c r="M967" t="s">
        <v>377</v>
      </c>
      <c r="N967" t="s">
        <v>19</v>
      </c>
      <c r="O967">
        <v>24</v>
      </c>
      <c r="P967">
        <v>32</v>
      </c>
      <c r="Q967">
        <v>5963</v>
      </c>
    </row>
    <row r="968" spans="1:17" x14ac:dyDescent="0.25">
      <c r="A968" t="s">
        <v>375</v>
      </c>
      <c r="B968" t="s">
        <v>308</v>
      </c>
      <c r="C968" t="s">
        <v>21</v>
      </c>
      <c r="D968" t="s">
        <v>22</v>
      </c>
      <c r="E968" t="s">
        <v>132</v>
      </c>
      <c r="F968" t="s">
        <v>4</v>
      </c>
      <c r="G968">
        <v>0.37630000000000002</v>
      </c>
      <c r="H968">
        <v>630545.16</v>
      </c>
      <c r="I968">
        <v>3671995.77</v>
      </c>
      <c r="J968">
        <v>-69.12</v>
      </c>
      <c r="K968">
        <v>-69.12</v>
      </c>
      <c r="L968">
        <v>0</v>
      </c>
      <c r="M968" t="s">
        <v>377</v>
      </c>
      <c r="N968" t="s">
        <v>19</v>
      </c>
      <c r="O968">
        <v>24</v>
      </c>
      <c r="P968">
        <v>32</v>
      </c>
      <c r="Q968">
        <v>5963</v>
      </c>
    </row>
    <row r="969" spans="1:17" x14ac:dyDescent="0.25">
      <c r="A969" t="s">
        <v>375</v>
      </c>
      <c r="B969" t="s">
        <v>308</v>
      </c>
      <c r="C969" t="s">
        <v>21</v>
      </c>
      <c r="D969" t="s">
        <v>22</v>
      </c>
      <c r="E969" t="s">
        <v>133</v>
      </c>
      <c r="F969" t="s">
        <v>4</v>
      </c>
      <c r="G969">
        <v>0.38471</v>
      </c>
      <c r="H969">
        <v>630569.4</v>
      </c>
      <c r="I969">
        <v>3671995.77</v>
      </c>
      <c r="J969">
        <v>-69.069999999999993</v>
      </c>
      <c r="K969">
        <v>-69.069999999999993</v>
      </c>
      <c r="L969">
        <v>0</v>
      </c>
      <c r="M969" t="s">
        <v>377</v>
      </c>
      <c r="N969" t="s">
        <v>19</v>
      </c>
      <c r="O969">
        <v>24</v>
      </c>
      <c r="P969">
        <v>32</v>
      </c>
      <c r="Q969">
        <v>5963</v>
      </c>
    </row>
    <row r="970" spans="1:17" x14ac:dyDescent="0.25">
      <c r="A970" t="s">
        <v>375</v>
      </c>
      <c r="B970" t="s">
        <v>308</v>
      </c>
      <c r="C970" t="s">
        <v>21</v>
      </c>
      <c r="D970" t="s">
        <v>22</v>
      </c>
      <c r="E970" t="s">
        <v>219</v>
      </c>
      <c r="F970" t="s">
        <v>4</v>
      </c>
      <c r="G970">
        <v>0.40666999999999998</v>
      </c>
      <c r="H970">
        <v>630593.64</v>
      </c>
      <c r="I970">
        <v>3671995.77</v>
      </c>
      <c r="J970">
        <v>-69.02</v>
      </c>
      <c r="K970">
        <v>-69.02</v>
      </c>
      <c r="L970">
        <v>0</v>
      </c>
      <c r="M970" t="s">
        <v>377</v>
      </c>
      <c r="N970" t="s">
        <v>19</v>
      </c>
      <c r="O970">
        <v>24</v>
      </c>
      <c r="P970">
        <v>32</v>
      </c>
      <c r="Q970">
        <v>5963</v>
      </c>
    </row>
    <row r="971" spans="1:17" x14ac:dyDescent="0.25">
      <c r="A971" t="s">
        <v>375</v>
      </c>
      <c r="B971" t="s">
        <v>308</v>
      </c>
      <c r="C971" t="s">
        <v>21</v>
      </c>
      <c r="D971" t="s">
        <v>22</v>
      </c>
      <c r="E971" t="s">
        <v>220</v>
      </c>
      <c r="F971" t="s">
        <v>4</v>
      </c>
      <c r="G971">
        <v>0.39818999999999999</v>
      </c>
      <c r="H971">
        <v>630593.64</v>
      </c>
      <c r="I971">
        <v>3671995.77</v>
      </c>
      <c r="J971">
        <v>-69.02</v>
      </c>
      <c r="K971">
        <v>-69.02</v>
      </c>
      <c r="L971">
        <v>0</v>
      </c>
      <c r="M971" t="s">
        <v>377</v>
      </c>
      <c r="N971" t="s">
        <v>19</v>
      </c>
      <c r="O971">
        <v>24</v>
      </c>
      <c r="P971">
        <v>32</v>
      </c>
      <c r="Q971">
        <v>5963</v>
      </c>
    </row>
    <row r="972" spans="1:17" x14ac:dyDescent="0.25">
      <c r="A972" t="s">
        <v>375</v>
      </c>
      <c r="B972" t="s">
        <v>308</v>
      </c>
      <c r="C972" t="s">
        <v>21</v>
      </c>
      <c r="D972" t="s">
        <v>22</v>
      </c>
      <c r="E972" t="s">
        <v>221</v>
      </c>
      <c r="F972" t="s">
        <v>4</v>
      </c>
      <c r="G972">
        <v>0.34748000000000001</v>
      </c>
      <c r="H972">
        <v>630593.64</v>
      </c>
      <c r="I972">
        <v>3671995.77</v>
      </c>
      <c r="J972">
        <v>-69.02</v>
      </c>
      <c r="K972">
        <v>-69.02</v>
      </c>
      <c r="L972">
        <v>0</v>
      </c>
      <c r="M972" t="s">
        <v>377</v>
      </c>
      <c r="N972" t="s">
        <v>19</v>
      </c>
      <c r="O972">
        <v>24</v>
      </c>
      <c r="P972">
        <v>32</v>
      </c>
      <c r="Q972">
        <v>5963</v>
      </c>
    </row>
    <row r="973" spans="1:17" x14ac:dyDescent="0.25">
      <c r="A973" t="s">
        <v>375</v>
      </c>
      <c r="B973" t="s">
        <v>308</v>
      </c>
      <c r="C973" t="s">
        <v>21</v>
      </c>
      <c r="D973" t="s">
        <v>22</v>
      </c>
      <c r="E973" t="s">
        <v>222</v>
      </c>
      <c r="F973" t="s">
        <v>4</v>
      </c>
      <c r="G973">
        <v>0.25490000000000002</v>
      </c>
      <c r="H973">
        <v>630714.82999999996</v>
      </c>
      <c r="I973">
        <v>3672090.6</v>
      </c>
      <c r="J973">
        <v>-68.86</v>
      </c>
      <c r="K973">
        <v>-68.86</v>
      </c>
      <c r="L973">
        <v>0</v>
      </c>
      <c r="M973" t="s">
        <v>377</v>
      </c>
      <c r="N973" t="s">
        <v>19</v>
      </c>
      <c r="O973">
        <v>24</v>
      </c>
      <c r="P973">
        <v>32</v>
      </c>
      <c r="Q973">
        <v>5963</v>
      </c>
    </row>
    <row r="974" spans="1:17" x14ac:dyDescent="0.25">
      <c r="A974" t="s">
        <v>375</v>
      </c>
      <c r="B974" t="s">
        <v>308</v>
      </c>
      <c r="C974" t="s">
        <v>21</v>
      </c>
      <c r="D974" t="s">
        <v>22</v>
      </c>
      <c r="E974" t="s">
        <v>223</v>
      </c>
      <c r="F974" t="s">
        <v>4</v>
      </c>
      <c r="G974">
        <v>0.19985</v>
      </c>
      <c r="H974">
        <v>630714.82999999996</v>
      </c>
      <c r="I974">
        <v>3672090.6</v>
      </c>
      <c r="J974">
        <v>-68.86</v>
      </c>
      <c r="K974">
        <v>-68.86</v>
      </c>
      <c r="L974">
        <v>0</v>
      </c>
      <c r="M974" t="s">
        <v>377</v>
      </c>
      <c r="N974" t="s">
        <v>19</v>
      </c>
      <c r="O974">
        <v>24</v>
      </c>
      <c r="P974">
        <v>32</v>
      </c>
      <c r="Q974">
        <v>5963</v>
      </c>
    </row>
    <row r="975" spans="1:17" x14ac:dyDescent="0.25">
      <c r="A975" t="s">
        <v>375</v>
      </c>
      <c r="B975" t="s">
        <v>308</v>
      </c>
      <c r="C975" t="s">
        <v>21</v>
      </c>
      <c r="D975" t="s">
        <v>22</v>
      </c>
      <c r="E975" t="s">
        <v>224</v>
      </c>
      <c r="F975" t="s">
        <v>4</v>
      </c>
      <c r="G975">
        <v>0.15858</v>
      </c>
      <c r="H975">
        <v>630750</v>
      </c>
      <c r="I975">
        <v>3672100</v>
      </c>
      <c r="J975">
        <v>-68.77</v>
      </c>
      <c r="K975">
        <v>-68.77</v>
      </c>
      <c r="L975">
        <v>0</v>
      </c>
      <c r="M975" t="s">
        <v>377</v>
      </c>
      <c r="N975" t="s">
        <v>19</v>
      </c>
      <c r="O975">
        <v>24</v>
      </c>
      <c r="P975">
        <v>32</v>
      </c>
      <c r="Q975">
        <v>5963</v>
      </c>
    </row>
    <row r="976" spans="1:17" x14ac:dyDescent="0.25">
      <c r="A976" t="s">
        <v>375</v>
      </c>
      <c r="B976" t="s">
        <v>308</v>
      </c>
      <c r="C976" t="s">
        <v>21</v>
      </c>
      <c r="D976" t="s">
        <v>22</v>
      </c>
      <c r="E976" t="s">
        <v>225</v>
      </c>
      <c r="F976" t="s">
        <v>4</v>
      </c>
      <c r="G976">
        <v>0.12212000000000001</v>
      </c>
      <c r="H976">
        <v>630800</v>
      </c>
      <c r="I976">
        <v>3672100</v>
      </c>
      <c r="J976">
        <v>-68.459999999999994</v>
      </c>
      <c r="K976">
        <v>-68.459999999999994</v>
      </c>
      <c r="L976">
        <v>0</v>
      </c>
      <c r="M976" t="s">
        <v>377</v>
      </c>
      <c r="N976" t="s">
        <v>19</v>
      </c>
      <c r="O976">
        <v>24</v>
      </c>
      <c r="P976">
        <v>32</v>
      </c>
      <c r="Q976">
        <v>5963</v>
      </c>
    </row>
    <row r="977" spans="1:17" x14ac:dyDescent="0.25">
      <c r="A977" t="s">
        <v>375</v>
      </c>
      <c r="B977" t="s">
        <v>308</v>
      </c>
      <c r="C977" t="s">
        <v>21</v>
      </c>
      <c r="D977" t="s">
        <v>22</v>
      </c>
      <c r="E977" t="s">
        <v>134</v>
      </c>
      <c r="F977" t="s">
        <v>4</v>
      </c>
      <c r="G977">
        <v>3.6360000000000003E-2</v>
      </c>
      <c r="H977">
        <v>630714.82999999996</v>
      </c>
      <c r="I977">
        <v>3672232.85</v>
      </c>
      <c r="J977">
        <v>-68.91</v>
      </c>
      <c r="K977">
        <v>-68.91</v>
      </c>
      <c r="L977">
        <v>0</v>
      </c>
      <c r="M977" t="s">
        <v>377</v>
      </c>
      <c r="N977" t="s">
        <v>19</v>
      </c>
      <c r="O977">
        <v>24</v>
      </c>
      <c r="P977">
        <v>32</v>
      </c>
      <c r="Q977">
        <v>5963</v>
      </c>
    </row>
    <row r="978" spans="1:17" x14ac:dyDescent="0.25">
      <c r="A978" t="s">
        <v>375</v>
      </c>
      <c r="B978" t="s">
        <v>308</v>
      </c>
      <c r="C978" t="s">
        <v>21</v>
      </c>
      <c r="D978" t="s">
        <v>22</v>
      </c>
      <c r="E978" t="s">
        <v>141</v>
      </c>
      <c r="F978" t="s">
        <v>4</v>
      </c>
      <c r="G978">
        <v>4.99E-2</v>
      </c>
      <c r="H978">
        <v>630423.97</v>
      </c>
      <c r="I978">
        <v>3672375.09</v>
      </c>
      <c r="J978">
        <v>-69.58</v>
      </c>
      <c r="K978">
        <v>-69.58</v>
      </c>
      <c r="L978">
        <v>0</v>
      </c>
      <c r="M978" t="s">
        <v>377</v>
      </c>
      <c r="N978" t="s">
        <v>19</v>
      </c>
      <c r="O978">
        <v>24</v>
      </c>
      <c r="P978">
        <v>32</v>
      </c>
      <c r="Q978">
        <v>5963</v>
      </c>
    </row>
    <row r="979" spans="1:17" x14ac:dyDescent="0.25">
      <c r="A979" t="s">
        <v>375</v>
      </c>
      <c r="B979" t="s">
        <v>308</v>
      </c>
      <c r="C979" t="s">
        <v>21</v>
      </c>
      <c r="D979" t="s">
        <v>22</v>
      </c>
      <c r="E979" t="s">
        <v>142</v>
      </c>
      <c r="F979" t="s">
        <v>4</v>
      </c>
      <c r="G979">
        <v>4.965E-2</v>
      </c>
      <c r="H979">
        <v>630423.97</v>
      </c>
      <c r="I979">
        <v>3672375.09</v>
      </c>
      <c r="J979">
        <v>-69.58</v>
      </c>
      <c r="K979">
        <v>-69.58</v>
      </c>
      <c r="L979">
        <v>0</v>
      </c>
      <c r="M979" t="s">
        <v>377</v>
      </c>
      <c r="N979" t="s">
        <v>19</v>
      </c>
      <c r="O979">
        <v>24</v>
      </c>
      <c r="P979">
        <v>32</v>
      </c>
      <c r="Q979">
        <v>5963</v>
      </c>
    </row>
    <row r="980" spans="1:17" x14ac:dyDescent="0.25">
      <c r="A980" t="s">
        <v>375</v>
      </c>
      <c r="B980" t="s">
        <v>308</v>
      </c>
      <c r="C980" t="s">
        <v>21</v>
      </c>
      <c r="D980" t="s">
        <v>22</v>
      </c>
      <c r="E980" t="s">
        <v>143</v>
      </c>
      <c r="F980" t="s">
        <v>4</v>
      </c>
      <c r="G980">
        <v>4.7160000000000001E-2</v>
      </c>
      <c r="H980">
        <v>630423.97</v>
      </c>
      <c r="I980">
        <v>3672375.09</v>
      </c>
      <c r="J980">
        <v>-69.58</v>
      </c>
      <c r="K980">
        <v>-69.58</v>
      </c>
      <c r="L980">
        <v>0</v>
      </c>
      <c r="M980" t="s">
        <v>377</v>
      </c>
      <c r="N980" t="s">
        <v>19</v>
      </c>
      <c r="O980">
        <v>24</v>
      </c>
      <c r="P980">
        <v>32</v>
      </c>
      <c r="Q980">
        <v>5963</v>
      </c>
    </row>
    <row r="981" spans="1:17" x14ac:dyDescent="0.25">
      <c r="A981" t="s">
        <v>375</v>
      </c>
      <c r="B981" t="s">
        <v>308</v>
      </c>
      <c r="C981" t="s">
        <v>21</v>
      </c>
      <c r="D981" t="s">
        <v>22</v>
      </c>
      <c r="E981" t="s">
        <v>135</v>
      </c>
      <c r="F981" t="s">
        <v>4</v>
      </c>
      <c r="G981">
        <v>3.175E-2</v>
      </c>
      <c r="H981">
        <v>630399.73</v>
      </c>
      <c r="I981">
        <v>3672375.09</v>
      </c>
      <c r="J981">
        <v>-69.62</v>
      </c>
      <c r="K981">
        <v>-69.62</v>
      </c>
      <c r="L981">
        <v>0</v>
      </c>
      <c r="M981" t="s">
        <v>377</v>
      </c>
      <c r="N981" t="s">
        <v>19</v>
      </c>
      <c r="O981">
        <v>24</v>
      </c>
      <c r="P981">
        <v>32</v>
      </c>
      <c r="Q981">
        <v>5963</v>
      </c>
    </row>
    <row r="982" spans="1:17" x14ac:dyDescent="0.25">
      <c r="A982" t="s">
        <v>375</v>
      </c>
      <c r="B982" t="s">
        <v>308</v>
      </c>
      <c r="C982" t="s">
        <v>21</v>
      </c>
      <c r="D982" t="s">
        <v>22</v>
      </c>
      <c r="E982" t="s">
        <v>136</v>
      </c>
      <c r="F982" t="s">
        <v>4</v>
      </c>
      <c r="G982">
        <v>3.0630000000000001E-2</v>
      </c>
      <c r="H982">
        <v>630399.73</v>
      </c>
      <c r="I982">
        <v>3672375.09</v>
      </c>
      <c r="J982">
        <v>-69.62</v>
      </c>
      <c r="K982">
        <v>-69.62</v>
      </c>
      <c r="L982">
        <v>0</v>
      </c>
      <c r="M982" t="s">
        <v>377</v>
      </c>
      <c r="N982" t="s">
        <v>19</v>
      </c>
      <c r="O982">
        <v>24</v>
      </c>
      <c r="P982">
        <v>32</v>
      </c>
      <c r="Q982">
        <v>5963</v>
      </c>
    </row>
    <row r="983" spans="1:17" x14ac:dyDescent="0.25">
      <c r="A983" t="s">
        <v>375</v>
      </c>
      <c r="B983" t="s">
        <v>308</v>
      </c>
      <c r="C983" t="s">
        <v>21</v>
      </c>
      <c r="D983" t="s">
        <v>22</v>
      </c>
      <c r="E983" t="s">
        <v>137</v>
      </c>
      <c r="F983" t="s">
        <v>4</v>
      </c>
      <c r="G983">
        <v>2.9729999999999999E-2</v>
      </c>
      <c r="H983">
        <v>630399.73</v>
      </c>
      <c r="I983">
        <v>3672375.09</v>
      </c>
      <c r="J983">
        <v>-69.62</v>
      </c>
      <c r="K983">
        <v>-69.62</v>
      </c>
      <c r="L983">
        <v>0</v>
      </c>
      <c r="M983" t="s">
        <v>377</v>
      </c>
      <c r="N983" t="s">
        <v>19</v>
      </c>
      <c r="O983">
        <v>24</v>
      </c>
      <c r="P983">
        <v>32</v>
      </c>
      <c r="Q983">
        <v>5963</v>
      </c>
    </row>
    <row r="984" spans="1:17" x14ac:dyDescent="0.25">
      <c r="A984" t="s">
        <v>375</v>
      </c>
      <c r="B984" t="s">
        <v>308</v>
      </c>
      <c r="C984" t="s">
        <v>21</v>
      </c>
      <c r="D984" t="s">
        <v>22</v>
      </c>
      <c r="E984" t="s">
        <v>138</v>
      </c>
      <c r="F984" t="s">
        <v>4</v>
      </c>
      <c r="G984">
        <v>3.048E-2</v>
      </c>
      <c r="H984">
        <v>630399.73</v>
      </c>
      <c r="I984">
        <v>3672375.09</v>
      </c>
      <c r="J984">
        <v>-69.62</v>
      </c>
      <c r="K984">
        <v>-69.62</v>
      </c>
      <c r="L984">
        <v>0</v>
      </c>
      <c r="M984" t="s">
        <v>377</v>
      </c>
      <c r="N984" t="s">
        <v>19</v>
      </c>
      <c r="O984">
        <v>24</v>
      </c>
      <c r="P984">
        <v>32</v>
      </c>
      <c r="Q984">
        <v>5963</v>
      </c>
    </row>
    <row r="985" spans="1:17" x14ac:dyDescent="0.25">
      <c r="A985" t="s">
        <v>375</v>
      </c>
      <c r="B985" t="s">
        <v>308</v>
      </c>
      <c r="C985" t="s">
        <v>21</v>
      </c>
      <c r="D985" t="s">
        <v>22</v>
      </c>
      <c r="E985" t="s">
        <v>139</v>
      </c>
      <c r="F985" t="s">
        <v>4</v>
      </c>
      <c r="G985">
        <v>3.9280000000000002E-2</v>
      </c>
      <c r="H985">
        <v>630399.73</v>
      </c>
      <c r="I985">
        <v>3672375.09</v>
      </c>
      <c r="J985">
        <v>-69.62</v>
      </c>
      <c r="K985">
        <v>-69.62</v>
      </c>
      <c r="L985">
        <v>0</v>
      </c>
      <c r="M985" t="s">
        <v>377</v>
      </c>
      <c r="N985" t="s">
        <v>19</v>
      </c>
      <c r="O985">
        <v>24</v>
      </c>
      <c r="P985">
        <v>32</v>
      </c>
      <c r="Q985">
        <v>5963</v>
      </c>
    </row>
    <row r="986" spans="1:17" x14ac:dyDescent="0.25">
      <c r="A986" t="s">
        <v>375</v>
      </c>
      <c r="B986" t="s">
        <v>308</v>
      </c>
      <c r="C986" t="s">
        <v>21</v>
      </c>
      <c r="D986" t="s">
        <v>22</v>
      </c>
      <c r="E986" t="s">
        <v>140</v>
      </c>
      <c r="F986" t="s">
        <v>4</v>
      </c>
      <c r="G986">
        <v>3.7969999999999997E-2</v>
      </c>
      <c r="H986">
        <v>630399.73</v>
      </c>
      <c r="I986">
        <v>3672375.09</v>
      </c>
      <c r="J986">
        <v>-69.62</v>
      </c>
      <c r="K986">
        <v>-69.62</v>
      </c>
      <c r="L986">
        <v>0</v>
      </c>
      <c r="M986" t="s">
        <v>377</v>
      </c>
      <c r="N986" t="s">
        <v>19</v>
      </c>
      <c r="O986">
        <v>24</v>
      </c>
      <c r="P986">
        <v>32</v>
      </c>
      <c r="Q986">
        <v>5963</v>
      </c>
    </row>
    <row r="987" spans="1:17" x14ac:dyDescent="0.25">
      <c r="A987" t="s">
        <v>375</v>
      </c>
      <c r="B987" t="s">
        <v>308</v>
      </c>
      <c r="C987" t="s">
        <v>21</v>
      </c>
      <c r="D987" t="s">
        <v>23</v>
      </c>
      <c r="E987" t="s">
        <v>3</v>
      </c>
      <c r="F987" t="s">
        <v>4</v>
      </c>
      <c r="G987">
        <v>1.95672</v>
      </c>
      <c r="H987">
        <v>630714.82999999996</v>
      </c>
      <c r="I987">
        <v>3672138.02</v>
      </c>
      <c r="J987">
        <v>-68.86</v>
      </c>
      <c r="K987">
        <v>-68.86</v>
      </c>
      <c r="L987">
        <v>0</v>
      </c>
      <c r="M987" t="s">
        <v>377</v>
      </c>
      <c r="N987" t="s">
        <v>19</v>
      </c>
      <c r="O987">
        <v>24</v>
      </c>
      <c r="P987">
        <v>32</v>
      </c>
      <c r="Q987">
        <v>5963</v>
      </c>
    </row>
    <row r="988" spans="1:17" x14ac:dyDescent="0.25">
      <c r="A988" t="s">
        <v>375</v>
      </c>
      <c r="B988" t="s">
        <v>308</v>
      </c>
      <c r="C988" t="s">
        <v>21</v>
      </c>
      <c r="D988" t="s">
        <v>23</v>
      </c>
      <c r="E988" t="s">
        <v>251</v>
      </c>
      <c r="F988" t="s">
        <v>4</v>
      </c>
      <c r="G988">
        <v>1.93363</v>
      </c>
      <c r="H988">
        <v>630714.82999999996</v>
      </c>
      <c r="I988">
        <v>3672138.02</v>
      </c>
      <c r="J988">
        <v>-68.86</v>
      </c>
      <c r="K988">
        <v>-68.86</v>
      </c>
      <c r="L988">
        <v>0</v>
      </c>
      <c r="M988" t="s">
        <v>377</v>
      </c>
      <c r="N988" t="s">
        <v>19</v>
      </c>
      <c r="O988">
        <v>24</v>
      </c>
      <c r="P988">
        <v>32</v>
      </c>
      <c r="Q988">
        <v>5963</v>
      </c>
    </row>
    <row r="989" spans="1:17" x14ac:dyDescent="0.25">
      <c r="A989" t="s">
        <v>375</v>
      </c>
      <c r="B989" t="s">
        <v>308</v>
      </c>
      <c r="C989" t="s">
        <v>21</v>
      </c>
      <c r="D989" t="s">
        <v>23</v>
      </c>
      <c r="E989" t="s">
        <v>255</v>
      </c>
      <c r="F989" t="s">
        <v>4</v>
      </c>
      <c r="G989">
        <v>0.23208999999999999</v>
      </c>
      <c r="H989">
        <v>630399.73</v>
      </c>
      <c r="I989">
        <v>3672375.09</v>
      </c>
      <c r="J989">
        <v>-69.62</v>
      </c>
      <c r="K989">
        <v>-69.62</v>
      </c>
      <c r="L989">
        <v>0</v>
      </c>
      <c r="M989" t="s">
        <v>377</v>
      </c>
      <c r="N989" t="s">
        <v>19</v>
      </c>
      <c r="O989">
        <v>24</v>
      </c>
      <c r="P989">
        <v>32</v>
      </c>
      <c r="Q989">
        <v>5963</v>
      </c>
    </row>
    <row r="990" spans="1:17" x14ac:dyDescent="0.25">
      <c r="A990" t="s">
        <v>375</v>
      </c>
      <c r="B990" t="s">
        <v>308</v>
      </c>
      <c r="C990" t="s">
        <v>21</v>
      </c>
      <c r="D990" t="s">
        <v>23</v>
      </c>
      <c r="E990" t="s">
        <v>7</v>
      </c>
      <c r="F990" t="s">
        <v>4</v>
      </c>
      <c r="G990">
        <v>1.95672</v>
      </c>
      <c r="H990">
        <v>630714.82999999996</v>
      </c>
      <c r="I990">
        <v>3672138.02</v>
      </c>
      <c r="J990">
        <v>-68.86</v>
      </c>
      <c r="K990">
        <v>-68.86</v>
      </c>
      <c r="L990">
        <v>0</v>
      </c>
      <c r="M990" t="s">
        <v>377</v>
      </c>
      <c r="N990" t="s">
        <v>19</v>
      </c>
      <c r="O990">
        <v>24</v>
      </c>
      <c r="P990">
        <v>32</v>
      </c>
      <c r="Q990">
        <v>5963</v>
      </c>
    </row>
    <row r="991" spans="1:17" x14ac:dyDescent="0.25">
      <c r="A991" t="s">
        <v>375</v>
      </c>
      <c r="B991" t="s">
        <v>308</v>
      </c>
      <c r="C991" t="s">
        <v>21</v>
      </c>
      <c r="D991" t="s">
        <v>23</v>
      </c>
      <c r="E991" t="s">
        <v>252</v>
      </c>
      <c r="F991" t="s">
        <v>4</v>
      </c>
      <c r="G991">
        <v>9.1310000000000002E-2</v>
      </c>
      <c r="H991">
        <v>630423.97</v>
      </c>
      <c r="I991">
        <v>3672375.09</v>
      </c>
      <c r="J991">
        <v>-69.58</v>
      </c>
      <c r="K991">
        <v>-69.58</v>
      </c>
      <c r="L991">
        <v>0</v>
      </c>
      <c r="M991" t="s">
        <v>377</v>
      </c>
      <c r="N991" t="s">
        <v>19</v>
      </c>
      <c r="O991">
        <v>24</v>
      </c>
      <c r="P991">
        <v>32</v>
      </c>
      <c r="Q991">
        <v>5963</v>
      </c>
    </row>
    <row r="992" spans="1:17" x14ac:dyDescent="0.25">
      <c r="A992" t="s">
        <v>375</v>
      </c>
      <c r="B992" t="s">
        <v>308</v>
      </c>
      <c r="C992" t="s">
        <v>21</v>
      </c>
      <c r="D992" t="s">
        <v>23</v>
      </c>
      <c r="E992" t="s">
        <v>253</v>
      </c>
      <c r="F992" t="s">
        <v>4</v>
      </c>
      <c r="G992">
        <v>6.2379999999999998E-2</v>
      </c>
      <c r="H992">
        <v>630399.73</v>
      </c>
      <c r="I992">
        <v>3672375.09</v>
      </c>
      <c r="J992">
        <v>-69.62</v>
      </c>
      <c r="K992">
        <v>-69.62</v>
      </c>
      <c r="L992">
        <v>0</v>
      </c>
      <c r="M992" t="s">
        <v>377</v>
      </c>
      <c r="N992" t="s">
        <v>19</v>
      </c>
      <c r="O992">
        <v>24</v>
      </c>
      <c r="P992">
        <v>32</v>
      </c>
      <c r="Q992">
        <v>5963</v>
      </c>
    </row>
    <row r="993" spans="1:17" x14ac:dyDescent="0.25">
      <c r="A993" t="s">
        <v>375</v>
      </c>
      <c r="B993" t="s">
        <v>308</v>
      </c>
      <c r="C993" t="s">
        <v>21</v>
      </c>
      <c r="D993" t="s">
        <v>23</v>
      </c>
      <c r="E993" t="s">
        <v>254</v>
      </c>
      <c r="F993" t="s">
        <v>4</v>
      </c>
      <c r="G993">
        <v>7.0809999999999998E-2</v>
      </c>
      <c r="H993">
        <v>630399.73</v>
      </c>
      <c r="I993">
        <v>3672375.09</v>
      </c>
      <c r="J993">
        <v>-69.62</v>
      </c>
      <c r="K993">
        <v>-69.62</v>
      </c>
      <c r="L993">
        <v>0</v>
      </c>
      <c r="M993" t="s">
        <v>377</v>
      </c>
      <c r="N993" t="s">
        <v>19</v>
      </c>
      <c r="O993">
        <v>24</v>
      </c>
      <c r="P993">
        <v>32</v>
      </c>
      <c r="Q993">
        <v>5963</v>
      </c>
    </row>
    <row r="994" spans="1:17" x14ac:dyDescent="0.25">
      <c r="A994" t="s">
        <v>375</v>
      </c>
      <c r="B994" t="s">
        <v>308</v>
      </c>
      <c r="C994" t="s">
        <v>21</v>
      </c>
      <c r="D994" t="s">
        <v>23</v>
      </c>
      <c r="E994" t="s">
        <v>256</v>
      </c>
      <c r="F994" t="s">
        <v>4</v>
      </c>
      <c r="G994">
        <v>2.6870000000000002E-2</v>
      </c>
      <c r="H994">
        <v>630714.82999999996</v>
      </c>
      <c r="I994">
        <v>3672232.85</v>
      </c>
      <c r="J994">
        <v>-68.91</v>
      </c>
      <c r="K994">
        <v>-68.91</v>
      </c>
      <c r="L994">
        <v>0</v>
      </c>
      <c r="M994" t="s">
        <v>377</v>
      </c>
      <c r="N994" t="s">
        <v>19</v>
      </c>
      <c r="O994">
        <v>24</v>
      </c>
      <c r="P994">
        <v>32</v>
      </c>
      <c r="Q994">
        <v>5963</v>
      </c>
    </row>
    <row r="995" spans="1:17" x14ac:dyDescent="0.25">
      <c r="A995" t="s">
        <v>375</v>
      </c>
      <c r="B995" t="s">
        <v>308</v>
      </c>
      <c r="C995" t="s">
        <v>21</v>
      </c>
      <c r="D995" t="s">
        <v>23</v>
      </c>
      <c r="E995" t="s">
        <v>125</v>
      </c>
      <c r="F995" t="s">
        <v>4</v>
      </c>
      <c r="G995">
        <v>0.14960999999999999</v>
      </c>
      <c r="H995">
        <v>630714.82999999996</v>
      </c>
      <c r="I995">
        <v>3672232.85</v>
      </c>
      <c r="J995">
        <v>-68.91</v>
      </c>
      <c r="K995">
        <v>-68.91</v>
      </c>
      <c r="L995">
        <v>0</v>
      </c>
      <c r="M995" t="s">
        <v>377</v>
      </c>
      <c r="N995" t="s">
        <v>19</v>
      </c>
      <c r="O995">
        <v>24</v>
      </c>
      <c r="P995">
        <v>32</v>
      </c>
      <c r="Q995">
        <v>5963</v>
      </c>
    </row>
    <row r="996" spans="1:17" x14ac:dyDescent="0.25">
      <c r="A996" t="s">
        <v>375</v>
      </c>
      <c r="B996" t="s">
        <v>308</v>
      </c>
      <c r="C996" t="s">
        <v>21</v>
      </c>
      <c r="D996" t="s">
        <v>23</v>
      </c>
      <c r="E996" t="s">
        <v>128</v>
      </c>
      <c r="F996" t="s">
        <v>4</v>
      </c>
      <c r="G996">
        <v>0.17823</v>
      </c>
      <c r="H996">
        <v>630714.82999999996</v>
      </c>
      <c r="I996">
        <v>3672209.14</v>
      </c>
      <c r="J996">
        <v>-68.89</v>
      </c>
      <c r="K996">
        <v>-68.89</v>
      </c>
      <c r="L996">
        <v>0</v>
      </c>
      <c r="M996" t="s">
        <v>377</v>
      </c>
      <c r="N996" t="s">
        <v>19</v>
      </c>
      <c r="O996">
        <v>24</v>
      </c>
      <c r="P996">
        <v>32</v>
      </c>
      <c r="Q996">
        <v>5963</v>
      </c>
    </row>
    <row r="997" spans="1:17" x14ac:dyDescent="0.25">
      <c r="A997" t="s">
        <v>375</v>
      </c>
      <c r="B997" t="s">
        <v>308</v>
      </c>
      <c r="C997" t="s">
        <v>21</v>
      </c>
      <c r="D997" t="s">
        <v>23</v>
      </c>
      <c r="E997" t="s">
        <v>129</v>
      </c>
      <c r="F997" t="s">
        <v>4</v>
      </c>
      <c r="G997">
        <v>0.1923</v>
      </c>
      <c r="H997">
        <v>630714.82999999996</v>
      </c>
      <c r="I997">
        <v>3672209.14</v>
      </c>
      <c r="J997">
        <v>-68.89</v>
      </c>
      <c r="K997">
        <v>-68.89</v>
      </c>
      <c r="L997">
        <v>0</v>
      </c>
      <c r="M997" t="s">
        <v>377</v>
      </c>
      <c r="N997" t="s">
        <v>19</v>
      </c>
      <c r="O997">
        <v>24</v>
      </c>
      <c r="P997">
        <v>32</v>
      </c>
      <c r="Q997">
        <v>5963</v>
      </c>
    </row>
    <row r="998" spans="1:17" x14ac:dyDescent="0.25">
      <c r="A998" t="s">
        <v>375</v>
      </c>
      <c r="B998" t="s">
        <v>308</v>
      </c>
      <c r="C998" t="s">
        <v>21</v>
      </c>
      <c r="D998" t="s">
        <v>23</v>
      </c>
      <c r="E998" t="s">
        <v>130</v>
      </c>
      <c r="F998" t="s">
        <v>4</v>
      </c>
      <c r="G998">
        <v>0.21893000000000001</v>
      </c>
      <c r="H998">
        <v>630714.82999999996</v>
      </c>
      <c r="I998">
        <v>3672185.43</v>
      </c>
      <c r="J998">
        <v>-68.89</v>
      </c>
      <c r="K998">
        <v>-68.89</v>
      </c>
      <c r="L998">
        <v>0</v>
      </c>
      <c r="M998" t="s">
        <v>377</v>
      </c>
      <c r="N998" t="s">
        <v>19</v>
      </c>
      <c r="O998">
        <v>24</v>
      </c>
      <c r="P998">
        <v>32</v>
      </c>
      <c r="Q998">
        <v>5963</v>
      </c>
    </row>
    <row r="999" spans="1:17" x14ac:dyDescent="0.25">
      <c r="A999" t="s">
        <v>375</v>
      </c>
      <c r="B999" t="s">
        <v>308</v>
      </c>
      <c r="C999" t="s">
        <v>21</v>
      </c>
      <c r="D999" t="s">
        <v>23</v>
      </c>
      <c r="E999" t="s">
        <v>131</v>
      </c>
      <c r="F999" t="s">
        <v>4</v>
      </c>
      <c r="G999">
        <v>0.22786999999999999</v>
      </c>
      <c r="H999">
        <v>630714.82999999996</v>
      </c>
      <c r="I999">
        <v>3672161.72</v>
      </c>
      <c r="J999">
        <v>-68.86</v>
      </c>
      <c r="K999">
        <v>-68.86</v>
      </c>
      <c r="L999">
        <v>0</v>
      </c>
      <c r="M999" t="s">
        <v>377</v>
      </c>
      <c r="N999" t="s">
        <v>19</v>
      </c>
      <c r="O999">
        <v>24</v>
      </c>
      <c r="P999">
        <v>32</v>
      </c>
      <c r="Q999">
        <v>5963</v>
      </c>
    </row>
    <row r="1000" spans="1:17" x14ac:dyDescent="0.25">
      <c r="A1000" t="s">
        <v>375</v>
      </c>
      <c r="B1000" t="s">
        <v>308</v>
      </c>
      <c r="C1000" t="s">
        <v>21</v>
      </c>
      <c r="D1000" t="s">
        <v>23</v>
      </c>
      <c r="E1000" t="s">
        <v>132</v>
      </c>
      <c r="F1000" t="s">
        <v>4</v>
      </c>
      <c r="G1000">
        <v>0.24753</v>
      </c>
      <c r="H1000">
        <v>630714.82999999996</v>
      </c>
      <c r="I1000">
        <v>3672161.72</v>
      </c>
      <c r="J1000">
        <v>-68.86</v>
      </c>
      <c r="K1000">
        <v>-68.86</v>
      </c>
      <c r="L1000">
        <v>0</v>
      </c>
      <c r="M1000" t="s">
        <v>377</v>
      </c>
      <c r="N1000" t="s">
        <v>19</v>
      </c>
      <c r="O1000">
        <v>24</v>
      </c>
      <c r="P1000">
        <v>32</v>
      </c>
      <c r="Q1000">
        <v>5963</v>
      </c>
    </row>
    <row r="1001" spans="1:17" x14ac:dyDescent="0.25">
      <c r="A1001" t="s">
        <v>375</v>
      </c>
      <c r="B1001" t="s">
        <v>308</v>
      </c>
      <c r="C1001" t="s">
        <v>21</v>
      </c>
      <c r="D1001" t="s">
        <v>23</v>
      </c>
      <c r="E1001" t="s">
        <v>133</v>
      </c>
      <c r="F1001" t="s">
        <v>4</v>
      </c>
      <c r="G1001">
        <v>0.24865000000000001</v>
      </c>
      <c r="H1001">
        <v>630714.82999999996</v>
      </c>
      <c r="I1001">
        <v>3672138.02</v>
      </c>
      <c r="J1001">
        <v>-68.86</v>
      </c>
      <c r="K1001">
        <v>-68.86</v>
      </c>
      <c r="L1001">
        <v>0</v>
      </c>
      <c r="M1001" t="s">
        <v>377</v>
      </c>
      <c r="N1001" t="s">
        <v>19</v>
      </c>
      <c r="O1001">
        <v>24</v>
      </c>
      <c r="P1001">
        <v>32</v>
      </c>
      <c r="Q1001">
        <v>5963</v>
      </c>
    </row>
    <row r="1002" spans="1:17" x14ac:dyDescent="0.25">
      <c r="A1002" t="s">
        <v>375</v>
      </c>
      <c r="B1002" t="s">
        <v>308</v>
      </c>
      <c r="C1002" t="s">
        <v>21</v>
      </c>
      <c r="D1002" t="s">
        <v>23</v>
      </c>
      <c r="E1002" t="s">
        <v>219</v>
      </c>
      <c r="F1002" t="s">
        <v>4</v>
      </c>
      <c r="G1002">
        <v>0.25816</v>
      </c>
      <c r="H1002">
        <v>630714.82999999996</v>
      </c>
      <c r="I1002">
        <v>3672138.02</v>
      </c>
      <c r="J1002">
        <v>-68.86</v>
      </c>
      <c r="K1002">
        <v>-68.86</v>
      </c>
      <c r="L1002">
        <v>0</v>
      </c>
      <c r="M1002" t="s">
        <v>377</v>
      </c>
      <c r="N1002" t="s">
        <v>19</v>
      </c>
      <c r="O1002">
        <v>24</v>
      </c>
      <c r="P1002">
        <v>32</v>
      </c>
      <c r="Q1002">
        <v>5963</v>
      </c>
    </row>
    <row r="1003" spans="1:17" x14ac:dyDescent="0.25">
      <c r="A1003" t="s">
        <v>375</v>
      </c>
      <c r="B1003" t="s">
        <v>308</v>
      </c>
      <c r="C1003" t="s">
        <v>21</v>
      </c>
      <c r="D1003" t="s">
        <v>23</v>
      </c>
      <c r="E1003" t="s">
        <v>220</v>
      </c>
      <c r="F1003" t="s">
        <v>4</v>
      </c>
      <c r="G1003">
        <v>0.24442</v>
      </c>
      <c r="H1003">
        <v>630714.82999999996</v>
      </c>
      <c r="I1003">
        <v>3672114.31</v>
      </c>
      <c r="J1003">
        <v>-68.73</v>
      </c>
      <c r="K1003">
        <v>-68.73</v>
      </c>
      <c r="L1003">
        <v>0</v>
      </c>
      <c r="M1003" t="s">
        <v>377</v>
      </c>
      <c r="N1003" t="s">
        <v>19</v>
      </c>
      <c r="O1003">
        <v>24</v>
      </c>
      <c r="P1003">
        <v>32</v>
      </c>
      <c r="Q1003">
        <v>5963</v>
      </c>
    </row>
    <row r="1004" spans="1:17" x14ac:dyDescent="0.25">
      <c r="A1004" t="s">
        <v>375</v>
      </c>
      <c r="B1004" t="s">
        <v>308</v>
      </c>
      <c r="C1004" t="s">
        <v>21</v>
      </c>
      <c r="D1004" t="s">
        <v>23</v>
      </c>
      <c r="E1004" t="s">
        <v>221</v>
      </c>
      <c r="F1004" t="s">
        <v>4</v>
      </c>
      <c r="G1004">
        <v>0.23257</v>
      </c>
      <c r="H1004">
        <v>630714.82999999996</v>
      </c>
      <c r="I1004">
        <v>3672114.31</v>
      </c>
      <c r="J1004">
        <v>-68.73</v>
      </c>
      <c r="K1004">
        <v>-68.73</v>
      </c>
      <c r="L1004">
        <v>0</v>
      </c>
      <c r="M1004" t="s">
        <v>377</v>
      </c>
      <c r="N1004" t="s">
        <v>19</v>
      </c>
      <c r="O1004">
        <v>24</v>
      </c>
      <c r="P1004">
        <v>32</v>
      </c>
      <c r="Q1004">
        <v>5963</v>
      </c>
    </row>
    <row r="1005" spans="1:17" x14ac:dyDescent="0.25">
      <c r="A1005" t="s">
        <v>375</v>
      </c>
      <c r="B1005" t="s">
        <v>308</v>
      </c>
      <c r="C1005" t="s">
        <v>21</v>
      </c>
      <c r="D1005" t="s">
        <v>23</v>
      </c>
      <c r="E1005" t="s">
        <v>222</v>
      </c>
      <c r="F1005" t="s">
        <v>4</v>
      </c>
      <c r="G1005">
        <v>0.19352</v>
      </c>
      <c r="H1005">
        <v>630714.82999999996</v>
      </c>
      <c r="I1005">
        <v>3672090.6</v>
      </c>
      <c r="J1005">
        <v>-68.86</v>
      </c>
      <c r="K1005">
        <v>-68.86</v>
      </c>
      <c r="L1005">
        <v>0</v>
      </c>
      <c r="M1005" t="s">
        <v>377</v>
      </c>
      <c r="N1005" t="s">
        <v>19</v>
      </c>
      <c r="O1005">
        <v>24</v>
      </c>
      <c r="P1005">
        <v>32</v>
      </c>
      <c r="Q1005">
        <v>5963</v>
      </c>
    </row>
    <row r="1006" spans="1:17" x14ac:dyDescent="0.25">
      <c r="A1006" t="s">
        <v>375</v>
      </c>
      <c r="B1006" t="s">
        <v>308</v>
      </c>
      <c r="C1006" t="s">
        <v>21</v>
      </c>
      <c r="D1006" t="s">
        <v>23</v>
      </c>
      <c r="E1006" t="s">
        <v>223</v>
      </c>
      <c r="F1006" t="s">
        <v>4</v>
      </c>
      <c r="G1006">
        <v>0.14679</v>
      </c>
      <c r="H1006">
        <v>630714.82999999996</v>
      </c>
      <c r="I1006">
        <v>3672090.6</v>
      </c>
      <c r="J1006">
        <v>-68.86</v>
      </c>
      <c r="K1006">
        <v>-68.86</v>
      </c>
      <c r="L1006">
        <v>0</v>
      </c>
      <c r="M1006" t="s">
        <v>377</v>
      </c>
      <c r="N1006" t="s">
        <v>19</v>
      </c>
      <c r="O1006">
        <v>24</v>
      </c>
      <c r="P1006">
        <v>32</v>
      </c>
      <c r="Q1006">
        <v>5963</v>
      </c>
    </row>
    <row r="1007" spans="1:17" x14ac:dyDescent="0.25">
      <c r="A1007" t="s">
        <v>375</v>
      </c>
      <c r="B1007" t="s">
        <v>308</v>
      </c>
      <c r="C1007" t="s">
        <v>21</v>
      </c>
      <c r="D1007" t="s">
        <v>23</v>
      </c>
      <c r="E1007" t="s">
        <v>224</v>
      </c>
      <c r="F1007" t="s">
        <v>4</v>
      </c>
      <c r="G1007">
        <v>9.8979999999999999E-2</v>
      </c>
      <c r="H1007">
        <v>630725</v>
      </c>
      <c r="I1007">
        <v>3672075</v>
      </c>
      <c r="J1007">
        <v>-68.73</v>
      </c>
      <c r="K1007">
        <v>-68.73</v>
      </c>
      <c r="L1007">
        <v>0</v>
      </c>
      <c r="M1007" t="s">
        <v>377</v>
      </c>
      <c r="N1007" t="s">
        <v>19</v>
      </c>
      <c r="O1007">
        <v>24</v>
      </c>
      <c r="P1007">
        <v>32</v>
      </c>
      <c r="Q1007">
        <v>5963</v>
      </c>
    </row>
    <row r="1008" spans="1:17" x14ac:dyDescent="0.25">
      <c r="A1008" t="s">
        <v>375</v>
      </c>
      <c r="B1008" t="s">
        <v>308</v>
      </c>
      <c r="C1008" t="s">
        <v>21</v>
      </c>
      <c r="D1008" t="s">
        <v>23</v>
      </c>
      <c r="E1008" t="s">
        <v>225</v>
      </c>
      <c r="F1008" t="s">
        <v>4</v>
      </c>
      <c r="G1008">
        <v>5.6619999999999997E-2</v>
      </c>
      <c r="H1008">
        <v>630850</v>
      </c>
      <c r="I1008">
        <v>3672100</v>
      </c>
      <c r="J1008">
        <v>-69.209999999999994</v>
      </c>
      <c r="K1008">
        <v>-69.209999999999994</v>
      </c>
      <c r="L1008">
        <v>0</v>
      </c>
      <c r="M1008" t="s">
        <v>377</v>
      </c>
      <c r="N1008" t="s">
        <v>19</v>
      </c>
      <c r="O1008">
        <v>24</v>
      </c>
      <c r="P1008">
        <v>32</v>
      </c>
      <c r="Q1008">
        <v>5963</v>
      </c>
    </row>
    <row r="1009" spans="1:17" x14ac:dyDescent="0.25">
      <c r="A1009" t="s">
        <v>375</v>
      </c>
      <c r="B1009" t="s">
        <v>308</v>
      </c>
      <c r="C1009" t="s">
        <v>21</v>
      </c>
      <c r="D1009" t="s">
        <v>23</v>
      </c>
      <c r="E1009" t="s">
        <v>134</v>
      </c>
      <c r="F1009" t="s">
        <v>4</v>
      </c>
      <c r="G1009">
        <v>2.6870000000000002E-2</v>
      </c>
      <c r="H1009">
        <v>630714.82999999996</v>
      </c>
      <c r="I1009">
        <v>3672232.85</v>
      </c>
      <c r="J1009">
        <v>-68.91</v>
      </c>
      <c r="K1009">
        <v>-68.91</v>
      </c>
      <c r="L1009">
        <v>0</v>
      </c>
      <c r="M1009" t="s">
        <v>377</v>
      </c>
      <c r="N1009" t="s">
        <v>19</v>
      </c>
      <c r="O1009">
        <v>24</v>
      </c>
      <c r="P1009">
        <v>32</v>
      </c>
      <c r="Q1009">
        <v>5963</v>
      </c>
    </row>
    <row r="1010" spans="1:17" x14ac:dyDescent="0.25">
      <c r="A1010" t="s">
        <v>375</v>
      </c>
      <c r="B1010" t="s">
        <v>308</v>
      </c>
      <c r="C1010" t="s">
        <v>21</v>
      </c>
      <c r="D1010" t="s">
        <v>23</v>
      </c>
      <c r="E1010" t="s">
        <v>141</v>
      </c>
      <c r="F1010" t="s">
        <v>4</v>
      </c>
      <c r="G1010">
        <v>3.1440000000000003E-2</v>
      </c>
      <c r="H1010">
        <v>630423.97</v>
      </c>
      <c r="I1010">
        <v>3672375.09</v>
      </c>
      <c r="J1010">
        <v>-69.58</v>
      </c>
      <c r="K1010">
        <v>-69.58</v>
      </c>
      <c r="L1010">
        <v>0</v>
      </c>
      <c r="M1010" t="s">
        <v>377</v>
      </c>
      <c r="N1010" t="s">
        <v>19</v>
      </c>
      <c r="O1010">
        <v>24</v>
      </c>
      <c r="P1010">
        <v>32</v>
      </c>
      <c r="Q1010">
        <v>5963</v>
      </c>
    </row>
    <row r="1011" spans="1:17" x14ac:dyDescent="0.25">
      <c r="A1011" t="s">
        <v>375</v>
      </c>
      <c r="B1011" t="s">
        <v>308</v>
      </c>
      <c r="C1011" t="s">
        <v>21</v>
      </c>
      <c r="D1011" t="s">
        <v>23</v>
      </c>
      <c r="E1011" t="s">
        <v>142</v>
      </c>
      <c r="F1011" t="s">
        <v>4</v>
      </c>
      <c r="G1011">
        <v>3.0870000000000002E-2</v>
      </c>
      <c r="H1011">
        <v>630423.97</v>
      </c>
      <c r="I1011">
        <v>3672375.09</v>
      </c>
      <c r="J1011">
        <v>-69.58</v>
      </c>
      <c r="K1011">
        <v>-69.58</v>
      </c>
      <c r="L1011">
        <v>0</v>
      </c>
      <c r="M1011" t="s">
        <v>377</v>
      </c>
      <c r="N1011" t="s">
        <v>19</v>
      </c>
      <c r="O1011">
        <v>24</v>
      </c>
      <c r="P1011">
        <v>32</v>
      </c>
      <c r="Q1011">
        <v>5963</v>
      </c>
    </row>
    <row r="1012" spans="1:17" x14ac:dyDescent="0.25">
      <c r="A1012" t="s">
        <v>375</v>
      </c>
      <c r="B1012" t="s">
        <v>308</v>
      </c>
      <c r="C1012" t="s">
        <v>21</v>
      </c>
      <c r="D1012" t="s">
        <v>23</v>
      </c>
      <c r="E1012" t="s">
        <v>143</v>
      </c>
      <c r="F1012" t="s">
        <v>4</v>
      </c>
      <c r="G1012">
        <v>2.9080000000000002E-2</v>
      </c>
      <c r="H1012">
        <v>630423.97</v>
      </c>
      <c r="I1012">
        <v>3672375.09</v>
      </c>
      <c r="J1012">
        <v>-69.58</v>
      </c>
      <c r="K1012">
        <v>-69.58</v>
      </c>
      <c r="L1012">
        <v>0</v>
      </c>
      <c r="M1012" t="s">
        <v>377</v>
      </c>
      <c r="N1012" t="s">
        <v>19</v>
      </c>
      <c r="O1012">
        <v>24</v>
      </c>
      <c r="P1012">
        <v>32</v>
      </c>
      <c r="Q1012">
        <v>5963</v>
      </c>
    </row>
    <row r="1013" spans="1:17" x14ac:dyDescent="0.25">
      <c r="A1013" t="s">
        <v>375</v>
      </c>
      <c r="B1013" t="s">
        <v>308</v>
      </c>
      <c r="C1013" t="s">
        <v>21</v>
      </c>
      <c r="D1013" t="s">
        <v>23</v>
      </c>
      <c r="E1013" t="s">
        <v>135</v>
      </c>
      <c r="F1013" t="s">
        <v>4</v>
      </c>
      <c r="G1013">
        <v>2.1430000000000001E-2</v>
      </c>
      <c r="H1013">
        <v>630399.73</v>
      </c>
      <c r="I1013">
        <v>3672375.09</v>
      </c>
      <c r="J1013">
        <v>-69.62</v>
      </c>
      <c r="K1013">
        <v>-69.62</v>
      </c>
      <c r="L1013">
        <v>0</v>
      </c>
      <c r="M1013" t="s">
        <v>377</v>
      </c>
      <c r="N1013" t="s">
        <v>19</v>
      </c>
      <c r="O1013">
        <v>24</v>
      </c>
      <c r="P1013">
        <v>32</v>
      </c>
      <c r="Q1013">
        <v>5963</v>
      </c>
    </row>
    <row r="1014" spans="1:17" x14ac:dyDescent="0.25">
      <c r="A1014" t="s">
        <v>375</v>
      </c>
      <c r="B1014" t="s">
        <v>308</v>
      </c>
      <c r="C1014" t="s">
        <v>21</v>
      </c>
      <c r="D1014" t="s">
        <v>23</v>
      </c>
      <c r="E1014" t="s">
        <v>136</v>
      </c>
      <c r="F1014" t="s">
        <v>4</v>
      </c>
      <c r="G1014">
        <v>2.0729999999999998E-2</v>
      </c>
      <c r="H1014">
        <v>630399.73</v>
      </c>
      <c r="I1014">
        <v>3672375.09</v>
      </c>
      <c r="J1014">
        <v>-69.62</v>
      </c>
      <c r="K1014">
        <v>-69.62</v>
      </c>
      <c r="L1014">
        <v>0</v>
      </c>
      <c r="M1014" t="s">
        <v>377</v>
      </c>
      <c r="N1014" t="s">
        <v>19</v>
      </c>
      <c r="O1014">
        <v>24</v>
      </c>
      <c r="P1014">
        <v>32</v>
      </c>
      <c r="Q1014">
        <v>5963</v>
      </c>
    </row>
    <row r="1015" spans="1:17" x14ac:dyDescent="0.25">
      <c r="A1015" t="s">
        <v>375</v>
      </c>
      <c r="B1015" t="s">
        <v>308</v>
      </c>
      <c r="C1015" t="s">
        <v>21</v>
      </c>
      <c r="D1015" t="s">
        <v>23</v>
      </c>
      <c r="E1015" t="s">
        <v>137</v>
      </c>
      <c r="F1015" t="s">
        <v>4</v>
      </c>
      <c r="G1015">
        <v>2.0160000000000001E-2</v>
      </c>
      <c r="H1015">
        <v>630399.73</v>
      </c>
      <c r="I1015">
        <v>3672375.09</v>
      </c>
      <c r="J1015">
        <v>-69.62</v>
      </c>
      <c r="K1015">
        <v>-69.62</v>
      </c>
      <c r="L1015">
        <v>0</v>
      </c>
      <c r="M1015" t="s">
        <v>377</v>
      </c>
      <c r="N1015" t="s">
        <v>19</v>
      </c>
      <c r="O1015">
        <v>24</v>
      </c>
      <c r="P1015">
        <v>32</v>
      </c>
      <c r="Q1015">
        <v>5963</v>
      </c>
    </row>
    <row r="1016" spans="1:17" x14ac:dyDescent="0.25">
      <c r="A1016" t="s">
        <v>375</v>
      </c>
      <c r="B1016" t="s">
        <v>308</v>
      </c>
      <c r="C1016" t="s">
        <v>21</v>
      </c>
      <c r="D1016" t="s">
        <v>23</v>
      </c>
      <c r="E1016" t="s">
        <v>138</v>
      </c>
      <c r="F1016" t="s">
        <v>4</v>
      </c>
      <c r="G1016">
        <v>2.0539999999999999E-2</v>
      </c>
      <c r="H1016">
        <v>630399.73</v>
      </c>
      <c r="I1016">
        <v>3672375.09</v>
      </c>
      <c r="J1016">
        <v>-69.62</v>
      </c>
      <c r="K1016">
        <v>-69.62</v>
      </c>
      <c r="L1016">
        <v>0</v>
      </c>
      <c r="M1016" t="s">
        <v>377</v>
      </c>
      <c r="N1016" t="s">
        <v>19</v>
      </c>
      <c r="O1016">
        <v>24</v>
      </c>
      <c r="P1016">
        <v>32</v>
      </c>
      <c r="Q1016">
        <v>5963</v>
      </c>
    </row>
    <row r="1017" spans="1:17" x14ac:dyDescent="0.25">
      <c r="A1017" t="s">
        <v>375</v>
      </c>
      <c r="B1017" t="s">
        <v>308</v>
      </c>
      <c r="C1017" t="s">
        <v>21</v>
      </c>
      <c r="D1017" t="s">
        <v>23</v>
      </c>
      <c r="E1017" t="s">
        <v>139</v>
      </c>
      <c r="F1017" t="s">
        <v>4</v>
      </c>
      <c r="G1017">
        <v>2.5930000000000002E-2</v>
      </c>
      <c r="H1017">
        <v>630399.73</v>
      </c>
      <c r="I1017">
        <v>3672375.09</v>
      </c>
      <c r="J1017">
        <v>-69.62</v>
      </c>
      <c r="K1017">
        <v>-69.62</v>
      </c>
      <c r="L1017">
        <v>0</v>
      </c>
      <c r="M1017" t="s">
        <v>377</v>
      </c>
      <c r="N1017" t="s">
        <v>19</v>
      </c>
      <c r="O1017">
        <v>24</v>
      </c>
      <c r="P1017">
        <v>32</v>
      </c>
      <c r="Q1017">
        <v>5963</v>
      </c>
    </row>
    <row r="1018" spans="1:17" x14ac:dyDescent="0.25">
      <c r="A1018" t="s">
        <v>375</v>
      </c>
      <c r="B1018" t="s">
        <v>308</v>
      </c>
      <c r="C1018" t="s">
        <v>21</v>
      </c>
      <c r="D1018" t="s">
        <v>23</v>
      </c>
      <c r="E1018" t="s">
        <v>140</v>
      </c>
      <c r="F1018" t="s">
        <v>4</v>
      </c>
      <c r="G1018">
        <v>2.4649999999999998E-2</v>
      </c>
      <c r="H1018">
        <v>630399.73</v>
      </c>
      <c r="I1018">
        <v>3672375.09</v>
      </c>
      <c r="J1018">
        <v>-69.62</v>
      </c>
      <c r="K1018">
        <v>-69.62</v>
      </c>
      <c r="L1018">
        <v>0</v>
      </c>
      <c r="M1018" t="s">
        <v>377</v>
      </c>
      <c r="N1018" t="s">
        <v>19</v>
      </c>
      <c r="O1018">
        <v>24</v>
      </c>
      <c r="P1018">
        <v>32</v>
      </c>
      <c r="Q1018">
        <v>5963</v>
      </c>
    </row>
    <row r="1019" spans="1:17" x14ac:dyDescent="0.25">
      <c r="A1019" t="s">
        <v>375</v>
      </c>
      <c r="B1019" t="s">
        <v>309</v>
      </c>
      <c r="C1019" t="s">
        <v>21</v>
      </c>
      <c r="D1019" t="s">
        <v>12</v>
      </c>
      <c r="E1019" t="s">
        <v>3</v>
      </c>
      <c r="F1019" t="s">
        <v>4</v>
      </c>
      <c r="G1019">
        <v>0.36292000000000002</v>
      </c>
      <c r="H1019">
        <v>630714.82999999996</v>
      </c>
      <c r="I1019">
        <v>3672138.02</v>
      </c>
      <c r="J1019">
        <v>-68.86</v>
      </c>
      <c r="K1019">
        <v>-68.86</v>
      </c>
      <c r="L1019">
        <v>0</v>
      </c>
      <c r="M1019" t="s">
        <v>377</v>
      </c>
      <c r="N1019" t="s">
        <v>19</v>
      </c>
      <c r="O1019">
        <v>24</v>
      </c>
      <c r="P1019">
        <v>32</v>
      </c>
      <c r="Q1019">
        <v>5963</v>
      </c>
    </row>
    <row r="1020" spans="1:17" x14ac:dyDescent="0.25">
      <c r="A1020" t="s">
        <v>375</v>
      </c>
      <c r="B1020" t="s">
        <v>309</v>
      </c>
      <c r="C1020" t="s">
        <v>21</v>
      </c>
      <c r="D1020" t="s">
        <v>12</v>
      </c>
      <c r="E1020" t="s">
        <v>251</v>
      </c>
      <c r="F1020" t="s">
        <v>4</v>
      </c>
      <c r="G1020">
        <v>0.36203000000000002</v>
      </c>
      <c r="H1020">
        <v>630714.82999999996</v>
      </c>
      <c r="I1020">
        <v>3672138.02</v>
      </c>
      <c r="J1020">
        <v>-68.86</v>
      </c>
      <c r="K1020">
        <v>-68.86</v>
      </c>
      <c r="L1020">
        <v>0</v>
      </c>
      <c r="M1020" t="s">
        <v>377</v>
      </c>
      <c r="N1020" t="s">
        <v>19</v>
      </c>
      <c r="O1020">
        <v>24</v>
      </c>
      <c r="P1020">
        <v>32</v>
      </c>
      <c r="Q1020">
        <v>5963</v>
      </c>
    </row>
    <row r="1021" spans="1:17" x14ac:dyDescent="0.25">
      <c r="A1021" t="s">
        <v>375</v>
      </c>
      <c r="B1021" t="s">
        <v>309</v>
      </c>
      <c r="C1021" t="s">
        <v>21</v>
      </c>
      <c r="D1021" t="s">
        <v>12</v>
      </c>
      <c r="E1021" t="s">
        <v>255</v>
      </c>
      <c r="F1021" t="s">
        <v>4</v>
      </c>
      <c r="G1021">
        <v>2.5899999999999999E-3</v>
      </c>
      <c r="H1021">
        <v>630714.82999999996</v>
      </c>
      <c r="I1021">
        <v>3672280.26</v>
      </c>
      <c r="J1021">
        <v>-68.94</v>
      </c>
      <c r="K1021">
        <v>-68.94</v>
      </c>
      <c r="L1021">
        <v>0</v>
      </c>
      <c r="M1021" t="s">
        <v>377</v>
      </c>
      <c r="N1021" t="s">
        <v>19</v>
      </c>
      <c r="O1021">
        <v>24</v>
      </c>
      <c r="P1021">
        <v>32</v>
      </c>
      <c r="Q1021">
        <v>5963</v>
      </c>
    </row>
    <row r="1022" spans="1:17" x14ac:dyDescent="0.25">
      <c r="A1022" t="s">
        <v>375</v>
      </c>
      <c r="B1022" t="s">
        <v>309</v>
      </c>
      <c r="C1022" t="s">
        <v>21</v>
      </c>
      <c r="D1022" t="s">
        <v>12</v>
      </c>
      <c r="E1022" t="s">
        <v>7</v>
      </c>
      <c r="F1022" t="s">
        <v>4</v>
      </c>
      <c r="G1022">
        <v>0.36292000000000002</v>
      </c>
      <c r="H1022">
        <v>630714.82999999996</v>
      </c>
      <c r="I1022">
        <v>3672138.02</v>
      </c>
      <c r="J1022">
        <v>-68.86</v>
      </c>
      <c r="K1022">
        <v>-68.86</v>
      </c>
      <c r="L1022">
        <v>0</v>
      </c>
      <c r="M1022" t="s">
        <v>377</v>
      </c>
      <c r="N1022" t="s">
        <v>19</v>
      </c>
      <c r="O1022">
        <v>24</v>
      </c>
      <c r="P1022">
        <v>32</v>
      </c>
      <c r="Q1022">
        <v>5963</v>
      </c>
    </row>
    <row r="1023" spans="1:17" x14ac:dyDescent="0.25">
      <c r="A1023" t="s">
        <v>375</v>
      </c>
      <c r="B1023" t="s">
        <v>309</v>
      </c>
      <c r="C1023" t="s">
        <v>21</v>
      </c>
      <c r="D1023" t="s">
        <v>12</v>
      </c>
      <c r="E1023" t="s">
        <v>252</v>
      </c>
      <c r="F1023" t="s">
        <v>4</v>
      </c>
      <c r="G1023">
        <v>8.0999999999999996E-4</v>
      </c>
      <c r="H1023">
        <v>630423.97</v>
      </c>
      <c r="I1023">
        <v>3672375.09</v>
      </c>
      <c r="J1023">
        <v>-69.58</v>
      </c>
      <c r="K1023">
        <v>-69.58</v>
      </c>
      <c r="L1023">
        <v>0</v>
      </c>
      <c r="M1023" t="s">
        <v>377</v>
      </c>
      <c r="N1023" t="s">
        <v>19</v>
      </c>
      <c r="O1023">
        <v>24</v>
      </c>
      <c r="P1023">
        <v>32</v>
      </c>
      <c r="Q1023">
        <v>5963</v>
      </c>
    </row>
    <row r="1024" spans="1:17" x14ac:dyDescent="0.25">
      <c r="A1024" t="s">
        <v>375</v>
      </c>
      <c r="B1024" t="s">
        <v>309</v>
      </c>
      <c r="C1024" t="s">
        <v>21</v>
      </c>
      <c r="D1024" t="s">
        <v>12</v>
      </c>
      <c r="E1024" t="s">
        <v>253</v>
      </c>
      <c r="F1024" t="s">
        <v>4</v>
      </c>
      <c r="G1024">
        <v>6.8999999999999997E-4</v>
      </c>
      <c r="H1024">
        <v>630714.82999999996</v>
      </c>
      <c r="I1024">
        <v>3672303.97</v>
      </c>
      <c r="J1024">
        <v>-68.959999999999994</v>
      </c>
      <c r="K1024">
        <v>-68.959999999999994</v>
      </c>
      <c r="L1024">
        <v>0</v>
      </c>
      <c r="M1024" t="s">
        <v>377</v>
      </c>
      <c r="N1024" t="s">
        <v>19</v>
      </c>
      <c r="O1024">
        <v>24</v>
      </c>
      <c r="P1024">
        <v>32</v>
      </c>
      <c r="Q1024">
        <v>5963</v>
      </c>
    </row>
    <row r="1025" spans="1:17" x14ac:dyDescent="0.25">
      <c r="A1025" t="s">
        <v>375</v>
      </c>
      <c r="B1025" t="s">
        <v>309</v>
      </c>
      <c r="C1025" t="s">
        <v>21</v>
      </c>
      <c r="D1025" t="s">
        <v>12</v>
      </c>
      <c r="E1025" t="s">
        <v>254</v>
      </c>
      <c r="F1025" t="s">
        <v>4</v>
      </c>
      <c r="G1025">
        <v>6.9999999999999999E-4</v>
      </c>
      <c r="H1025">
        <v>630714.82999999996</v>
      </c>
      <c r="I1025">
        <v>3672280.26</v>
      </c>
      <c r="J1025">
        <v>-68.94</v>
      </c>
      <c r="K1025">
        <v>-68.94</v>
      </c>
      <c r="L1025">
        <v>0</v>
      </c>
      <c r="M1025" t="s">
        <v>377</v>
      </c>
      <c r="N1025" t="s">
        <v>19</v>
      </c>
      <c r="O1025">
        <v>24</v>
      </c>
      <c r="P1025">
        <v>32</v>
      </c>
      <c r="Q1025">
        <v>5963</v>
      </c>
    </row>
    <row r="1026" spans="1:17" x14ac:dyDescent="0.25">
      <c r="A1026" t="s">
        <v>375</v>
      </c>
      <c r="B1026" t="s">
        <v>309</v>
      </c>
      <c r="C1026" t="s">
        <v>21</v>
      </c>
      <c r="D1026" t="s">
        <v>12</v>
      </c>
      <c r="E1026" t="s">
        <v>256</v>
      </c>
      <c r="F1026" t="s">
        <v>4</v>
      </c>
      <c r="G1026">
        <v>9.7000000000000005E-4</v>
      </c>
      <c r="H1026">
        <v>630714.82999999996</v>
      </c>
      <c r="I1026">
        <v>3672232.85</v>
      </c>
      <c r="J1026">
        <v>-68.91</v>
      </c>
      <c r="K1026">
        <v>-68.91</v>
      </c>
      <c r="L1026">
        <v>0</v>
      </c>
      <c r="M1026" t="s">
        <v>377</v>
      </c>
      <c r="N1026" t="s">
        <v>19</v>
      </c>
      <c r="O1026">
        <v>24</v>
      </c>
      <c r="P1026">
        <v>32</v>
      </c>
      <c r="Q1026">
        <v>5963</v>
      </c>
    </row>
    <row r="1027" spans="1:17" x14ac:dyDescent="0.25">
      <c r="A1027" t="s">
        <v>375</v>
      </c>
      <c r="B1027" t="s">
        <v>309</v>
      </c>
      <c r="C1027" t="s">
        <v>21</v>
      </c>
      <c r="D1027" t="s">
        <v>12</v>
      </c>
      <c r="E1027" t="s">
        <v>125</v>
      </c>
      <c r="F1027" t="s">
        <v>4</v>
      </c>
      <c r="G1027">
        <v>2.1530000000000001E-2</v>
      </c>
      <c r="H1027">
        <v>630714.82999999996</v>
      </c>
      <c r="I1027">
        <v>3672232.85</v>
      </c>
      <c r="J1027">
        <v>-68.91</v>
      </c>
      <c r="K1027">
        <v>-68.91</v>
      </c>
      <c r="L1027">
        <v>0</v>
      </c>
      <c r="M1027" t="s">
        <v>377</v>
      </c>
      <c r="N1027" t="s">
        <v>19</v>
      </c>
      <c r="O1027">
        <v>24</v>
      </c>
      <c r="P1027">
        <v>32</v>
      </c>
      <c r="Q1027">
        <v>5963</v>
      </c>
    </row>
    <row r="1028" spans="1:17" x14ac:dyDescent="0.25">
      <c r="A1028" t="s">
        <v>375</v>
      </c>
      <c r="B1028" t="s">
        <v>309</v>
      </c>
      <c r="C1028" t="s">
        <v>21</v>
      </c>
      <c r="D1028" t="s">
        <v>12</v>
      </c>
      <c r="E1028" t="s">
        <v>128</v>
      </c>
      <c r="F1028" t="s">
        <v>4</v>
      </c>
      <c r="G1028">
        <v>2.666E-2</v>
      </c>
      <c r="H1028">
        <v>630714.82999999996</v>
      </c>
      <c r="I1028">
        <v>3672209.14</v>
      </c>
      <c r="J1028">
        <v>-68.89</v>
      </c>
      <c r="K1028">
        <v>-68.89</v>
      </c>
      <c r="L1028">
        <v>0</v>
      </c>
      <c r="M1028" t="s">
        <v>377</v>
      </c>
      <c r="N1028" t="s">
        <v>19</v>
      </c>
      <c r="O1028">
        <v>24</v>
      </c>
      <c r="P1028">
        <v>32</v>
      </c>
      <c r="Q1028">
        <v>5963</v>
      </c>
    </row>
    <row r="1029" spans="1:17" x14ac:dyDescent="0.25">
      <c r="A1029" t="s">
        <v>375</v>
      </c>
      <c r="B1029" t="s">
        <v>309</v>
      </c>
      <c r="C1029" t="s">
        <v>21</v>
      </c>
      <c r="D1029" t="s">
        <v>12</v>
      </c>
      <c r="E1029" t="s">
        <v>129</v>
      </c>
      <c r="F1029" t="s">
        <v>4</v>
      </c>
      <c r="G1029">
        <v>3.1629999999999998E-2</v>
      </c>
      <c r="H1029">
        <v>630714.82999999996</v>
      </c>
      <c r="I1029">
        <v>3672209.14</v>
      </c>
      <c r="J1029">
        <v>-68.89</v>
      </c>
      <c r="K1029">
        <v>-68.89</v>
      </c>
      <c r="L1029">
        <v>0</v>
      </c>
      <c r="M1029" t="s">
        <v>377</v>
      </c>
      <c r="N1029" t="s">
        <v>19</v>
      </c>
      <c r="O1029">
        <v>24</v>
      </c>
      <c r="P1029">
        <v>32</v>
      </c>
      <c r="Q1029">
        <v>5963</v>
      </c>
    </row>
    <row r="1030" spans="1:17" x14ac:dyDescent="0.25">
      <c r="A1030" t="s">
        <v>375</v>
      </c>
      <c r="B1030" t="s">
        <v>309</v>
      </c>
      <c r="C1030" t="s">
        <v>21</v>
      </c>
      <c r="D1030" t="s">
        <v>12</v>
      </c>
      <c r="E1030" t="s">
        <v>130</v>
      </c>
      <c r="F1030" t="s">
        <v>4</v>
      </c>
      <c r="G1030">
        <v>3.6769999999999997E-2</v>
      </c>
      <c r="H1030">
        <v>630714.82999999996</v>
      </c>
      <c r="I1030">
        <v>3672185.43</v>
      </c>
      <c r="J1030">
        <v>-68.89</v>
      </c>
      <c r="K1030">
        <v>-68.89</v>
      </c>
      <c r="L1030">
        <v>0</v>
      </c>
      <c r="M1030" t="s">
        <v>377</v>
      </c>
      <c r="N1030" t="s">
        <v>19</v>
      </c>
      <c r="O1030">
        <v>24</v>
      </c>
      <c r="P1030">
        <v>32</v>
      </c>
      <c r="Q1030">
        <v>5963</v>
      </c>
    </row>
    <row r="1031" spans="1:17" x14ac:dyDescent="0.25">
      <c r="A1031" t="s">
        <v>375</v>
      </c>
      <c r="B1031" t="s">
        <v>309</v>
      </c>
      <c r="C1031" t="s">
        <v>21</v>
      </c>
      <c r="D1031" t="s">
        <v>12</v>
      </c>
      <c r="E1031" t="s">
        <v>131</v>
      </c>
      <c r="F1031" t="s">
        <v>4</v>
      </c>
      <c r="G1031">
        <v>4.0259999999999997E-2</v>
      </c>
      <c r="H1031">
        <v>630714.82999999996</v>
      </c>
      <c r="I1031">
        <v>3672161.72</v>
      </c>
      <c r="J1031">
        <v>-68.86</v>
      </c>
      <c r="K1031">
        <v>-68.86</v>
      </c>
      <c r="L1031">
        <v>0</v>
      </c>
      <c r="M1031" t="s">
        <v>377</v>
      </c>
      <c r="N1031" t="s">
        <v>19</v>
      </c>
      <c r="O1031">
        <v>24</v>
      </c>
      <c r="P1031">
        <v>32</v>
      </c>
      <c r="Q1031">
        <v>5963</v>
      </c>
    </row>
    <row r="1032" spans="1:17" x14ac:dyDescent="0.25">
      <c r="A1032" t="s">
        <v>375</v>
      </c>
      <c r="B1032" t="s">
        <v>309</v>
      </c>
      <c r="C1032" t="s">
        <v>21</v>
      </c>
      <c r="D1032" t="s">
        <v>12</v>
      </c>
      <c r="E1032" t="s">
        <v>132</v>
      </c>
      <c r="F1032" t="s">
        <v>4</v>
      </c>
      <c r="G1032">
        <v>4.3790000000000003E-2</v>
      </c>
      <c r="H1032">
        <v>630714.82999999996</v>
      </c>
      <c r="I1032">
        <v>3672161.72</v>
      </c>
      <c r="J1032">
        <v>-68.86</v>
      </c>
      <c r="K1032">
        <v>-68.86</v>
      </c>
      <c r="L1032">
        <v>0</v>
      </c>
      <c r="M1032" t="s">
        <v>377</v>
      </c>
      <c r="N1032" t="s">
        <v>19</v>
      </c>
      <c r="O1032">
        <v>24</v>
      </c>
      <c r="P1032">
        <v>32</v>
      </c>
      <c r="Q1032">
        <v>5963</v>
      </c>
    </row>
    <row r="1033" spans="1:17" x14ac:dyDescent="0.25">
      <c r="A1033" t="s">
        <v>375</v>
      </c>
      <c r="B1033" t="s">
        <v>309</v>
      </c>
      <c r="C1033" t="s">
        <v>21</v>
      </c>
      <c r="D1033" t="s">
        <v>12</v>
      </c>
      <c r="E1033" t="s">
        <v>133</v>
      </c>
      <c r="F1033" t="s">
        <v>4</v>
      </c>
      <c r="G1033">
        <v>4.5409999999999999E-2</v>
      </c>
      <c r="H1033">
        <v>630714.82999999996</v>
      </c>
      <c r="I1033">
        <v>3672138.02</v>
      </c>
      <c r="J1033">
        <v>-68.86</v>
      </c>
      <c r="K1033">
        <v>-68.86</v>
      </c>
      <c r="L1033">
        <v>0</v>
      </c>
      <c r="M1033" t="s">
        <v>377</v>
      </c>
      <c r="N1033" t="s">
        <v>19</v>
      </c>
      <c r="O1033">
        <v>24</v>
      </c>
      <c r="P1033">
        <v>32</v>
      </c>
      <c r="Q1033">
        <v>5963</v>
      </c>
    </row>
    <row r="1034" spans="1:17" x14ac:dyDescent="0.25">
      <c r="A1034" t="s">
        <v>375</v>
      </c>
      <c r="B1034" t="s">
        <v>309</v>
      </c>
      <c r="C1034" t="s">
        <v>21</v>
      </c>
      <c r="D1034" t="s">
        <v>12</v>
      </c>
      <c r="E1034" t="s">
        <v>219</v>
      </c>
      <c r="F1034" t="s">
        <v>4</v>
      </c>
      <c r="G1034">
        <v>4.666E-2</v>
      </c>
      <c r="H1034">
        <v>630714.82999999996</v>
      </c>
      <c r="I1034">
        <v>3672138.02</v>
      </c>
      <c r="J1034">
        <v>-68.86</v>
      </c>
      <c r="K1034">
        <v>-68.86</v>
      </c>
      <c r="L1034">
        <v>0</v>
      </c>
      <c r="M1034" t="s">
        <v>377</v>
      </c>
      <c r="N1034" t="s">
        <v>19</v>
      </c>
      <c r="O1034">
        <v>24</v>
      </c>
      <c r="P1034">
        <v>32</v>
      </c>
      <c r="Q1034">
        <v>5963</v>
      </c>
    </row>
    <row r="1035" spans="1:17" x14ac:dyDescent="0.25">
      <c r="A1035" t="s">
        <v>375</v>
      </c>
      <c r="B1035" t="s">
        <v>309</v>
      </c>
      <c r="C1035" t="s">
        <v>21</v>
      </c>
      <c r="D1035" t="s">
        <v>12</v>
      </c>
      <c r="E1035" t="s">
        <v>220</v>
      </c>
      <c r="F1035" t="s">
        <v>4</v>
      </c>
      <c r="G1035">
        <v>4.4970000000000003E-2</v>
      </c>
      <c r="H1035">
        <v>630714.82999999996</v>
      </c>
      <c r="I1035">
        <v>3672114.31</v>
      </c>
      <c r="J1035">
        <v>-68.73</v>
      </c>
      <c r="K1035">
        <v>-68.73</v>
      </c>
      <c r="L1035">
        <v>0</v>
      </c>
      <c r="M1035" t="s">
        <v>377</v>
      </c>
      <c r="N1035" t="s">
        <v>19</v>
      </c>
      <c r="O1035">
        <v>24</v>
      </c>
      <c r="P1035">
        <v>32</v>
      </c>
      <c r="Q1035">
        <v>5963</v>
      </c>
    </row>
    <row r="1036" spans="1:17" x14ac:dyDescent="0.25">
      <c r="A1036" t="s">
        <v>375</v>
      </c>
      <c r="B1036" t="s">
        <v>309</v>
      </c>
      <c r="C1036" t="s">
        <v>21</v>
      </c>
      <c r="D1036" t="s">
        <v>12</v>
      </c>
      <c r="E1036" t="s">
        <v>221</v>
      </c>
      <c r="F1036" t="s">
        <v>4</v>
      </c>
      <c r="G1036">
        <v>4.2009999999999999E-2</v>
      </c>
      <c r="H1036">
        <v>630714.82999999996</v>
      </c>
      <c r="I1036">
        <v>3672114.31</v>
      </c>
      <c r="J1036">
        <v>-68.73</v>
      </c>
      <c r="K1036">
        <v>-68.73</v>
      </c>
      <c r="L1036">
        <v>0</v>
      </c>
      <c r="M1036" t="s">
        <v>377</v>
      </c>
      <c r="N1036" t="s">
        <v>19</v>
      </c>
      <c r="O1036">
        <v>24</v>
      </c>
      <c r="P1036">
        <v>32</v>
      </c>
      <c r="Q1036">
        <v>5963</v>
      </c>
    </row>
    <row r="1037" spans="1:17" x14ac:dyDescent="0.25">
      <c r="A1037" t="s">
        <v>375</v>
      </c>
      <c r="B1037" t="s">
        <v>309</v>
      </c>
      <c r="C1037" t="s">
        <v>21</v>
      </c>
      <c r="D1037" t="s">
        <v>12</v>
      </c>
      <c r="E1037" t="s">
        <v>222</v>
      </c>
      <c r="F1037" t="s">
        <v>4</v>
      </c>
      <c r="G1037">
        <v>3.4909999999999997E-2</v>
      </c>
      <c r="H1037">
        <v>630714.82999999996</v>
      </c>
      <c r="I1037">
        <v>3672090.6</v>
      </c>
      <c r="J1037">
        <v>-68.86</v>
      </c>
      <c r="K1037">
        <v>-68.86</v>
      </c>
      <c r="L1037">
        <v>0</v>
      </c>
      <c r="M1037" t="s">
        <v>377</v>
      </c>
      <c r="N1037" t="s">
        <v>19</v>
      </c>
      <c r="O1037">
        <v>24</v>
      </c>
      <c r="P1037">
        <v>32</v>
      </c>
      <c r="Q1037">
        <v>5963</v>
      </c>
    </row>
    <row r="1038" spans="1:17" x14ac:dyDescent="0.25">
      <c r="A1038" t="s">
        <v>375</v>
      </c>
      <c r="B1038" t="s">
        <v>309</v>
      </c>
      <c r="C1038" t="s">
        <v>21</v>
      </c>
      <c r="D1038" t="s">
        <v>12</v>
      </c>
      <c r="E1038" t="s">
        <v>223</v>
      </c>
      <c r="F1038" t="s">
        <v>4</v>
      </c>
      <c r="G1038">
        <v>2.5760000000000002E-2</v>
      </c>
      <c r="H1038">
        <v>630714.82999999996</v>
      </c>
      <c r="I1038">
        <v>3672090.6</v>
      </c>
      <c r="J1038">
        <v>-68.86</v>
      </c>
      <c r="K1038">
        <v>-68.86</v>
      </c>
      <c r="L1038">
        <v>0</v>
      </c>
      <c r="M1038" t="s">
        <v>377</v>
      </c>
      <c r="N1038" t="s">
        <v>19</v>
      </c>
      <c r="O1038">
        <v>24</v>
      </c>
      <c r="P1038">
        <v>32</v>
      </c>
      <c r="Q1038">
        <v>5963</v>
      </c>
    </row>
    <row r="1039" spans="1:17" x14ac:dyDescent="0.25">
      <c r="A1039" t="s">
        <v>375</v>
      </c>
      <c r="B1039" t="s">
        <v>309</v>
      </c>
      <c r="C1039" t="s">
        <v>21</v>
      </c>
      <c r="D1039" t="s">
        <v>12</v>
      </c>
      <c r="E1039" t="s">
        <v>224</v>
      </c>
      <c r="F1039" t="s">
        <v>4</v>
      </c>
      <c r="G1039">
        <v>1.7219999999999999E-2</v>
      </c>
      <c r="H1039">
        <v>630750</v>
      </c>
      <c r="I1039">
        <v>3672075</v>
      </c>
      <c r="J1039">
        <v>-68.66</v>
      </c>
      <c r="K1039">
        <v>-68.66</v>
      </c>
      <c r="L1039">
        <v>0</v>
      </c>
      <c r="M1039" t="s">
        <v>377</v>
      </c>
      <c r="N1039" t="s">
        <v>19</v>
      </c>
      <c r="O1039">
        <v>24</v>
      </c>
      <c r="P1039">
        <v>32</v>
      </c>
      <c r="Q1039">
        <v>5963</v>
      </c>
    </row>
    <row r="1040" spans="1:17" x14ac:dyDescent="0.25">
      <c r="A1040" t="s">
        <v>375</v>
      </c>
      <c r="B1040" t="s">
        <v>309</v>
      </c>
      <c r="C1040" t="s">
        <v>21</v>
      </c>
      <c r="D1040" t="s">
        <v>12</v>
      </c>
      <c r="E1040" t="s">
        <v>225</v>
      </c>
      <c r="F1040" t="s">
        <v>4</v>
      </c>
      <c r="G1040">
        <v>1.116E-2</v>
      </c>
      <c r="H1040">
        <v>630850</v>
      </c>
      <c r="I1040">
        <v>3672075</v>
      </c>
      <c r="J1040">
        <v>-69.19</v>
      </c>
      <c r="K1040">
        <v>-69.19</v>
      </c>
      <c r="L1040">
        <v>0</v>
      </c>
      <c r="M1040" t="s">
        <v>377</v>
      </c>
      <c r="N1040" t="s">
        <v>19</v>
      </c>
      <c r="O1040">
        <v>24</v>
      </c>
      <c r="P1040">
        <v>32</v>
      </c>
      <c r="Q1040">
        <v>5963</v>
      </c>
    </row>
    <row r="1041" spans="1:17" x14ac:dyDescent="0.25">
      <c r="A1041" t="s">
        <v>375</v>
      </c>
      <c r="B1041" t="s">
        <v>309</v>
      </c>
      <c r="C1041" t="s">
        <v>21</v>
      </c>
      <c r="D1041" t="s">
        <v>12</v>
      </c>
      <c r="E1041" t="s">
        <v>134</v>
      </c>
      <c r="F1041" t="s">
        <v>4</v>
      </c>
      <c r="G1041">
        <v>9.7000000000000005E-4</v>
      </c>
      <c r="H1041">
        <v>630714.82999999996</v>
      </c>
      <c r="I1041">
        <v>3672232.85</v>
      </c>
      <c r="J1041">
        <v>-68.91</v>
      </c>
      <c r="K1041">
        <v>-68.91</v>
      </c>
      <c r="L1041">
        <v>0</v>
      </c>
      <c r="M1041" t="s">
        <v>377</v>
      </c>
      <c r="N1041" t="s">
        <v>19</v>
      </c>
      <c r="O1041">
        <v>24</v>
      </c>
      <c r="P1041">
        <v>32</v>
      </c>
      <c r="Q1041">
        <v>5963</v>
      </c>
    </row>
    <row r="1042" spans="1:17" x14ac:dyDescent="0.25">
      <c r="A1042" t="s">
        <v>375</v>
      </c>
      <c r="B1042" t="s">
        <v>309</v>
      </c>
      <c r="C1042" t="s">
        <v>21</v>
      </c>
      <c r="D1042" t="s">
        <v>12</v>
      </c>
      <c r="E1042" t="s">
        <v>141</v>
      </c>
      <c r="F1042" t="s">
        <v>4</v>
      </c>
      <c r="G1042">
        <v>2.7999999999999998E-4</v>
      </c>
      <c r="H1042">
        <v>630423.97</v>
      </c>
      <c r="I1042">
        <v>3672375.09</v>
      </c>
      <c r="J1042">
        <v>-69.58</v>
      </c>
      <c r="K1042">
        <v>-69.58</v>
      </c>
      <c r="L1042">
        <v>0</v>
      </c>
      <c r="M1042" t="s">
        <v>377</v>
      </c>
      <c r="N1042" t="s">
        <v>19</v>
      </c>
      <c r="O1042">
        <v>24</v>
      </c>
      <c r="P1042">
        <v>32</v>
      </c>
      <c r="Q1042">
        <v>5963</v>
      </c>
    </row>
    <row r="1043" spans="1:17" x14ac:dyDescent="0.25">
      <c r="A1043" t="s">
        <v>375</v>
      </c>
      <c r="B1043" t="s">
        <v>309</v>
      </c>
      <c r="C1043" t="s">
        <v>21</v>
      </c>
      <c r="D1043" t="s">
        <v>12</v>
      </c>
      <c r="E1043" t="s">
        <v>142</v>
      </c>
      <c r="F1043" t="s">
        <v>4</v>
      </c>
      <c r="G1043">
        <v>2.7E-4</v>
      </c>
      <c r="H1043">
        <v>630423.97</v>
      </c>
      <c r="I1043">
        <v>3672375.09</v>
      </c>
      <c r="J1043">
        <v>-69.58</v>
      </c>
      <c r="K1043">
        <v>-69.58</v>
      </c>
      <c r="L1043">
        <v>0</v>
      </c>
      <c r="M1043" t="s">
        <v>377</v>
      </c>
      <c r="N1043" t="s">
        <v>19</v>
      </c>
      <c r="O1043">
        <v>24</v>
      </c>
      <c r="P1043">
        <v>32</v>
      </c>
      <c r="Q1043">
        <v>5963</v>
      </c>
    </row>
    <row r="1044" spans="1:17" x14ac:dyDescent="0.25">
      <c r="A1044" t="s">
        <v>375</v>
      </c>
      <c r="B1044" t="s">
        <v>309</v>
      </c>
      <c r="C1044" t="s">
        <v>21</v>
      </c>
      <c r="D1044" t="s">
        <v>12</v>
      </c>
      <c r="E1044" t="s">
        <v>143</v>
      </c>
      <c r="F1044" t="s">
        <v>4</v>
      </c>
      <c r="G1044">
        <v>2.5000000000000001E-4</v>
      </c>
      <c r="H1044">
        <v>630423.97</v>
      </c>
      <c r="I1044">
        <v>3672375.09</v>
      </c>
      <c r="J1044">
        <v>-69.58</v>
      </c>
      <c r="K1044">
        <v>-69.58</v>
      </c>
      <c r="L1044">
        <v>0</v>
      </c>
      <c r="M1044" t="s">
        <v>377</v>
      </c>
      <c r="N1044" t="s">
        <v>19</v>
      </c>
      <c r="O1044">
        <v>24</v>
      </c>
      <c r="P1044">
        <v>32</v>
      </c>
      <c r="Q1044">
        <v>5963</v>
      </c>
    </row>
    <row r="1045" spans="1:17" x14ac:dyDescent="0.25">
      <c r="A1045" t="s">
        <v>375</v>
      </c>
      <c r="B1045" t="s">
        <v>309</v>
      </c>
      <c r="C1045" t="s">
        <v>21</v>
      </c>
      <c r="D1045" t="s">
        <v>12</v>
      </c>
      <c r="E1045" t="s">
        <v>135</v>
      </c>
      <c r="F1045" t="s">
        <v>4</v>
      </c>
      <c r="G1045">
        <v>2.3000000000000001E-4</v>
      </c>
      <c r="H1045">
        <v>630714.82999999996</v>
      </c>
      <c r="I1045">
        <v>3672303.97</v>
      </c>
      <c r="J1045">
        <v>-68.959999999999994</v>
      </c>
      <c r="K1045">
        <v>-68.959999999999994</v>
      </c>
      <c r="L1045">
        <v>0</v>
      </c>
      <c r="M1045" t="s">
        <v>377</v>
      </c>
      <c r="N1045" t="s">
        <v>19</v>
      </c>
      <c r="O1045">
        <v>24</v>
      </c>
      <c r="P1045">
        <v>32</v>
      </c>
      <c r="Q1045">
        <v>5963</v>
      </c>
    </row>
    <row r="1046" spans="1:17" x14ac:dyDescent="0.25">
      <c r="A1046" t="s">
        <v>375</v>
      </c>
      <c r="B1046" t="s">
        <v>309</v>
      </c>
      <c r="C1046" t="s">
        <v>21</v>
      </c>
      <c r="D1046" t="s">
        <v>12</v>
      </c>
      <c r="E1046" t="s">
        <v>136</v>
      </c>
      <c r="F1046" t="s">
        <v>4</v>
      </c>
      <c r="G1046">
        <v>2.3000000000000001E-4</v>
      </c>
      <c r="H1046">
        <v>630714.82999999996</v>
      </c>
      <c r="I1046">
        <v>3672303.97</v>
      </c>
      <c r="J1046">
        <v>-68.959999999999994</v>
      </c>
      <c r="K1046">
        <v>-68.959999999999994</v>
      </c>
      <c r="L1046">
        <v>0</v>
      </c>
      <c r="M1046" t="s">
        <v>377</v>
      </c>
      <c r="N1046" t="s">
        <v>19</v>
      </c>
      <c r="O1046">
        <v>24</v>
      </c>
      <c r="P1046">
        <v>32</v>
      </c>
      <c r="Q1046">
        <v>5963</v>
      </c>
    </row>
    <row r="1047" spans="1:17" x14ac:dyDescent="0.25">
      <c r="A1047" t="s">
        <v>375</v>
      </c>
      <c r="B1047" t="s">
        <v>309</v>
      </c>
      <c r="C1047" t="s">
        <v>21</v>
      </c>
      <c r="D1047" t="s">
        <v>12</v>
      </c>
      <c r="E1047" t="s">
        <v>137</v>
      </c>
      <c r="F1047" t="s">
        <v>4</v>
      </c>
      <c r="G1047">
        <v>2.3000000000000001E-4</v>
      </c>
      <c r="H1047">
        <v>630714.82999999996</v>
      </c>
      <c r="I1047">
        <v>3672303.97</v>
      </c>
      <c r="J1047">
        <v>-68.959999999999994</v>
      </c>
      <c r="K1047">
        <v>-68.959999999999994</v>
      </c>
      <c r="L1047">
        <v>0</v>
      </c>
      <c r="M1047" t="s">
        <v>377</v>
      </c>
      <c r="N1047" t="s">
        <v>19</v>
      </c>
      <c r="O1047">
        <v>24</v>
      </c>
      <c r="P1047">
        <v>32</v>
      </c>
      <c r="Q1047">
        <v>5963</v>
      </c>
    </row>
    <row r="1048" spans="1:17" x14ac:dyDescent="0.25">
      <c r="A1048" t="s">
        <v>375</v>
      </c>
      <c r="B1048" t="s">
        <v>309</v>
      </c>
      <c r="C1048" t="s">
        <v>21</v>
      </c>
      <c r="D1048" t="s">
        <v>12</v>
      </c>
      <c r="E1048" t="s">
        <v>138</v>
      </c>
      <c r="F1048" t="s">
        <v>4</v>
      </c>
      <c r="G1048">
        <v>2.3000000000000001E-4</v>
      </c>
      <c r="H1048">
        <v>630714.82999999996</v>
      </c>
      <c r="I1048">
        <v>3672280.26</v>
      </c>
      <c r="J1048">
        <v>-68.94</v>
      </c>
      <c r="K1048">
        <v>-68.94</v>
      </c>
      <c r="L1048">
        <v>0</v>
      </c>
      <c r="M1048" t="s">
        <v>377</v>
      </c>
      <c r="N1048" t="s">
        <v>19</v>
      </c>
      <c r="O1048">
        <v>24</v>
      </c>
      <c r="P1048">
        <v>32</v>
      </c>
      <c r="Q1048">
        <v>5963</v>
      </c>
    </row>
    <row r="1049" spans="1:17" x14ac:dyDescent="0.25">
      <c r="A1049" t="s">
        <v>375</v>
      </c>
      <c r="B1049" t="s">
        <v>309</v>
      </c>
      <c r="C1049" t="s">
        <v>21</v>
      </c>
      <c r="D1049" t="s">
        <v>12</v>
      </c>
      <c r="E1049" t="s">
        <v>139</v>
      </c>
      <c r="F1049" t="s">
        <v>4</v>
      </c>
      <c r="G1049">
        <v>2.3000000000000001E-4</v>
      </c>
      <c r="H1049">
        <v>630399.73</v>
      </c>
      <c r="I1049">
        <v>3672375.09</v>
      </c>
      <c r="J1049">
        <v>-69.62</v>
      </c>
      <c r="K1049">
        <v>-69.62</v>
      </c>
      <c r="L1049">
        <v>0</v>
      </c>
      <c r="M1049" t="s">
        <v>377</v>
      </c>
      <c r="N1049" t="s">
        <v>19</v>
      </c>
      <c r="O1049">
        <v>24</v>
      </c>
      <c r="P1049">
        <v>32</v>
      </c>
      <c r="Q1049">
        <v>5963</v>
      </c>
    </row>
    <row r="1050" spans="1:17" x14ac:dyDescent="0.25">
      <c r="A1050" t="s">
        <v>375</v>
      </c>
      <c r="B1050" t="s">
        <v>309</v>
      </c>
      <c r="C1050" t="s">
        <v>21</v>
      </c>
      <c r="D1050" t="s">
        <v>12</v>
      </c>
      <c r="E1050" t="s">
        <v>140</v>
      </c>
      <c r="F1050" t="s">
        <v>4</v>
      </c>
      <c r="G1050">
        <v>2.3000000000000001E-4</v>
      </c>
      <c r="H1050">
        <v>630714.82999999996</v>
      </c>
      <c r="I1050">
        <v>3672280.26</v>
      </c>
      <c r="J1050">
        <v>-68.94</v>
      </c>
      <c r="K1050">
        <v>-68.94</v>
      </c>
      <c r="L1050">
        <v>0</v>
      </c>
      <c r="M1050" t="s">
        <v>377</v>
      </c>
      <c r="N1050" t="s">
        <v>19</v>
      </c>
      <c r="O1050">
        <v>24</v>
      </c>
      <c r="P1050">
        <v>32</v>
      </c>
      <c r="Q1050">
        <v>5963</v>
      </c>
    </row>
    <row r="1051" spans="1:17" x14ac:dyDescent="0.25">
      <c r="A1051" t="s">
        <v>375</v>
      </c>
      <c r="B1051" t="s">
        <v>310</v>
      </c>
      <c r="C1051" t="s">
        <v>16</v>
      </c>
      <c r="D1051" t="s">
        <v>18</v>
      </c>
      <c r="E1051" t="s">
        <v>3</v>
      </c>
      <c r="F1051" t="s">
        <v>4</v>
      </c>
      <c r="G1051">
        <v>7.6000000000000004E-4</v>
      </c>
      <c r="H1051">
        <v>630448.19999999995</v>
      </c>
      <c r="I1051">
        <v>3672375.09</v>
      </c>
      <c r="J1051">
        <v>-69.53</v>
      </c>
      <c r="K1051">
        <v>-69.53</v>
      </c>
      <c r="L1051">
        <v>0</v>
      </c>
      <c r="M1051" t="s">
        <v>377</v>
      </c>
      <c r="N1051" t="s">
        <v>19</v>
      </c>
      <c r="O1051">
        <v>10</v>
      </c>
      <c r="P1051">
        <v>17</v>
      </c>
      <c r="Q1051">
        <v>5963</v>
      </c>
    </row>
    <row r="1052" spans="1:17" x14ac:dyDescent="0.25">
      <c r="A1052" t="s">
        <v>375</v>
      </c>
      <c r="B1052" t="s">
        <v>310</v>
      </c>
      <c r="C1052" t="s">
        <v>16</v>
      </c>
      <c r="D1052" t="s">
        <v>18</v>
      </c>
      <c r="E1052" t="s">
        <v>255</v>
      </c>
      <c r="F1052" t="s">
        <v>4</v>
      </c>
      <c r="G1052">
        <v>7.6000000000000004E-4</v>
      </c>
      <c r="H1052">
        <v>630448.19999999995</v>
      </c>
      <c r="I1052">
        <v>3672375.09</v>
      </c>
      <c r="J1052">
        <v>-69.53</v>
      </c>
      <c r="K1052">
        <v>-69.53</v>
      </c>
      <c r="L1052">
        <v>0</v>
      </c>
      <c r="M1052" t="s">
        <v>377</v>
      </c>
      <c r="N1052" t="s">
        <v>19</v>
      </c>
      <c r="O1052">
        <v>10</v>
      </c>
      <c r="P1052">
        <v>17</v>
      </c>
      <c r="Q1052">
        <v>5963</v>
      </c>
    </row>
    <row r="1053" spans="1:17" x14ac:dyDescent="0.25">
      <c r="A1053" t="s">
        <v>375</v>
      </c>
      <c r="B1053" t="s">
        <v>310</v>
      </c>
      <c r="C1053" t="s">
        <v>16</v>
      </c>
      <c r="D1053" t="s">
        <v>18</v>
      </c>
      <c r="E1053" t="s">
        <v>7</v>
      </c>
      <c r="F1053" t="s">
        <v>4</v>
      </c>
      <c r="G1053">
        <v>7.6000000000000004E-4</v>
      </c>
      <c r="H1053">
        <v>630448.19999999995</v>
      </c>
      <c r="I1053">
        <v>3672375.09</v>
      </c>
      <c r="J1053">
        <v>-69.53</v>
      </c>
      <c r="K1053">
        <v>-69.53</v>
      </c>
      <c r="L1053">
        <v>0</v>
      </c>
      <c r="M1053" t="s">
        <v>377</v>
      </c>
      <c r="N1053" t="s">
        <v>19</v>
      </c>
      <c r="O1053">
        <v>10</v>
      </c>
      <c r="P1053">
        <v>17</v>
      </c>
      <c r="Q1053">
        <v>5963</v>
      </c>
    </row>
    <row r="1054" spans="1:17" x14ac:dyDescent="0.25">
      <c r="A1054" t="s">
        <v>375</v>
      </c>
      <c r="B1054" t="s">
        <v>310</v>
      </c>
      <c r="C1054" t="s">
        <v>16</v>
      </c>
      <c r="D1054" t="s">
        <v>18</v>
      </c>
      <c r="E1054" t="s">
        <v>252</v>
      </c>
      <c r="F1054" t="s">
        <v>4</v>
      </c>
      <c r="G1054">
        <v>3.2000000000000003E-4</v>
      </c>
      <c r="H1054">
        <v>630448.19999999995</v>
      </c>
      <c r="I1054">
        <v>3672375.09</v>
      </c>
      <c r="J1054">
        <v>-69.53</v>
      </c>
      <c r="K1054">
        <v>-69.53</v>
      </c>
      <c r="L1054">
        <v>0</v>
      </c>
      <c r="M1054" t="s">
        <v>377</v>
      </c>
      <c r="N1054" t="s">
        <v>19</v>
      </c>
      <c r="O1054">
        <v>10</v>
      </c>
      <c r="P1054">
        <v>17</v>
      </c>
      <c r="Q1054">
        <v>5963</v>
      </c>
    </row>
    <row r="1055" spans="1:17" x14ac:dyDescent="0.25">
      <c r="A1055" t="s">
        <v>375</v>
      </c>
      <c r="B1055" t="s">
        <v>310</v>
      </c>
      <c r="C1055" t="s">
        <v>16</v>
      </c>
      <c r="D1055" t="s">
        <v>18</v>
      </c>
      <c r="E1055" t="s">
        <v>253</v>
      </c>
      <c r="F1055" t="s">
        <v>4</v>
      </c>
      <c r="G1055">
        <v>2.0000000000000001E-4</v>
      </c>
      <c r="H1055">
        <v>630423.97</v>
      </c>
      <c r="I1055">
        <v>3672375.09</v>
      </c>
      <c r="J1055">
        <v>-69.58</v>
      </c>
      <c r="K1055">
        <v>-69.58</v>
      </c>
      <c r="L1055">
        <v>0</v>
      </c>
      <c r="M1055" t="s">
        <v>377</v>
      </c>
      <c r="N1055" t="s">
        <v>19</v>
      </c>
      <c r="O1055">
        <v>10</v>
      </c>
      <c r="P1055">
        <v>17</v>
      </c>
      <c r="Q1055">
        <v>5963</v>
      </c>
    </row>
    <row r="1056" spans="1:17" x14ac:dyDescent="0.25">
      <c r="A1056" t="s">
        <v>375</v>
      </c>
      <c r="B1056" t="s">
        <v>310</v>
      </c>
      <c r="C1056" t="s">
        <v>16</v>
      </c>
      <c r="D1056" t="s">
        <v>18</v>
      </c>
      <c r="E1056" t="s">
        <v>254</v>
      </c>
      <c r="F1056" t="s">
        <v>4</v>
      </c>
      <c r="G1056">
        <v>2.5999999999999998E-4</v>
      </c>
      <c r="H1056">
        <v>630448.19999999995</v>
      </c>
      <c r="I1056">
        <v>3672375.09</v>
      </c>
      <c r="J1056">
        <v>-69.53</v>
      </c>
      <c r="K1056">
        <v>-69.53</v>
      </c>
      <c r="L1056">
        <v>0</v>
      </c>
      <c r="M1056" t="s">
        <v>377</v>
      </c>
      <c r="N1056" t="s">
        <v>19</v>
      </c>
      <c r="O1056">
        <v>10</v>
      </c>
      <c r="P1056">
        <v>17</v>
      </c>
      <c r="Q1056">
        <v>5963</v>
      </c>
    </row>
    <row r="1057" spans="1:17" x14ac:dyDescent="0.25">
      <c r="A1057" t="s">
        <v>375</v>
      </c>
      <c r="B1057" t="s">
        <v>310</v>
      </c>
      <c r="C1057" t="s">
        <v>16</v>
      </c>
      <c r="D1057" t="s">
        <v>18</v>
      </c>
      <c r="E1057" t="s">
        <v>256</v>
      </c>
      <c r="F1057" t="s">
        <v>4</v>
      </c>
      <c r="G1057">
        <v>9.0000000000000006E-5</v>
      </c>
      <c r="H1057">
        <v>630714.82999999996</v>
      </c>
      <c r="I1057">
        <v>3672209.14</v>
      </c>
      <c r="J1057">
        <v>-68.89</v>
      </c>
      <c r="K1057">
        <v>-68.89</v>
      </c>
      <c r="L1057">
        <v>0</v>
      </c>
      <c r="M1057" t="s">
        <v>377</v>
      </c>
      <c r="N1057" t="s">
        <v>19</v>
      </c>
      <c r="O1057">
        <v>10</v>
      </c>
      <c r="P1057">
        <v>17</v>
      </c>
      <c r="Q1057">
        <v>5963</v>
      </c>
    </row>
    <row r="1058" spans="1:17" x14ac:dyDescent="0.25">
      <c r="A1058" t="s">
        <v>375</v>
      </c>
      <c r="B1058" t="s">
        <v>310</v>
      </c>
      <c r="C1058" t="s">
        <v>16</v>
      </c>
      <c r="D1058" t="s">
        <v>18</v>
      </c>
      <c r="E1058" t="s">
        <v>134</v>
      </c>
      <c r="F1058" t="s">
        <v>4</v>
      </c>
      <c r="G1058">
        <v>9.0000000000000006E-5</v>
      </c>
      <c r="H1058">
        <v>630714.82999999996</v>
      </c>
      <c r="I1058">
        <v>3672209.14</v>
      </c>
      <c r="J1058">
        <v>-68.89</v>
      </c>
      <c r="K1058">
        <v>-68.89</v>
      </c>
      <c r="L1058">
        <v>0</v>
      </c>
      <c r="M1058" t="s">
        <v>377</v>
      </c>
      <c r="N1058" t="s">
        <v>19</v>
      </c>
      <c r="O1058">
        <v>10</v>
      </c>
      <c r="P1058">
        <v>17</v>
      </c>
      <c r="Q1058">
        <v>5963</v>
      </c>
    </row>
    <row r="1059" spans="1:17" x14ac:dyDescent="0.25">
      <c r="A1059" t="s">
        <v>375</v>
      </c>
      <c r="B1059" t="s">
        <v>310</v>
      </c>
      <c r="C1059" t="s">
        <v>16</v>
      </c>
      <c r="D1059" t="s">
        <v>18</v>
      </c>
      <c r="E1059" t="s">
        <v>141</v>
      </c>
      <c r="F1059" t="s">
        <v>4</v>
      </c>
      <c r="G1059">
        <v>1.1E-4</v>
      </c>
      <c r="H1059">
        <v>630496.68000000005</v>
      </c>
      <c r="I1059">
        <v>3672375.09</v>
      </c>
      <c r="J1059">
        <v>-69.430000000000007</v>
      </c>
      <c r="K1059">
        <v>-69.430000000000007</v>
      </c>
      <c r="L1059">
        <v>0</v>
      </c>
      <c r="M1059" t="s">
        <v>377</v>
      </c>
      <c r="N1059" t="s">
        <v>19</v>
      </c>
      <c r="O1059">
        <v>10</v>
      </c>
      <c r="P1059">
        <v>17</v>
      </c>
      <c r="Q1059">
        <v>5963</v>
      </c>
    </row>
    <row r="1060" spans="1:17" x14ac:dyDescent="0.25">
      <c r="A1060" t="s">
        <v>375</v>
      </c>
      <c r="B1060" t="s">
        <v>310</v>
      </c>
      <c r="C1060" t="s">
        <v>16</v>
      </c>
      <c r="D1060" t="s">
        <v>18</v>
      </c>
      <c r="E1060" t="s">
        <v>142</v>
      </c>
      <c r="F1060" t="s">
        <v>4</v>
      </c>
      <c r="G1060">
        <v>1.1E-4</v>
      </c>
      <c r="H1060">
        <v>630472.43999999994</v>
      </c>
      <c r="I1060">
        <v>3672375.09</v>
      </c>
      <c r="J1060">
        <v>-69.489999999999995</v>
      </c>
      <c r="K1060">
        <v>-69.489999999999995</v>
      </c>
      <c r="L1060">
        <v>0</v>
      </c>
      <c r="M1060" t="s">
        <v>377</v>
      </c>
      <c r="N1060" t="s">
        <v>19</v>
      </c>
      <c r="O1060">
        <v>10</v>
      </c>
      <c r="P1060">
        <v>17</v>
      </c>
      <c r="Q1060">
        <v>5963</v>
      </c>
    </row>
    <row r="1061" spans="1:17" x14ac:dyDescent="0.25">
      <c r="A1061" t="s">
        <v>375</v>
      </c>
      <c r="B1061" t="s">
        <v>310</v>
      </c>
      <c r="C1061" t="s">
        <v>16</v>
      </c>
      <c r="D1061" t="s">
        <v>18</v>
      </c>
      <c r="E1061" t="s">
        <v>143</v>
      </c>
      <c r="F1061" t="s">
        <v>4</v>
      </c>
      <c r="G1061">
        <v>1E-4</v>
      </c>
      <c r="H1061">
        <v>630448.19999999995</v>
      </c>
      <c r="I1061">
        <v>3672375.09</v>
      </c>
      <c r="J1061">
        <v>-69.53</v>
      </c>
      <c r="K1061">
        <v>-69.53</v>
      </c>
      <c r="L1061">
        <v>0</v>
      </c>
      <c r="M1061" t="s">
        <v>377</v>
      </c>
      <c r="N1061" t="s">
        <v>19</v>
      </c>
      <c r="O1061">
        <v>10</v>
      </c>
      <c r="P1061">
        <v>17</v>
      </c>
      <c r="Q1061">
        <v>5963</v>
      </c>
    </row>
    <row r="1062" spans="1:17" x14ac:dyDescent="0.25">
      <c r="A1062" t="s">
        <v>375</v>
      </c>
      <c r="B1062" t="s">
        <v>310</v>
      </c>
      <c r="C1062" t="s">
        <v>16</v>
      </c>
      <c r="D1062" t="s">
        <v>18</v>
      </c>
      <c r="E1062" t="s">
        <v>135</v>
      </c>
      <c r="F1062" t="s">
        <v>4</v>
      </c>
      <c r="G1062">
        <v>8.0000000000000007E-5</v>
      </c>
      <c r="H1062">
        <v>630569.4</v>
      </c>
      <c r="I1062">
        <v>3672375.09</v>
      </c>
      <c r="J1062">
        <v>-69.3</v>
      </c>
      <c r="K1062">
        <v>-69.3</v>
      </c>
      <c r="L1062">
        <v>0</v>
      </c>
      <c r="M1062" t="s">
        <v>377</v>
      </c>
      <c r="N1062" t="s">
        <v>19</v>
      </c>
      <c r="O1062">
        <v>10</v>
      </c>
      <c r="P1062">
        <v>17</v>
      </c>
      <c r="Q1062">
        <v>5963</v>
      </c>
    </row>
    <row r="1063" spans="1:17" x14ac:dyDescent="0.25">
      <c r="A1063" t="s">
        <v>375</v>
      </c>
      <c r="B1063" t="s">
        <v>310</v>
      </c>
      <c r="C1063" t="s">
        <v>16</v>
      </c>
      <c r="D1063" t="s">
        <v>18</v>
      </c>
      <c r="E1063" t="s">
        <v>136</v>
      </c>
      <c r="F1063" t="s">
        <v>4</v>
      </c>
      <c r="G1063">
        <v>6.9999999999999994E-5</v>
      </c>
      <c r="H1063">
        <v>630593.64</v>
      </c>
      <c r="I1063">
        <v>3672375.09</v>
      </c>
      <c r="J1063">
        <v>-69.260000000000005</v>
      </c>
      <c r="K1063">
        <v>-69.260000000000005</v>
      </c>
      <c r="L1063">
        <v>0</v>
      </c>
      <c r="M1063" t="s">
        <v>377</v>
      </c>
      <c r="N1063" t="s">
        <v>19</v>
      </c>
      <c r="O1063">
        <v>10</v>
      </c>
      <c r="P1063">
        <v>17</v>
      </c>
      <c r="Q1063">
        <v>5963</v>
      </c>
    </row>
    <row r="1064" spans="1:17" x14ac:dyDescent="0.25">
      <c r="A1064" t="s">
        <v>375</v>
      </c>
      <c r="B1064" t="s">
        <v>310</v>
      </c>
      <c r="C1064" t="s">
        <v>16</v>
      </c>
      <c r="D1064" t="s">
        <v>18</v>
      </c>
      <c r="E1064" t="s">
        <v>137</v>
      </c>
      <c r="F1064" t="s">
        <v>4</v>
      </c>
      <c r="G1064">
        <v>6.9999999999999994E-5</v>
      </c>
      <c r="H1064">
        <v>630423.97</v>
      </c>
      <c r="I1064">
        <v>3672375.09</v>
      </c>
      <c r="J1064">
        <v>-69.58</v>
      </c>
      <c r="K1064">
        <v>-69.58</v>
      </c>
      <c r="L1064">
        <v>0</v>
      </c>
      <c r="M1064" t="s">
        <v>377</v>
      </c>
      <c r="N1064" t="s">
        <v>19</v>
      </c>
      <c r="O1064">
        <v>10</v>
      </c>
      <c r="P1064">
        <v>17</v>
      </c>
      <c r="Q1064">
        <v>5963</v>
      </c>
    </row>
    <row r="1065" spans="1:17" x14ac:dyDescent="0.25">
      <c r="A1065" t="s">
        <v>375</v>
      </c>
      <c r="B1065" t="s">
        <v>310</v>
      </c>
      <c r="C1065" t="s">
        <v>16</v>
      </c>
      <c r="D1065" t="s">
        <v>18</v>
      </c>
      <c r="E1065" t="s">
        <v>138</v>
      </c>
      <c r="F1065" t="s">
        <v>4</v>
      </c>
      <c r="G1065">
        <v>9.0000000000000006E-5</v>
      </c>
      <c r="H1065">
        <v>630472.43999999994</v>
      </c>
      <c r="I1065">
        <v>3672375.09</v>
      </c>
      <c r="J1065">
        <v>-69.489999999999995</v>
      </c>
      <c r="K1065">
        <v>-69.489999999999995</v>
      </c>
      <c r="L1065">
        <v>0</v>
      </c>
      <c r="M1065" t="s">
        <v>377</v>
      </c>
      <c r="N1065" t="s">
        <v>19</v>
      </c>
      <c r="O1065">
        <v>10</v>
      </c>
      <c r="P1065">
        <v>17</v>
      </c>
      <c r="Q1065">
        <v>5963</v>
      </c>
    </row>
    <row r="1066" spans="1:17" x14ac:dyDescent="0.25">
      <c r="A1066" t="s">
        <v>375</v>
      </c>
      <c r="B1066" t="s">
        <v>310</v>
      </c>
      <c r="C1066" t="s">
        <v>16</v>
      </c>
      <c r="D1066" t="s">
        <v>18</v>
      </c>
      <c r="E1066" t="s">
        <v>139</v>
      </c>
      <c r="F1066" t="s">
        <v>4</v>
      </c>
      <c r="G1066">
        <v>9.0000000000000006E-5</v>
      </c>
      <c r="H1066">
        <v>630448.19999999995</v>
      </c>
      <c r="I1066">
        <v>3672375.09</v>
      </c>
      <c r="J1066">
        <v>-69.53</v>
      </c>
      <c r="K1066">
        <v>-69.53</v>
      </c>
      <c r="L1066">
        <v>0</v>
      </c>
      <c r="M1066" t="s">
        <v>377</v>
      </c>
      <c r="N1066" t="s">
        <v>19</v>
      </c>
      <c r="O1066">
        <v>10</v>
      </c>
      <c r="P1066">
        <v>17</v>
      </c>
      <c r="Q1066">
        <v>5963</v>
      </c>
    </row>
    <row r="1067" spans="1:17" x14ac:dyDescent="0.25">
      <c r="A1067" t="s">
        <v>375</v>
      </c>
      <c r="B1067" t="s">
        <v>310</v>
      </c>
      <c r="C1067" t="s">
        <v>16</v>
      </c>
      <c r="D1067" t="s">
        <v>18</v>
      </c>
      <c r="E1067" t="s">
        <v>140</v>
      </c>
      <c r="F1067" t="s">
        <v>4</v>
      </c>
      <c r="G1067">
        <v>9.0000000000000006E-5</v>
      </c>
      <c r="H1067">
        <v>630448.19999999995</v>
      </c>
      <c r="I1067">
        <v>3672375.09</v>
      </c>
      <c r="J1067">
        <v>-69.53</v>
      </c>
      <c r="K1067">
        <v>-69.53</v>
      </c>
      <c r="L1067">
        <v>0</v>
      </c>
      <c r="M1067" t="s">
        <v>377</v>
      </c>
      <c r="N1067" t="s">
        <v>19</v>
      </c>
      <c r="O1067">
        <v>10</v>
      </c>
      <c r="P1067">
        <v>17</v>
      </c>
      <c r="Q1067">
        <v>5963</v>
      </c>
    </row>
    <row r="1068" spans="1:17" x14ac:dyDescent="0.25">
      <c r="A1068" t="s">
        <v>375</v>
      </c>
      <c r="B1068" t="s">
        <v>310</v>
      </c>
      <c r="C1068" t="s">
        <v>16</v>
      </c>
      <c r="D1068" t="s">
        <v>24</v>
      </c>
      <c r="E1068" t="s">
        <v>3</v>
      </c>
      <c r="F1068" t="s">
        <v>4</v>
      </c>
      <c r="G1068">
        <v>7.2999999999999996E-4</v>
      </c>
      <c r="H1068">
        <v>630448.19999999995</v>
      </c>
      <c r="I1068">
        <v>3672375.09</v>
      </c>
      <c r="J1068">
        <v>-69.53</v>
      </c>
      <c r="K1068">
        <v>-69.53</v>
      </c>
      <c r="L1068">
        <v>0</v>
      </c>
      <c r="M1068" t="s">
        <v>377</v>
      </c>
      <c r="N1068" t="s">
        <v>19</v>
      </c>
      <c r="O1068">
        <v>10</v>
      </c>
      <c r="P1068">
        <v>17</v>
      </c>
      <c r="Q1068">
        <v>5963</v>
      </c>
    </row>
    <row r="1069" spans="1:17" x14ac:dyDescent="0.25">
      <c r="A1069" t="s">
        <v>375</v>
      </c>
      <c r="B1069" t="s">
        <v>310</v>
      </c>
      <c r="C1069" t="s">
        <v>16</v>
      </c>
      <c r="D1069" t="s">
        <v>24</v>
      </c>
      <c r="E1069" t="s">
        <v>255</v>
      </c>
      <c r="F1069" t="s">
        <v>4</v>
      </c>
      <c r="G1069">
        <v>7.2999999999999996E-4</v>
      </c>
      <c r="H1069">
        <v>630448.19999999995</v>
      </c>
      <c r="I1069">
        <v>3672375.09</v>
      </c>
      <c r="J1069">
        <v>-69.53</v>
      </c>
      <c r="K1069">
        <v>-69.53</v>
      </c>
      <c r="L1069">
        <v>0</v>
      </c>
      <c r="M1069" t="s">
        <v>377</v>
      </c>
      <c r="N1069" t="s">
        <v>19</v>
      </c>
      <c r="O1069">
        <v>10</v>
      </c>
      <c r="P1069">
        <v>17</v>
      </c>
      <c r="Q1069">
        <v>5963</v>
      </c>
    </row>
    <row r="1070" spans="1:17" x14ac:dyDescent="0.25">
      <c r="A1070" t="s">
        <v>375</v>
      </c>
      <c r="B1070" t="s">
        <v>310</v>
      </c>
      <c r="C1070" t="s">
        <v>16</v>
      </c>
      <c r="D1070" t="s">
        <v>24</v>
      </c>
      <c r="E1070" t="s">
        <v>7</v>
      </c>
      <c r="F1070" t="s">
        <v>4</v>
      </c>
      <c r="G1070">
        <v>7.2999999999999996E-4</v>
      </c>
      <c r="H1070">
        <v>630448.19999999995</v>
      </c>
      <c r="I1070">
        <v>3672375.09</v>
      </c>
      <c r="J1070">
        <v>-69.53</v>
      </c>
      <c r="K1070">
        <v>-69.53</v>
      </c>
      <c r="L1070">
        <v>0</v>
      </c>
      <c r="M1070" t="s">
        <v>377</v>
      </c>
      <c r="N1070" t="s">
        <v>19</v>
      </c>
      <c r="O1070">
        <v>10</v>
      </c>
      <c r="P1070">
        <v>17</v>
      </c>
      <c r="Q1070">
        <v>5963</v>
      </c>
    </row>
    <row r="1071" spans="1:17" x14ac:dyDescent="0.25">
      <c r="A1071" t="s">
        <v>375</v>
      </c>
      <c r="B1071" t="s">
        <v>310</v>
      </c>
      <c r="C1071" t="s">
        <v>16</v>
      </c>
      <c r="D1071" t="s">
        <v>24</v>
      </c>
      <c r="E1071" t="s">
        <v>252</v>
      </c>
      <c r="F1071" t="s">
        <v>4</v>
      </c>
      <c r="G1071">
        <v>3.1E-4</v>
      </c>
      <c r="H1071">
        <v>630448.19999999995</v>
      </c>
      <c r="I1071">
        <v>3672375.09</v>
      </c>
      <c r="J1071">
        <v>-69.53</v>
      </c>
      <c r="K1071">
        <v>-69.53</v>
      </c>
      <c r="L1071">
        <v>0</v>
      </c>
      <c r="M1071" t="s">
        <v>377</v>
      </c>
      <c r="N1071" t="s">
        <v>19</v>
      </c>
      <c r="O1071">
        <v>10</v>
      </c>
      <c r="P1071">
        <v>17</v>
      </c>
      <c r="Q1071">
        <v>5963</v>
      </c>
    </row>
    <row r="1072" spans="1:17" x14ac:dyDescent="0.25">
      <c r="A1072" t="s">
        <v>375</v>
      </c>
      <c r="B1072" t="s">
        <v>310</v>
      </c>
      <c r="C1072" t="s">
        <v>16</v>
      </c>
      <c r="D1072" t="s">
        <v>24</v>
      </c>
      <c r="E1072" t="s">
        <v>253</v>
      </c>
      <c r="F1072" t="s">
        <v>4</v>
      </c>
      <c r="G1072">
        <v>1.9000000000000001E-4</v>
      </c>
      <c r="H1072">
        <v>630423.97</v>
      </c>
      <c r="I1072">
        <v>3672375.09</v>
      </c>
      <c r="J1072">
        <v>-69.58</v>
      </c>
      <c r="K1072">
        <v>-69.58</v>
      </c>
      <c r="L1072">
        <v>0</v>
      </c>
      <c r="M1072" t="s">
        <v>377</v>
      </c>
      <c r="N1072" t="s">
        <v>19</v>
      </c>
      <c r="O1072">
        <v>10</v>
      </c>
      <c r="P1072">
        <v>17</v>
      </c>
      <c r="Q1072">
        <v>5963</v>
      </c>
    </row>
    <row r="1073" spans="1:17" x14ac:dyDescent="0.25">
      <c r="A1073" t="s">
        <v>375</v>
      </c>
      <c r="B1073" t="s">
        <v>310</v>
      </c>
      <c r="C1073" t="s">
        <v>16</v>
      </c>
      <c r="D1073" t="s">
        <v>24</v>
      </c>
      <c r="E1073" t="s">
        <v>254</v>
      </c>
      <c r="F1073" t="s">
        <v>4</v>
      </c>
      <c r="G1073">
        <v>2.5000000000000001E-4</v>
      </c>
      <c r="H1073">
        <v>630448.19999999995</v>
      </c>
      <c r="I1073">
        <v>3672375.09</v>
      </c>
      <c r="J1073">
        <v>-69.53</v>
      </c>
      <c r="K1073">
        <v>-69.53</v>
      </c>
      <c r="L1073">
        <v>0</v>
      </c>
      <c r="M1073" t="s">
        <v>377</v>
      </c>
      <c r="N1073" t="s">
        <v>19</v>
      </c>
      <c r="O1073">
        <v>10</v>
      </c>
      <c r="P1073">
        <v>17</v>
      </c>
      <c r="Q1073">
        <v>5963</v>
      </c>
    </row>
    <row r="1074" spans="1:17" x14ac:dyDescent="0.25">
      <c r="A1074" t="s">
        <v>375</v>
      </c>
      <c r="B1074" t="s">
        <v>310</v>
      </c>
      <c r="C1074" t="s">
        <v>16</v>
      </c>
      <c r="D1074" t="s">
        <v>24</v>
      </c>
      <c r="E1074" t="s">
        <v>256</v>
      </c>
      <c r="F1074" t="s">
        <v>4</v>
      </c>
      <c r="G1074">
        <v>9.0000000000000006E-5</v>
      </c>
      <c r="H1074">
        <v>630714.82999999996</v>
      </c>
      <c r="I1074">
        <v>3672209.14</v>
      </c>
      <c r="J1074">
        <v>-68.89</v>
      </c>
      <c r="K1074">
        <v>-68.89</v>
      </c>
      <c r="L1074">
        <v>0</v>
      </c>
      <c r="M1074" t="s">
        <v>377</v>
      </c>
      <c r="N1074" t="s">
        <v>19</v>
      </c>
      <c r="O1074">
        <v>10</v>
      </c>
      <c r="P1074">
        <v>17</v>
      </c>
      <c r="Q1074">
        <v>5963</v>
      </c>
    </row>
    <row r="1075" spans="1:17" x14ac:dyDescent="0.25">
      <c r="A1075" t="s">
        <v>375</v>
      </c>
      <c r="B1075" t="s">
        <v>310</v>
      </c>
      <c r="C1075" t="s">
        <v>16</v>
      </c>
      <c r="D1075" t="s">
        <v>24</v>
      </c>
      <c r="E1075" t="s">
        <v>134</v>
      </c>
      <c r="F1075" t="s">
        <v>4</v>
      </c>
      <c r="G1075">
        <v>9.0000000000000006E-5</v>
      </c>
      <c r="H1075">
        <v>630714.82999999996</v>
      </c>
      <c r="I1075">
        <v>3672209.14</v>
      </c>
      <c r="J1075">
        <v>-68.89</v>
      </c>
      <c r="K1075">
        <v>-68.89</v>
      </c>
      <c r="L1075">
        <v>0</v>
      </c>
      <c r="M1075" t="s">
        <v>377</v>
      </c>
      <c r="N1075" t="s">
        <v>19</v>
      </c>
      <c r="O1075">
        <v>10</v>
      </c>
      <c r="P1075">
        <v>17</v>
      </c>
      <c r="Q1075">
        <v>5963</v>
      </c>
    </row>
    <row r="1076" spans="1:17" x14ac:dyDescent="0.25">
      <c r="A1076" t="s">
        <v>375</v>
      </c>
      <c r="B1076" t="s">
        <v>310</v>
      </c>
      <c r="C1076" t="s">
        <v>16</v>
      </c>
      <c r="D1076" t="s">
        <v>24</v>
      </c>
      <c r="E1076" t="s">
        <v>141</v>
      </c>
      <c r="F1076" t="s">
        <v>4</v>
      </c>
      <c r="G1076">
        <v>1E-4</v>
      </c>
      <c r="H1076">
        <v>630448.19999999995</v>
      </c>
      <c r="I1076">
        <v>3672375.09</v>
      </c>
      <c r="J1076">
        <v>-69.53</v>
      </c>
      <c r="K1076">
        <v>-69.53</v>
      </c>
      <c r="L1076">
        <v>0</v>
      </c>
      <c r="M1076" t="s">
        <v>377</v>
      </c>
      <c r="N1076" t="s">
        <v>19</v>
      </c>
      <c r="O1076">
        <v>10</v>
      </c>
      <c r="P1076">
        <v>17</v>
      </c>
      <c r="Q1076">
        <v>5963</v>
      </c>
    </row>
    <row r="1077" spans="1:17" x14ac:dyDescent="0.25">
      <c r="A1077" t="s">
        <v>375</v>
      </c>
      <c r="B1077" t="s">
        <v>310</v>
      </c>
      <c r="C1077" t="s">
        <v>16</v>
      </c>
      <c r="D1077" t="s">
        <v>24</v>
      </c>
      <c r="E1077" t="s">
        <v>142</v>
      </c>
      <c r="F1077" t="s">
        <v>4</v>
      </c>
      <c r="G1077">
        <v>1.1E-4</v>
      </c>
      <c r="H1077">
        <v>630448.19999999995</v>
      </c>
      <c r="I1077">
        <v>3672375.09</v>
      </c>
      <c r="J1077">
        <v>-69.53</v>
      </c>
      <c r="K1077">
        <v>-69.53</v>
      </c>
      <c r="L1077">
        <v>0</v>
      </c>
      <c r="M1077" t="s">
        <v>377</v>
      </c>
      <c r="N1077" t="s">
        <v>19</v>
      </c>
      <c r="O1077">
        <v>10</v>
      </c>
      <c r="P1077">
        <v>17</v>
      </c>
      <c r="Q1077">
        <v>5963</v>
      </c>
    </row>
    <row r="1078" spans="1:17" x14ac:dyDescent="0.25">
      <c r="A1078" t="s">
        <v>375</v>
      </c>
      <c r="B1078" t="s">
        <v>310</v>
      </c>
      <c r="C1078" t="s">
        <v>16</v>
      </c>
      <c r="D1078" t="s">
        <v>24</v>
      </c>
      <c r="E1078" t="s">
        <v>143</v>
      </c>
      <c r="F1078" t="s">
        <v>4</v>
      </c>
      <c r="G1078">
        <v>1E-4</v>
      </c>
      <c r="H1078">
        <v>630448.19999999995</v>
      </c>
      <c r="I1078">
        <v>3672375.09</v>
      </c>
      <c r="J1078">
        <v>-69.53</v>
      </c>
      <c r="K1078">
        <v>-69.53</v>
      </c>
      <c r="L1078">
        <v>0</v>
      </c>
      <c r="M1078" t="s">
        <v>377</v>
      </c>
      <c r="N1078" t="s">
        <v>19</v>
      </c>
      <c r="O1078">
        <v>10</v>
      </c>
      <c r="P1078">
        <v>17</v>
      </c>
      <c r="Q1078">
        <v>5963</v>
      </c>
    </row>
    <row r="1079" spans="1:17" x14ac:dyDescent="0.25">
      <c r="A1079" t="s">
        <v>375</v>
      </c>
      <c r="B1079" t="s">
        <v>310</v>
      </c>
      <c r="C1079" t="s">
        <v>16</v>
      </c>
      <c r="D1079" t="s">
        <v>24</v>
      </c>
      <c r="E1079" t="s">
        <v>135</v>
      </c>
      <c r="F1079" t="s">
        <v>4</v>
      </c>
      <c r="G1079">
        <v>6.9999999999999994E-5</v>
      </c>
      <c r="H1079">
        <v>630423.97</v>
      </c>
      <c r="I1079">
        <v>3672375.09</v>
      </c>
      <c r="J1079">
        <v>-69.58</v>
      </c>
      <c r="K1079">
        <v>-69.58</v>
      </c>
      <c r="L1079">
        <v>0</v>
      </c>
      <c r="M1079" t="s">
        <v>377</v>
      </c>
      <c r="N1079" t="s">
        <v>19</v>
      </c>
      <c r="O1079">
        <v>10</v>
      </c>
      <c r="P1079">
        <v>17</v>
      </c>
      <c r="Q1079">
        <v>5963</v>
      </c>
    </row>
    <row r="1080" spans="1:17" x14ac:dyDescent="0.25">
      <c r="A1080" t="s">
        <v>375</v>
      </c>
      <c r="B1080" t="s">
        <v>310</v>
      </c>
      <c r="C1080" t="s">
        <v>16</v>
      </c>
      <c r="D1080" t="s">
        <v>24</v>
      </c>
      <c r="E1080" t="s">
        <v>136</v>
      </c>
      <c r="F1080" t="s">
        <v>4</v>
      </c>
      <c r="G1080">
        <v>6.0000000000000002E-5</v>
      </c>
      <c r="H1080">
        <v>630423.97</v>
      </c>
      <c r="I1080">
        <v>3672375.09</v>
      </c>
      <c r="J1080">
        <v>-69.58</v>
      </c>
      <c r="K1080">
        <v>-69.58</v>
      </c>
      <c r="L1080">
        <v>0</v>
      </c>
      <c r="M1080" t="s">
        <v>377</v>
      </c>
      <c r="N1080" t="s">
        <v>19</v>
      </c>
      <c r="O1080">
        <v>10</v>
      </c>
      <c r="P1080">
        <v>17</v>
      </c>
      <c r="Q1080">
        <v>5963</v>
      </c>
    </row>
    <row r="1081" spans="1:17" x14ac:dyDescent="0.25">
      <c r="A1081" t="s">
        <v>375</v>
      </c>
      <c r="B1081" t="s">
        <v>310</v>
      </c>
      <c r="C1081" t="s">
        <v>16</v>
      </c>
      <c r="D1081" t="s">
        <v>24</v>
      </c>
      <c r="E1081" t="s">
        <v>137</v>
      </c>
      <c r="F1081" t="s">
        <v>4</v>
      </c>
      <c r="G1081">
        <v>6.0000000000000002E-5</v>
      </c>
      <c r="H1081">
        <v>630423.97</v>
      </c>
      <c r="I1081">
        <v>3672375.09</v>
      </c>
      <c r="J1081">
        <v>-69.58</v>
      </c>
      <c r="K1081">
        <v>-69.58</v>
      </c>
      <c r="L1081">
        <v>0</v>
      </c>
      <c r="M1081" t="s">
        <v>377</v>
      </c>
      <c r="N1081" t="s">
        <v>19</v>
      </c>
      <c r="O1081">
        <v>10</v>
      </c>
      <c r="P1081">
        <v>17</v>
      </c>
      <c r="Q1081">
        <v>5963</v>
      </c>
    </row>
    <row r="1082" spans="1:17" x14ac:dyDescent="0.25">
      <c r="A1082" t="s">
        <v>375</v>
      </c>
      <c r="B1082" t="s">
        <v>310</v>
      </c>
      <c r="C1082" t="s">
        <v>16</v>
      </c>
      <c r="D1082" t="s">
        <v>24</v>
      </c>
      <c r="E1082" t="s">
        <v>138</v>
      </c>
      <c r="F1082" t="s">
        <v>4</v>
      </c>
      <c r="G1082">
        <v>8.0000000000000007E-5</v>
      </c>
      <c r="H1082">
        <v>630448.19999999995</v>
      </c>
      <c r="I1082">
        <v>3672375.09</v>
      </c>
      <c r="J1082">
        <v>-69.53</v>
      </c>
      <c r="K1082">
        <v>-69.53</v>
      </c>
      <c r="L1082">
        <v>0</v>
      </c>
      <c r="M1082" t="s">
        <v>377</v>
      </c>
      <c r="N1082" t="s">
        <v>19</v>
      </c>
      <c r="O1082">
        <v>10</v>
      </c>
      <c r="P1082">
        <v>17</v>
      </c>
      <c r="Q1082">
        <v>5963</v>
      </c>
    </row>
    <row r="1083" spans="1:17" x14ac:dyDescent="0.25">
      <c r="A1083" t="s">
        <v>375</v>
      </c>
      <c r="B1083" t="s">
        <v>310</v>
      </c>
      <c r="C1083" t="s">
        <v>16</v>
      </c>
      <c r="D1083" t="s">
        <v>24</v>
      </c>
      <c r="E1083" t="s">
        <v>139</v>
      </c>
      <c r="F1083" t="s">
        <v>4</v>
      </c>
      <c r="G1083">
        <v>9.0000000000000006E-5</v>
      </c>
      <c r="H1083">
        <v>630448.19999999995</v>
      </c>
      <c r="I1083">
        <v>3672375.09</v>
      </c>
      <c r="J1083">
        <v>-69.53</v>
      </c>
      <c r="K1083">
        <v>-69.53</v>
      </c>
      <c r="L1083">
        <v>0</v>
      </c>
      <c r="M1083" t="s">
        <v>377</v>
      </c>
      <c r="N1083" t="s">
        <v>19</v>
      </c>
      <c r="O1083">
        <v>10</v>
      </c>
      <c r="P1083">
        <v>17</v>
      </c>
      <c r="Q1083">
        <v>5963</v>
      </c>
    </row>
    <row r="1084" spans="1:17" x14ac:dyDescent="0.25">
      <c r="A1084" t="s">
        <v>375</v>
      </c>
      <c r="B1084" t="s">
        <v>310</v>
      </c>
      <c r="C1084" t="s">
        <v>16</v>
      </c>
      <c r="D1084" t="s">
        <v>24</v>
      </c>
      <c r="E1084" t="s">
        <v>140</v>
      </c>
      <c r="F1084" t="s">
        <v>4</v>
      </c>
      <c r="G1084">
        <v>8.0000000000000007E-5</v>
      </c>
      <c r="H1084">
        <v>630448.19999999995</v>
      </c>
      <c r="I1084">
        <v>3672375.09</v>
      </c>
      <c r="J1084">
        <v>-69.53</v>
      </c>
      <c r="K1084">
        <v>-69.53</v>
      </c>
      <c r="L1084">
        <v>0</v>
      </c>
      <c r="M1084" t="s">
        <v>377</v>
      </c>
      <c r="N1084" t="s">
        <v>19</v>
      </c>
      <c r="O1084">
        <v>10</v>
      </c>
      <c r="P1084">
        <v>17</v>
      </c>
      <c r="Q1084">
        <v>5963</v>
      </c>
    </row>
    <row r="1085" spans="1:17" x14ac:dyDescent="0.25">
      <c r="A1085" t="s">
        <v>375</v>
      </c>
      <c r="B1085" t="s">
        <v>311</v>
      </c>
      <c r="C1085" t="s">
        <v>249</v>
      </c>
      <c r="D1085" t="s">
        <v>250</v>
      </c>
      <c r="E1085" t="s">
        <v>3</v>
      </c>
      <c r="F1085" t="s">
        <v>4</v>
      </c>
      <c r="G1085">
        <v>73.427379999999999</v>
      </c>
      <c r="H1085">
        <v>630714.82999999996</v>
      </c>
      <c r="I1085">
        <v>3672232.85</v>
      </c>
      <c r="J1085">
        <v>-68.91</v>
      </c>
      <c r="K1085">
        <v>-68.91</v>
      </c>
      <c r="L1085">
        <v>0</v>
      </c>
      <c r="M1085" t="s">
        <v>378</v>
      </c>
      <c r="N1085" t="s">
        <v>19</v>
      </c>
      <c r="O1085">
        <v>41</v>
      </c>
      <c r="P1085">
        <v>51</v>
      </c>
      <c r="Q1085">
        <v>5963</v>
      </c>
    </row>
    <row r="1086" spans="1:17" x14ac:dyDescent="0.25">
      <c r="A1086" t="s">
        <v>375</v>
      </c>
      <c r="B1086" t="s">
        <v>311</v>
      </c>
      <c r="C1086" t="s">
        <v>249</v>
      </c>
      <c r="D1086" t="s">
        <v>250</v>
      </c>
      <c r="E1086" t="s">
        <v>251</v>
      </c>
      <c r="F1086" t="s">
        <v>4</v>
      </c>
      <c r="G1086">
        <v>19.95965</v>
      </c>
      <c r="H1086">
        <v>630714.82999999996</v>
      </c>
      <c r="I1086">
        <v>3672138.02</v>
      </c>
      <c r="J1086">
        <v>-68.86</v>
      </c>
      <c r="K1086">
        <v>-68.86</v>
      </c>
      <c r="L1086">
        <v>0</v>
      </c>
      <c r="M1086" t="s">
        <v>378</v>
      </c>
      <c r="N1086" t="s">
        <v>19</v>
      </c>
      <c r="O1086">
        <v>41</v>
      </c>
      <c r="P1086">
        <v>51</v>
      </c>
      <c r="Q1086">
        <v>5963</v>
      </c>
    </row>
    <row r="1087" spans="1:17" x14ac:dyDescent="0.25">
      <c r="A1087" t="s">
        <v>375</v>
      </c>
      <c r="B1087" t="s">
        <v>311</v>
      </c>
      <c r="C1087" t="s">
        <v>249</v>
      </c>
      <c r="D1087" t="s">
        <v>250</v>
      </c>
      <c r="E1087" t="s">
        <v>255</v>
      </c>
      <c r="F1087" t="s">
        <v>4</v>
      </c>
      <c r="G1087">
        <v>32.325890000000001</v>
      </c>
      <c r="H1087">
        <v>630714.82999999996</v>
      </c>
      <c r="I1087">
        <v>3672232.85</v>
      </c>
      <c r="J1087">
        <v>-68.91</v>
      </c>
      <c r="K1087">
        <v>-68.91</v>
      </c>
      <c r="L1087">
        <v>0</v>
      </c>
      <c r="M1087" t="s">
        <v>378</v>
      </c>
      <c r="N1087" t="s">
        <v>19</v>
      </c>
      <c r="O1087">
        <v>41</v>
      </c>
      <c r="P1087">
        <v>51</v>
      </c>
      <c r="Q1087">
        <v>5963</v>
      </c>
    </row>
    <row r="1088" spans="1:17" x14ac:dyDescent="0.25">
      <c r="A1088" t="s">
        <v>375</v>
      </c>
      <c r="B1088" t="s">
        <v>311</v>
      </c>
      <c r="C1088" t="s">
        <v>249</v>
      </c>
      <c r="D1088" t="s">
        <v>250</v>
      </c>
      <c r="E1088" t="s">
        <v>257</v>
      </c>
      <c r="F1088" t="s">
        <v>4</v>
      </c>
      <c r="G1088">
        <v>1.5139499999999999</v>
      </c>
      <c r="H1088">
        <v>630750</v>
      </c>
      <c r="I1088">
        <v>3670250</v>
      </c>
      <c r="J1088">
        <v>-66.31</v>
      </c>
      <c r="K1088">
        <v>-66.31</v>
      </c>
      <c r="L1088">
        <v>0</v>
      </c>
      <c r="M1088" t="s">
        <v>378</v>
      </c>
      <c r="N1088" t="s">
        <v>19</v>
      </c>
      <c r="O1088">
        <v>41</v>
      </c>
      <c r="P1088">
        <v>51</v>
      </c>
      <c r="Q1088">
        <v>5963</v>
      </c>
    </row>
    <row r="1089" spans="1:17" x14ac:dyDescent="0.25">
      <c r="A1089" t="s">
        <v>375</v>
      </c>
      <c r="B1089" t="s">
        <v>311</v>
      </c>
      <c r="C1089" t="s">
        <v>249</v>
      </c>
      <c r="D1089" t="s">
        <v>250</v>
      </c>
      <c r="E1089" t="s">
        <v>258</v>
      </c>
      <c r="F1089" t="s">
        <v>4</v>
      </c>
      <c r="G1089">
        <v>0.53381000000000001</v>
      </c>
      <c r="H1089">
        <v>631000</v>
      </c>
      <c r="I1089">
        <v>3673200</v>
      </c>
      <c r="J1089">
        <v>-69.39</v>
      </c>
      <c r="K1089">
        <v>-69.39</v>
      </c>
      <c r="L1089">
        <v>0</v>
      </c>
      <c r="M1089" t="s">
        <v>378</v>
      </c>
      <c r="N1089" t="s">
        <v>19</v>
      </c>
      <c r="O1089">
        <v>41</v>
      </c>
      <c r="P1089">
        <v>51</v>
      </c>
      <c r="Q1089">
        <v>5963</v>
      </c>
    </row>
    <row r="1090" spans="1:17" x14ac:dyDescent="0.25">
      <c r="A1090" t="s">
        <v>375</v>
      </c>
      <c r="B1090" t="s">
        <v>311</v>
      </c>
      <c r="C1090" t="s">
        <v>249</v>
      </c>
      <c r="D1090" t="s">
        <v>250</v>
      </c>
      <c r="E1090" t="s">
        <v>259</v>
      </c>
      <c r="F1090" t="s">
        <v>4</v>
      </c>
      <c r="G1090">
        <v>0.41511999999999999</v>
      </c>
      <c r="H1090">
        <v>631250</v>
      </c>
      <c r="I1090">
        <v>3671000</v>
      </c>
      <c r="J1090">
        <v>-67.63</v>
      </c>
      <c r="K1090">
        <v>-67.63</v>
      </c>
      <c r="L1090">
        <v>0</v>
      </c>
      <c r="M1090" t="s">
        <v>378</v>
      </c>
      <c r="N1090" t="s">
        <v>19</v>
      </c>
      <c r="O1090">
        <v>41</v>
      </c>
      <c r="P1090">
        <v>51</v>
      </c>
      <c r="Q1090">
        <v>5963</v>
      </c>
    </row>
    <row r="1091" spans="1:17" x14ac:dyDescent="0.25">
      <c r="A1091" t="s">
        <v>375</v>
      </c>
      <c r="B1091" t="s">
        <v>311</v>
      </c>
      <c r="C1091" t="s">
        <v>249</v>
      </c>
      <c r="D1091" t="s">
        <v>250</v>
      </c>
      <c r="E1091" t="s">
        <v>260</v>
      </c>
      <c r="F1091" t="s">
        <v>4</v>
      </c>
      <c r="G1091">
        <v>0.47337000000000001</v>
      </c>
      <c r="H1091">
        <v>632737.47</v>
      </c>
      <c r="I1091">
        <v>3670847.68</v>
      </c>
      <c r="J1091">
        <v>-65.8</v>
      </c>
      <c r="K1091">
        <v>-65.8</v>
      </c>
      <c r="L1091">
        <v>0</v>
      </c>
      <c r="M1091" t="s">
        <v>378</v>
      </c>
      <c r="N1091" t="s">
        <v>19</v>
      </c>
      <c r="O1091">
        <v>41</v>
      </c>
      <c r="P1091">
        <v>51</v>
      </c>
      <c r="Q1091">
        <v>5963</v>
      </c>
    </row>
    <row r="1092" spans="1:17" x14ac:dyDescent="0.25">
      <c r="A1092" t="s">
        <v>375</v>
      </c>
      <c r="B1092" t="s">
        <v>311</v>
      </c>
      <c r="C1092" t="s">
        <v>249</v>
      </c>
      <c r="D1092" t="s">
        <v>250</v>
      </c>
      <c r="E1092" t="s">
        <v>261</v>
      </c>
      <c r="F1092" t="s">
        <v>4</v>
      </c>
      <c r="G1092">
        <v>0.48592000000000002</v>
      </c>
      <c r="H1092">
        <v>630300</v>
      </c>
      <c r="I1092">
        <v>3673300</v>
      </c>
      <c r="J1092">
        <v>-69.91</v>
      </c>
      <c r="K1092">
        <v>-69.91</v>
      </c>
      <c r="L1092">
        <v>0</v>
      </c>
      <c r="M1092" t="s">
        <v>378</v>
      </c>
      <c r="N1092" t="s">
        <v>19</v>
      </c>
      <c r="O1092">
        <v>41</v>
      </c>
      <c r="P1092">
        <v>51</v>
      </c>
      <c r="Q1092">
        <v>5963</v>
      </c>
    </row>
    <row r="1093" spans="1:17" x14ac:dyDescent="0.25">
      <c r="A1093" t="s">
        <v>375</v>
      </c>
      <c r="B1093" t="s">
        <v>311</v>
      </c>
      <c r="C1093" t="s">
        <v>249</v>
      </c>
      <c r="D1093" t="s">
        <v>250</v>
      </c>
      <c r="E1093" t="s">
        <v>262</v>
      </c>
      <c r="F1093" t="s">
        <v>4</v>
      </c>
      <c r="G1093">
        <v>0.45577000000000001</v>
      </c>
      <c r="H1093">
        <v>630500</v>
      </c>
      <c r="I1093">
        <v>3673750</v>
      </c>
      <c r="J1093">
        <v>-69.569999999999993</v>
      </c>
      <c r="K1093">
        <v>-69.569999999999993</v>
      </c>
      <c r="L1093">
        <v>0</v>
      </c>
      <c r="M1093" t="s">
        <v>378</v>
      </c>
      <c r="N1093" t="s">
        <v>19</v>
      </c>
      <c r="O1093">
        <v>41</v>
      </c>
      <c r="P1093">
        <v>51</v>
      </c>
      <c r="Q1093">
        <v>5963</v>
      </c>
    </row>
    <row r="1094" spans="1:17" x14ac:dyDescent="0.25">
      <c r="A1094" t="s">
        <v>375</v>
      </c>
      <c r="B1094" t="s">
        <v>311</v>
      </c>
      <c r="C1094" t="s">
        <v>249</v>
      </c>
      <c r="D1094" t="s">
        <v>250</v>
      </c>
      <c r="E1094" t="s">
        <v>263</v>
      </c>
      <c r="F1094" t="s">
        <v>4</v>
      </c>
      <c r="G1094">
        <v>0.54762999999999995</v>
      </c>
      <c r="H1094">
        <v>630825</v>
      </c>
      <c r="I1094">
        <v>3672475</v>
      </c>
      <c r="J1094">
        <v>-68.930000000000007</v>
      </c>
      <c r="K1094">
        <v>-68.930000000000007</v>
      </c>
      <c r="L1094">
        <v>0</v>
      </c>
      <c r="M1094" t="s">
        <v>378</v>
      </c>
      <c r="N1094" t="s">
        <v>19</v>
      </c>
      <c r="O1094">
        <v>41</v>
      </c>
      <c r="P1094">
        <v>51</v>
      </c>
      <c r="Q1094">
        <v>5963</v>
      </c>
    </row>
    <row r="1095" spans="1:17" x14ac:dyDescent="0.25">
      <c r="A1095" t="s">
        <v>375</v>
      </c>
      <c r="B1095" t="s">
        <v>311</v>
      </c>
      <c r="C1095" t="s">
        <v>249</v>
      </c>
      <c r="D1095" t="s">
        <v>250</v>
      </c>
      <c r="E1095" t="s">
        <v>264</v>
      </c>
      <c r="F1095" t="s">
        <v>4</v>
      </c>
      <c r="G1095">
        <v>0.45598</v>
      </c>
      <c r="H1095">
        <v>630250</v>
      </c>
      <c r="I1095">
        <v>3670000</v>
      </c>
      <c r="J1095">
        <v>-66.42</v>
      </c>
      <c r="K1095">
        <v>-66.42</v>
      </c>
      <c r="L1095">
        <v>0</v>
      </c>
      <c r="M1095" t="s">
        <v>378</v>
      </c>
      <c r="N1095" t="s">
        <v>19</v>
      </c>
      <c r="O1095">
        <v>41</v>
      </c>
      <c r="P1095">
        <v>51</v>
      </c>
      <c r="Q1095">
        <v>5963</v>
      </c>
    </row>
    <row r="1096" spans="1:17" x14ac:dyDescent="0.25">
      <c r="A1096" t="s">
        <v>375</v>
      </c>
      <c r="B1096" t="s">
        <v>311</v>
      </c>
      <c r="C1096" t="s">
        <v>249</v>
      </c>
      <c r="D1096" t="s">
        <v>250</v>
      </c>
      <c r="E1096" t="s">
        <v>265</v>
      </c>
      <c r="F1096" t="s">
        <v>4</v>
      </c>
      <c r="G1096">
        <v>0.55395000000000005</v>
      </c>
      <c r="H1096">
        <v>630125</v>
      </c>
      <c r="I1096">
        <v>3672500</v>
      </c>
      <c r="J1096">
        <v>-69.819999999999993</v>
      </c>
      <c r="K1096">
        <v>-69.819999999999993</v>
      </c>
      <c r="L1096">
        <v>0</v>
      </c>
      <c r="M1096" t="s">
        <v>378</v>
      </c>
      <c r="N1096" t="s">
        <v>19</v>
      </c>
      <c r="O1096">
        <v>41</v>
      </c>
      <c r="P1096">
        <v>51</v>
      </c>
      <c r="Q1096">
        <v>5963</v>
      </c>
    </row>
    <row r="1097" spans="1:17" x14ac:dyDescent="0.25">
      <c r="A1097" t="s">
        <v>375</v>
      </c>
      <c r="B1097" t="s">
        <v>311</v>
      </c>
      <c r="C1097" t="s">
        <v>249</v>
      </c>
      <c r="D1097" t="s">
        <v>250</v>
      </c>
      <c r="E1097" t="s">
        <v>266</v>
      </c>
      <c r="F1097" t="s">
        <v>4</v>
      </c>
      <c r="G1097">
        <v>0.47455000000000003</v>
      </c>
      <c r="H1097">
        <v>629750</v>
      </c>
      <c r="I1097">
        <v>3670500</v>
      </c>
      <c r="J1097">
        <v>-67.73</v>
      </c>
      <c r="K1097">
        <v>-67.73</v>
      </c>
      <c r="L1097">
        <v>0</v>
      </c>
      <c r="M1097" t="s">
        <v>378</v>
      </c>
      <c r="N1097" t="s">
        <v>19</v>
      </c>
      <c r="O1097">
        <v>41</v>
      </c>
      <c r="P1097">
        <v>51</v>
      </c>
      <c r="Q1097">
        <v>5963</v>
      </c>
    </row>
    <row r="1098" spans="1:17" x14ac:dyDescent="0.25">
      <c r="A1098" t="s">
        <v>375</v>
      </c>
      <c r="B1098" t="s">
        <v>311</v>
      </c>
      <c r="C1098" t="s">
        <v>249</v>
      </c>
      <c r="D1098" t="s">
        <v>250</v>
      </c>
      <c r="E1098" t="s">
        <v>267</v>
      </c>
      <c r="F1098" t="s">
        <v>4</v>
      </c>
      <c r="G1098">
        <v>0.48837000000000003</v>
      </c>
      <c r="H1098">
        <v>631000</v>
      </c>
      <c r="I1098">
        <v>3670500</v>
      </c>
      <c r="J1098">
        <v>-66.459999999999994</v>
      </c>
      <c r="K1098">
        <v>-66.459999999999994</v>
      </c>
      <c r="L1098">
        <v>0</v>
      </c>
      <c r="M1098" t="s">
        <v>378</v>
      </c>
      <c r="N1098" t="s">
        <v>19</v>
      </c>
      <c r="O1098">
        <v>41</v>
      </c>
      <c r="P1098">
        <v>51</v>
      </c>
      <c r="Q1098">
        <v>5963</v>
      </c>
    </row>
    <row r="1099" spans="1:17" x14ac:dyDescent="0.25">
      <c r="A1099" t="s">
        <v>375</v>
      </c>
      <c r="B1099" t="s">
        <v>311</v>
      </c>
      <c r="C1099" t="s">
        <v>249</v>
      </c>
      <c r="D1099" t="s">
        <v>250</v>
      </c>
      <c r="E1099" t="s">
        <v>268</v>
      </c>
      <c r="F1099" t="s">
        <v>4</v>
      </c>
      <c r="G1099">
        <v>0.46811000000000003</v>
      </c>
      <c r="H1099">
        <v>630500</v>
      </c>
      <c r="I1099">
        <v>3671000</v>
      </c>
      <c r="J1099">
        <v>-68.3</v>
      </c>
      <c r="K1099">
        <v>-68.3</v>
      </c>
      <c r="L1099">
        <v>0</v>
      </c>
      <c r="M1099" t="s">
        <v>378</v>
      </c>
      <c r="N1099" t="s">
        <v>19</v>
      </c>
      <c r="O1099">
        <v>41</v>
      </c>
      <c r="P1099">
        <v>51</v>
      </c>
      <c r="Q1099">
        <v>5963</v>
      </c>
    </row>
    <row r="1100" spans="1:17" x14ac:dyDescent="0.25">
      <c r="A1100" t="s">
        <v>375</v>
      </c>
      <c r="B1100" t="s">
        <v>311</v>
      </c>
      <c r="C1100" t="s">
        <v>249</v>
      </c>
      <c r="D1100" t="s">
        <v>250</v>
      </c>
      <c r="E1100" t="s">
        <v>269</v>
      </c>
      <c r="F1100" t="s">
        <v>4</v>
      </c>
      <c r="G1100">
        <v>0.52505999999999997</v>
      </c>
      <c r="H1100">
        <v>629500</v>
      </c>
      <c r="I1100">
        <v>3673250</v>
      </c>
      <c r="J1100">
        <v>-69.81</v>
      </c>
      <c r="K1100">
        <v>-69.81</v>
      </c>
      <c r="L1100">
        <v>0</v>
      </c>
      <c r="M1100" t="s">
        <v>378</v>
      </c>
      <c r="N1100" t="s">
        <v>19</v>
      </c>
      <c r="O1100">
        <v>41</v>
      </c>
      <c r="P1100">
        <v>51</v>
      </c>
      <c r="Q1100">
        <v>5963</v>
      </c>
    </row>
    <row r="1101" spans="1:17" x14ac:dyDescent="0.25">
      <c r="A1101" t="s">
        <v>375</v>
      </c>
      <c r="B1101" t="s">
        <v>311</v>
      </c>
      <c r="C1101" t="s">
        <v>249</v>
      </c>
      <c r="D1101" t="s">
        <v>250</v>
      </c>
      <c r="E1101" t="s">
        <v>270</v>
      </c>
      <c r="F1101" t="s">
        <v>4</v>
      </c>
      <c r="G1101">
        <v>0.54818999999999996</v>
      </c>
      <c r="H1101">
        <v>630750</v>
      </c>
      <c r="I1101">
        <v>3670250</v>
      </c>
      <c r="J1101">
        <v>-66.31</v>
      </c>
      <c r="K1101">
        <v>-66.31</v>
      </c>
      <c r="L1101">
        <v>0</v>
      </c>
      <c r="M1101" t="s">
        <v>378</v>
      </c>
      <c r="N1101" t="s">
        <v>19</v>
      </c>
      <c r="O1101">
        <v>41</v>
      </c>
      <c r="P1101">
        <v>51</v>
      </c>
      <c r="Q1101">
        <v>5963</v>
      </c>
    </row>
    <row r="1102" spans="1:17" x14ac:dyDescent="0.25">
      <c r="A1102" t="s">
        <v>375</v>
      </c>
      <c r="B1102" t="s">
        <v>311</v>
      </c>
      <c r="C1102" t="s">
        <v>249</v>
      </c>
      <c r="D1102" t="s">
        <v>250</v>
      </c>
      <c r="E1102" t="s">
        <v>273</v>
      </c>
      <c r="F1102" t="s">
        <v>4</v>
      </c>
      <c r="G1102">
        <v>39.241300000000003</v>
      </c>
      <c r="H1102">
        <v>630472.43999999994</v>
      </c>
      <c r="I1102">
        <v>3671995.77</v>
      </c>
      <c r="J1102">
        <v>-69.239999999999995</v>
      </c>
      <c r="K1102">
        <v>-69.239999999999995</v>
      </c>
      <c r="L1102">
        <v>0</v>
      </c>
      <c r="M1102" t="s">
        <v>378</v>
      </c>
      <c r="N1102" t="s">
        <v>19</v>
      </c>
      <c r="O1102">
        <v>41</v>
      </c>
      <c r="P1102">
        <v>51</v>
      </c>
      <c r="Q1102">
        <v>5963</v>
      </c>
    </row>
    <row r="1103" spans="1:17" x14ac:dyDescent="0.25">
      <c r="A1103" t="s">
        <v>375</v>
      </c>
      <c r="B1103" t="s">
        <v>311</v>
      </c>
      <c r="C1103" t="s">
        <v>249</v>
      </c>
      <c r="D1103" t="s">
        <v>250</v>
      </c>
      <c r="E1103" t="s">
        <v>144</v>
      </c>
      <c r="F1103" t="s">
        <v>4</v>
      </c>
      <c r="G1103">
        <v>0.27860000000000001</v>
      </c>
      <c r="H1103">
        <v>630714.82999999996</v>
      </c>
      <c r="I1103">
        <v>3672256.55</v>
      </c>
      <c r="J1103">
        <v>-68.92</v>
      </c>
      <c r="K1103">
        <v>-68.92</v>
      </c>
      <c r="L1103">
        <v>0</v>
      </c>
      <c r="M1103" t="s">
        <v>378</v>
      </c>
      <c r="N1103" t="s">
        <v>19</v>
      </c>
      <c r="O1103">
        <v>41</v>
      </c>
      <c r="P1103">
        <v>51</v>
      </c>
      <c r="Q1103">
        <v>5963</v>
      </c>
    </row>
    <row r="1104" spans="1:17" x14ac:dyDescent="0.25">
      <c r="A1104" t="s">
        <v>375</v>
      </c>
      <c r="B1104" t="s">
        <v>311</v>
      </c>
      <c r="C1104" t="s">
        <v>249</v>
      </c>
      <c r="D1104" t="s">
        <v>250</v>
      </c>
      <c r="E1104" t="s">
        <v>271</v>
      </c>
      <c r="F1104" t="s">
        <v>4</v>
      </c>
      <c r="G1104">
        <v>0.38915</v>
      </c>
      <c r="H1104">
        <v>630448.19999999995</v>
      </c>
      <c r="I1104">
        <v>3672375.09</v>
      </c>
      <c r="J1104">
        <v>-69.53</v>
      </c>
      <c r="K1104">
        <v>-69.53</v>
      </c>
      <c r="L1104">
        <v>0</v>
      </c>
      <c r="M1104" t="s">
        <v>378</v>
      </c>
      <c r="N1104" t="s">
        <v>19</v>
      </c>
      <c r="O1104">
        <v>41</v>
      </c>
      <c r="P1104">
        <v>51</v>
      </c>
      <c r="Q1104">
        <v>5963</v>
      </c>
    </row>
    <row r="1105" spans="1:17" x14ac:dyDescent="0.25">
      <c r="A1105" t="s">
        <v>375</v>
      </c>
      <c r="B1105" t="s">
        <v>311</v>
      </c>
      <c r="C1105" t="s">
        <v>249</v>
      </c>
      <c r="D1105" t="s">
        <v>250</v>
      </c>
      <c r="E1105" t="s">
        <v>272</v>
      </c>
      <c r="F1105" t="s">
        <v>4</v>
      </c>
      <c r="G1105">
        <v>0.38940999999999998</v>
      </c>
      <c r="H1105">
        <v>630461.84</v>
      </c>
      <c r="I1105">
        <v>3672380.53</v>
      </c>
      <c r="J1105">
        <v>-69.52</v>
      </c>
      <c r="K1105">
        <v>-69.52</v>
      </c>
      <c r="L1105">
        <v>0</v>
      </c>
      <c r="M1105" t="s">
        <v>378</v>
      </c>
      <c r="N1105" t="s">
        <v>19</v>
      </c>
      <c r="O1105">
        <v>41</v>
      </c>
      <c r="P1105">
        <v>51</v>
      </c>
      <c r="Q1105">
        <v>5963</v>
      </c>
    </row>
    <row r="1106" spans="1:17" x14ac:dyDescent="0.25">
      <c r="A1106" t="s">
        <v>375</v>
      </c>
      <c r="B1106" t="s">
        <v>311</v>
      </c>
      <c r="C1106" t="s">
        <v>249</v>
      </c>
      <c r="D1106" t="s">
        <v>250</v>
      </c>
      <c r="E1106" t="s">
        <v>7</v>
      </c>
      <c r="F1106" t="s">
        <v>4</v>
      </c>
      <c r="G1106">
        <v>43.026969999999999</v>
      </c>
      <c r="H1106">
        <v>630714.82999999996</v>
      </c>
      <c r="I1106">
        <v>3672232.85</v>
      </c>
      <c r="J1106">
        <v>-68.91</v>
      </c>
      <c r="K1106">
        <v>-68.91</v>
      </c>
      <c r="L1106">
        <v>0</v>
      </c>
      <c r="M1106" t="s">
        <v>378</v>
      </c>
      <c r="N1106" t="s">
        <v>19</v>
      </c>
      <c r="O1106">
        <v>41</v>
      </c>
      <c r="P1106">
        <v>51</v>
      </c>
      <c r="Q1106">
        <v>5963</v>
      </c>
    </row>
    <row r="1107" spans="1:17" x14ac:dyDescent="0.25">
      <c r="A1107" t="s">
        <v>375</v>
      </c>
      <c r="B1107" t="s">
        <v>311</v>
      </c>
      <c r="C1107" t="s">
        <v>249</v>
      </c>
      <c r="D1107" t="s">
        <v>250</v>
      </c>
      <c r="E1107" t="s">
        <v>8</v>
      </c>
      <c r="F1107" t="s">
        <v>4</v>
      </c>
      <c r="G1107">
        <v>0.77791999999999994</v>
      </c>
      <c r="H1107">
        <v>630461.84</v>
      </c>
      <c r="I1107">
        <v>3672380.53</v>
      </c>
      <c r="J1107">
        <v>-69.52</v>
      </c>
      <c r="K1107">
        <v>-69.52</v>
      </c>
      <c r="L1107">
        <v>0</v>
      </c>
      <c r="M1107" t="s">
        <v>378</v>
      </c>
      <c r="N1107" t="s">
        <v>19</v>
      </c>
      <c r="O1107">
        <v>41</v>
      </c>
      <c r="P1107">
        <v>51</v>
      </c>
      <c r="Q1107">
        <v>5963</v>
      </c>
    </row>
    <row r="1108" spans="1:17" x14ac:dyDescent="0.25">
      <c r="A1108" t="s">
        <v>375</v>
      </c>
      <c r="B1108" t="s">
        <v>311</v>
      </c>
      <c r="C1108" t="s">
        <v>249</v>
      </c>
      <c r="D1108" t="s">
        <v>250</v>
      </c>
      <c r="E1108" t="s">
        <v>252</v>
      </c>
      <c r="F1108" t="s">
        <v>4</v>
      </c>
      <c r="G1108">
        <v>5.2249999999999996</v>
      </c>
      <c r="H1108">
        <v>630423.97</v>
      </c>
      <c r="I1108">
        <v>3672375.09</v>
      </c>
      <c r="J1108">
        <v>-69.58</v>
      </c>
      <c r="K1108">
        <v>-69.58</v>
      </c>
      <c r="L1108">
        <v>0</v>
      </c>
      <c r="M1108" t="s">
        <v>378</v>
      </c>
      <c r="N1108" t="s">
        <v>19</v>
      </c>
      <c r="O1108">
        <v>41</v>
      </c>
      <c r="P1108">
        <v>51</v>
      </c>
      <c r="Q1108">
        <v>5963</v>
      </c>
    </row>
    <row r="1109" spans="1:17" x14ac:dyDescent="0.25">
      <c r="A1109" t="s">
        <v>375</v>
      </c>
      <c r="B1109" t="s">
        <v>311</v>
      </c>
      <c r="C1109" t="s">
        <v>249</v>
      </c>
      <c r="D1109" t="s">
        <v>250</v>
      </c>
      <c r="E1109" t="s">
        <v>253</v>
      </c>
      <c r="F1109" t="s">
        <v>4</v>
      </c>
      <c r="G1109">
        <v>4.4906600000000001</v>
      </c>
      <c r="H1109">
        <v>630714.82999999996</v>
      </c>
      <c r="I1109">
        <v>3672303.97</v>
      </c>
      <c r="J1109">
        <v>-68.959999999999994</v>
      </c>
      <c r="K1109">
        <v>-68.959999999999994</v>
      </c>
      <c r="L1109">
        <v>0</v>
      </c>
      <c r="M1109" t="s">
        <v>378</v>
      </c>
      <c r="N1109" t="s">
        <v>19</v>
      </c>
      <c r="O1109">
        <v>41</v>
      </c>
      <c r="P1109">
        <v>51</v>
      </c>
      <c r="Q1109">
        <v>5963</v>
      </c>
    </row>
    <row r="1110" spans="1:17" x14ac:dyDescent="0.25">
      <c r="A1110" t="s">
        <v>375</v>
      </c>
      <c r="B1110" t="s">
        <v>311</v>
      </c>
      <c r="C1110" t="s">
        <v>249</v>
      </c>
      <c r="D1110" t="s">
        <v>250</v>
      </c>
      <c r="E1110" t="s">
        <v>254</v>
      </c>
      <c r="F1110" t="s">
        <v>4</v>
      </c>
      <c r="G1110">
        <v>4.4966400000000002</v>
      </c>
      <c r="H1110">
        <v>630714.82999999996</v>
      </c>
      <c r="I1110">
        <v>3672280.26</v>
      </c>
      <c r="J1110">
        <v>-68.94</v>
      </c>
      <c r="K1110">
        <v>-68.94</v>
      </c>
      <c r="L1110">
        <v>0</v>
      </c>
      <c r="M1110" t="s">
        <v>378</v>
      </c>
      <c r="N1110" t="s">
        <v>19</v>
      </c>
      <c r="O1110">
        <v>41</v>
      </c>
      <c r="P1110">
        <v>51</v>
      </c>
      <c r="Q1110">
        <v>5963</v>
      </c>
    </row>
    <row r="1111" spans="1:17" x14ac:dyDescent="0.25">
      <c r="A1111" t="s">
        <v>375</v>
      </c>
      <c r="B1111" t="s">
        <v>311</v>
      </c>
      <c r="C1111" t="s">
        <v>249</v>
      </c>
      <c r="D1111" t="s">
        <v>250</v>
      </c>
      <c r="E1111" t="s">
        <v>256</v>
      </c>
      <c r="F1111" t="s">
        <v>4</v>
      </c>
      <c r="G1111">
        <v>23.452819999999999</v>
      </c>
      <c r="H1111">
        <v>630714.82999999996</v>
      </c>
      <c r="I1111">
        <v>3672232.85</v>
      </c>
      <c r="J1111">
        <v>-68.91</v>
      </c>
      <c r="K1111">
        <v>-68.91</v>
      </c>
      <c r="L1111">
        <v>0</v>
      </c>
      <c r="M1111" t="s">
        <v>378</v>
      </c>
      <c r="N1111" t="s">
        <v>19</v>
      </c>
      <c r="O1111">
        <v>41</v>
      </c>
      <c r="P1111">
        <v>51</v>
      </c>
      <c r="Q1111">
        <v>5963</v>
      </c>
    </row>
    <row r="1112" spans="1:17" x14ac:dyDescent="0.25">
      <c r="A1112" t="s">
        <v>375</v>
      </c>
      <c r="B1112" t="s">
        <v>311</v>
      </c>
      <c r="C1112" t="s">
        <v>249</v>
      </c>
      <c r="D1112" t="s">
        <v>250</v>
      </c>
      <c r="E1112" t="s">
        <v>125</v>
      </c>
      <c r="F1112" t="s">
        <v>4</v>
      </c>
      <c r="G1112">
        <v>1.1872799999999999</v>
      </c>
      <c r="H1112">
        <v>630714.82999999996</v>
      </c>
      <c r="I1112">
        <v>3672232.85</v>
      </c>
      <c r="J1112">
        <v>-68.91</v>
      </c>
      <c r="K1112">
        <v>-68.91</v>
      </c>
      <c r="L1112">
        <v>0</v>
      </c>
      <c r="M1112" t="s">
        <v>378</v>
      </c>
      <c r="N1112" t="s">
        <v>19</v>
      </c>
      <c r="O1112">
        <v>41</v>
      </c>
      <c r="P1112">
        <v>51</v>
      </c>
      <c r="Q1112">
        <v>5963</v>
      </c>
    </row>
    <row r="1113" spans="1:17" x14ac:dyDescent="0.25">
      <c r="A1113" t="s">
        <v>375</v>
      </c>
      <c r="B1113" t="s">
        <v>311</v>
      </c>
      <c r="C1113" t="s">
        <v>249</v>
      </c>
      <c r="D1113" t="s">
        <v>250</v>
      </c>
      <c r="E1113" t="s">
        <v>128</v>
      </c>
      <c r="F1113" t="s">
        <v>4</v>
      </c>
      <c r="G1113">
        <v>1.4704999999999999</v>
      </c>
      <c r="H1113">
        <v>630714.82999999996</v>
      </c>
      <c r="I1113">
        <v>3672209.14</v>
      </c>
      <c r="J1113">
        <v>-68.89</v>
      </c>
      <c r="K1113">
        <v>-68.89</v>
      </c>
      <c r="L1113">
        <v>0</v>
      </c>
      <c r="M1113" t="s">
        <v>378</v>
      </c>
      <c r="N1113" t="s">
        <v>19</v>
      </c>
      <c r="O1113">
        <v>41</v>
      </c>
      <c r="P1113">
        <v>51</v>
      </c>
      <c r="Q1113">
        <v>5963</v>
      </c>
    </row>
    <row r="1114" spans="1:17" x14ac:dyDescent="0.25">
      <c r="A1114" t="s">
        <v>375</v>
      </c>
      <c r="B1114" t="s">
        <v>311</v>
      </c>
      <c r="C1114" t="s">
        <v>249</v>
      </c>
      <c r="D1114" t="s">
        <v>250</v>
      </c>
      <c r="E1114" t="s">
        <v>129</v>
      </c>
      <c r="F1114" t="s">
        <v>4</v>
      </c>
      <c r="G1114">
        <v>1.7439499999999999</v>
      </c>
      <c r="H1114">
        <v>630714.82999999996</v>
      </c>
      <c r="I1114">
        <v>3672209.14</v>
      </c>
      <c r="J1114">
        <v>-68.89</v>
      </c>
      <c r="K1114">
        <v>-68.89</v>
      </c>
      <c r="L1114">
        <v>0</v>
      </c>
      <c r="M1114" t="s">
        <v>378</v>
      </c>
      <c r="N1114" t="s">
        <v>19</v>
      </c>
      <c r="O1114">
        <v>41</v>
      </c>
      <c r="P1114">
        <v>51</v>
      </c>
      <c r="Q1114">
        <v>5963</v>
      </c>
    </row>
    <row r="1115" spans="1:17" x14ac:dyDescent="0.25">
      <c r="A1115" t="s">
        <v>375</v>
      </c>
      <c r="B1115" t="s">
        <v>311</v>
      </c>
      <c r="C1115" t="s">
        <v>249</v>
      </c>
      <c r="D1115" t="s">
        <v>250</v>
      </c>
      <c r="E1115" t="s">
        <v>130</v>
      </c>
      <c r="F1115" t="s">
        <v>4</v>
      </c>
      <c r="G1115">
        <v>2.02759</v>
      </c>
      <c r="H1115">
        <v>630714.82999999996</v>
      </c>
      <c r="I1115">
        <v>3672185.43</v>
      </c>
      <c r="J1115">
        <v>-68.89</v>
      </c>
      <c r="K1115">
        <v>-68.89</v>
      </c>
      <c r="L1115">
        <v>0</v>
      </c>
      <c r="M1115" t="s">
        <v>378</v>
      </c>
      <c r="N1115" t="s">
        <v>19</v>
      </c>
      <c r="O1115">
        <v>41</v>
      </c>
      <c r="P1115">
        <v>51</v>
      </c>
      <c r="Q1115">
        <v>5963</v>
      </c>
    </row>
    <row r="1116" spans="1:17" x14ac:dyDescent="0.25">
      <c r="A1116" t="s">
        <v>375</v>
      </c>
      <c r="B1116" t="s">
        <v>311</v>
      </c>
      <c r="C1116" t="s">
        <v>249</v>
      </c>
      <c r="D1116" t="s">
        <v>250</v>
      </c>
      <c r="E1116" t="s">
        <v>131</v>
      </c>
      <c r="F1116" t="s">
        <v>4</v>
      </c>
      <c r="G1116">
        <v>2.2195499999999999</v>
      </c>
      <c r="H1116">
        <v>630714.82999999996</v>
      </c>
      <c r="I1116">
        <v>3672161.72</v>
      </c>
      <c r="J1116">
        <v>-68.86</v>
      </c>
      <c r="K1116">
        <v>-68.86</v>
      </c>
      <c r="L1116">
        <v>0</v>
      </c>
      <c r="M1116" t="s">
        <v>378</v>
      </c>
      <c r="N1116" t="s">
        <v>19</v>
      </c>
      <c r="O1116">
        <v>41</v>
      </c>
      <c r="P1116">
        <v>51</v>
      </c>
      <c r="Q1116">
        <v>5963</v>
      </c>
    </row>
    <row r="1117" spans="1:17" x14ac:dyDescent="0.25">
      <c r="A1117" t="s">
        <v>375</v>
      </c>
      <c r="B1117" t="s">
        <v>311</v>
      </c>
      <c r="C1117" t="s">
        <v>249</v>
      </c>
      <c r="D1117" t="s">
        <v>250</v>
      </c>
      <c r="E1117" t="s">
        <v>132</v>
      </c>
      <c r="F1117" t="s">
        <v>4</v>
      </c>
      <c r="G1117">
        <v>2.4145799999999999</v>
      </c>
      <c r="H1117">
        <v>630714.82999999996</v>
      </c>
      <c r="I1117">
        <v>3672161.72</v>
      </c>
      <c r="J1117">
        <v>-68.86</v>
      </c>
      <c r="K1117">
        <v>-68.86</v>
      </c>
      <c r="L1117">
        <v>0</v>
      </c>
      <c r="M1117" t="s">
        <v>378</v>
      </c>
      <c r="N1117" t="s">
        <v>19</v>
      </c>
      <c r="O1117">
        <v>41</v>
      </c>
      <c r="P1117">
        <v>51</v>
      </c>
      <c r="Q1117">
        <v>5963</v>
      </c>
    </row>
    <row r="1118" spans="1:17" x14ac:dyDescent="0.25">
      <c r="A1118" t="s">
        <v>375</v>
      </c>
      <c r="B1118" t="s">
        <v>311</v>
      </c>
      <c r="C1118" t="s">
        <v>249</v>
      </c>
      <c r="D1118" t="s">
        <v>250</v>
      </c>
      <c r="E1118" t="s">
        <v>133</v>
      </c>
      <c r="F1118" t="s">
        <v>4</v>
      </c>
      <c r="G1118">
        <v>2.50346</v>
      </c>
      <c r="H1118">
        <v>630714.82999999996</v>
      </c>
      <c r="I1118">
        <v>3672138.02</v>
      </c>
      <c r="J1118">
        <v>-68.86</v>
      </c>
      <c r="K1118">
        <v>-68.86</v>
      </c>
      <c r="L1118">
        <v>0</v>
      </c>
      <c r="M1118" t="s">
        <v>378</v>
      </c>
      <c r="N1118" t="s">
        <v>19</v>
      </c>
      <c r="O1118">
        <v>41</v>
      </c>
      <c r="P1118">
        <v>51</v>
      </c>
      <c r="Q1118">
        <v>5963</v>
      </c>
    </row>
    <row r="1119" spans="1:17" x14ac:dyDescent="0.25">
      <c r="A1119" t="s">
        <v>375</v>
      </c>
      <c r="B1119" t="s">
        <v>311</v>
      </c>
      <c r="C1119" t="s">
        <v>249</v>
      </c>
      <c r="D1119" t="s">
        <v>250</v>
      </c>
      <c r="E1119" t="s">
        <v>219</v>
      </c>
      <c r="F1119" t="s">
        <v>4</v>
      </c>
      <c r="G1119">
        <v>2.57233</v>
      </c>
      <c r="H1119">
        <v>630714.82999999996</v>
      </c>
      <c r="I1119">
        <v>3672138.02</v>
      </c>
      <c r="J1119">
        <v>-68.86</v>
      </c>
      <c r="K1119">
        <v>-68.86</v>
      </c>
      <c r="L1119">
        <v>0</v>
      </c>
      <c r="M1119" t="s">
        <v>378</v>
      </c>
      <c r="N1119" t="s">
        <v>19</v>
      </c>
      <c r="O1119">
        <v>41</v>
      </c>
      <c r="P1119">
        <v>51</v>
      </c>
      <c r="Q1119">
        <v>5963</v>
      </c>
    </row>
    <row r="1120" spans="1:17" x14ac:dyDescent="0.25">
      <c r="A1120" t="s">
        <v>375</v>
      </c>
      <c r="B1120" t="s">
        <v>311</v>
      </c>
      <c r="C1120" t="s">
        <v>249</v>
      </c>
      <c r="D1120" t="s">
        <v>250</v>
      </c>
      <c r="E1120" t="s">
        <v>220</v>
      </c>
      <c r="F1120" t="s">
        <v>4</v>
      </c>
      <c r="G1120">
        <v>2.47926</v>
      </c>
      <c r="H1120">
        <v>630714.82999999996</v>
      </c>
      <c r="I1120">
        <v>3672114.31</v>
      </c>
      <c r="J1120">
        <v>-68.73</v>
      </c>
      <c r="K1120">
        <v>-68.73</v>
      </c>
      <c r="L1120">
        <v>0</v>
      </c>
      <c r="M1120" t="s">
        <v>378</v>
      </c>
      <c r="N1120" t="s">
        <v>19</v>
      </c>
      <c r="O1120">
        <v>41</v>
      </c>
      <c r="P1120">
        <v>51</v>
      </c>
      <c r="Q1120">
        <v>5963</v>
      </c>
    </row>
    <row r="1121" spans="1:17" x14ac:dyDescent="0.25">
      <c r="A1121" t="s">
        <v>375</v>
      </c>
      <c r="B1121" t="s">
        <v>311</v>
      </c>
      <c r="C1121" t="s">
        <v>249</v>
      </c>
      <c r="D1121" t="s">
        <v>250</v>
      </c>
      <c r="E1121" t="s">
        <v>221</v>
      </c>
      <c r="F1121" t="s">
        <v>4</v>
      </c>
      <c r="G1121">
        <v>2.3160799999999999</v>
      </c>
      <c r="H1121">
        <v>630714.82999999996</v>
      </c>
      <c r="I1121">
        <v>3672114.31</v>
      </c>
      <c r="J1121">
        <v>-68.73</v>
      </c>
      <c r="K1121">
        <v>-68.73</v>
      </c>
      <c r="L1121">
        <v>0</v>
      </c>
      <c r="M1121" t="s">
        <v>378</v>
      </c>
      <c r="N1121" t="s">
        <v>19</v>
      </c>
      <c r="O1121">
        <v>41</v>
      </c>
      <c r="P1121">
        <v>51</v>
      </c>
      <c r="Q1121">
        <v>5963</v>
      </c>
    </row>
    <row r="1122" spans="1:17" x14ac:dyDescent="0.25">
      <c r="A1122" t="s">
        <v>375</v>
      </c>
      <c r="B1122" t="s">
        <v>311</v>
      </c>
      <c r="C1122" t="s">
        <v>249</v>
      </c>
      <c r="D1122" t="s">
        <v>250</v>
      </c>
      <c r="E1122" t="s">
        <v>222</v>
      </c>
      <c r="F1122" t="s">
        <v>4</v>
      </c>
      <c r="G1122">
        <v>1.9244399999999999</v>
      </c>
      <c r="H1122">
        <v>630714.82999999996</v>
      </c>
      <c r="I1122">
        <v>3672090.6</v>
      </c>
      <c r="J1122">
        <v>-68.86</v>
      </c>
      <c r="K1122">
        <v>-68.86</v>
      </c>
      <c r="L1122">
        <v>0</v>
      </c>
      <c r="M1122" t="s">
        <v>378</v>
      </c>
      <c r="N1122" t="s">
        <v>19</v>
      </c>
      <c r="O1122">
        <v>41</v>
      </c>
      <c r="P1122">
        <v>51</v>
      </c>
      <c r="Q1122">
        <v>5963</v>
      </c>
    </row>
    <row r="1123" spans="1:17" x14ac:dyDescent="0.25">
      <c r="A1123" t="s">
        <v>375</v>
      </c>
      <c r="B1123" t="s">
        <v>311</v>
      </c>
      <c r="C1123" t="s">
        <v>249</v>
      </c>
      <c r="D1123" t="s">
        <v>250</v>
      </c>
      <c r="E1123" t="s">
        <v>223</v>
      </c>
      <c r="F1123" t="s">
        <v>4</v>
      </c>
      <c r="G1123">
        <v>1.42045</v>
      </c>
      <c r="H1123">
        <v>630714.82999999996</v>
      </c>
      <c r="I1123">
        <v>3672090.6</v>
      </c>
      <c r="J1123">
        <v>-68.86</v>
      </c>
      <c r="K1123">
        <v>-68.86</v>
      </c>
      <c r="L1123">
        <v>0</v>
      </c>
      <c r="M1123" t="s">
        <v>378</v>
      </c>
      <c r="N1123" t="s">
        <v>19</v>
      </c>
      <c r="O1123">
        <v>41</v>
      </c>
      <c r="P1123">
        <v>51</v>
      </c>
      <c r="Q1123">
        <v>5963</v>
      </c>
    </row>
    <row r="1124" spans="1:17" x14ac:dyDescent="0.25">
      <c r="A1124" t="s">
        <v>375</v>
      </c>
      <c r="B1124" t="s">
        <v>311</v>
      </c>
      <c r="C1124" t="s">
        <v>249</v>
      </c>
      <c r="D1124" t="s">
        <v>250</v>
      </c>
      <c r="E1124" t="s">
        <v>224</v>
      </c>
      <c r="F1124" t="s">
        <v>4</v>
      </c>
      <c r="G1124">
        <v>0.9496</v>
      </c>
      <c r="H1124">
        <v>630750</v>
      </c>
      <c r="I1124">
        <v>3672075</v>
      </c>
      <c r="J1124">
        <v>-68.66</v>
      </c>
      <c r="K1124">
        <v>-68.66</v>
      </c>
      <c r="L1124">
        <v>0</v>
      </c>
      <c r="M1124" t="s">
        <v>378</v>
      </c>
      <c r="N1124" t="s">
        <v>19</v>
      </c>
      <c r="O1124">
        <v>41</v>
      </c>
      <c r="P1124">
        <v>51</v>
      </c>
      <c r="Q1124">
        <v>5963</v>
      </c>
    </row>
    <row r="1125" spans="1:17" x14ac:dyDescent="0.25">
      <c r="A1125" t="s">
        <v>375</v>
      </c>
      <c r="B1125" t="s">
        <v>311</v>
      </c>
      <c r="C1125" t="s">
        <v>249</v>
      </c>
      <c r="D1125" t="s">
        <v>250</v>
      </c>
      <c r="E1125" t="s">
        <v>225</v>
      </c>
      <c r="F1125" t="s">
        <v>4</v>
      </c>
      <c r="G1125">
        <v>1.07185</v>
      </c>
      <c r="H1125">
        <v>630423.97</v>
      </c>
      <c r="I1125">
        <v>3672375.09</v>
      </c>
      <c r="J1125">
        <v>-69.58</v>
      </c>
      <c r="K1125">
        <v>-69.58</v>
      </c>
      <c r="L1125">
        <v>0</v>
      </c>
      <c r="M1125" t="s">
        <v>378</v>
      </c>
      <c r="N1125" t="s">
        <v>19</v>
      </c>
      <c r="O1125">
        <v>41</v>
      </c>
      <c r="P1125">
        <v>51</v>
      </c>
      <c r="Q1125">
        <v>5963</v>
      </c>
    </row>
    <row r="1126" spans="1:17" x14ac:dyDescent="0.25">
      <c r="A1126" t="s">
        <v>375</v>
      </c>
      <c r="B1126" t="s">
        <v>311</v>
      </c>
      <c r="C1126" t="s">
        <v>249</v>
      </c>
      <c r="D1126" t="s">
        <v>250</v>
      </c>
      <c r="E1126" t="s">
        <v>134</v>
      </c>
      <c r="F1126" t="s">
        <v>4</v>
      </c>
      <c r="G1126">
        <v>23.452819999999999</v>
      </c>
      <c r="H1126">
        <v>630714.82999999996</v>
      </c>
      <c r="I1126">
        <v>3672232.85</v>
      </c>
      <c r="J1126">
        <v>-68.91</v>
      </c>
      <c r="K1126">
        <v>-68.91</v>
      </c>
      <c r="L1126">
        <v>0</v>
      </c>
      <c r="M1126" t="s">
        <v>378</v>
      </c>
      <c r="N1126" t="s">
        <v>19</v>
      </c>
      <c r="O1126">
        <v>41</v>
      </c>
      <c r="P1126">
        <v>51</v>
      </c>
      <c r="Q1126">
        <v>5963</v>
      </c>
    </row>
    <row r="1127" spans="1:17" x14ac:dyDescent="0.25">
      <c r="A1127" t="s">
        <v>375</v>
      </c>
      <c r="B1127" t="s">
        <v>311</v>
      </c>
      <c r="C1127" t="s">
        <v>249</v>
      </c>
      <c r="D1127" t="s">
        <v>250</v>
      </c>
      <c r="E1127" t="s">
        <v>141</v>
      </c>
      <c r="F1127" t="s">
        <v>4</v>
      </c>
      <c r="G1127">
        <v>1.81881</v>
      </c>
      <c r="H1127">
        <v>630423.97</v>
      </c>
      <c r="I1127">
        <v>3672375.09</v>
      </c>
      <c r="J1127">
        <v>-69.58</v>
      </c>
      <c r="K1127">
        <v>-69.58</v>
      </c>
      <c r="L1127">
        <v>0</v>
      </c>
      <c r="M1127" t="s">
        <v>378</v>
      </c>
      <c r="N1127" t="s">
        <v>19</v>
      </c>
      <c r="O1127">
        <v>41</v>
      </c>
      <c r="P1127">
        <v>51</v>
      </c>
      <c r="Q1127">
        <v>5963</v>
      </c>
    </row>
    <row r="1128" spans="1:17" x14ac:dyDescent="0.25">
      <c r="A1128" t="s">
        <v>375</v>
      </c>
      <c r="B1128" t="s">
        <v>311</v>
      </c>
      <c r="C1128" t="s">
        <v>249</v>
      </c>
      <c r="D1128" t="s">
        <v>250</v>
      </c>
      <c r="E1128" t="s">
        <v>142</v>
      </c>
      <c r="F1128" t="s">
        <v>4</v>
      </c>
      <c r="G1128">
        <v>1.76139</v>
      </c>
      <c r="H1128">
        <v>630423.97</v>
      </c>
      <c r="I1128">
        <v>3672375.09</v>
      </c>
      <c r="J1128">
        <v>-69.58</v>
      </c>
      <c r="K1128">
        <v>-69.58</v>
      </c>
      <c r="L1128">
        <v>0</v>
      </c>
      <c r="M1128" t="s">
        <v>378</v>
      </c>
      <c r="N1128" t="s">
        <v>19</v>
      </c>
      <c r="O1128">
        <v>41</v>
      </c>
      <c r="P1128">
        <v>51</v>
      </c>
      <c r="Q1128">
        <v>5963</v>
      </c>
    </row>
    <row r="1129" spans="1:17" x14ac:dyDescent="0.25">
      <c r="A1129" t="s">
        <v>375</v>
      </c>
      <c r="B1129" t="s">
        <v>311</v>
      </c>
      <c r="C1129" t="s">
        <v>249</v>
      </c>
      <c r="D1129" t="s">
        <v>250</v>
      </c>
      <c r="E1129" t="s">
        <v>143</v>
      </c>
      <c r="F1129" t="s">
        <v>4</v>
      </c>
      <c r="G1129">
        <v>1.64479</v>
      </c>
      <c r="H1129">
        <v>630423.97</v>
      </c>
      <c r="I1129">
        <v>3672375.09</v>
      </c>
      <c r="J1129">
        <v>-69.58</v>
      </c>
      <c r="K1129">
        <v>-69.58</v>
      </c>
      <c r="L1129">
        <v>0</v>
      </c>
      <c r="M1129" t="s">
        <v>378</v>
      </c>
      <c r="N1129" t="s">
        <v>19</v>
      </c>
      <c r="O1129">
        <v>41</v>
      </c>
      <c r="P1129">
        <v>51</v>
      </c>
      <c r="Q1129">
        <v>5963</v>
      </c>
    </row>
    <row r="1130" spans="1:17" x14ac:dyDescent="0.25">
      <c r="A1130" t="s">
        <v>375</v>
      </c>
      <c r="B1130" t="s">
        <v>311</v>
      </c>
      <c r="C1130" t="s">
        <v>249</v>
      </c>
      <c r="D1130" t="s">
        <v>250</v>
      </c>
      <c r="E1130" t="s">
        <v>135</v>
      </c>
      <c r="F1130" t="s">
        <v>4</v>
      </c>
      <c r="G1130">
        <v>1.5023</v>
      </c>
      <c r="H1130">
        <v>630714.82999999996</v>
      </c>
      <c r="I1130">
        <v>3672303.97</v>
      </c>
      <c r="J1130">
        <v>-68.959999999999994</v>
      </c>
      <c r="K1130">
        <v>-68.959999999999994</v>
      </c>
      <c r="L1130">
        <v>0</v>
      </c>
      <c r="M1130" t="s">
        <v>378</v>
      </c>
      <c r="N1130" t="s">
        <v>19</v>
      </c>
      <c r="O1130">
        <v>41</v>
      </c>
      <c r="P1130">
        <v>51</v>
      </c>
      <c r="Q1130">
        <v>5963</v>
      </c>
    </row>
    <row r="1131" spans="1:17" x14ac:dyDescent="0.25">
      <c r="A1131" t="s">
        <v>375</v>
      </c>
      <c r="B1131" t="s">
        <v>311</v>
      </c>
      <c r="C1131" t="s">
        <v>249</v>
      </c>
      <c r="D1131" t="s">
        <v>250</v>
      </c>
      <c r="E1131" t="s">
        <v>136</v>
      </c>
      <c r="F1131" t="s">
        <v>4</v>
      </c>
      <c r="G1131">
        <v>1.49891</v>
      </c>
      <c r="H1131">
        <v>630714.82999999996</v>
      </c>
      <c r="I1131">
        <v>3672303.97</v>
      </c>
      <c r="J1131">
        <v>-68.959999999999994</v>
      </c>
      <c r="K1131">
        <v>-68.959999999999994</v>
      </c>
      <c r="L1131">
        <v>0</v>
      </c>
      <c r="M1131" t="s">
        <v>378</v>
      </c>
      <c r="N1131" t="s">
        <v>19</v>
      </c>
      <c r="O1131">
        <v>41</v>
      </c>
      <c r="P1131">
        <v>51</v>
      </c>
      <c r="Q1131">
        <v>5963</v>
      </c>
    </row>
    <row r="1132" spans="1:17" x14ac:dyDescent="0.25">
      <c r="A1132" t="s">
        <v>375</v>
      </c>
      <c r="B1132" t="s">
        <v>311</v>
      </c>
      <c r="C1132" t="s">
        <v>249</v>
      </c>
      <c r="D1132" t="s">
        <v>250</v>
      </c>
      <c r="E1132" t="s">
        <v>137</v>
      </c>
      <c r="F1132" t="s">
        <v>4</v>
      </c>
      <c r="G1132">
        <v>1.4894499999999999</v>
      </c>
      <c r="H1132">
        <v>630714.82999999996</v>
      </c>
      <c r="I1132">
        <v>3672303.97</v>
      </c>
      <c r="J1132">
        <v>-68.959999999999994</v>
      </c>
      <c r="K1132">
        <v>-68.959999999999994</v>
      </c>
      <c r="L1132">
        <v>0</v>
      </c>
      <c r="M1132" t="s">
        <v>378</v>
      </c>
      <c r="N1132" t="s">
        <v>19</v>
      </c>
      <c r="O1132">
        <v>41</v>
      </c>
      <c r="P1132">
        <v>51</v>
      </c>
      <c r="Q1132">
        <v>5963</v>
      </c>
    </row>
    <row r="1133" spans="1:17" x14ac:dyDescent="0.25">
      <c r="A1133" t="s">
        <v>375</v>
      </c>
      <c r="B1133" t="s">
        <v>311</v>
      </c>
      <c r="C1133" t="s">
        <v>249</v>
      </c>
      <c r="D1133" t="s">
        <v>250</v>
      </c>
      <c r="E1133" t="s">
        <v>138</v>
      </c>
      <c r="F1133" t="s">
        <v>4</v>
      </c>
      <c r="G1133">
        <v>1.4949699999999999</v>
      </c>
      <c r="H1133">
        <v>630714.82999999996</v>
      </c>
      <c r="I1133">
        <v>3672280.26</v>
      </c>
      <c r="J1133">
        <v>-68.94</v>
      </c>
      <c r="K1133">
        <v>-68.94</v>
      </c>
      <c r="L1133">
        <v>0</v>
      </c>
      <c r="M1133" t="s">
        <v>378</v>
      </c>
      <c r="N1133" t="s">
        <v>19</v>
      </c>
      <c r="O1133">
        <v>41</v>
      </c>
      <c r="P1133">
        <v>51</v>
      </c>
      <c r="Q1133">
        <v>5963</v>
      </c>
    </row>
    <row r="1134" spans="1:17" x14ac:dyDescent="0.25">
      <c r="A1134" t="s">
        <v>375</v>
      </c>
      <c r="B1134" t="s">
        <v>311</v>
      </c>
      <c r="C1134" t="s">
        <v>249</v>
      </c>
      <c r="D1134" t="s">
        <v>250</v>
      </c>
      <c r="E1134" t="s">
        <v>139</v>
      </c>
      <c r="F1134" t="s">
        <v>4</v>
      </c>
      <c r="G1134">
        <v>1.5045900000000001</v>
      </c>
      <c r="H1134">
        <v>630399.73</v>
      </c>
      <c r="I1134">
        <v>3672375.09</v>
      </c>
      <c r="J1134">
        <v>-69.62</v>
      </c>
      <c r="K1134">
        <v>-69.62</v>
      </c>
      <c r="L1134">
        <v>0</v>
      </c>
      <c r="M1134" t="s">
        <v>378</v>
      </c>
      <c r="N1134" t="s">
        <v>19</v>
      </c>
      <c r="O1134">
        <v>41</v>
      </c>
      <c r="P1134">
        <v>51</v>
      </c>
      <c r="Q1134">
        <v>5963</v>
      </c>
    </row>
    <row r="1135" spans="1:17" x14ac:dyDescent="0.25">
      <c r="A1135" t="s">
        <v>375</v>
      </c>
      <c r="B1135" t="s">
        <v>311</v>
      </c>
      <c r="C1135" t="s">
        <v>249</v>
      </c>
      <c r="D1135" t="s">
        <v>250</v>
      </c>
      <c r="E1135" t="s">
        <v>140</v>
      </c>
      <c r="F1135" t="s">
        <v>4</v>
      </c>
      <c r="G1135">
        <v>40.236370000000001</v>
      </c>
      <c r="H1135">
        <v>630472.43999999994</v>
      </c>
      <c r="I1135">
        <v>3671995.77</v>
      </c>
      <c r="J1135">
        <v>-69.239999999999995</v>
      </c>
      <c r="K1135">
        <v>-69.239999999999995</v>
      </c>
      <c r="L1135">
        <v>0</v>
      </c>
      <c r="M1135" t="s">
        <v>378</v>
      </c>
      <c r="N1135" t="s">
        <v>19</v>
      </c>
      <c r="O1135">
        <v>41</v>
      </c>
      <c r="P1135">
        <v>51</v>
      </c>
      <c r="Q1135">
        <v>5963</v>
      </c>
    </row>
    <row r="1136" spans="1:17" x14ac:dyDescent="0.25">
      <c r="A1136" t="s">
        <v>375</v>
      </c>
      <c r="B1136" t="s">
        <v>311</v>
      </c>
      <c r="C1136" t="s">
        <v>249</v>
      </c>
      <c r="D1136" t="s">
        <v>2</v>
      </c>
      <c r="E1136" t="s">
        <v>3</v>
      </c>
      <c r="F1136" t="s">
        <v>4</v>
      </c>
      <c r="G1136">
        <v>11685.75239</v>
      </c>
      <c r="H1136">
        <v>630351.25</v>
      </c>
      <c r="I1136">
        <v>3671995.77</v>
      </c>
      <c r="J1136">
        <v>-69.44</v>
      </c>
      <c r="K1136">
        <v>-69.44</v>
      </c>
      <c r="L1136">
        <v>0</v>
      </c>
      <c r="M1136">
        <v>16101105</v>
      </c>
      <c r="N1136" t="s">
        <v>19</v>
      </c>
      <c r="O1136">
        <v>41</v>
      </c>
      <c r="P1136">
        <v>51</v>
      </c>
      <c r="Q1136">
        <v>5963</v>
      </c>
    </row>
    <row r="1137" spans="1:17" x14ac:dyDescent="0.25">
      <c r="A1137" t="s">
        <v>375</v>
      </c>
      <c r="B1137" t="s">
        <v>311</v>
      </c>
      <c r="C1137" t="s">
        <v>249</v>
      </c>
      <c r="D1137" t="s">
        <v>2</v>
      </c>
      <c r="E1137" t="s">
        <v>3</v>
      </c>
      <c r="F1137" t="s">
        <v>6</v>
      </c>
      <c r="G1137">
        <v>11131.751770000001</v>
      </c>
      <c r="H1137">
        <v>630351.25</v>
      </c>
      <c r="I1137">
        <v>3671995.77</v>
      </c>
      <c r="J1137">
        <v>-69.44</v>
      </c>
      <c r="K1137">
        <v>-69.44</v>
      </c>
      <c r="L1137">
        <v>0</v>
      </c>
      <c r="M1137">
        <v>16022021</v>
      </c>
      <c r="N1137" t="s">
        <v>19</v>
      </c>
      <c r="O1137">
        <v>41</v>
      </c>
      <c r="P1137">
        <v>51</v>
      </c>
      <c r="Q1137">
        <v>5963</v>
      </c>
    </row>
    <row r="1138" spans="1:17" x14ac:dyDescent="0.25">
      <c r="A1138" t="s">
        <v>375</v>
      </c>
      <c r="B1138" t="s">
        <v>311</v>
      </c>
      <c r="C1138" t="s">
        <v>249</v>
      </c>
      <c r="D1138" t="s">
        <v>2</v>
      </c>
      <c r="E1138" t="s">
        <v>251</v>
      </c>
      <c r="F1138" t="s">
        <v>4</v>
      </c>
      <c r="G1138">
        <v>2025.4299799999999</v>
      </c>
      <c r="H1138">
        <v>630254.29</v>
      </c>
      <c r="I1138">
        <v>3671995.77</v>
      </c>
      <c r="J1138">
        <v>-69.650000000000006</v>
      </c>
      <c r="K1138">
        <v>-69.650000000000006</v>
      </c>
      <c r="L1138">
        <v>0</v>
      </c>
      <c r="M1138">
        <v>21090318</v>
      </c>
      <c r="N1138" t="s">
        <v>19</v>
      </c>
      <c r="O1138">
        <v>41</v>
      </c>
      <c r="P1138">
        <v>51</v>
      </c>
      <c r="Q1138">
        <v>5963</v>
      </c>
    </row>
    <row r="1139" spans="1:17" x14ac:dyDescent="0.25">
      <c r="A1139" t="s">
        <v>375</v>
      </c>
      <c r="B1139" t="s">
        <v>311</v>
      </c>
      <c r="C1139" t="s">
        <v>249</v>
      </c>
      <c r="D1139" t="s">
        <v>2</v>
      </c>
      <c r="E1139" t="s">
        <v>251</v>
      </c>
      <c r="F1139" t="s">
        <v>6</v>
      </c>
      <c r="G1139">
        <v>1272.8831499999999</v>
      </c>
      <c r="H1139">
        <v>630350</v>
      </c>
      <c r="I1139">
        <v>3671975</v>
      </c>
      <c r="J1139">
        <v>-69.400000000000006</v>
      </c>
      <c r="K1139">
        <v>-69.400000000000006</v>
      </c>
      <c r="L1139">
        <v>0</v>
      </c>
      <c r="M1139">
        <v>21091218</v>
      </c>
      <c r="N1139" t="s">
        <v>19</v>
      </c>
      <c r="O1139">
        <v>41</v>
      </c>
      <c r="P1139">
        <v>51</v>
      </c>
      <c r="Q1139">
        <v>5963</v>
      </c>
    </row>
    <row r="1140" spans="1:17" x14ac:dyDescent="0.25">
      <c r="A1140" t="s">
        <v>375</v>
      </c>
      <c r="B1140" t="s">
        <v>311</v>
      </c>
      <c r="C1140" t="s">
        <v>249</v>
      </c>
      <c r="D1140" t="s">
        <v>2</v>
      </c>
      <c r="E1140" t="s">
        <v>255</v>
      </c>
      <c r="F1140" t="s">
        <v>4</v>
      </c>
      <c r="G1140">
        <v>497.20686999999998</v>
      </c>
      <c r="H1140">
        <v>630472.43999999994</v>
      </c>
      <c r="I1140">
        <v>3672375.09</v>
      </c>
      <c r="J1140">
        <v>-69.489999999999995</v>
      </c>
      <c r="K1140">
        <v>-69.489999999999995</v>
      </c>
      <c r="L1140">
        <v>0</v>
      </c>
      <c r="M1140">
        <v>15090820</v>
      </c>
      <c r="N1140" t="s">
        <v>19</v>
      </c>
      <c r="O1140">
        <v>41</v>
      </c>
      <c r="P1140">
        <v>51</v>
      </c>
      <c r="Q1140">
        <v>5963</v>
      </c>
    </row>
    <row r="1141" spans="1:17" x14ac:dyDescent="0.25">
      <c r="A1141" t="s">
        <v>375</v>
      </c>
      <c r="B1141" t="s">
        <v>311</v>
      </c>
      <c r="C1141" t="s">
        <v>249</v>
      </c>
      <c r="D1141" t="s">
        <v>2</v>
      </c>
      <c r="E1141" t="s">
        <v>255</v>
      </c>
      <c r="F1141" t="s">
        <v>6</v>
      </c>
      <c r="G1141">
        <v>492.1234</v>
      </c>
      <c r="H1141">
        <v>630448.19999999995</v>
      </c>
      <c r="I1141">
        <v>3672375.09</v>
      </c>
      <c r="J1141">
        <v>-69.53</v>
      </c>
      <c r="K1141">
        <v>-69.53</v>
      </c>
      <c r="L1141">
        <v>0</v>
      </c>
      <c r="M1141">
        <v>15090519</v>
      </c>
      <c r="N1141" t="s">
        <v>19</v>
      </c>
      <c r="O1141">
        <v>41</v>
      </c>
      <c r="P1141">
        <v>51</v>
      </c>
      <c r="Q1141">
        <v>5963</v>
      </c>
    </row>
    <row r="1142" spans="1:17" x14ac:dyDescent="0.25">
      <c r="A1142" t="s">
        <v>375</v>
      </c>
      <c r="B1142" t="s">
        <v>311</v>
      </c>
      <c r="C1142" t="s">
        <v>249</v>
      </c>
      <c r="D1142" t="s">
        <v>2</v>
      </c>
      <c r="E1142" t="s">
        <v>257</v>
      </c>
      <c r="F1142" t="s">
        <v>4</v>
      </c>
      <c r="G1142">
        <v>31.342880000000001</v>
      </c>
      <c r="H1142">
        <v>630675</v>
      </c>
      <c r="I1142">
        <v>3672450</v>
      </c>
      <c r="J1142">
        <v>-69.12</v>
      </c>
      <c r="K1142">
        <v>-69.12</v>
      </c>
      <c r="L1142">
        <v>0</v>
      </c>
      <c r="M1142">
        <v>17050621</v>
      </c>
      <c r="N1142" t="s">
        <v>19</v>
      </c>
      <c r="O1142">
        <v>41</v>
      </c>
      <c r="P1142">
        <v>51</v>
      </c>
      <c r="Q1142">
        <v>5963</v>
      </c>
    </row>
    <row r="1143" spans="1:17" x14ac:dyDescent="0.25">
      <c r="A1143" t="s">
        <v>375</v>
      </c>
      <c r="B1143" t="s">
        <v>311</v>
      </c>
      <c r="C1143" t="s">
        <v>249</v>
      </c>
      <c r="D1143" t="s">
        <v>2</v>
      </c>
      <c r="E1143" t="s">
        <v>257</v>
      </c>
      <c r="F1143" t="s">
        <v>6</v>
      </c>
      <c r="G1143">
        <v>29.679369999999999</v>
      </c>
      <c r="H1143">
        <v>630675</v>
      </c>
      <c r="I1143">
        <v>3672450</v>
      </c>
      <c r="J1143">
        <v>-69.12</v>
      </c>
      <c r="K1143">
        <v>-69.12</v>
      </c>
      <c r="L1143">
        <v>0</v>
      </c>
      <c r="M1143">
        <v>17050620</v>
      </c>
      <c r="N1143" t="s">
        <v>19</v>
      </c>
      <c r="O1143">
        <v>41</v>
      </c>
      <c r="P1143">
        <v>51</v>
      </c>
      <c r="Q1143">
        <v>5963</v>
      </c>
    </row>
    <row r="1144" spans="1:17" x14ac:dyDescent="0.25">
      <c r="A1144" t="s">
        <v>375</v>
      </c>
      <c r="B1144" t="s">
        <v>311</v>
      </c>
      <c r="C1144" t="s">
        <v>249</v>
      </c>
      <c r="D1144" t="s">
        <v>2</v>
      </c>
      <c r="E1144" t="s">
        <v>258</v>
      </c>
      <c r="F1144" t="s">
        <v>4</v>
      </c>
      <c r="G1144">
        <v>27.820830000000001</v>
      </c>
      <c r="H1144">
        <v>630900</v>
      </c>
      <c r="I1144">
        <v>3673200</v>
      </c>
      <c r="J1144">
        <v>-69.510000000000005</v>
      </c>
      <c r="K1144">
        <v>-69.510000000000005</v>
      </c>
      <c r="L1144">
        <v>0</v>
      </c>
      <c r="M1144">
        <v>21101117</v>
      </c>
      <c r="N1144" t="s">
        <v>19</v>
      </c>
      <c r="O1144">
        <v>41</v>
      </c>
      <c r="P1144">
        <v>51</v>
      </c>
      <c r="Q1144">
        <v>5963</v>
      </c>
    </row>
    <row r="1145" spans="1:17" x14ac:dyDescent="0.25">
      <c r="A1145" t="s">
        <v>375</v>
      </c>
      <c r="B1145" t="s">
        <v>311</v>
      </c>
      <c r="C1145" t="s">
        <v>249</v>
      </c>
      <c r="D1145" t="s">
        <v>2</v>
      </c>
      <c r="E1145" t="s">
        <v>258</v>
      </c>
      <c r="F1145" t="s">
        <v>6</v>
      </c>
      <c r="G1145">
        <v>26.42661</v>
      </c>
      <c r="H1145">
        <v>630900</v>
      </c>
      <c r="I1145">
        <v>3673200</v>
      </c>
      <c r="J1145">
        <v>-69.510000000000005</v>
      </c>
      <c r="K1145">
        <v>-69.510000000000005</v>
      </c>
      <c r="L1145">
        <v>0</v>
      </c>
      <c r="M1145">
        <v>17050701</v>
      </c>
      <c r="N1145" t="s">
        <v>19</v>
      </c>
      <c r="O1145">
        <v>41</v>
      </c>
      <c r="P1145">
        <v>51</v>
      </c>
      <c r="Q1145">
        <v>5963</v>
      </c>
    </row>
    <row r="1146" spans="1:17" x14ac:dyDescent="0.25">
      <c r="A1146" t="s">
        <v>375</v>
      </c>
      <c r="B1146" t="s">
        <v>311</v>
      </c>
      <c r="C1146" t="s">
        <v>249</v>
      </c>
      <c r="D1146" t="s">
        <v>2</v>
      </c>
      <c r="E1146" t="s">
        <v>259</v>
      </c>
      <c r="F1146" t="s">
        <v>4</v>
      </c>
      <c r="G1146">
        <v>22.643180000000001</v>
      </c>
      <c r="H1146">
        <v>631750</v>
      </c>
      <c r="I1146">
        <v>3670750</v>
      </c>
      <c r="J1146">
        <v>-66.28</v>
      </c>
      <c r="K1146">
        <v>-66.28</v>
      </c>
      <c r="L1146">
        <v>0</v>
      </c>
      <c r="M1146">
        <v>21051522</v>
      </c>
      <c r="N1146" t="s">
        <v>19</v>
      </c>
      <c r="O1146">
        <v>41</v>
      </c>
      <c r="P1146">
        <v>51</v>
      </c>
      <c r="Q1146">
        <v>5963</v>
      </c>
    </row>
    <row r="1147" spans="1:17" x14ac:dyDescent="0.25">
      <c r="A1147" t="s">
        <v>375</v>
      </c>
      <c r="B1147" t="s">
        <v>311</v>
      </c>
      <c r="C1147" t="s">
        <v>249</v>
      </c>
      <c r="D1147" t="s">
        <v>2</v>
      </c>
      <c r="E1147" t="s">
        <v>259</v>
      </c>
      <c r="F1147" t="s">
        <v>6</v>
      </c>
      <c r="G1147">
        <v>20.397220000000001</v>
      </c>
      <c r="H1147">
        <v>631750</v>
      </c>
      <c r="I1147">
        <v>3670750</v>
      </c>
      <c r="J1147">
        <v>-66.28</v>
      </c>
      <c r="K1147">
        <v>-66.28</v>
      </c>
      <c r="L1147">
        <v>0</v>
      </c>
      <c r="M1147">
        <v>18051122</v>
      </c>
      <c r="N1147" t="s">
        <v>19</v>
      </c>
      <c r="O1147">
        <v>41</v>
      </c>
      <c r="P1147">
        <v>51</v>
      </c>
      <c r="Q1147">
        <v>5963</v>
      </c>
    </row>
    <row r="1148" spans="1:17" x14ac:dyDescent="0.25">
      <c r="A1148" t="s">
        <v>375</v>
      </c>
      <c r="B1148" t="s">
        <v>311</v>
      </c>
      <c r="C1148" t="s">
        <v>249</v>
      </c>
      <c r="D1148" t="s">
        <v>2</v>
      </c>
      <c r="E1148" t="s">
        <v>260</v>
      </c>
      <c r="F1148" t="s">
        <v>4</v>
      </c>
      <c r="G1148">
        <v>17.485769999999999</v>
      </c>
      <c r="H1148">
        <v>632250</v>
      </c>
      <c r="I1148">
        <v>3671000</v>
      </c>
      <c r="J1148">
        <v>-66.06</v>
      </c>
      <c r="K1148">
        <v>-66.06</v>
      </c>
      <c r="L1148">
        <v>0</v>
      </c>
      <c r="M1148">
        <v>21071206</v>
      </c>
      <c r="N1148" t="s">
        <v>19</v>
      </c>
      <c r="O1148">
        <v>41</v>
      </c>
      <c r="P1148">
        <v>51</v>
      </c>
      <c r="Q1148">
        <v>5963</v>
      </c>
    </row>
    <row r="1149" spans="1:17" x14ac:dyDescent="0.25">
      <c r="A1149" t="s">
        <v>375</v>
      </c>
      <c r="B1149" t="s">
        <v>311</v>
      </c>
      <c r="C1149" t="s">
        <v>249</v>
      </c>
      <c r="D1149" t="s">
        <v>2</v>
      </c>
      <c r="E1149" t="s">
        <v>260</v>
      </c>
      <c r="F1149" t="s">
        <v>6</v>
      </c>
      <c r="G1149">
        <v>15.810969999999999</v>
      </c>
      <c r="H1149">
        <v>632737.47</v>
      </c>
      <c r="I1149">
        <v>3670847.68</v>
      </c>
      <c r="J1149">
        <v>-65.8</v>
      </c>
      <c r="K1149">
        <v>-65.8</v>
      </c>
      <c r="L1149">
        <v>0</v>
      </c>
      <c r="M1149">
        <v>15022718</v>
      </c>
      <c r="N1149" t="s">
        <v>19</v>
      </c>
      <c r="O1149">
        <v>41</v>
      </c>
      <c r="P1149">
        <v>51</v>
      </c>
      <c r="Q1149">
        <v>5963</v>
      </c>
    </row>
    <row r="1150" spans="1:17" x14ac:dyDescent="0.25">
      <c r="A1150" t="s">
        <v>375</v>
      </c>
      <c r="B1150" t="s">
        <v>311</v>
      </c>
      <c r="C1150" t="s">
        <v>249</v>
      </c>
      <c r="D1150" t="s">
        <v>2</v>
      </c>
      <c r="E1150" t="s">
        <v>261</v>
      </c>
      <c r="F1150" t="s">
        <v>4</v>
      </c>
      <c r="G1150">
        <v>23.478069999999999</v>
      </c>
      <c r="H1150">
        <v>630100</v>
      </c>
      <c r="I1150">
        <v>3673200</v>
      </c>
      <c r="J1150">
        <v>-70</v>
      </c>
      <c r="K1150">
        <v>-70</v>
      </c>
      <c r="L1150">
        <v>0</v>
      </c>
      <c r="M1150">
        <v>17091403</v>
      </c>
      <c r="N1150" t="s">
        <v>19</v>
      </c>
      <c r="O1150">
        <v>41</v>
      </c>
      <c r="P1150">
        <v>51</v>
      </c>
      <c r="Q1150">
        <v>5963</v>
      </c>
    </row>
    <row r="1151" spans="1:17" x14ac:dyDescent="0.25">
      <c r="A1151" t="s">
        <v>375</v>
      </c>
      <c r="B1151" t="s">
        <v>311</v>
      </c>
      <c r="C1151" t="s">
        <v>249</v>
      </c>
      <c r="D1151" t="s">
        <v>2</v>
      </c>
      <c r="E1151" t="s">
        <v>261</v>
      </c>
      <c r="F1151" t="s">
        <v>6</v>
      </c>
      <c r="G1151">
        <v>21.220079999999999</v>
      </c>
      <c r="H1151">
        <v>630200</v>
      </c>
      <c r="I1151">
        <v>3673200</v>
      </c>
      <c r="J1151">
        <v>-69.97</v>
      </c>
      <c r="K1151">
        <v>-69.97</v>
      </c>
      <c r="L1151">
        <v>0</v>
      </c>
      <c r="M1151">
        <v>18041620</v>
      </c>
      <c r="N1151" t="s">
        <v>19</v>
      </c>
      <c r="O1151">
        <v>41</v>
      </c>
      <c r="P1151">
        <v>51</v>
      </c>
      <c r="Q1151">
        <v>5963</v>
      </c>
    </row>
    <row r="1152" spans="1:17" x14ac:dyDescent="0.25">
      <c r="A1152" t="s">
        <v>375</v>
      </c>
      <c r="B1152" t="s">
        <v>311</v>
      </c>
      <c r="C1152" t="s">
        <v>249</v>
      </c>
      <c r="D1152" t="s">
        <v>2</v>
      </c>
      <c r="E1152" t="s">
        <v>262</v>
      </c>
      <c r="F1152" t="s">
        <v>4</v>
      </c>
      <c r="G1152">
        <v>20.551179999999999</v>
      </c>
      <c r="H1152">
        <v>631000</v>
      </c>
      <c r="I1152">
        <v>3673500</v>
      </c>
      <c r="J1152">
        <v>-69.540000000000006</v>
      </c>
      <c r="K1152">
        <v>-69.540000000000006</v>
      </c>
      <c r="L1152">
        <v>0</v>
      </c>
      <c r="M1152">
        <v>16052102</v>
      </c>
      <c r="N1152" t="s">
        <v>19</v>
      </c>
      <c r="O1152">
        <v>41</v>
      </c>
      <c r="P1152">
        <v>51</v>
      </c>
      <c r="Q1152">
        <v>5963</v>
      </c>
    </row>
    <row r="1153" spans="1:17" x14ac:dyDescent="0.25">
      <c r="A1153" t="s">
        <v>375</v>
      </c>
      <c r="B1153" t="s">
        <v>311</v>
      </c>
      <c r="C1153" t="s">
        <v>249</v>
      </c>
      <c r="D1153" t="s">
        <v>2</v>
      </c>
      <c r="E1153" t="s">
        <v>262</v>
      </c>
      <c r="F1153" t="s">
        <v>6</v>
      </c>
      <c r="G1153">
        <v>19.656790000000001</v>
      </c>
      <c r="H1153">
        <v>631000</v>
      </c>
      <c r="I1153">
        <v>3673500</v>
      </c>
      <c r="J1153">
        <v>-69.540000000000006</v>
      </c>
      <c r="K1153">
        <v>-69.540000000000006</v>
      </c>
      <c r="L1153">
        <v>0</v>
      </c>
      <c r="M1153">
        <v>21051523</v>
      </c>
      <c r="N1153" t="s">
        <v>19</v>
      </c>
      <c r="O1153">
        <v>41</v>
      </c>
      <c r="P1153">
        <v>51</v>
      </c>
      <c r="Q1153">
        <v>5963</v>
      </c>
    </row>
    <row r="1154" spans="1:17" x14ac:dyDescent="0.25">
      <c r="A1154" t="s">
        <v>375</v>
      </c>
      <c r="B1154" t="s">
        <v>311</v>
      </c>
      <c r="C1154" t="s">
        <v>249</v>
      </c>
      <c r="D1154" t="s">
        <v>2</v>
      </c>
      <c r="E1154" t="s">
        <v>263</v>
      </c>
      <c r="F1154" t="s">
        <v>4</v>
      </c>
      <c r="G1154">
        <v>30.53387</v>
      </c>
      <c r="H1154">
        <v>630675</v>
      </c>
      <c r="I1154">
        <v>3672450</v>
      </c>
      <c r="J1154">
        <v>-69.12</v>
      </c>
      <c r="K1154">
        <v>-69.12</v>
      </c>
      <c r="L1154">
        <v>0</v>
      </c>
      <c r="M1154">
        <v>17050621</v>
      </c>
      <c r="N1154" t="s">
        <v>19</v>
      </c>
      <c r="O1154">
        <v>41</v>
      </c>
      <c r="P1154">
        <v>51</v>
      </c>
      <c r="Q1154">
        <v>5963</v>
      </c>
    </row>
    <row r="1155" spans="1:17" x14ac:dyDescent="0.25">
      <c r="A1155" t="s">
        <v>375</v>
      </c>
      <c r="B1155" t="s">
        <v>311</v>
      </c>
      <c r="C1155" t="s">
        <v>249</v>
      </c>
      <c r="D1155" t="s">
        <v>2</v>
      </c>
      <c r="E1155" t="s">
        <v>263</v>
      </c>
      <c r="F1155" t="s">
        <v>6</v>
      </c>
      <c r="G1155">
        <v>28.810230000000001</v>
      </c>
      <c r="H1155">
        <v>630675</v>
      </c>
      <c r="I1155">
        <v>3672450</v>
      </c>
      <c r="J1155">
        <v>-69.12</v>
      </c>
      <c r="K1155">
        <v>-69.12</v>
      </c>
      <c r="L1155">
        <v>0</v>
      </c>
      <c r="M1155">
        <v>17050620</v>
      </c>
      <c r="N1155" t="s">
        <v>19</v>
      </c>
      <c r="O1155">
        <v>41</v>
      </c>
      <c r="P1155">
        <v>51</v>
      </c>
      <c r="Q1155">
        <v>5963</v>
      </c>
    </row>
    <row r="1156" spans="1:17" x14ac:dyDescent="0.25">
      <c r="A1156" t="s">
        <v>375</v>
      </c>
      <c r="B1156" t="s">
        <v>311</v>
      </c>
      <c r="C1156" t="s">
        <v>249</v>
      </c>
      <c r="D1156" t="s">
        <v>2</v>
      </c>
      <c r="E1156" t="s">
        <v>264</v>
      </c>
      <c r="F1156" t="s">
        <v>4</v>
      </c>
      <c r="G1156">
        <v>20.093139999999998</v>
      </c>
      <c r="H1156">
        <v>630250</v>
      </c>
      <c r="I1156">
        <v>3670000</v>
      </c>
      <c r="J1156">
        <v>-66.42</v>
      </c>
      <c r="K1156">
        <v>-66.42</v>
      </c>
      <c r="L1156">
        <v>0</v>
      </c>
      <c r="M1156">
        <v>17091403</v>
      </c>
      <c r="N1156" t="s">
        <v>19</v>
      </c>
      <c r="O1156">
        <v>41</v>
      </c>
      <c r="P1156">
        <v>51</v>
      </c>
      <c r="Q1156">
        <v>5963</v>
      </c>
    </row>
    <row r="1157" spans="1:17" x14ac:dyDescent="0.25">
      <c r="A1157" t="s">
        <v>375</v>
      </c>
      <c r="B1157" t="s">
        <v>311</v>
      </c>
      <c r="C1157" t="s">
        <v>249</v>
      </c>
      <c r="D1157" t="s">
        <v>2</v>
      </c>
      <c r="E1157" t="s">
        <v>264</v>
      </c>
      <c r="F1157" t="s">
        <v>6</v>
      </c>
      <c r="G1157">
        <v>19.256219999999999</v>
      </c>
      <c r="H1157">
        <v>630250</v>
      </c>
      <c r="I1157">
        <v>3670000</v>
      </c>
      <c r="J1157">
        <v>-66.42</v>
      </c>
      <c r="K1157">
        <v>-66.42</v>
      </c>
      <c r="L1157">
        <v>0</v>
      </c>
      <c r="M1157">
        <v>21031518</v>
      </c>
      <c r="N1157" t="s">
        <v>19</v>
      </c>
      <c r="O1157">
        <v>41</v>
      </c>
      <c r="P1157">
        <v>51</v>
      </c>
      <c r="Q1157">
        <v>5963</v>
      </c>
    </row>
    <row r="1158" spans="1:17" x14ac:dyDescent="0.25">
      <c r="A1158" t="s">
        <v>375</v>
      </c>
      <c r="B1158" t="s">
        <v>311</v>
      </c>
      <c r="C1158" t="s">
        <v>249</v>
      </c>
      <c r="D1158" t="s">
        <v>2</v>
      </c>
      <c r="E1158" t="s">
        <v>265</v>
      </c>
      <c r="F1158" t="s">
        <v>4</v>
      </c>
      <c r="G1158">
        <v>30.176210000000001</v>
      </c>
      <c r="H1158">
        <v>630025</v>
      </c>
      <c r="I1158">
        <v>3672500</v>
      </c>
      <c r="J1158">
        <v>-69.95</v>
      </c>
      <c r="K1158">
        <v>-66.84</v>
      </c>
      <c r="L1158">
        <v>0</v>
      </c>
      <c r="M1158">
        <v>17050621</v>
      </c>
      <c r="N1158" t="s">
        <v>19</v>
      </c>
      <c r="O1158">
        <v>41</v>
      </c>
      <c r="P1158">
        <v>51</v>
      </c>
      <c r="Q1158">
        <v>5963</v>
      </c>
    </row>
    <row r="1159" spans="1:17" x14ac:dyDescent="0.25">
      <c r="A1159" t="s">
        <v>375</v>
      </c>
      <c r="B1159" t="s">
        <v>311</v>
      </c>
      <c r="C1159" t="s">
        <v>249</v>
      </c>
      <c r="D1159" t="s">
        <v>2</v>
      </c>
      <c r="E1159" t="s">
        <v>265</v>
      </c>
      <c r="F1159" t="s">
        <v>6</v>
      </c>
      <c r="G1159">
        <v>29.450510000000001</v>
      </c>
      <c r="H1159">
        <v>630025</v>
      </c>
      <c r="I1159">
        <v>3672500</v>
      </c>
      <c r="J1159">
        <v>-69.95</v>
      </c>
      <c r="K1159">
        <v>-66.84</v>
      </c>
      <c r="L1159">
        <v>0</v>
      </c>
      <c r="M1159">
        <v>17050620</v>
      </c>
      <c r="N1159" t="s">
        <v>19</v>
      </c>
      <c r="O1159">
        <v>41</v>
      </c>
      <c r="P1159">
        <v>51</v>
      </c>
      <c r="Q1159">
        <v>5963</v>
      </c>
    </row>
    <row r="1160" spans="1:17" x14ac:dyDescent="0.25">
      <c r="A1160" t="s">
        <v>375</v>
      </c>
      <c r="B1160" t="s">
        <v>311</v>
      </c>
      <c r="C1160" t="s">
        <v>249</v>
      </c>
      <c r="D1160" t="s">
        <v>2</v>
      </c>
      <c r="E1160" t="s">
        <v>266</v>
      </c>
      <c r="F1160" t="s">
        <v>4</v>
      </c>
      <c r="G1160">
        <v>19.34141</v>
      </c>
      <c r="H1160">
        <v>630250</v>
      </c>
      <c r="I1160">
        <v>3670500</v>
      </c>
      <c r="J1160">
        <v>-67.239999999999995</v>
      </c>
      <c r="K1160">
        <v>-67.239999999999995</v>
      </c>
      <c r="L1160">
        <v>0</v>
      </c>
      <c r="M1160">
        <v>17050702</v>
      </c>
      <c r="N1160" t="s">
        <v>19</v>
      </c>
      <c r="O1160">
        <v>41</v>
      </c>
      <c r="P1160">
        <v>51</v>
      </c>
      <c r="Q1160">
        <v>5963</v>
      </c>
    </row>
    <row r="1161" spans="1:17" x14ac:dyDescent="0.25">
      <c r="A1161" t="s">
        <v>375</v>
      </c>
      <c r="B1161" t="s">
        <v>311</v>
      </c>
      <c r="C1161" t="s">
        <v>249</v>
      </c>
      <c r="D1161" t="s">
        <v>2</v>
      </c>
      <c r="E1161" t="s">
        <v>266</v>
      </c>
      <c r="F1161" t="s">
        <v>6</v>
      </c>
      <c r="G1161">
        <v>18.969570000000001</v>
      </c>
      <c r="H1161">
        <v>630250</v>
      </c>
      <c r="I1161">
        <v>3670500</v>
      </c>
      <c r="J1161">
        <v>-67.239999999999995</v>
      </c>
      <c r="K1161">
        <v>-67.239999999999995</v>
      </c>
      <c r="L1161">
        <v>0</v>
      </c>
      <c r="M1161">
        <v>16013120</v>
      </c>
      <c r="N1161" t="s">
        <v>19</v>
      </c>
      <c r="O1161">
        <v>41</v>
      </c>
      <c r="P1161">
        <v>51</v>
      </c>
      <c r="Q1161">
        <v>5963</v>
      </c>
    </row>
    <row r="1162" spans="1:17" x14ac:dyDescent="0.25">
      <c r="A1162" t="s">
        <v>375</v>
      </c>
      <c r="B1162" t="s">
        <v>311</v>
      </c>
      <c r="C1162" t="s">
        <v>249</v>
      </c>
      <c r="D1162" t="s">
        <v>2</v>
      </c>
      <c r="E1162" t="s">
        <v>267</v>
      </c>
      <c r="F1162" t="s">
        <v>4</v>
      </c>
      <c r="G1162">
        <v>21.895879999999998</v>
      </c>
      <c r="H1162">
        <v>631000</v>
      </c>
      <c r="I1162">
        <v>3670500</v>
      </c>
      <c r="J1162">
        <v>-66.459999999999994</v>
      </c>
      <c r="K1162">
        <v>-66.459999999999994</v>
      </c>
      <c r="L1162">
        <v>0</v>
      </c>
      <c r="M1162">
        <v>16032818</v>
      </c>
      <c r="N1162" t="s">
        <v>19</v>
      </c>
      <c r="O1162">
        <v>41</v>
      </c>
      <c r="P1162">
        <v>51</v>
      </c>
      <c r="Q1162">
        <v>5963</v>
      </c>
    </row>
    <row r="1163" spans="1:17" x14ac:dyDescent="0.25">
      <c r="A1163" t="s">
        <v>375</v>
      </c>
      <c r="B1163" t="s">
        <v>311</v>
      </c>
      <c r="C1163" t="s">
        <v>249</v>
      </c>
      <c r="D1163" t="s">
        <v>2</v>
      </c>
      <c r="E1163" t="s">
        <v>267</v>
      </c>
      <c r="F1163" t="s">
        <v>6</v>
      </c>
      <c r="G1163">
        <v>21.73312</v>
      </c>
      <c r="H1163">
        <v>631000</v>
      </c>
      <c r="I1163">
        <v>3670500</v>
      </c>
      <c r="J1163">
        <v>-66.459999999999994</v>
      </c>
      <c r="K1163">
        <v>-66.459999999999994</v>
      </c>
      <c r="L1163">
        <v>0</v>
      </c>
      <c r="M1163">
        <v>16032822</v>
      </c>
      <c r="N1163" t="s">
        <v>19</v>
      </c>
      <c r="O1163">
        <v>41</v>
      </c>
      <c r="P1163">
        <v>51</v>
      </c>
      <c r="Q1163">
        <v>5963</v>
      </c>
    </row>
    <row r="1164" spans="1:17" x14ac:dyDescent="0.25">
      <c r="A1164" t="s">
        <v>375</v>
      </c>
      <c r="B1164" t="s">
        <v>311</v>
      </c>
      <c r="C1164" t="s">
        <v>249</v>
      </c>
      <c r="D1164" t="s">
        <v>2</v>
      </c>
      <c r="E1164" t="s">
        <v>268</v>
      </c>
      <c r="F1164" t="s">
        <v>4</v>
      </c>
      <c r="G1164">
        <v>21.203749999999999</v>
      </c>
      <c r="H1164">
        <v>631000</v>
      </c>
      <c r="I1164">
        <v>3670750</v>
      </c>
      <c r="J1164">
        <v>-66.95</v>
      </c>
      <c r="K1164">
        <v>-66.95</v>
      </c>
      <c r="L1164">
        <v>0</v>
      </c>
      <c r="M1164">
        <v>21051522</v>
      </c>
      <c r="N1164" t="s">
        <v>19</v>
      </c>
      <c r="O1164">
        <v>41</v>
      </c>
      <c r="P1164">
        <v>51</v>
      </c>
      <c r="Q1164">
        <v>5963</v>
      </c>
    </row>
    <row r="1165" spans="1:17" x14ac:dyDescent="0.25">
      <c r="A1165" t="s">
        <v>375</v>
      </c>
      <c r="B1165" t="s">
        <v>311</v>
      </c>
      <c r="C1165" t="s">
        <v>249</v>
      </c>
      <c r="D1165" t="s">
        <v>2</v>
      </c>
      <c r="E1165" t="s">
        <v>268</v>
      </c>
      <c r="F1165" t="s">
        <v>6</v>
      </c>
      <c r="G1165">
        <v>20.482780000000002</v>
      </c>
      <c r="H1165">
        <v>631000</v>
      </c>
      <c r="I1165">
        <v>3670750</v>
      </c>
      <c r="J1165">
        <v>-66.95</v>
      </c>
      <c r="K1165">
        <v>-66.95</v>
      </c>
      <c r="L1165">
        <v>0</v>
      </c>
      <c r="M1165">
        <v>18051122</v>
      </c>
      <c r="N1165" t="s">
        <v>19</v>
      </c>
      <c r="O1165">
        <v>41</v>
      </c>
      <c r="P1165">
        <v>51</v>
      </c>
      <c r="Q1165">
        <v>5963</v>
      </c>
    </row>
    <row r="1166" spans="1:17" x14ac:dyDescent="0.25">
      <c r="A1166" t="s">
        <v>375</v>
      </c>
      <c r="B1166" t="s">
        <v>311</v>
      </c>
      <c r="C1166" t="s">
        <v>249</v>
      </c>
      <c r="D1166" t="s">
        <v>2</v>
      </c>
      <c r="E1166" t="s">
        <v>269</v>
      </c>
      <c r="F1166" t="s">
        <v>4</v>
      </c>
      <c r="G1166">
        <v>23.359459999999999</v>
      </c>
      <c r="H1166">
        <v>629500</v>
      </c>
      <c r="I1166">
        <v>3673250</v>
      </c>
      <c r="J1166">
        <v>-69.81</v>
      </c>
      <c r="K1166">
        <v>-69.81</v>
      </c>
      <c r="L1166">
        <v>0</v>
      </c>
      <c r="M1166">
        <v>21051919</v>
      </c>
      <c r="N1166" t="s">
        <v>19</v>
      </c>
      <c r="O1166">
        <v>41</v>
      </c>
      <c r="P1166">
        <v>51</v>
      </c>
      <c r="Q1166">
        <v>5963</v>
      </c>
    </row>
    <row r="1167" spans="1:17" x14ac:dyDescent="0.25">
      <c r="A1167" t="s">
        <v>375</v>
      </c>
      <c r="B1167" t="s">
        <v>311</v>
      </c>
      <c r="C1167" t="s">
        <v>249</v>
      </c>
      <c r="D1167" t="s">
        <v>2</v>
      </c>
      <c r="E1167" t="s">
        <v>269</v>
      </c>
      <c r="F1167" t="s">
        <v>6</v>
      </c>
      <c r="G1167">
        <v>22.14574</v>
      </c>
      <c r="H1167">
        <v>629500</v>
      </c>
      <c r="I1167">
        <v>3673250</v>
      </c>
      <c r="J1167">
        <v>-69.81</v>
      </c>
      <c r="K1167">
        <v>-69.81</v>
      </c>
      <c r="L1167">
        <v>0</v>
      </c>
      <c r="M1167">
        <v>16111619</v>
      </c>
      <c r="N1167" t="s">
        <v>19</v>
      </c>
      <c r="O1167">
        <v>41</v>
      </c>
      <c r="P1167">
        <v>51</v>
      </c>
      <c r="Q1167">
        <v>5963</v>
      </c>
    </row>
    <row r="1168" spans="1:17" x14ac:dyDescent="0.25">
      <c r="A1168" t="s">
        <v>375</v>
      </c>
      <c r="B1168" t="s">
        <v>311</v>
      </c>
      <c r="C1168" t="s">
        <v>249</v>
      </c>
      <c r="D1168" t="s">
        <v>2</v>
      </c>
      <c r="E1168" t="s">
        <v>270</v>
      </c>
      <c r="F1168" t="s">
        <v>4</v>
      </c>
      <c r="G1168">
        <v>20.315470000000001</v>
      </c>
      <c r="H1168">
        <v>630695</v>
      </c>
      <c r="I1168">
        <v>3670336.53</v>
      </c>
      <c r="J1168">
        <v>-66.52</v>
      </c>
      <c r="K1168">
        <v>-66.52</v>
      </c>
      <c r="L1168">
        <v>0</v>
      </c>
      <c r="M1168">
        <v>21102517</v>
      </c>
      <c r="N1168" t="s">
        <v>19</v>
      </c>
      <c r="O1168">
        <v>41</v>
      </c>
      <c r="P1168">
        <v>51</v>
      </c>
      <c r="Q1168">
        <v>5963</v>
      </c>
    </row>
    <row r="1169" spans="1:17" x14ac:dyDescent="0.25">
      <c r="A1169" t="s">
        <v>375</v>
      </c>
      <c r="B1169" t="s">
        <v>311</v>
      </c>
      <c r="C1169" t="s">
        <v>249</v>
      </c>
      <c r="D1169" t="s">
        <v>2</v>
      </c>
      <c r="E1169" t="s">
        <v>270</v>
      </c>
      <c r="F1169" t="s">
        <v>6</v>
      </c>
      <c r="G1169">
        <v>20.228370000000002</v>
      </c>
      <c r="H1169">
        <v>630750</v>
      </c>
      <c r="I1169">
        <v>3670250</v>
      </c>
      <c r="J1169">
        <v>-66.31</v>
      </c>
      <c r="K1169">
        <v>-66.31</v>
      </c>
      <c r="L1169">
        <v>0</v>
      </c>
      <c r="M1169">
        <v>21051920</v>
      </c>
      <c r="N1169" t="s">
        <v>19</v>
      </c>
      <c r="O1169">
        <v>41</v>
      </c>
      <c r="P1169">
        <v>51</v>
      </c>
      <c r="Q1169">
        <v>5963</v>
      </c>
    </row>
    <row r="1170" spans="1:17" x14ac:dyDescent="0.25">
      <c r="A1170" t="s">
        <v>375</v>
      </c>
      <c r="B1170" t="s">
        <v>311</v>
      </c>
      <c r="C1170" t="s">
        <v>249</v>
      </c>
      <c r="D1170" t="s">
        <v>2</v>
      </c>
      <c r="E1170" t="s">
        <v>273</v>
      </c>
      <c r="F1170" t="s">
        <v>4</v>
      </c>
      <c r="G1170">
        <v>11685.602269999999</v>
      </c>
      <c r="H1170">
        <v>630351.25</v>
      </c>
      <c r="I1170">
        <v>3671995.77</v>
      </c>
      <c r="J1170">
        <v>-69.44</v>
      </c>
      <c r="K1170">
        <v>-69.44</v>
      </c>
      <c r="L1170">
        <v>0</v>
      </c>
      <c r="M1170">
        <v>16101105</v>
      </c>
      <c r="N1170" t="s">
        <v>19</v>
      </c>
      <c r="O1170">
        <v>41</v>
      </c>
      <c r="P1170">
        <v>51</v>
      </c>
      <c r="Q1170">
        <v>5963</v>
      </c>
    </row>
    <row r="1171" spans="1:17" x14ac:dyDescent="0.25">
      <c r="A1171" t="s">
        <v>375</v>
      </c>
      <c r="B1171" t="s">
        <v>311</v>
      </c>
      <c r="C1171" t="s">
        <v>249</v>
      </c>
      <c r="D1171" t="s">
        <v>2</v>
      </c>
      <c r="E1171" t="s">
        <v>273</v>
      </c>
      <c r="F1171" t="s">
        <v>6</v>
      </c>
      <c r="G1171">
        <v>11131.61722</v>
      </c>
      <c r="H1171">
        <v>630351.25</v>
      </c>
      <c r="I1171">
        <v>3671995.77</v>
      </c>
      <c r="J1171">
        <v>-69.44</v>
      </c>
      <c r="K1171">
        <v>-69.44</v>
      </c>
      <c r="L1171">
        <v>0</v>
      </c>
      <c r="M1171">
        <v>16022021</v>
      </c>
      <c r="N1171" t="s">
        <v>19</v>
      </c>
      <c r="O1171">
        <v>41</v>
      </c>
      <c r="P1171">
        <v>51</v>
      </c>
      <c r="Q1171">
        <v>5963</v>
      </c>
    </row>
    <row r="1172" spans="1:17" x14ac:dyDescent="0.25">
      <c r="A1172" t="s">
        <v>375</v>
      </c>
      <c r="B1172" t="s">
        <v>311</v>
      </c>
      <c r="C1172" t="s">
        <v>249</v>
      </c>
      <c r="D1172" t="s">
        <v>2</v>
      </c>
      <c r="E1172" t="s">
        <v>144</v>
      </c>
      <c r="F1172" t="s">
        <v>4</v>
      </c>
      <c r="G1172">
        <v>20.59985</v>
      </c>
      <c r="H1172">
        <v>630254.29</v>
      </c>
      <c r="I1172">
        <v>3671995.77</v>
      </c>
      <c r="J1172">
        <v>-69.650000000000006</v>
      </c>
      <c r="K1172">
        <v>-69.650000000000006</v>
      </c>
      <c r="L1172">
        <v>0</v>
      </c>
      <c r="M1172">
        <v>17100904</v>
      </c>
      <c r="N1172" t="s">
        <v>19</v>
      </c>
      <c r="O1172">
        <v>41</v>
      </c>
      <c r="P1172">
        <v>51</v>
      </c>
      <c r="Q1172">
        <v>5963</v>
      </c>
    </row>
    <row r="1173" spans="1:17" x14ac:dyDescent="0.25">
      <c r="A1173" t="s">
        <v>375</v>
      </c>
      <c r="B1173" t="s">
        <v>311</v>
      </c>
      <c r="C1173" t="s">
        <v>249</v>
      </c>
      <c r="D1173" t="s">
        <v>2</v>
      </c>
      <c r="E1173" t="s">
        <v>144</v>
      </c>
      <c r="F1173" t="s">
        <v>6</v>
      </c>
      <c r="G1173">
        <v>18.32339</v>
      </c>
      <c r="H1173">
        <v>630254.29</v>
      </c>
      <c r="I1173">
        <v>3671995.77</v>
      </c>
      <c r="J1173">
        <v>-69.650000000000006</v>
      </c>
      <c r="K1173">
        <v>-69.650000000000006</v>
      </c>
      <c r="L1173">
        <v>0</v>
      </c>
      <c r="M1173">
        <v>18101503</v>
      </c>
      <c r="N1173" t="s">
        <v>19</v>
      </c>
      <c r="O1173">
        <v>41</v>
      </c>
      <c r="P1173">
        <v>51</v>
      </c>
      <c r="Q1173">
        <v>5963</v>
      </c>
    </row>
    <row r="1174" spans="1:17" x14ac:dyDescent="0.25">
      <c r="A1174" t="s">
        <v>375</v>
      </c>
      <c r="B1174" t="s">
        <v>311</v>
      </c>
      <c r="C1174" t="s">
        <v>249</v>
      </c>
      <c r="D1174" t="s">
        <v>2</v>
      </c>
      <c r="E1174" t="s">
        <v>271</v>
      </c>
      <c r="F1174" t="s">
        <v>4</v>
      </c>
      <c r="G1174">
        <v>24.557749999999999</v>
      </c>
      <c r="H1174">
        <v>630351.25</v>
      </c>
      <c r="I1174">
        <v>3672375.09</v>
      </c>
      <c r="J1174">
        <v>-69.72</v>
      </c>
      <c r="K1174">
        <v>-69.72</v>
      </c>
      <c r="L1174">
        <v>0</v>
      </c>
      <c r="M1174">
        <v>17050621</v>
      </c>
      <c r="N1174" t="s">
        <v>19</v>
      </c>
      <c r="O1174">
        <v>41</v>
      </c>
      <c r="P1174">
        <v>51</v>
      </c>
      <c r="Q1174">
        <v>5963</v>
      </c>
    </row>
    <row r="1175" spans="1:17" x14ac:dyDescent="0.25">
      <c r="A1175" t="s">
        <v>375</v>
      </c>
      <c r="B1175" t="s">
        <v>311</v>
      </c>
      <c r="C1175" t="s">
        <v>249</v>
      </c>
      <c r="D1175" t="s">
        <v>2</v>
      </c>
      <c r="E1175" t="s">
        <v>271</v>
      </c>
      <c r="F1175" t="s">
        <v>6</v>
      </c>
      <c r="G1175">
        <v>23.482690000000002</v>
      </c>
      <c r="H1175">
        <v>630351.25</v>
      </c>
      <c r="I1175">
        <v>3672375.09</v>
      </c>
      <c r="J1175">
        <v>-69.72</v>
      </c>
      <c r="K1175">
        <v>-69.72</v>
      </c>
      <c r="L1175">
        <v>0</v>
      </c>
      <c r="M1175">
        <v>17050620</v>
      </c>
      <c r="N1175" t="s">
        <v>19</v>
      </c>
      <c r="O1175">
        <v>41</v>
      </c>
      <c r="P1175">
        <v>51</v>
      </c>
      <c r="Q1175">
        <v>5963</v>
      </c>
    </row>
    <row r="1176" spans="1:17" x14ac:dyDescent="0.25">
      <c r="A1176" t="s">
        <v>375</v>
      </c>
      <c r="B1176" t="s">
        <v>311</v>
      </c>
      <c r="C1176" t="s">
        <v>249</v>
      </c>
      <c r="D1176" t="s">
        <v>2</v>
      </c>
      <c r="E1176" t="s">
        <v>272</v>
      </c>
      <c r="F1176" t="s">
        <v>4</v>
      </c>
      <c r="G1176">
        <v>24.147939999999998</v>
      </c>
      <c r="H1176">
        <v>630351.25</v>
      </c>
      <c r="I1176">
        <v>3672375.09</v>
      </c>
      <c r="J1176">
        <v>-69.72</v>
      </c>
      <c r="K1176">
        <v>-69.72</v>
      </c>
      <c r="L1176">
        <v>0</v>
      </c>
      <c r="M1176">
        <v>17050621</v>
      </c>
      <c r="N1176" t="s">
        <v>19</v>
      </c>
      <c r="O1176">
        <v>41</v>
      </c>
      <c r="P1176">
        <v>51</v>
      </c>
      <c r="Q1176">
        <v>5963</v>
      </c>
    </row>
    <row r="1177" spans="1:17" x14ac:dyDescent="0.25">
      <c r="A1177" t="s">
        <v>375</v>
      </c>
      <c r="B1177" t="s">
        <v>311</v>
      </c>
      <c r="C1177" t="s">
        <v>249</v>
      </c>
      <c r="D1177" t="s">
        <v>2</v>
      </c>
      <c r="E1177" t="s">
        <v>272</v>
      </c>
      <c r="F1177" t="s">
        <v>6</v>
      </c>
      <c r="G1177">
        <v>23.653479999999998</v>
      </c>
      <c r="H1177">
        <v>630375.49</v>
      </c>
      <c r="I1177">
        <v>3672375.09</v>
      </c>
      <c r="J1177">
        <v>-69.680000000000007</v>
      </c>
      <c r="K1177">
        <v>-69.680000000000007</v>
      </c>
      <c r="L1177">
        <v>0</v>
      </c>
      <c r="M1177">
        <v>17050620</v>
      </c>
      <c r="N1177" t="s">
        <v>19</v>
      </c>
      <c r="O1177">
        <v>41</v>
      </c>
      <c r="P1177">
        <v>51</v>
      </c>
      <c r="Q1177">
        <v>5963</v>
      </c>
    </row>
    <row r="1178" spans="1:17" x14ac:dyDescent="0.25">
      <c r="A1178" t="s">
        <v>375</v>
      </c>
      <c r="B1178" t="s">
        <v>311</v>
      </c>
      <c r="C1178" t="s">
        <v>249</v>
      </c>
      <c r="D1178" t="s">
        <v>2</v>
      </c>
      <c r="E1178" t="s">
        <v>7</v>
      </c>
      <c r="F1178" t="s">
        <v>4</v>
      </c>
      <c r="G1178">
        <v>2029.02253</v>
      </c>
      <c r="H1178">
        <v>630230.06000000006</v>
      </c>
      <c r="I1178">
        <v>3671995.77</v>
      </c>
      <c r="J1178">
        <v>-69.69</v>
      </c>
      <c r="K1178">
        <v>-69.69</v>
      </c>
      <c r="L1178">
        <v>0</v>
      </c>
      <c r="M1178">
        <v>21090318</v>
      </c>
      <c r="N1178" t="s">
        <v>19</v>
      </c>
      <c r="O1178">
        <v>41</v>
      </c>
      <c r="P1178">
        <v>51</v>
      </c>
      <c r="Q1178">
        <v>5963</v>
      </c>
    </row>
    <row r="1179" spans="1:17" x14ac:dyDescent="0.25">
      <c r="A1179" t="s">
        <v>375</v>
      </c>
      <c r="B1179" t="s">
        <v>311</v>
      </c>
      <c r="C1179" t="s">
        <v>249</v>
      </c>
      <c r="D1179" t="s">
        <v>2</v>
      </c>
      <c r="E1179" t="s">
        <v>7</v>
      </c>
      <c r="F1179" t="s">
        <v>6</v>
      </c>
      <c r="G1179">
        <v>1335.14345</v>
      </c>
      <c r="H1179">
        <v>630302.77</v>
      </c>
      <c r="I1179">
        <v>3671995.77</v>
      </c>
      <c r="J1179">
        <v>-69.569999999999993</v>
      </c>
      <c r="K1179">
        <v>-69.569999999999993</v>
      </c>
      <c r="L1179">
        <v>0</v>
      </c>
      <c r="M1179">
        <v>21091218</v>
      </c>
      <c r="N1179" t="s">
        <v>19</v>
      </c>
      <c r="O1179">
        <v>41</v>
      </c>
      <c r="P1179">
        <v>51</v>
      </c>
      <c r="Q1179">
        <v>5963</v>
      </c>
    </row>
    <row r="1180" spans="1:17" x14ac:dyDescent="0.25">
      <c r="A1180" t="s">
        <v>375</v>
      </c>
      <c r="B1180" t="s">
        <v>311</v>
      </c>
      <c r="C1180" t="s">
        <v>249</v>
      </c>
      <c r="D1180" t="s">
        <v>2</v>
      </c>
      <c r="E1180" t="s">
        <v>8</v>
      </c>
      <c r="F1180" t="s">
        <v>4</v>
      </c>
      <c r="G1180">
        <v>48.705689999999997</v>
      </c>
      <c r="H1180">
        <v>630351.25</v>
      </c>
      <c r="I1180">
        <v>3672375.09</v>
      </c>
      <c r="J1180">
        <v>-69.72</v>
      </c>
      <c r="K1180">
        <v>-69.72</v>
      </c>
      <c r="L1180">
        <v>0</v>
      </c>
      <c r="M1180">
        <v>17050621</v>
      </c>
      <c r="N1180" t="s">
        <v>19</v>
      </c>
      <c r="O1180">
        <v>41</v>
      </c>
      <c r="P1180">
        <v>51</v>
      </c>
      <c r="Q1180">
        <v>5963</v>
      </c>
    </row>
    <row r="1181" spans="1:17" x14ac:dyDescent="0.25">
      <c r="A1181" t="s">
        <v>375</v>
      </c>
      <c r="B1181" t="s">
        <v>311</v>
      </c>
      <c r="C1181" t="s">
        <v>249</v>
      </c>
      <c r="D1181" t="s">
        <v>2</v>
      </c>
      <c r="E1181" t="s">
        <v>8</v>
      </c>
      <c r="F1181" t="s">
        <v>6</v>
      </c>
      <c r="G1181">
        <v>46.725000000000001</v>
      </c>
      <c r="H1181">
        <v>630375.49</v>
      </c>
      <c r="I1181">
        <v>3672375.09</v>
      </c>
      <c r="J1181">
        <v>-69.680000000000007</v>
      </c>
      <c r="K1181">
        <v>-69.680000000000007</v>
      </c>
      <c r="L1181">
        <v>0</v>
      </c>
      <c r="M1181">
        <v>17050620</v>
      </c>
      <c r="N1181" t="s">
        <v>19</v>
      </c>
      <c r="O1181">
        <v>41</v>
      </c>
      <c r="P1181">
        <v>51</v>
      </c>
      <c r="Q1181">
        <v>5963</v>
      </c>
    </row>
    <row r="1182" spans="1:17" x14ac:dyDescent="0.25">
      <c r="A1182" t="s">
        <v>375</v>
      </c>
      <c r="B1182" t="s">
        <v>311</v>
      </c>
      <c r="C1182" t="s">
        <v>249</v>
      </c>
      <c r="D1182" t="s">
        <v>2</v>
      </c>
      <c r="E1182" t="s">
        <v>252</v>
      </c>
      <c r="F1182" t="s">
        <v>4</v>
      </c>
      <c r="G1182">
        <v>191.43261000000001</v>
      </c>
      <c r="H1182">
        <v>630472.43999999994</v>
      </c>
      <c r="I1182">
        <v>3672375.09</v>
      </c>
      <c r="J1182">
        <v>-69.489999999999995</v>
      </c>
      <c r="K1182">
        <v>-69.489999999999995</v>
      </c>
      <c r="L1182">
        <v>0</v>
      </c>
      <c r="M1182">
        <v>15090820</v>
      </c>
      <c r="N1182" t="s">
        <v>19</v>
      </c>
      <c r="O1182">
        <v>41</v>
      </c>
      <c r="P1182">
        <v>51</v>
      </c>
      <c r="Q1182">
        <v>5963</v>
      </c>
    </row>
    <row r="1183" spans="1:17" x14ac:dyDescent="0.25">
      <c r="A1183" t="s">
        <v>375</v>
      </c>
      <c r="B1183" t="s">
        <v>311</v>
      </c>
      <c r="C1183" t="s">
        <v>249</v>
      </c>
      <c r="D1183" t="s">
        <v>2</v>
      </c>
      <c r="E1183" t="s">
        <v>252</v>
      </c>
      <c r="F1183" t="s">
        <v>6</v>
      </c>
      <c r="G1183">
        <v>185.66174000000001</v>
      </c>
      <c r="H1183">
        <v>630472.43999999994</v>
      </c>
      <c r="I1183">
        <v>3672375.09</v>
      </c>
      <c r="J1183">
        <v>-69.489999999999995</v>
      </c>
      <c r="K1183">
        <v>-69.489999999999995</v>
      </c>
      <c r="L1183">
        <v>0</v>
      </c>
      <c r="M1183">
        <v>16010520</v>
      </c>
      <c r="N1183" t="s">
        <v>19</v>
      </c>
      <c r="O1183">
        <v>41</v>
      </c>
      <c r="P1183">
        <v>51</v>
      </c>
      <c r="Q1183">
        <v>5963</v>
      </c>
    </row>
    <row r="1184" spans="1:17" x14ac:dyDescent="0.25">
      <c r="A1184" t="s">
        <v>375</v>
      </c>
      <c r="B1184" t="s">
        <v>311</v>
      </c>
      <c r="C1184" t="s">
        <v>249</v>
      </c>
      <c r="D1184" t="s">
        <v>2</v>
      </c>
      <c r="E1184" t="s">
        <v>253</v>
      </c>
      <c r="F1184" t="s">
        <v>4</v>
      </c>
      <c r="G1184">
        <v>131.63033999999999</v>
      </c>
      <c r="H1184">
        <v>630569.4</v>
      </c>
      <c r="I1184">
        <v>3672375.09</v>
      </c>
      <c r="J1184">
        <v>-69.3</v>
      </c>
      <c r="K1184">
        <v>-69.3</v>
      </c>
      <c r="L1184">
        <v>0</v>
      </c>
      <c r="M1184">
        <v>17070804</v>
      </c>
      <c r="N1184" t="s">
        <v>19</v>
      </c>
      <c r="O1184">
        <v>41</v>
      </c>
      <c r="P1184">
        <v>51</v>
      </c>
      <c r="Q1184">
        <v>5963</v>
      </c>
    </row>
    <row r="1185" spans="1:17" x14ac:dyDescent="0.25">
      <c r="A1185" t="s">
        <v>375</v>
      </c>
      <c r="B1185" t="s">
        <v>311</v>
      </c>
      <c r="C1185" t="s">
        <v>249</v>
      </c>
      <c r="D1185" t="s">
        <v>2</v>
      </c>
      <c r="E1185" t="s">
        <v>253</v>
      </c>
      <c r="F1185" t="s">
        <v>6</v>
      </c>
      <c r="G1185">
        <v>117.58922</v>
      </c>
      <c r="H1185">
        <v>630448.19999999995</v>
      </c>
      <c r="I1185">
        <v>3672375.09</v>
      </c>
      <c r="J1185">
        <v>-69.53</v>
      </c>
      <c r="K1185">
        <v>-69.53</v>
      </c>
      <c r="L1185">
        <v>0</v>
      </c>
      <c r="M1185">
        <v>17070905</v>
      </c>
      <c r="N1185" t="s">
        <v>19</v>
      </c>
      <c r="O1185">
        <v>41</v>
      </c>
      <c r="P1185">
        <v>51</v>
      </c>
      <c r="Q1185">
        <v>5963</v>
      </c>
    </row>
    <row r="1186" spans="1:17" x14ac:dyDescent="0.25">
      <c r="A1186" t="s">
        <v>375</v>
      </c>
      <c r="B1186" t="s">
        <v>311</v>
      </c>
      <c r="C1186" t="s">
        <v>249</v>
      </c>
      <c r="D1186" t="s">
        <v>2</v>
      </c>
      <c r="E1186" t="s">
        <v>254</v>
      </c>
      <c r="F1186" t="s">
        <v>4</v>
      </c>
      <c r="G1186">
        <v>160.11957000000001</v>
      </c>
      <c r="H1186">
        <v>630496.68000000005</v>
      </c>
      <c r="I1186">
        <v>3672375.09</v>
      </c>
      <c r="J1186">
        <v>-69.430000000000007</v>
      </c>
      <c r="K1186">
        <v>-69.430000000000007</v>
      </c>
      <c r="L1186">
        <v>0</v>
      </c>
      <c r="M1186">
        <v>17050823</v>
      </c>
      <c r="N1186" t="s">
        <v>19</v>
      </c>
      <c r="O1186">
        <v>41</v>
      </c>
      <c r="P1186">
        <v>51</v>
      </c>
      <c r="Q1186">
        <v>5963</v>
      </c>
    </row>
    <row r="1187" spans="1:17" x14ac:dyDescent="0.25">
      <c r="A1187" t="s">
        <v>375</v>
      </c>
      <c r="B1187" t="s">
        <v>311</v>
      </c>
      <c r="C1187" t="s">
        <v>249</v>
      </c>
      <c r="D1187" t="s">
        <v>2</v>
      </c>
      <c r="E1187" t="s">
        <v>254</v>
      </c>
      <c r="F1187" t="s">
        <v>6</v>
      </c>
      <c r="G1187">
        <v>152.28439</v>
      </c>
      <c r="H1187">
        <v>630496.68000000005</v>
      </c>
      <c r="I1187">
        <v>3672375.09</v>
      </c>
      <c r="J1187">
        <v>-69.430000000000007</v>
      </c>
      <c r="K1187">
        <v>-69.430000000000007</v>
      </c>
      <c r="L1187">
        <v>0</v>
      </c>
      <c r="M1187">
        <v>16072306</v>
      </c>
      <c r="N1187" t="s">
        <v>19</v>
      </c>
      <c r="O1187">
        <v>41</v>
      </c>
      <c r="P1187">
        <v>51</v>
      </c>
      <c r="Q1187">
        <v>5963</v>
      </c>
    </row>
    <row r="1188" spans="1:17" x14ac:dyDescent="0.25">
      <c r="A1188" t="s">
        <v>375</v>
      </c>
      <c r="B1188" t="s">
        <v>311</v>
      </c>
      <c r="C1188" t="s">
        <v>249</v>
      </c>
      <c r="D1188" t="s">
        <v>2</v>
      </c>
      <c r="E1188" t="s">
        <v>256</v>
      </c>
      <c r="F1188" t="s">
        <v>4</v>
      </c>
      <c r="G1188">
        <v>275.41034000000002</v>
      </c>
      <c r="H1188">
        <v>630714.82999999996</v>
      </c>
      <c r="I1188">
        <v>3672209.14</v>
      </c>
      <c r="J1188">
        <v>-68.89</v>
      </c>
      <c r="K1188">
        <v>-68.89</v>
      </c>
      <c r="L1188">
        <v>0</v>
      </c>
      <c r="M1188">
        <v>18022721</v>
      </c>
      <c r="N1188" t="s">
        <v>19</v>
      </c>
      <c r="O1188">
        <v>41</v>
      </c>
      <c r="P1188">
        <v>51</v>
      </c>
      <c r="Q1188">
        <v>5963</v>
      </c>
    </row>
    <row r="1189" spans="1:17" x14ac:dyDescent="0.25">
      <c r="A1189" t="s">
        <v>375</v>
      </c>
      <c r="B1189" t="s">
        <v>311</v>
      </c>
      <c r="C1189" t="s">
        <v>249</v>
      </c>
      <c r="D1189" t="s">
        <v>2</v>
      </c>
      <c r="E1189" t="s">
        <v>256</v>
      </c>
      <c r="F1189" t="s">
        <v>6</v>
      </c>
      <c r="G1189">
        <v>274.28775000000002</v>
      </c>
      <c r="H1189">
        <v>630714.82999999996</v>
      </c>
      <c r="I1189">
        <v>3672209.14</v>
      </c>
      <c r="J1189">
        <v>-68.89</v>
      </c>
      <c r="K1189">
        <v>-68.89</v>
      </c>
      <c r="L1189">
        <v>0</v>
      </c>
      <c r="M1189">
        <v>15042220</v>
      </c>
      <c r="N1189" t="s">
        <v>19</v>
      </c>
      <c r="O1189">
        <v>41</v>
      </c>
      <c r="P1189">
        <v>51</v>
      </c>
      <c r="Q1189">
        <v>5963</v>
      </c>
    </row>
    <row r="1190" spans="1:17" x14ac:dyDescent="0.25">
      <c r="A1190" t="s">
        <v>375</v>
      </c>
      <c r="B1190" t="s">
        <v>311</v>
      </c>
      <c r="C1190" t="s">
        <v>249</v>
      </c>
      <c r="D1190" t="s">
        <v>2</v>
      </c>
      <c r="E1190" t="s">
        <v>125</v>
      </c>
      <c r="F1190" t="s">
        <v>4</v>
      </c>
      <c r="G1190">
        <v>308.81808999999998</v>
      </c>
      <c r="H1190">
        <v>630157.34</v>
      </c>
      <c r="I1190">
        <v>3672090.6</v>
      </c>
      <c r="J1190">
        <v>-69.87</v>
      </c>
      <c r="K1190">
        <v>-69.87</v>
      </c>
      <c r="L1190">
        <v>0</v>
      </c>
      <c r="M1190">
        <v>21090318</v>
      </c>
      <c r="N1190" t="s">
        <v>19</v>
      </c>
      <c r="O1190">
        <v>41</v>
      </c>
      <c r="P1190">
        <v>51</v>
      </c>
      <c r="Q1190">
        <v>5963</v>
      </c>
    </row>
    <row r="1191" spans="1:17" x14ac:dyDescent="0.25">
      <c r="A1191" t="s">
        <v>375</v>
      </c>
      <c r="B1191" t="s">
        <v>311</v>
      </c>
      <c r="C1191" t="s">
        <v>249</v>
      </c>
      <c r="D1191" t="s">
        <v>2</v>
      </c>
      <c r="E1191" t="s">
        <v>125</v>
      </c>
      <c r="F1191" t="s">
        <v>6</v>
      </c>
      <c r="G1191">
        <v>170.16254000000001</v>
      </c>
      <c r="H1191">
        <v>630725</v>
      </c>
      <c r="I1191">
        <v>3672300</v>
      </c>
      <c r="J1191">
        <v>-68.930000000000007</v>
      </c>
      <c r="K1191">
        <v>-68.930000000000007</v>
      </c>
      <c r="L1191">
        <v>0</v>
      </c>
      <c r="M1191">
        <v>21090418</v>
      </c>
      <c r="N1191" t="s">
        <v>19</v>
      </c>
      <c r="O1191">
        <v>41</v>
      </c>
      <c r="P1191">
        <v>51</v>
      </c>
      <c r="Q1191">
        <v>5963</v>
      </c>
    </row>
    <row r="1192" spans="1:17" x14ac:dyDescent="0.25">
      <c r="A1192" t="s">
        <v>375</v>
      </c>
      <c r="B1192" t="s">
        <v>311</v>
      </c>
      <c r="C1192" t="s">
        <v>249</v>
      </c>
      <c r="D1192" t="s">
        <v>2</v>
      </c>
      <c r="E1192" t="s">
        <v>128</v>
      </c>
      <c r="F1192" t="s">
        <v>4</v>
      </c>
      <c r="G1192">
        <v>307.60093999999998</v>
      </c>
      <c r="H1192">
        <v>630714.82999999996</v>
      </c>
      <c r="I1192">
        <v>3672256.55</v>
      </c>
      <c r="J1192">
        <v>-68.92</v>
      </c>
      <c r="K1192">
        <v>-68.92</v>
      </c>
      <c r="L1192">
        <v>0</v>
      </c>
      <c r="M1192">
        <v>21090518</v>
      </c>
      <c r="N1192" t="s">
        <v>19</v>
      </c>
      <c r="O1192">
        <v>41</v>
      </c>
      <c r="P1192">
        <v>51</v>
      </c>
      <c r="Q1192">
        <v>5963</v>
      </c>
    </row>
    <row r="1193" spans="1:17" x14ac:dyDescent="0.25">
      <c r="A1193" t="s">
        <v>375</v>
      </c>
      <c r="B1193" t="s">
        <v>311</v>
      </c>
      <c r="C1193" t="s">
        <v>249</v>
      </c>
      <c r="D1193" t="s">
        <v>2</v>
      </c>
      <c r="E1193" t="s">
        <v>128</v>
      </c>
      <c r="F1193" t="s">
        <v>6</v>
      </c>
      <c r="G1193">
        <v>188.71384</v>
      </c>
      <c r="H1193">
        <v>630714.82999999996</v>
      </c>
      <c r="I1193">
        <v>3672280.26</v>
      </c>
      <c r="J1193">
        <v>-68.94</v>
      </c>
      <c r="K1193">
        <v>-68.94</v>
      </c>
      <c r="L1193">
        <v>0</v>
      </c>
      <c r="M1193">
        <v>21090418</v>
      </c>
      <c r="N1193" t="s">
        <v>19</v>
      </c>
      <c r="O1193">
        <v>41</v>
      </c>
      <c r="P1193">
        <v>51</v>
      </c>
      <c r="Q1193">
        <v>5963</v>
      </c>
    </row>
    <row r="1194" spans="1:17" x14ac:dyDescent="0.25">
      <c r="A1194" t="s">
        <v>375</v>
      </c>
      <c r="B1194" t="s">
        <v>311</v>
      </c>
      <c r="C1194" t="s">
        <v>249</v>
      </c>
      <c r="D1194" t="s">
        <v>2</v>
      </c>
      <c r="E1194" t="s">
        <v>129</v>
      </c>
      <c r="F1194" t="s">
        <v>4</v>
      </c>
      <c r="G1194">
        <v>315.81173000000001</v>
      </c>
      <c r="H1194">
        <v>630714.82999999996</v>
      </c>
      <c r="I1194">
        <v>3672232.85</v>
      </c>
      <c r="J1194">
        <v>-68.91</v>
      </c>
      <c r="K1194">
        <v>-68.91</v>
      </c>
      <c r="L1194">
        <v>0</v>
      </c>
      <c r="M1194">
        <v>21090518</v>
      </c>
      <c r="N1194" t="s">
        <v>19</v>
      </c>
      <c r="O1194">
        <v>41</v>
      </c>
      <c r="P1194">
        <v>51</v>
      </c>
      <c r="Q1194">
        <v>5963</v>
      </c>
    </row>
    <row r="1195" spans="1:17" x14ac:dyDescent="0.25">
      <c r="A1195" t="s">
        <v>375</v>
      </c>
      <c r="B1195" t="s">
        <v>311</v>
      </c>
      <c r="C1195" t="s">
        <v>249</v>
      </c>
      <c r="D1195" t="s">
        <v>2</v>
      </c>
      <c r="E1195" t="s">
        <v>129</v>
      </c>
      <c r="F1195" t="s">
        <v>6</v>
      </c>
      <c r="G1195">
        <v>183.38495</v>
      </c>
      <c r="H1195">
        <v>630327.01</v>
      </c>
      <c r="I1195">
        <v>3672375.09</v>
      </c>
      <c r="J1195">
        <v>-69.760000000000005</v>
      </c>
      <c r="K1195">
        <v>-69.760000000000005</v>
      </c>
      <c r="L1195">
        <v>0</v>
      </c>
      <c r="M1195">
        <v>17082519</v>
      </c>
      <c r="N1195" t="s">
        <v>19</v>
      </c>
      <c r="O1195">
        <v>41</v>
      </c>
      <c r="P1195">
        <v>51</v>
      </c>
      <c r="Q1195">
        <v>5963</v>
      </c>
    </row>
    <row r="1196" spans="1:17" x14ac:dyDescent="0.25">
      <c r="A1196" t="s">
        <v>375</v>
      </c>
      <c r="B1196" t="s">
        <v>311</v>
      </c>
      <c r="C1196" t="s">
        <v>249</v>
      </c>
      <c r="D1196" t="s">
        <v>2</v>
      </c>
      <c r="E1196" t="s">
        <v>130</v>
      </c>
      <c r="F1196" t="s">
        <v>4</v>
      </c>
      <c r="G1196">
        <v>320.59784999999999</v>
      </c>
      <c r="H1196">
        <v>630725</v>
      </c>
      <c r="I1196">
        <v>3672225</v>
      </c>
      <c r="J1196">
        <v>-68.89</v>
      </c>
      <c r="K1196">
        <v>-68.89</v>
      </c>
      <c r="L1196">
        <v>0</v>
      </c>
      <c r="M1196">
        <v>21090518</v>
      </c>
      <c r="N1196" t="s">
        <v>19</v>
      </c>
      <c r="O1196">
        <v>41</v>
      </c>
      <c r="P1196">
        <v>51</v>
      </c>
      <c r="Q1196">
        <v>5963</v>
      </c>
    </row>
    <row r="1197" spans="1:17" x14ac:dyDescent="0.25">
      <c r="A1197" t="s">
        <v>375</v>
      </c>
      <c r="B1197" t="s">
        <v>311</v>
      </c>
      <c r="C1197" t="s">
        <v>249</v>
      </c>
      <c r="D1197" t="s">
        <v>2</v>
      </c>
      <c r="E1197" t="s">
        <v>130</v>
      </c>
      <c r="F1197" t="s">
        <v>6</v>
      </c>
      <c r="G1197">
        <v>194.65617</v>
      </c>
      <c r="H1197">
        <v>630725</v>
      </c>
      <c r="I1197">
        <v>3672250</v>
      </c>
      <c r="J1197">
        <v>-68.89</v>
      </c>
      <c r="K1197">
        <v>-68.89</v>
      </c>
      <c r="L1197">
        <v>0</v>
      </c>
      <c r="M1197">
        <v>21090418</v>
      </c>
      <c r="N1197" t="s">
        <v>19</v>
      </c>
      <c r="O1197">
        <v>41</v>
      </c>
      <c r="P1197">
        <v>51</v>
      </c>
      <c r="Q1197">
        <v>5963</v>
      </c>
    </row>
    <row r="1198" spans="1:17" x14ac:dyDescent="0.25">
      <c r="A1198" t="s">
        <v>375</v>
      </c>
      <c r="B1198" t="s">
        <v>311</v>
      </c>
      <c r="C1198" t="s">
        <v>249</v>
      </c>
      <c r="D1198" t="s">
        <v>2</v>
      </c>
      <c r="E1198" t="s">
        <v>131</v>
      </c>
      <c r="F1198" t="s">
        <v>4</v>
      </c>
      <c r="G1198">
        <v>334.21181000000001</v>
      </c>
      <c r="H1198">
        <v>630714.82999999996</v>
      </c>
      <c r="I1198">
        <v>3672209.14</v>
      </c>
      <c r="J1198">
        <v>-68.89</v>
      </c>
      <c r="K1198">
        <v>-68.89</v>
      </c>
      <c r="L1198">
        <v>0</v>
      </c>
      <c r="M1198">
        <v>21090518</v>
      </c>
      <c r="N1198" t="s">
        <v>19</v>
      </c>
      <c r="O1198">
        <v>41</v>
      </c>
      <c r="P1198">
        <v>51</v>
      </c>
      <c r="Q1198">
        <v>5963</v>
      </c>
    </row>
    <row r="1199" spans="1:17" x14ac:dyDescent="0.25">
      <c r="A1199" t="s">
        <v>375</v>
      </c>
      <c r="B1199" t="s">
        <v>311</v>
      </c>
      <c r="C1199" t="s">
        <v>249</v>
      </c>
      <c r="D1199" t="s">
        <v>2</v>
      </c>
      <c r="E1199" t="s">
        <v>131</v>
      </c>
      <c r="F1199" t="s">
        <v>6</v>
      </c>
      <c r="G1199">
        <v>220.46921</v>
      </c>
      <c r="H1199">
        <v>630714.82999999996</v>
      </c>
      <c r="I1199">
        <v>3672232.85</v>
      </c>
      <c r="J1199">
        <v>-68.91</v>
      </c>
      <c r="K1199">
        <v>-68.91</v>
      </c>
      <c r="L1199">
        <v>0</v>
      </c>
      <c r="M1199">
        <v>21090518</v>
      </c>
      <c r="N1199" t="s">
        <v>19</v>
      </c>
      <c r="O1199">
        <v>41</v>
      </c>
      <c r="P1199">
        <v>51</v>
      </c>
      <c r="Q1199">
        <v>5963</v>
      </c>
    </row>
    <row r="1200" spans="1:17" x14ac:dyDescent="0.25">
      <c r="A1200" t="s">
        <v>375</v>
      </c>
      <c r="B1200" t="s">
        <v>311</v>
      </c>
      <c r="C1200" t="s">
        <v>249</v>
      </c>
      <c r="D1200" t="s">
        <v>2</v>
      </c>
      <c r="E1200" t="s">
        <v>132</v>
      </c>
      <c r="F1200" t="s">
        <v>4</v>
      </c>
      <c r="G1200">
        <v>331.63697999999999</v>
      </c>
      <c r="H1200">
        <v>630725</v>
      </c>
      <c r="I1200">
        <v>3672200</v>
      </c>
      <c r="J1200">
        <v>-68.87</v>
      </c>
      <c r="K1200">
        <v>-68.87</v>
      </c>
      <c r="L1200">
        <v>0</v>
      </c>
      <c r="M1200">
        <v>21090518</v>
      </c>
      <c r="N1200" t="s">
        <v>19</v>
      </c>
      <c r="O1200">
        <v>41</v>
      </c>
      <c r="P1200">
        <v>51</v>
      </c>
      <c r="Q1200">
        <v>5963</v>
      </c>
    </row>
    <row r="1201" spans="1:17" x14ac:dyDescent="0.25">
      <c r="A1201" t="s">
        <v>375</v>
      </c>
      <c r="B1201" t="s">
        <v>311</v>
      </c>
      <c r="C1201" t="s">
        <v>249</v>
      </c>
      <c r="D1201" t="s">
        <v>2</v>
      </c>
      <c r="E1201" t="s">
        <v>132</v>
      </c>
      <c r="F1201" t="s">
        <v>6</v>
      </c>
      <c r="G1201">
        <v>201.68642</v>
      </c>
      <c r="H1201">
        <v>630714.82999999996</v>
      </c>
      <c r="I1201">
        <v>3672209.14</v>
      </c>
      <c r="J1201">
        <v>-68.89</v>
      </c>
      <c r="K1201">
        <v>-68.89</v>
      </c>
      <c r="L1201">
        <v>0</v>
      </c>
      <c r="M1201">
        <v>21090418</v>
      </c>
      <c r="N1201" t="s">
        <v>19</v>
      </c>
      <c r="O1201">
        <v>41</v>
      </c>
      <c r="P1201">
        <v>51</v>
      </c>
      <c r="Q1201">
        <v>5963</v>
      </c>
    </row>
    <row r="1202" spans="1:17" x14ac:dyDescent="0.25">
      <c r="A1202" t="s">
        <v>375</v>
      </c>
      <c r="B1202" t="s">
        <v>311</v>
      </c>
      <c r="C1202" t="s">
        <v>249</v>
      </c>
      <c r="D1202" t="s">
        <v>2</v>
      </c>
      <c r="E1202" t="s">
        <v>133</v>
      </c>
      <c r="F1202" t="s">
        <v>4</v>
      </c>
      <c r="G1202">
        <v>328.84347000000002</v>
      </c>
      <c r="H1202">
        <v>630725</v>
      </c>
      <c r="I1202">
        <v>3672175</v>
      </c>
      <c r="J1202">
        <v>-68.849999999999994</v>
      </c>
      <c r="K1202">
        <v>-68.849999999999994</v>
      </c>
      <c r="L1202">
        <v>0</v>
      </c>
      <c r="M1202">
        <v>21090518</v>
      </c>
      <c r="N1202" t="s">
        <v>19</v>
      </c>
      <c r="O1202">
        <v>41</v>
      </c>
      <c r="P1202">
        <v>51</v>
      </c>
      <c r="Q1202">
        <v>5963</v>
      </c>
    </row>
    <row r="1203" spans="1:17" x14ac:dyDescent="0.25">
      <c r="A1203" t="s">
        <v>375</v>
      </c>
      <c r="B1203" t="s">
        <v>311</v>
      </c>
      <c r="C1203" t="s">
        <v>249</v>
      </c>
      <c r="D1203" t="s">
        <v>2</v>
      </c>
      <c r="E1203" t="s">
        <v>133</v>
      </c>
      <c r="F1203" t="s">
        <v>6</v>
      </c>
      <c r="G1203">
        <v>217.25140999999999</v>
      </c>
      <c r="H1203">
        <v>630725</v>
      </c>
      <c r="I1203">
        <v>3672200</v>
      </c>
      <c r="J1203">
        <v>-68.87</v>
      </c>
      <c r="K1203">
        <v>-68.87</v>
      </c>
      <c r="L1203">
        <v>0</v>
      </c>
      <c r="M1203">
        <v>21090418</v>
      </c>
      <c r="N1203" t="s">
        <v>19</v>
      </c>
      <c r="O1203">
        <v>41</v>
      </c>
      <c r="P1203">
        <v>51</v>
      </c>
      <c r="Q1203">
        <v>5963</v>
      </c>
    </row>
    <row r="1204" spans="1:17" x14ac:dyDescent="0.25">
      <c r="A1204" t="s">
        <v>375</v>
      </c>
      <c r="B1204" t="s">
        <v>311</v>
      </c>
      <c r="C1204" t="s">
        <v>249</v>
      </c>
      <c r="D1204" t="s">
        <v>2</v>
      </c>
      <c r="E1204" t="s">
        <v>219</v>
      </c>
      <c r="F1204" t="s">
        <v>4</v>
      </c>
      <c r="G1204">
        <v>336.34291999999999</v>
      </c>
      <c r="H1204">
        <v>630714.82999999996</v>
      </c>
      <c r="I1204">
        <v>3672161.72</v>
      </c>
      <c r="J1204">
        <v>-68.86</v>
      </c>
      <c r="K1204">
        <v>-68.86</v>
      </c>
      <c r="L1204">
        <v>0</v>
      </c>
      <c r="M1204">
        <v>21090518</v>
      </c>
      <c r="N1204" t="s">
        <v>19</v>
      </c>
      <c r="O1204">
        <v>41</v>
      </c>
      <c r="P1204">
        <v>51</v>
      </c>
      <c r="Q1204">
        <v>5963</v>
      </c>
    </row>
    <row r="1205" spans="1:17" x14ac:dyDescent="0.25">
      <c r="A1205" t="s">
        <v>375</v>
      </c>
      <c r="B1205" t="s">
        <v>311</v>
      </c>
      <c r="C1205" t="s">
        <v>249</v>
      </c>
      <c r="D1205" t="s">
        <v>2</v>
      </c>
      <c r="E1205" t="s">
        <v>219</v>
      </c>
      <c r="F1205" t="s">
        <v>6</v>
      </c>
      <c r="G1205">
        <v>223.06556</v>
      </c>
      <c r="H1205">
        <v>630714.82999999996</v>
      </c>
      <c r="I1205">
        <v>3672185.43</v>
      </c>
      <c r="J1205">
        <v>-68.89</v>
      </c>
      <c r="K1205">
        <v>-68.89</v>
      </c>
      <c r="L1205">
        <v>0</v>
      </c>
      <c r="M1205">
        <v>21090518</v>
      </c>
      <c r="N1205" t="s">
        <v>19</v>
      </c>
      <c r="O1205">
        <v>41</v>
      </c>
      <c r="P1205">
        <v>51</v>
      </c>
      <c r="Q1205">
        <v>5963</v>
      </c>
    </row>
    <row r="1206" spans="1:17" x14ac:dyDescent="0.25">
      <c r="A1206" t="s">
        <v>375</v>
      </c>
      <c r="B1206" t="s">
        <v>311</v>
      </c>
      <c r="C1206" t="s">
        <v>249</v>
      </c>
      <c r="D1206" t="s">
        <v>2</v>
      </c>
      <c r="E1206" t="s">
        <v>220</v>
      </c>
      <c r="F1206" t="s">
        <v>4</v>
      </c>
      <c r="G1206">
        <v>335.66492</v>
      </c>
      <c r="H1206">
        <v>630725</v>
      </c>
      <c r="I1206">
        <v>3672150</v>
      </c>
      <c r="J1206">
        <v>-68.81</v>
      </c>
      <c r="K1206">
        <v>-68.81</v>
      </c>
      <c r="L1206">
        <v>0</v>
      </c>
      <c r="M1206">
        <v>21090518</v>
      </c>
      <c r="N1206" t="s">
        <v>19</v>
      </c>
      <c r="O1206">
        <v>41</v>
      </c>
      <c r="P1206">
        <v>51</v>
      </c>
      <c r="Q1206">
        <v>5963</v>
      </c>
    </row>
    <row r="1207" spans="1:17" x14ac:dyDescent="0.25">
      <c r="A1207" t="s">
        <v>375</v>
      </c>
      <c r="B1207" t="s">
        <v>311</v>
      </c>
      <c r="C1207" t="s">
        <v>249</v>
      </c>
      <c r="D1207" t="s">
        <v>2</v>
      </c>
      <c r="E1207" t="s">
        <v>220</v>
      </c>
      <c r="F1207" t="s">
        <v>6</v>
      </c>
      <c r="G1207">
        <v>223.72472999999999</v>
      </c>
      <c r="H1207">
        <v>630714.82999999996</v>
      </c>
      <c r="I1207">
        <v>3672161.72</v>
      </c>
      <c r="J1207">
        <v>-68.86</v>
      </c>
      <c r="K1207">
        <v>-68.86</v>
      </c>
      <c r="L1207">
        <v>0</v>
      </c>
      <c r="M1207">
        <v>21090418</v>
      </c>
      <c r="N1207" t="s">
        <v>19</v>
      </c>
      <c r="O1207">
        <v>41</v>
      </c>
      <c r="P1207">
        <v>51</v>
      </c>
      <c r="Q1207">
        <v>5963</v>
      </c>
    </row>
    <row r="1208" spans="1:17" x14ac:dyDescent="0.25">
      <c r="A1208" t="s">
        <v>375</v>
      </c>
      <c r="B1208" t="s">
        <v>311</v>
      </c>
      <c r="C1208" t="s">
        <v>249</v>
      </c>
      <c r="D1208" t="s">
        <v>2</v>
      </c>
      <c r="E1208" t="s">
        <v>221</v>
      </c>
      <c r="F1208" t="s">
        <v>4</v>
      </c>
      <c r="G1208">
        <v>344.49912</v>
      </c>
      <c r="H1208">
        <v>630302.77</v>
      </c>
      <c r="I1208">
        <v>3671995.77</v>
      </c>
      <c r="J1208">
        <v>-69.569999999999993</v>
      </c>
      <c r="K1208">
        <v>-69.569999999999993</v>
      </c>
      <c r="L1208">
        <v>0</v>
      </c>
      <c r="M1208">
        <v>21090318</v>
      </c>
      <c r="N1208" t="s">
        <v>19</v>
      </c>
      <c r="O1208">
        <v>41</v>
      </c>
      <c r="P1208">
        <v>51</v>
      </c>
      <c r="Q1208">
        <v>5963</v>
      </c>
    </row>
    <row r="1209" spans="1:17" x14ac:dyDescent="0.25">
      <c r="A1209" t="s">
        <v>375</v>
      </c>
      <c r="B1209" t="s">
        <v>311</v>
      </c>
      <c r="C1209" t="s">
        <v>249</v>
      </c>
      <c r="D1209" t="s">
        <v>2</v>
      </c>
      <c r="E1209" t="s">
        <v>221</v>
      </c>
      <c r="F1209" t="s">
        <v>6</v>
      </c>
      <c r="G1209">
        <v>219.04975999999999</v>
      </c>
      <c r="H1209">
        <v>630725</v>
      </c>
      <c r="I1209">
        <v>3672150</v>
      </c>
      <c r="J1209">
        <v>-68.81</v>
      </c>
      <c r="K1209">
        <v>-68.81</v>
      </c>
      <c r="L1209">
        <v>0</v>
      </c>
      <c r="M1209">
        <v>21090418</v>
      </c>
      <c r="N1209" t="s">
        <v>19</v>
      </c>
      <c r="O1209">
        <v>41</v>
      </c>
      <c r="P1209">
        <v>51</v>
      </c>
      <c r="Q1209">
        <v>5963</v>
      </c>
    </row>
    <row r="1210" spans="1:17" x14ac:dyDescent="0.25">
      <c r="A1210" t="s">
        <v>375</v>
      </c>
      <c r="B1210" t="s">
        <v>311</v>
      </c>
      <c r="C1210" t="s">
        <v>249</v>
      </c>
      <c r="D1210" t="s">
        <v>2</v>
      </c>
      <c r="E1210" t="s">
        <v>222</v>
      </c>
      <c r="F1210" t="s">
        <v>4</v>
      </c>
      <c r="G1210">
        <v>378.80234000000002</v>
      </c>
      <c r="H1210">
        <v>630351.25</v>
      </c>
      <c r="I1210">
        <v>3671995.77</v>
      </c>
      <c r="J1210">
        <v>-69.44</v>
      </c>
      <c r="K1210">
        <v>-69.44</v>
      </c>
      <c r="L1210">
        <v>0</v>
      </c>
      <c r="M1210">
        <v>21090318</v>
      </c>
      <c r="N1210" t="s">
        <v>19</v>
      </c>
      <c r="O1210">
        <v>41</v>
      </c>
      <c r="P1210">
        <v>51</v>
      </c>
      <c r="Q1210">
        <v>5963</v>
      </c>
    </row>
    <row r="1211" spans="1:17" x14ac:dyDescent="0.25">
      <c r="A1211" t="s">
        <v>375</v>
      </c>
      <c r="B1211" t="s">
        <v>311</v>
      </c>
      <c r="C1211" t="s">
        <v>249</v>
      </c>
      <c r="D1211" t="s">
        <v>2</v>
      </c>
      <c r="E1211" t="s">
        <v>222</v>
      </c>
      <c r="F1211" t="s">
        <v>6</v>
      </c>
      <c r="G1211">
        <v>230.74481</v>
      </c>
      <c r="H1211">
        <v>630750</v>
      </c>
      <c r="I1211">
        <v>3672150</v>
      </c>
      <c r="J1211">
        <v>-68.78</v>
      </c>
      <c r="K1211">
        <v>-68.78</v>
      </c>
      <c r="L1211">
        <v>0</v>
      </c>
      <c r="M1211">
        <v>21090518</v>
      </c>
      <c r="N1211" t="s">
        <v>19</v>
      </c>
      <c r="O1211">
        <v>41</v>
      </c>
      <c r="P1211">
        <v>51</v>
      </c>
      <c r="Q1211">
        <v>5963</v>
      </c>
    </row>
    <row r="1212" spans="1:17" x14ac:dyDescent="0.25">
      <c r="A1212" t="s">
        <v>375</v>
      </c>
      <c r="B1212" t="s">
        <v>311</v>
      </c>
      <c r="C1212" t="s">
        <v>249</v>
      </c>
      <c r="D1212" t="s">
        <v>2</v>
      </c>
      <c r="E1212" t="s">
        <v>223</v>
      </c>
      <c r="F1212" t="s">
        <v>4</v>
      </c>
      <c r="G1212">
        <v>403.85149000000001</v>
      </c>
      <c r="H1212">
        <v>630399.73</v>
      </c>
      <c r="I1212">
        <v>3671995.77</v>
      </c>
      <c r="J1212">
        <v>-69.36</v>
      </c>
      <c r="K1212">
        <v>-69.36</v>
      </c>
      <c r="L1212">
        <v>0</v>
      </c>
      <c r="M1212">
        <v>21090318</v>
      </c>
      <c r="N1212" t="s">
        <v>19</v>
      </c>
      <c r="O1212">
        <v>41</v>
      </c>
      <c r="P1212">
        <v>51</v>
      </c>
      <c r="Q1212">
        <v>5963</v>
      </c>
    </row>
    <row r="1213" spans="1:17" x14ac:dyDescent="0.25">
      <c r="A1213" t="s">
        <v>375</v>
      </c>
      <c r="B1213" t="s">
        <v>311</v>
      </c>
      <c r="C1213" t="s">
        <v>249</v>
      </c>
      <c r="D1213" t="s">
        <v>2</v>
      </c>
      <c r="E1213" t="s">
        <v>223</v>
      </c>
      <c r="F1213" t="s">
        <v>6</v>
      </c>
      <c r="G1213">
        <v>213.76929999999999</v>
      </c>
      <c r="H1213">
        <v>630448.19999999995</v>
      </c>
      <c r="I1213">
        <v>3671995.77</v>
      </c>
      <c r="J1213">
        <v>-69.28</v>
      </c>
      <c r="K1213">
        <v>-69.28</v>
      </c>
      <c r="L1213">
        <v>0</v>
      </c>
      <c r="M1213">
        <v>21091218</v>
      </c>
      <c r="N1213" t="s">
        <v>19</v>
      </c>
      <c r="O1213">
        <v>41</v>
      </c>
      <c r="P1213">
        <v>51</v>
      </c>
      <c r="Q1213">
        <v>5963</v>
      </c>
    </row>
    <row r="1214" spans="1:17" x14ac:dyDescent="0.25">
      <c r="A1214" t="s">
        <v>375</v>
      </c>
      <c r="B1214" t="s">
        <v>311</v>
      </c>
      <c r="C1214" t="s">
        <v>249</v>
      </c>
      <c r="D1214" t="s">
        <v>2</v>
      </c>
      <c r="E1214" t="s">
        <v>224</v>
      </c>
      <c r="F1214" t="s">
        <v>4</v>
      </c>
      <c r="G1214">
        <v>422.95490999999998</v>
      </c>
      <c r="H1214">
        <v>630423.97</v>
      </c>
      <c r="I1214">
        <v>3671995.77</v>
      </c>
      <c r="J1214">
        <v>-69.31</v>
      </c>
      <c r="K1214">
        <v>-69.31</v>
      </c>
      <c r="L1214">
        <v>0</v>
      </c>
      <c r="M1214">
        <v>21090318</v>
      </c>
      <c r="N1214" t="s">
        <v>19</v>
      </c>
      <c r="O1214">
        <v>41</v>
      </c>
      <c r="P1214">
        <v>51</v>
      </c>
      <c r="Q1214">
        <v>5963</v>
      </c>
    </row>
    <row r="1215" spans="1:17" x14ac:dyDescent="0.25">
      <c r="A1215" t="s">
        <v>375</v>
      </c>
      <c r="B1215" t="s">
        <v>311</v>
      </c>
      <c r="C1215" t="s">
        <v>249</v>
      </c>
      <c r="D1215" t="s">
        <v>2</v>
      </c>
      <c r="E1215" t="s">
        <v>224</v>
      </c>
      <c r="F1215" t="s">
        <v>6</v>
      </c>
      <c r="G1215">
        <v>233.94828000000001</v>
      </c>
      <c r="H1215">
        <v>630775</v>
      </c>
      <c r="I1215">
        <v>3672125</v>
      </c>
      <c r="J1215">
        <v>-68.61</v>
      </c>
      <c r="K1215">
        <v>-68.61</v>
      </c>
      <c r="L1215">
        <v>0</v>
      </c>
      <c r="M1215">
        <v>21090418</v>
      </c>
      <c r="N1215" t="s">
        <v>19</v>
      </c>
      <c r="O1215">
        <v>41</v>
      </c>
      <c r="P1215">
        <v>51</v>
      </c>
      <c r="Q1215">
        <v>5963</v>
      </c>
    </row>
    <row r="1216" spans="1:17" x14ac:dyDescent="0.25">
      <c r="A1216" t="s">
        <v>375</v>
      </c>
      <c r="B1216" t="s">
        <v>311</v>
      </c>
      <c r="C1216" t="s">
        <v>249</v>
      </c>
      <c r="D1216" t="s">
        <v>2</v>
      </c>
      <c r="E1216" t="s">
        <v>225</v>
      </c>
      <c r="F1216" t="s">
        <v>4</v>
      </c>
      <c r="G1216">
        <v>410.99973999999997</v>
      </c>
      <c r="H1216">
        <v>630472.43999999994</v>
      </c>
      <c r="I1216">
        <v>3671995.77</v>
      </c>
      <c r="J1216">
        <v>-69.239999999999995</v>
      </c>
      <c r="K1216">
        <v>-69.239999999999995</v>
      </c>
      <c r="L1216">
        <v>0</v>
      </c>
      <c r="M1216">
        <v>21090318</v>
      </c>
      <c r="N1216" t="s">
        <v>19</v>
      </c>
      <c r="O1216">
        <v>41</v>
      </c>
      <c r="P1216">
        <v>51</v>
      </c>
      <c r="Q1216">
        <v>5963</v>
      </c>
    </row>
    <row r="1217" spans="1:17" x14ac:dyDescent="0.25">
      <c r="A1217" t="s">
        <v>375</v>
      </c>
      <c r="B1217" t="s">
        <v>311</v>
      </c>
      <c r="C1217" t="s">
        <v>249</v>
      </c>
      <c r="D1217" t="s">
        <v>2</v>
      </c>
      <c r="E1217" t="s">
        <v>225</v>
      </c>
      <c r="F1217" t="s">
        <v>6</v>
      </c>
      <c r="G1217">
        <v>218.88667000000001</v>
      </c>
      <c r="H1217">
        <v>630750</v>
      </c>
      <c r="I1217">
        <v>3672100</v>
      </c>
      <c r="J1217">
        <v>-68.77</v>
      </c>
      <c r="K1217">
        <v>-68.77</v>
      </c>
      <c r="L1217">
        <v>0</v>
      </c>
      <c r="M1217">
        <v>21090518</v>
      </c>
      <c r="N1217" t="s">
        <v>19</v>
      </c>
      <c r="O1217">
        <v>41</v>
      </c>
      <c r="P1217">
        <v>51</v>
      </c>
      <c r="Q1217">
        <v>5963</v>
      </c>
    </row>
    <row r="1218" spans="1:17" x14ac:dyDescent="0.25">
      <c r="A1218" t="s">
        <v>375</v>
      </c>
      <c r="B1218" t="s">
        <v>311</v>
      </c>
      <c r="C1218" t="s">
        <v>249</v>
      </c>
      <c r="D1218" t="s">
        <v>2</v>
      </c>
      <c r="E1218" t="s">
        <v>134</v>
      </c>
      <c r="F1218" t="s">
        <v>4</v>
      </c>
      <c r="G1218">
        <v>275.41034000000002</v>
      </c>
      <c r="H1218">
        <v>630714.82999999996</v>
      </c>
      <c r="I1218">
        <v>3672209.14</v>
      </c>
      <c r="J1218">
        <v>-68.89</v>
      </c>
      <c r="K1218">
        <v>-68.89</v>
      </c>
      <c r="L1218">
        <v>0</v>
      </c>
      <c r="M1218">
        <v>18022721</v>
      </c>
      <c r="N1218" t="s">
        <v>19</v>
      </c>
      <c r="O1218">
        <v>41</v>
      </c>
      <c r="P1218">
        <v>51</v>
      </c>
      <c r="Q1218">
        <v>5963</v>
      </c>
    </row>
    <row r="1219" spans="1:17" x14ac:dyDescent="0.25">
      <c r="A1219" t="s">
        <v>375</v>
      </c>
      <c r="B1219" t="s">
        <v>311</v>
      </c>
      <c r="C1219" t="s">
        <v>249</v>
      </c>
      <c r="D1219" t="s">
        <v>2</v>
      </c>
      <c r="E1219" t="s">
        <v>134</v>
      </c>
      <c r="F1219" t="s">
        <v>6</v>
      </c>
      <c r="G1219">
        <v>274.28775000000002</v>
      </c>
      <c r="H1219">
        <v>630714.82999999996</v>
      </c>
      <c r="I1219">
        <v>3672209.14</v>
      </c>
      <c r="J1219">
        <v>-68.89</v>
      </c>
      <c r="K1219">
        <v>-68.89</v>
      </c>
      <c r="L1219">
        <v>0</v>
      </c>
      <c r="M1219">
        <v>15042220</v>
      </c>
      <c r="N1219" t="s">
        <v>19</v>
      </c>
      <c r="O1219">
        <v>41</v>
      </c>
      <c r="P1219">
        <v>51</v>
      </c>
      <c r="Q1219">
        <v>5963</v>
      </c>
    </row>
    <row r="1220" spans="1:17" x14ac:dyDescent="0.25">
      <c r="A1220" t="s">
        <v>375</v>
      </c>
      <c r="B1220" t="s">
        <v>311</v>
      </c>
      <c r="C1220" t="s">
        <v>249</v>
      </c>
      <c r="D1220" t="s">
        <v>2</v>
      </c>
      <c r="E1220" t="s">
        <v>141</v>
      </c>
      <c r="F1220" t="s">
        <v>4</v>
      </c>
      <c r="G1220">
        <v>68.598799999999997</v>
      </c>
      <c r="H1220">
        <v>630496.68000000005</v>
      </c>
      <c r="I1220">
        <v>3672375.09</v>
      </c>
      <c r="J1220">
        <v>-69.430000000000007</v>
      </c>
      <c r="K1220">
        <v>-69.430000000000007</v>
      </c>
      <c r="L1220">
        <v>0</v>
      </c>
      <c r="M1220">
        <v>17050823</v>
      </c>
      <c r="N1220" t="s">
        <v>19</v>
      </c>
      <c r="O1220">
        <v>41</v>
      </c>
      <c r="P1220">
        <v>51</v>
      </c>
      <c r="Q1220">
        <v>5963</v>
      </c>
    </row>
    <row r="1221" spans="1:17" x14ac:dyDescent="0.25">
      <c r="A1221" t="s">
        <v>375</v>
      </c>
      <c r="B1221" t="s">
        <v>311</v>
      </c>
      <c r="C1221" t="s">
        <v>249</v>
      </c>
      <c r="D1221" t="s">
        <v>2</v>
      </c>
      <c r="E1221" t="s">
        <v>141</v>
      </c>
      <c r="F1221" t="s">
        <v>6</v>
      </c>
      <c r="G1221">
        <v>65.273679999999999</v>
      </c>
      <c r="H1221">
        <v>630496.68000000005</v>
      </c>
      <c r="I1221">
        <v>3672375.09</v>
      </c>
      <c r="J1221">
        <v>-69.430000000000007</v>
      </c>
      <c r="K1221">
        <v>-69.430000000000007</v>
      </c>
      <c r="L1221">
        <v>0</v>
      </c>
      <c r="M1221">
        <v>16072306</v>
      </c>
      <c r="N1221" t="s">
        <v>19</v>
      </c>
      <c r="O1221">
        <v>41</v>
      </c>
      <c r="P1221">
        <v>51</v>
      </c>
      <c r="Q1221">
        <v>5963</v>
      </c>
    </row>
    <row r="1222" spans="1:17" x14ac:dyDescent="0.25">
      <c r="A1222" t="s">
        <v>375</v>
      </c>
      <c r="B1222" t="s">
        <v>311</v>
      </c>
      <c r="C1222" t="s">
        <v>249</v>
      </c>
      <c r="D1222" t="s">
        <v>2</v>
      </c>
      <c r="E1222" t="s">
        <v>142</v>
      </c>
      <c r="F1222" t="s">
        <v>4</v>
      </c>
      <c r="G1222">
        <v>67.314530000000005</v>
      </c>
      <c r="H1222">
        <v>630472.43999999994</v>
      </c>
      <c r="I1222">
        <v>3672375.09</v>
      </c>
      <c r="J1222">
        <v>-69.489999999999995</v>
      </c>
      <c r="K1222">
        <v>-69.489999999999995</v>
      </c>
      <c r="L1222">
        <v>0</v>
      </c>
      <c r="M1222">
        <v>15090820</v>
      </c>
      <c r="N1222" t="s">
        <v>19</v>
      </c>
      <c r="O1222">
        <v>41</v>
      </c>
      <c r="P1222">
        <v>51</v>
      </c>
      <c r="Q1222">
        <v>5963</v>
      </c>
    </row>
    <row r="1223" spans="1:17" x14ac:dyDescent="0.25">
      <c r="A1223" t="s">
        <v>375</v>
      </c>
      <c r="B1223" t="s">
        <v>311</v>
      </c>
      <c r="C1223" t="s">
        <v>249</v>
      </c>
      <c r="D1223" t="s">
        <v>2</v>
      </c>
      <c r="E1223" t="s">
        <v>142</v>
      </c>
      <c r="F1223" t="s">
        <v>6</v>
      </c>
      <c r="G1223">
        <v>65.717489999999998</v>
      </c>
      <c r="H1223">
        <v>630472.43999999994</v>
      </c>
      <c r="I1223">
        <v>3672375.09</v>
      </c>
      <c r="J1223">
        <v>-69.489999999999995</v>
      </c>
      <c r="K1223">
        <v>-69.489999999999995</v>
      </c>
      <c r="L1223">
        <v>0</v>
      </c>
      <c r="M1223">
        <v>16010520</v>
      </c>
      <c r="N1223" t="s">
        <v>19</v>
      </c>
      <c r="O1223">
        <v>41</v>
      </c>
      <c r="P1223">
        <v>51</v>
      </c>
      <c r="Q1223">
        <v>5963</v>
      </c>
    </row>
    <row r="1224" spans="1:17" x14ac:dyDescent="0.25">
      <c r="A1224" t="s">
        <v>375</v>
      </c>
      <c r="B1224" t="s">
        <v>311</v>
      </c>
      <c r="C1224" t="s">
        <v>249</v>
      </c>
      <c r="D1224" t="s">
        <v>2</v>
      </c>
      <c r="E1224" t="s">
        <v>143</v>
      </c>
      <c r="F1224" t="s">
        <v>4</v>
      </c>
      <c r="G1224">
        <v>61.222630000000002</v>
      </c>
      <c r="H1224">
        <v>630545.16</v>
      </c>
      <c r="I1224">
        <v>3672375.09</v>
      </c>
      <c r="J1224">
        <v>-69.349999999999994</v>
      </c>
      <c r="K1224">
        <v>-69.349999999999994</v>
      </c>
      <c r="L1224">
        <v>0</v>
      </c>
      <c r="M1224">
        <v>21071102</v>
      </c>
      <c r="N1224" t="s">
        <v>19</v>
      </c>
      <c r="O1224">
        <v>41</v>
      </c>
      <c r="P1224">
        <v>51</v>
      </c>
      <c r="Q1224">
        <v>5963</v>
      </c>
    </row>
    <row r="1225" spans="1:17" x14ac:dyDescent="0.25">
      <c r="A1225" t="s">
        <v>375</v>
      </c>
      <c r="B1225" t="s">
        <v>311</v>
      </c>
      <c r="C1225" t="s">
        <v>249</v>
      </c>
      <c r="D1225" t="s">
        <v>2</v>
      </c>
      <c r="E1225" t="s">
        <v>143</v>
      </c>
      <c r="F1225" t="s">
        <v>6</v>
      </c>
      <c r="G1225">
        <v>60.25506</v>
      </c>
      <c r="H1225">
        <v>630545.16</v>
      </c>
      <c r="I1225">
        <v>3672375.09</v>
      </c>
      <c r="J1225">
        <v>-69.349999999999994</v>
      </c>
      <c r="K1225">
        <v>-69.349999999999994</v>
      </c>
      <c r="L1225">
        <v>0</v>
      </c>
      <c r="M1225">
        <v>16081919</v>
      </c>
      <c r="N1225" t="s">
        <v>19</v>
      </c>
      <c r="O1225">
        <v>41</v>
      </c>
      <c r="P1225">
        <v>51</v>
      </c>
      <c r="Q1225">
        <v>5963</v>
      </c>
    </row>
    <row r="1226" spans="1:17" x14ac:dyDescent="0.25">
      <c r="A1226" t="s">
        <v>375</v>
      </c>
      <c r="B1226" t="s">
        <v>311</v>
      </c>
      <c r="C1226" t="s">
        <v>249</v>
      </c>
      <c r="D1226" t="s">
        <v>2</v>
      </c>
      <c r="E1226" t="s">
        <v>135</v>
      </c>
      <c r="F1226" t="s">
        <v>4</v>
      </c>
      <c r="G1226">
        <v>52.091389999999997</v>
      </c>
      <c r="H1226">
        <v>630569.4</v>
      </c>
      <c r="I1226">
        <v>3672375.09</v>
      </c>
      <c r="J1226">
        <v>-69.3</v>
      </c>
      <c r="K1226">
        <v>-69.3</v>
      </c>
      <c r="L1226">
        <v>0</v>
      </c>
      <c r="M1226">
        <v>17070804</v>
      </c>
      <c r="N1226" t="s">
        <v>19</v>
      </c>
      <c r="O1226">
        <v>41</v>
      </c>
      <c r="P1226">
        <v>51</v>
      </c>
      <c r="Q1226">
        <v>5963</v>
      </c>
    </row>
    <row r="1227" spans="1:17" x14ac:dyDescent="0.25">
      <c r="A1227" t="s">
        <v>375</v>
      </c>
      <c r="B1227" t="s">
        <v>311</v>
      </c>
      <c r="C1227" t="s">
        <v>249</v>
      </c>
      <c r="D1227" t="s">
        <v>2</v>
      </c>
      <c r="E1227" t="s">
        <v>135</v>
      </c>
      <c r="F1227" t="s">
        <v>6</v>
      </c>
      <c r="G1227">
        <v>46.990139999999997</v>
      </c>
      <c r="H1227">
        <v>630569.4</v>
      </c>
      <c r="I1227">
        <v>3672375.09</v>
      </c>
      <c r="J1227">
        <v>-69.3</v>
      </c>
      <c r="K1227">
        <v>-69.3</v>
      </c>
      <c r="L1227">
        <v>0</v>
      </c>
      <c r="M1227">
        <v>21122606</v>
      </c>
      <c r="N1227" t="s">
        <v>19</v>
      </c>
      <c r="O1227">
        <v>41</v>
      </c>
      <c r="P1227">
        <v>51</v>
      </c>
      <c r="Q1227">
        <v>5963</v>
      </c>
    </row>
    <row r="1228" spans="1:17" x14ac:dyDescent="0.25">
      <c r="A1228" t="s">
        <v>375</v>
      </c>
      <c r="B1228" t="s">
        <v>311</v>
      </c>
      <c r="C1228" t="s">
        <v>249</v>
      </c>
      <c r="D1228" t="s">
        <v>2</v>
      </c>
      <c r="E1228" t="s">
        <v>136</v>
      </c>
      <c r="F1228" t="s">
        <v>4</v>
      </c>
      <c r="G1228">
        <v>41.928879999999999</v>
      </c>
      <c r="H1228">
        <v>630593.64</v>
      </c>
      <c r="I1228">
        <v>3672375.09</v>
      </c>
      <c r="J1228">
        <v>-69.260000000000005</v>
      </c>
      <c r="K1228">
        <v>-69.260000000000005</v>
      </c>
      <c r="L1228">
        <v>0</v>
      </c>
      <c r="M1228">
        <v>15121322</v>
      </c>
      <c r="N1228" t="s">
        <v>19</v>
      </c>
      <c r="O1228">
        <v>41</v>
      </c>
      <c r="P1228">
        <v>51</v>
      </c>
      <c r="Q1228">
        <v>5963</v>
      </c>
    </row>
    <row r="1229" spans="1:17" x14ac:dyDescent="0.25">
      <c r="A1229" t="s">
        <v>375</v>
      </c>
      <c r="B1229" t="s">
        <v>311</v>
      </c>
      <c r="C1229" t="s">
        <v>249</v>
      </c>
      <c r="D1229" t="s">
        <v>2</v>
      </c>
      <c r="E1229" t="s">
        <v>136</v>
      </c>
      <c r="F1229" t="s">
        <v>6</v>
      </c>
      <c r="G1229">
        <v>39.725459999999998</v>
      </c>
      <c r="H1229">
        <v>630593.64</v>
      </c>
      <c r="I1229">
        <v>3672375.09</v>
      </c>
      <c r="J1229">
        <v>-69.260000000000005</v>
      </c>
      <c r="K1229">
        <v>-69.260000000000005</v>
      </c>
      <c r="L1229">
        <v>0</v>
      </c>
      <c r="M1229">
        <v>18052103</v>
      </c>
      <c r="N1229" t="s">
        <v>19</v>
      </c>
      <c r="O1229">
        <v>41</v>
      </c>
      <c r="P1229">
        <v>51</v>
      </c>
      <c r="Q1229">
        <v>5963</v>
      </c>
    </row>
    <row r="1230" spans="1:17" x14ac:dyDescent="0.25">
      <c r="A1230" t="s">
        <v>375</v>
      </c>
      <c r="B1230" t="s">
        <v>311</v>
      </c>
      <c r="C1230" t="s">
        <v>249</v>
      </c>
      <c r="D1230" t="s">
        <v>2</v>
      </c>
      <c r="E1230" t="s">
        <v>137</v>
      </c>
      <c r="F1230" t="s">
        <v>4</v>
      </c>
      <c r="G1230">
        <v>40.174810000000001</v>
      </c>
      <c r="H1230">
        <v>630545.16</v>
      </c>
      <c r="I1230">
        <v>3672375.09</v>
      </c>
      <c r="J1230">
        <v>-69.349999999999994</v>
      </c>
      <c r="K1230">
        <v>-69.349999999999994</v>
      </c>
      <c r="L1230">
        <v>0</v>
      </c>
      <c r="M1230">
        <v>16081918</v>
      </c>
      <c r="N1230" t="s">
        <v>19</v>
      </c>
      <c r="O1230">
        <v>41</v>
      </c>
      <c r="P1230">
        <v>51</v>
      </c>
      <c r="Q1230">
        <v>5963</v>
      </c>
    </row>
    <row r="1231" spans="1:17" x14ac:dyDescent="0.25">
      <c r="A1231" t="s">
        <v>375</v>
      </c>
      <c r="B1231" t="s">
        <v>311</v>
      </c>
      <c r="C1231" t="s">
        <v>249</v>
      </c>
      <c r="D1231" t="s">
        <v>2</v>
      </c>
      <c r="E1231" t="s">
        <v>137</v>
      </c>
      <c r="F1231" t="s">
        <v>6</v>
      </c>
      <c r="G1231">
        <v>37.769970000000001</v>
      </c>
      <c r="H1231">
        <v>630423.97</v>
      </c>
      <c r="I1231">
        <v>3672375.09</v>
      </c>
      <c r="J1231">
        <v>-69.58</v>
      </c>
      <c r="K1231">
        <v>-69.58</v>
      </c>
      <c r="L1231">
        <v>0</v>
      </c>
      <c r="M1231">
        <v>18072821</v>
      </c>
      <c r="N1231" t="s">
        <v>19</v>
      </c>
      <c r="O1231">
        <v>41</v>
      </c>
      <c r="P1231">
        <v>51</v>
      </c>
      <c r="Q1231">
        <v>5963</v>
      </c>
    </row>
    <row r="1232" spans="1:17" x14ac:dyDescent="0.25">
      <c r="A1232" t="s">
        <v>375</v>
      </c>
      <c r="B1232" t="s">
        <v>311</v>
      </c>
      <c r="C1232" t="s">
        <v>249</v>
      </c>
      <c r="D1232" t="s">
        <v>2</v>
      </c>
      <c r="E1232" t="s">
        <v>138</v>
      </c>
      <c r="F1232" t="s">
        <v>4</v>
      </c>
      <c r="G1232">
        <v>57.698219999999999</v>
      </c>
      <c r="H1232">
        <v>630496.68000000005</v>
      </c>
      <c r="I1232">
        <v>3672375.09</v>
      </c>
      <c r="J1232">
        <v>-69.430000000000007</v>
      </c>
      <c r="K1232">
        <v>-69.430000000000007</v>
      </c>
      <c r="L1232">
        <v>0</v>
      </c>
      <c r="M1232">
        <v>17050823</v>
      </c>
      <c r="N1232" t="s">
        <v>19</v>
      </c>
      <c r="O1232">
        <v>41</v>
      </c>
      <c r="P1232">
        <v>51</v>
      </c>
      <c r="Q1232">
        <v>5963</v>
      </c>
    </row>
    <row r="1233" spans="1:17" x14ac:dyDescent="0.25">
      <c r="A1233" t="s">
        <v>375</v>
      </c>
      <c r="B1233" t="s">
        <v>311</v>
      </c>
      <c r="C1233" t="s">
        <v>249</v>
      </c>
      <c r="D1233" t="s">
        <v>2</v>
      </c>
      <c r="E1233" t="s">
        <v>138</v>
      </c>
      <c r="F1233" t="s">
        <v>6</v>
      </c>
      <c r="G1233">
        <v>54.720170000000003</v>
      </c>
      <c r="H1233">
        <v>630496.68000000005</v>
      </c>
      <c r="I1233">
        <v>3672375.09</v>
      </c>
      <c r="J1233">
        <v>-69.430000000000007</v>
      </c>
      <c r="K1233">
        <v>-69.430000000000007</v>
      </c>
      <c r="L1233">
        <v>0</v>
      </c>
      <c r="M1233">
        <v>16072306</v>
      </c>
      <c r="N1233" t="s">
        <v>19</v>
      </c>
      <c r="O1233">
        <v>41</v>
      </c>
      <c r="P1233">
        <v>51</v>
      </c>
      <c r="Q1233">
        <v>5963</v>
      </c>
    </row>
    <row r="1234" spans="1:17" x14ac:dyDescent="0.25">
      <c r="A1234" t="s">
        <v>375</v>
      </c>
      <c r="B1234" t="s">
        <v>311</v>
      </c>
      <c r="C1234" t="s">
        <v>249</v>
      </c>
      <c r="D1234" t="s">
        <v>2</v>
      </c>
      <c r="E1234" t="s">
        <v>139</v>
      </c>
      <c r="F1234" t="s">
        <v>4</v>
      </c>
      <c r="G1234">
        <v>55.309199999999997</v>
      </c>
      <c r="H1234">
        <v>630496.68000000005</v>
      </c>
      <c r="I1234">
        <v>3672375.09</v>
      </c>
      <c r="J1234">
        <v>-69.430000000000007</v>
      </c>
      <c r="K1234">
        <v>-69.430000000000007</v>
      </c>
      <c r="L1234">
        <v>0</v>
      </c>
      <c r="M1234">
        <v>17050823</v>
      </c>
      <c r="N1234" t="s">
        <v>19</v>
      </c>
      <c r="O1234">
        <v>41</v>
      </c>
      <c r="P1234">
        <v>51</v>
      </c>
      <c r="Q1234">
        <v>5963</v>
      </c>
    </row>
    <row r="1235" spans="1:17" x14ac:dyDescent="0.25">
      <c r="A1235" t="s">
        <v>375</v>
      </c>
      <c r="B1235" t="s">
        <v>311</v>
      </c>
      <c r="C1235" t="s">
        <v>249</v>
      </c>
      <c r="D1235" t="s">
        <v>2</v>
      </c>
      <c r="E1235" t="s">
        <v>139</v>
      </c>
      <c r="F1235" t="s">
        <v>6</v>
      </c>
      <c r="G1235">
        <v>52.938639999999999</v>
      </c>
      <c r="H1235">
        <v>630472.43999999994</v>
      </c>
      <c r="I1235">
        <v>3672375.09</v>
      </c>
      <c r="J1235">
        <v>-69.489999999999995</v>
      </c>
      <c r="K1235">
        <v>-69.489999999999995</v>
      </c>
      <c r="L1235">
        <v>0</v>
      </c>
      <c r="M1235">
        <v>15090820</v>
      </c>
      <c r="N1235" t="s">
        <v>19</v>
      </c>
      <c r="O1235">
        <v>41</v>
      </c>
      <c r="P1235">
        <v>51</v>
      </c>
      <c r="Q1235">
        <v>5963</v>
      </c>
    </row>
    <row r="1236" spans="1:17" x14ac:dyDescent="0.25">
      <c r="A1236" t="s">
        <v>375</v>
      </c>
      <c r="B1236" t="s">
        <v>311</v>
      </c>
      <c r="C1236" t="s">
        <v>249</v>
      </c>
      <c r="D1236" t="s">
        <v>2</v>
      </c>
      <c r="E1236" t="s">
        <v>140</v>
      </c>
      <c r="F1236" t="s">
        <v>4</v>
      </c>
      <c r="G1236">
        <v>11685.721219999999</v>
      </c>
      <c r="H1236">
        <v>630351.25</v>
      </c>
      <c r="I1236">
        <v>3671995.77</v>
      </c>
      <c r="J1236">
        <v>-69.44</v>
      </c>
      <c r="K1236">
        <v>-69.44</v>
      </c>
      <c r="L1236">
        <v>0</v>
      </c>
      <c r="M1236">
        <v>16101105</v>
      </c>
      <c r="N1236" t="s">
        <v>19</v>
      </c>
      <c r="O1236">
        <v>41</v>
      </c>
      <c r="P1236">
        <v>51</v>
      </c>
      <c r="Q1236">
        <v>5963</v>
      </c>
    </row>
    <row r="1237" spans="1:17" x14ac:dyDescent="0.25">
      <c r="A1237" t="s">
        <v>375</v>
      </c>
      <c r="B1237" t="s">
        <v>311</v>
      </c>
      <c r="C1237" t="s">
        <v>249</v>
      </c>
      <c r="D1237" t="s">
        <v>2</v>
      </c>
      <c r="E1237" t="s">
        <v>140</v>
      </c>
      <c r="F1237" t="s">
        <v>6</v>
      </c>
      <c r="G1237">
        <v>11131.72624</v>
      </c>
      <c r="H1237">
        <v>630351.25</v>
      </c>
      <c r="I1237">
        <v>3671995.77</v>
      </c>
      <c r="J1237">
        <v>-69.44</v>
      </c>
      <c r="K1237">
        <v>-69.44</v>
      </c>
      <c r="L1237">
        <v>0</v>
      </c>
      <c r="M1237">
        <v>16022021</v>
      </c>
      <c r="N1237" t="s">
        <v>19</v>
      </c>
      <c r="O1237">
        <v>41</v>
      </c>
      <c r="P1237">
        <v>51</v>
      </c>
      <c r="Q1237">
        <v>5963</v>
      </c>
    </row>
    <row r="1238" spans="1:17" x14ac:dyDescent="0.25">
      <c r="A1238" t="s">
        <v>375</v>
      </c>
      <c r="B1238" t="s">
        <v>312</v>
      </c>
      <c r="C1238" t="s">
        <v>1</v>
      </c>
      <c r="D1238" t="s">
        <v>2</v>
      </c>
      <c r="E1238" t="s">
        <v>3</v>
      </c>
      <c r="F1238" t="s">
        <v>4</v>
      </c>
      <c r="G1238">
        <v>1379.9628299999999</v>
      </c>
      <c r="H1238">
        <v>630496.68000000005</v>
      </c>
      <c r="I1238">
        <v>3672375.09</v>
      </c>
      <c r="J1238">
        <v>-69.430000000000007</v>
      </c>
      <c r="K1238">
        <v>-69.430000000000007</v>
      </c>
      <c r="L1238">
        <v>0</v>
      </c>
      <c r="M1238">
        <v>16072306</v>
      </c>
      <c r="N1238" t="s">
        <v>25</v>
      </c>
      <c r="O1238">
        <v>10</v>
      </c>
      <c r="P1238">
        <v>17</v>
      </c>
      <c r="Q1238">
        <v>5963</v>
      </c>
    </row>
    <row r="1239" spans="1:17" x14ac:dyDescent="0.25">
      <c r="A1239" t="s">
        <v>375</v>
      </c>
      <c r="B1239" t="s">
        <v>312</v>
      </c>
      <c r="C1239" t="s">
        <v>1</v>
      </c>
      <c r="D1239" t="s">
        <v>2</v>
      </c>
      <c r="E1239" t="s">
        <v>3</v>
      </c>
      <c r="F1239" t="s">
        <v>6</v>
      </c>
      <c r="G1239">
        <v>1289.0843600000001</v>
      </c>
      <c r="H1239">
        <v>630472.43999999994</v>
      </c>
      <c r="I1239">
        <v>3672375.09</v>
      </c>
      <c r="J1239">
        <v>-69.489999999999995</v>
      </c>
      <c r="K1239">
        <v>-69.489999999999995</v>
      </c>
      <c r="L1239">
        <v>0</v>
      </c>
      <c r="M1239">
        <v>16072409</v>
      </c>
      <c r="N1239" t="s">
        <v>25</v>
      </c>
      <c r="O1239">
        <v>10</v>
      </c>
      <c r="P1239">
        <v>17</v>
      </c>
      <c r="Q1239">
        <v>5963</v>
      </c>
    </row>
    <row r="1240" spans="1:17" x14ac:dyDescent="0.25">
      <c r="A1240" t="s">
        <v>375</v>
      </c>
      <c r="B1240" t="s">
        <v>312</v>
      </c>
      <c r="C1240" t="s">
        <v>1</v>
      </c>
      <c r="D1240" t="s">
        <v>2</v>
      </c>
      <c r="E1240" t="s">
        <v>255</v>
      </c>
      <c r="F1240" t="s">
        <v>4</v>
      </c>
      <c r="G1240">
        <v>1379.9628299999999</v>
      </c>
      <c r="H1240">
        <v>630496.68000000005</v>
      </c>
      <c r="I1240">
        <v>3672375.09</v>
      </c>
      <c r="J1240">
        <v>-69.430000000000007</v>
      </c>
      <c r="K1240">
        <v>-69.430000000000007</v>
      </c>
      <c r="L1240">
        <v>0</v>
      </c>
      <c r="M1240">
        <v>16072306</v>
      </c>
      <c r="N1240" t="s">
        <v>25</v>
      </c>
      <c r="O1240">
        <v>10</v>
      </c>
      <c r="P1240">
        <v>17</v>
      </c>
      <c r="Q1240">
        <v>5963</v>
      </c>
    </row>
    <row r="1241" spans="1:17" x14ac:dyDescent="0.25">
      <c r="A1241" t="s">
        <v>375</v>
      </c>
      <c r="B1241" t="s">
        <v>312</v>
      </c>
      <c r="C1241" t="s">
        <v>1</v>
      </c>
      <c r="D1241" t="s">
        <v>2</v>
      </c>
      <c r="E1241" t="s">
        <v>255</v>
      </c>
      <c r="F1241" t="s">
        <v>6</v>
      </c>
      <c r="G1241">
        <v>1289.0843600000001</v>
      </c>
      <c r="H1241">
        <v>630472.43999999994</v>
      </c>
      <c r="I1241">
        <v>3672375.09</v>
      </c>
      <c r="J1241">
        <v>-69.489999999999995</v>
      </c>
      <c r="K1241">
        <v>-69.489999999999995</v>
      </c>
      <c r="L1241">
        <v>0</v>
      </c>
      <c r="M1241">
        <v>16072409</v>
      </c>
      <c r="N1241" t="s">
        <v>25</v>
      </c>
      <c r="O1241">
        <v>10</v>
      </c>
      <c r="P1241">
        <v>17</v>
      </c>
      <c r="Q1241">
        <v>5963</v>
      </c>
    </row>
    <row r="1242" spans="1:17" x14ac:dyDescent="0.25">
      <c r="A1242" t="s">
        <v>375</v>
      </c>
      <c r="B1242" t="s">
        <v>312</v>
      </c>
      <c r="C1242" t="s">
        <v>1</v>
      </c>
      <c r="D1242" t="s">
        <v>2</v>
      </c>
      <c r="E1242" t="s">
        <v>7</v>
      </c>
      <c r="F1242" t="s">
        <v>4</v>
      </c>
      <c r="G1242">
        <v>1379.9628299999999</v>
      </c>
      <c r="H1242">
        <v>630496.68000000005</v>
      </c>
      <c r="I1242">
        <v>3672375.09</v>
      </c>
      <c r="J1242">
        <v>-69.430000000000007</v>
      </c>
      <c r="K1242">
        <v>-69.430000000000007</v>
      </c>
      <c r="L1242">
        <v>0</v>
      </c>
      <c r="M1242">
        <v>16072306</v>
      </c>
      <c r="N1242" t="s">
        <v>25</v>
      </c>
      <c r="O1242">
        <v>10</v>
      </c>
      <c r="P1242">
        <v>17</v>
      </c>
      <c r="Q1242">
        <v>5963</v>
      </c>
    </row>
    <row r="1243" spans="1:17" x14ac:dyDescent="0.25">
      <c r="A1243" t="s">
        <v>375</v>
      </c>
      <c r="B1243" t="s">
        <v>312</v>
      </c>
      <c r="C1243" t="s">
        <v>1</v>
      </c>
      <c r="D1243" t="s">
        <v>2</v>
      </c>
      <c r="E1243" t="s">
        <v>7</v>
      </c>
      <c r="F1243" t="s">
        <v>6</v>
      </c>
      <c r="G1243">
        <v>1289.0843600000001</v>
      </c>
      <c r="H1243">
        <v>630472.43999999994</v>
      </c>
      <c r="I1243">
        <v>3672375.09</v>
      </c>
      <c r="J1243">
        <v>-69.489999999999995</v>
      </c>
      <c r="K1243">
        <v>-69.489999999999995</v>
      </c>
      <c r="L1243">
        <v>0</v>
      </c>
      <c r="M1243">
        <v>16072409</v>
      </c>
      <c r="N1243" t="s">
        <v>25</v>
      </c>
      <c r="O1243">
        <v>10</v>
      </c>
      <c r="P1243">
        <v>17</v>
      </c>
      <c r="Q1243">
        <v>5963</v>
      </c>
    </row>
    <row r="1244" spans="1:17" x14ac:dyDescent="0.25">
      <c r="A1244" t="s">
        <v>375</v>
      </c>
      <c r="B1244" t="s">
        <v>312</v>
      </c>
      <c r="C1244" t="s">
        <v>1</v>
      </c>
      <c r="D1244" t="s">
        <v>2</v>
      </c>
      <c r="E1244" t="s">
        <v>252</v>
      </c>
      <c r="F1244" t="s">
        <v>4</v>
      </c>
      <c r="G1244">
        <v>587.07992999999999</v>
      </c>
      <c r="H1244">
        <v>630472.43999999994</v>
      </c>
      <c r="I1244">
        <v>3672375.09</v>
      </c>
      <c r="J1244">
        <v>-69.489999999999995</v>
      </c>
      <c r="K1244">
        <v>-69.489999999999995</v>
      </c>
      <c r="L1244">
        <v>0</v>
      </c>
      <c r="M1244">
        <v>16010520</v>
      </c>
      <c r="N1244" t="s">
        <v>25</v>
      </c>
      <c r="O1244">
        <v>10</v>
      </c>
      <c r="P1244">
        <v>17</v>
      </c>
      <c r="Q1244">
        <v>5963</v>
      </c>
    </row>
    <row r="1245" spans="1:17" x14ac:dyDescent="0.25">
      <c r="A1245" t="s">
        <v>375</v>
      </c>
      <c r="B1245" t="s">
        <v>312</v>
      </c>
      <c r="C1245" t="s">
        <v>1</v>
      </c>
      <c r="D1245" t="s">
        <v>2</v>
      </c>
      <c r="E1245" t="s">
        <v>252</v>
      </c>
      <c r="F1245" t="s">
        <v>6</v>
      </c>
      <c r="G1245">
        <v>573.31083000000001</v>
      </c>
      <c r="H1245">
        <v>630448.19999999995</v>
      </c>
      <c r="I1245">
        <v>3672375.09</v>
      </c>
      <c r="J1245">
        <v>-69.53</v>
      </c>
      <c r="K1245">
        <v>-69.53</v>
      </c>
      <c r="L1245">
        <v>0</v>
      </c>
      <c r="M1245">
        <v>16081020</v>
      </c>
      <c r="N1245" t="s">
        <v>25</v>
      </c>
      <c r="O1245">
        <v>10</v>
      </c>
      <c r="P1245">
        <v>17</v>
      </c>
      <c r="Q1245">
        <v>5963</v>
      </c>
    </row>
    <row r="1246" spans="1:17" x14ac:dyDescent="0.25">
      <c r="A1246" t="s">
        <v>375</v>
      </c>
      <c r="B1246" t="s">
        <v>312</v>
      </c>
      <c r="C1246" t="s">
        <v>1</v>
      </c>
      <c r="D1246" t="s">
        <v>2</v>
      </c>
      <c r="E1246" t="s">
        <v>253</v>
      </c>
      <c r="F1246" t="s">
        <v>4</v>
      </c>
      <c r="G1246">
        <v>398.65947999999997</v>
      </c>
      <c r="H1246">
        <v>630545.16</v>
      </c>
      <c r="I1246">
        <v>3672375.09</v>
      </c>
      <c r="J1246">
        <v>-69.349999999999994</v>
      </c>
      <c r="K1246">
        <v>-69.349999999999994</v>
      </c>
      <c r="L1246">
        <v>0</v>
      </c>
      <c r="M1246">
        <v>16081918</v>
      </c>
      <c r="N1246" t="s">
        <v>25</v>
      </c>
      <c r="O1246">
        <v>10</v>
      </c>
      <c r="P1246">
        <v>17</v>
      </c>
      <c r="Q1246">
        <v>5963</v>
      </c>
    </row>
    <row r="1247" spans="1:17" x14ac:dyDescent="0.25">
      <c r="A1247" t="s">
        <v>375</v>
      </c>
      <c r="B1247" t="s">
        <v>312</v>
      </c>
      <c r="C1247" t="s">
        <v>1</v>
      </c>
      <c r="D1247" t="s">
        <v>2</v>
      </c>
      <c r="E1247" t="s">
        <v>253</v>
      </c>
      <c r="F1247" t="s">
        <v>6</v>
      </c>
      <c r="G1247">
        <v>358.30257</v>
      </c>
      <c r="H1247">
        <v>630545.16</v>
      </c>
      <c r="I1247">
        <v>3672375.09</v>
      </c>
      <c r="J1247">
        <v>-69.349999999999994</v>
      </c>
      <c r="K1247">
        <v>-69.349999999999994</v>
      </c>
      <c r="L1247">
        <v>0</v>
      </c>
      <c r="M1247">
        <v>16091917</v>
      </c>
      <c r="N1247" t="s">
        <v>25</v>
      </c>
      <c r="O1247">
        <v>10</v>
      </c>
      <c r="P1247">
        <v>17</v>
      </c>
      <c r="Q1247">
        <v>5963</v>
      </c>
    </row>
    <row r="1248" spans="1:17" x14ac:dyDescent="0.25">
      <c r="A1248" t="s">
        <v>375</v>
      </c>
      <c r="B1248" t="s">
        <v>312</v>
      </c>
      <c r="C1248" t="s">
        <v>1</v>
      </c>
      <c r="D1248" t="s">
        <v>2</v>
      </c>
      <c r="E1248" t="s">
        <v>254</v>
      </c>
      <c r="F1248" t="s">
        <v>4</v>
      </c>
      <c r="G1248">
        <v>484.54419000000001</v>
      </c>
      <c r="H1248">
        <v>630472.43999999994</v>
      </c>
      <c r="I1248">
        <v>3672375.09</v>
      </c>
      <c r="J1248">
        <v>-69.489999999999995</v>
      </c>
      <c r="K1248">
        <v>-69.489999999999995</v>
      </c>
      <c r="L1248">
        <v>0</v>
      </c>
      <c r="M1248">
        <v>16010520</v>
      </c>
      <c r="N1248" t="s">
        <v>25</v>
      </c>
      <c r="O1248">
        <v>10</v>
      </c>
      <c r="P1248">
        <v>17</v>
      </c>
      <c r="Q1248">
        <v>5963</v>
      </c>
    </row>
    <row r="1249" spans="1:17" x14ac:dyDescent="0.25">
      <c r="A1249" t="s">
        <v>375</v>
      </c>
      <c r="B1249" t="s">
        <v>312</v>
      </c>
      <c r="C1249" t="s">
        <v>1</v>
      </c>
      <c r="D1249" t="s">
        <v>2</v>
      </c>
      <c r="E1249" t="s">
        <v>254</v>
      </c>
      <c r="F1249" t="s">
        <v>6</v>
      </c>
      <c r="G1249">
        <v>470.43486999999999</v>
      </c>
      <c r="H1249">
        <v>630472.43999999994</v>
      </c>
      <c r="I1249">
        <v>3672375.09</v>
      </c>
      <c r="J1249">
        <v>-69.489999999999995</v>
      </c>
      <c r="K1249">
        <v>-69.489999999999995</v>
      </c>
      <c r="L1249">
        <v>0</v>
      </c>
      <c r="M1249">
        <v>16082001</v>
      </c>
      <c r="N1249" t="s">
        <v>25</v>
      </c>
      <c r="O1249">
        <v>10</v>
      </c>
      <c r="P1249">
        <v>17</v>
      </c>
      <c r="Q1249">
        <v>5963</v>
      </c>
    </row>
    <row r="1250" spans="1:17" x14ac:dyDescent="0.25">
      <c r="A1250" t="s">
        <v>375</v>
      </c>
      <c r="B1250" t="s">
        <v>312</v>
      </c>
      <c r="C1250" t="s">
        <v>1</v>
      </c>
      <c r="D1250" t="s">
        <v>2</v>
      </c>
      <c r="E1250" t="s">
        <v>256</v>
      </c>
      <c r="F1250" t="s">
        <v>4</v>
      </c>
      <c r="G1250">
        <v>14.06664</v>
      </c>
      <c r="H1250">
        <v>630714.82999999996</v>
      </c>
      <c r="I1250">
        <v>3672209.14</v>
      </c>
      <c r="J1250">
        <v>-68.89</v>
      </c>
      <c r="K1250">
        <v>-68.89</v>
      </c>
      <c r="L1250">
        <v>0</v>
      </c>
      <c r="M1250">
        <v>16052004</v>
      </c>
      <c r="N1250" t="s">
        <v>25</v>
      </c>
      <c r="O1250">
        <v>10</v>
      </c>
      <c r="P1250">
        <v>17</v>
      </c>
      <c r="Q1250">
        <v>5963</v>
      </c>
    </row>
    <row r="1251" spans="1:17" x14ac:dyDescent="0.25">
      <c r="A1251" t="s">
        <v>375</v>
      </c>
      <c r="B1251" t="s">
        <v>312</v>
      </c>
      <c r="C1251" t="s">
        <v>1</v>
      </c>
      <c r="D1251" t="s">
        <v>2</v>
      </c>
      <c r="E1251" t="s">
        <v>256</v>
      </c>
      <c r="F1251" t="s">
        <v>6</v>
      </c>
      <c r="G1251">
        <v>14.00474</v>
      </c>
      <c r="H1251">
        <v>630714.82999999996</v>
      </c>
      <c r="I1251">
        <v>3672209.14</v>
      </c>
      <c r="J1251">
        <v>-68.89</v>
      </c>
      <c r="K1251">
        <v>-68.89</v>
      </c>
      <c r="L1251">
        <v>0</v>
      </c>
      <c r="M1251">
        <v>16030619</v>
      </c>
      <c r="N1251" t="s">
        <v>25</v>
      </c>
      <c r="O1251">
        <v>10</v>
      </c>
      <c r="P1251">
        <v>17</v>
      </c>
      <c r="Q1251">
        <v>5963</v>
      </c>
    </row>
    <row r="1252" spans="1:17" x14ac:dyDescent="0.25">
      <c r="A1252" t="s">
        <v>375</v>
      </c>
      <c r="B1252" t="s">
        <v>312</v>
      </c>
      <c r="C1252" t="s">
        <v>1</v>
      </c>
      <c r="D1252" t="s">
        <v>2</v>
      </c>
      <c r="E1252" t="s">
        <v>134</v>
      </c>
      <c r="F1252" t="s">
        <v>4</v>
      </c>
      <c r="G1252">
        <v>14.06664</v>
      </c>
      <c r="H1252">
        <v>630714.82999999996</v>
      </c>
      <c r="I1252">
        <v>3672209.14</v>
      </c>
      <c r="J1252">
        <v>-68.89</v>
      </c>
      <c r="K1252">
        <v>-68.89</v>
      </c>
      <c r="L1252">
        <v>0</v>
      </c>
      <c r="M1252">
        <v>16052004</v>
      </c>
      <c r="N1252" t="s">
        <v>25</v>
      </c>
      <c r="O1252">
        <v>10</v>
      </c>
      <c r="P1252">
        <v>17</v>
      </c>
      <c r="Q1252">
        <v>5963</v>
      </c>
    </row>
    <row r="1253" spans="1:17" x14ac:dyDescent="0.25">
      <c r="A1253" t="s">
        <v>375</v>
      </c>
      <c r="B1253" t="s">
        <v>312</v>
      </c>
      <c r="C1253" t="s">
        <v>1</v>
      </c>
      <c r="D1253" t="s">
        <v>2</v>
      </c>
      <c r="E1253" t="s">
        <v>134</v>
      </c>
      <c r="F1253" t="s">
        <v>6</v>
      </c>
      <c r="G1253">
        <v>14.00474</v>
      </c>
      <c r="H1253">
        <v>630714.82999999996</v>
      </c>
      <c r="I1253">
        <v>3672209.14</v>
      </c>
      <c r="J1253">
        <v>-68.89</v>
      </c>
      <c r="K1253">
        <v>-68.89</v>
      </c>
      <c r="L1253">
        <v>0</v>
      </c>
      <c r="M1253">
        <v>16030619</v>
      </c>
      <c r="N1253" t="s">
        <v>25</v>
      </c>
      <c r="O1253">
        <v>10</v>
      </c>
      <c r="P1253">
        <v>17</v>
      </c>
      <c r="Q1253">
        <v>5963</v>
      </c>
    </row>
    <row r="1254" spans="1:17" x14ac:dyDescent="0.25">
      <c r="A1254" t="s">
        <v>375</v>
      </c>
      <c r="B1254" t="s">
        <v>312</v>
      </c>
      <c r="C1254" t="s">
        <v>1</v>
      </c>
      <c r="D1254" t="s">
        <v>2</v>
      </c>
      <c r="E1254" t="s">
        <v>141</v>
      </c>
      <c r="F1254" t="s">
        <v>4</v>
      </c>
      <c r="G1254">
        <v>206.26659000000001</v>
      </c>
      <c r="H1254">
        <v>630496.68000000005</v>
      </c>
      <c r="I1254">
        <v>3672375.09</v>
      </c>
      <c r="J1254">
        <v>-69.430000000000007</v>
      </c>
      <c r="K1254">
        <v>-69.430000000000007</v>
      </c>
      <c r="L1254">
        <v>0</v>
      </c>
      <c r="M1254">
        <v>16072306</v>
      </c>
      <c r="N1254" t="s">
        <v>25</v>
      </c>
      <c r="O1254">
        <v>10</v>
      </c>
      <c r="P1254">
        <v>17</v>
      </c>
      <c r="Q1254">
        <v>5963</v>
      </c>
    </row>
    <row r="1255" spans="1:17" x14ac:dyDescent="0.25">
      <c r="A1255" t="s">
        <v>375</v>
      </c>
      <c r="B1255" t="s">
        <v>312</v>
      </c>
      <c r="C1255" t="s">
        <v>1</v>
      </c>
      <c r="D1255" t="s">
        <v>2</v>
      </c>
      <c r="E1255" t="s">
        <v>141</v>
      </c>
      <c r="F1255" t="s">
        <v>6</v>
      </c>
      <c r="G1255">
        <v>199.28119000000001</v>
      </c>
      <c r="H1255">
        <v>630496.68000000005</v>
      </c>
      <c r="I1255">
        <v>3672375.09</v>
      </c>
      <c r="J1255">
        <v>-69.430000000000007</v>
      </c>
      <c r="K1255">
        <v>-69.430000000000007</v>
      </c>
      <c r="L1255">
        <v>0</v>
      </c>
      <c r="M1255">
        <v>16063019</v>
      </c>
      <c r="N1255" t="s">
        <v>25</v>
      </c>
      <c r="O1255">
        <v>10</v>
      </c>
      <c r="P1255">
        <v>17</v>
      </c>
      <c r="Q1255">
        <v>5963</v>
      </c>
    </row>
    <row r="1256" spans="1:17" x14ac:dyDescent="0.25">
      <c r="A1256" t="s">
        <v>375</v>
      </c>
      <c r="B1256" t="s">
        <v>312</v>
      </c>
      <c r="C1256" t="s">
        <v>1</v>
      </c>
      <c r="D1256" t="s">
        <v>2</v>
      </c>
      <c r="E1256" t="s">
        <v>142</v>
      </c>
      <c r="F1256" t="s">
        <v>4</v>
      </c>
      <c r="G1256">
        <v>207.87692000000001</v>
      </c>
      <c r="H1256">
        <v>630472.43999999994</v>
      </c>
      <c r="I1256">
        <v>3672375.09</v>
      </c>
      <c r="J1256">
        <v>-69.489999999999995</v>
      </c>
      <c r="K1256">
        <v>-69.489999999999995</v>
      </c>
      <c r="L1256">
        <v>0</v>
      </c>
      <c r="M1256">
        <v>16010520</v>
      </c>
      <c r="N1256" t="s">
        <v>25</v>
      </c>
      <c r="O1256">
        <v>10</v>
      </c>
      <c r="P1256">
        <v>17</v>
      </c>
      <c r="Q1256">
        <v>5963</v>
      </c>
    </row>
    <row r="1257" spans="1:17" x14ac:dyDescent="0.25">
      <c r="A1257" t="s">
        <v>375</v>
      </c>
      <c r="B1257" t="s">
        <v>312</v>
      </c>
      <c r="C1257" t="s">
        <v>1</v>
      </c>
      <c r="D1257" t="s">
        <v>2</v>
      </c>
      <c r="E1257" t="s">
        <v>142</v>
      </c>
      <c r="F1257" t="s">
        <v>6</v>
      </c>
      <c r="G1257">
        <v>196.49977999999999</v>
      </c>
      <c r="H1257">
        <v>630448.19999999995</v>
      </c>
      <c r="I1257">
        <v>3672375.09</v>
      </c>
      <c r="J1257">
        <v>-69.53</v>
      </c>
      <c r="K1257">
        <v>-69.53</v>
      </c>
      <c r="L1257">
        <v>0</v>
      </c>
      <c r="M1257">
        <v>16081020</v>
      </c>
      <c r="N1257" t="s">
        <v>25</v>
      </c>
      <c r="O1257">
        <v>10</v>
      </c>
      <c r="P1257">
        <v>17</v>
      </c>
      <c r="Q1257">
        <v>5963</v>
      </c>
    </row>
    <row r="1258" spans="1:17" x14ac:dyDescent="0.25">
      <c r="A1258" t="s">
        <v>375</v>
      </c>
      <c r="B1258" t="s">
        <v>312</v>
      </c>
      <c r="C1258" t="s">
        <v>1</v>
      </c>
      <c r="D1258" t="s">
        <v>2</v>
      </c>
      <c r="E1258" t="s">
        <v>143</v>
      </c>
      <c r="F1258" t="s">
        <v>4</v>
      </c>
      <c r="G1258">
        <v>190.59819999999999</v>
      </c>
      <c r="H1258">
        <v>630545.16</v>
      </c>
      <c r="I1258">
        <v>3672375.09</v>
      </c>
      <c r="J1258">
        <v>-69.349999999999994</v>
      </c>
      <c r="K1258">
        <v>-69.349999999999994</v>
      </c>
      <c r="L1258">
        <v>0</v>
      </c>
      <c r="M1258">
        <v>16081919</v>
      </c>
      <c r="N1258" t="s">
        <v>25</v>
      </c>
      <c r="O1258">
        <v>10</v>
      </c>
      <c r="P1258">
        <v>17</v>
      </c>
      <c r="Q1258">
        <v>5963</v>
      </c>
    </row>
    <row r="1259" spans="1:17" x14ac:dyDescent="0.25">
      <c r="A1259" t="s">
        <v>375</v>
      </c>
      <c r="B1259" t="s">
        <v>312</v>
      </c>
      <c r="C1259" t="s">
        <v>1</v>
      </c>
      <c r="D1259" t="s">
        <v>2</v>
      </c>
      <c r="E1259" t="s">
        <v>143</v>
      </c>
      <c r="F1259" t="s">
        <v>6</v>
      </c>
      <c r="G1259">
        <v>184.37877</v>
      </c>
      <c r="H1259">
        <v>630448.19999999995</v>
      </c>
      <c r="I1259">
        <v>3672375.09</v>
      </c>
      <c r="J1259">
        <v>-69.53</v>
      </c>
      <c r="K1259">
        <v>-69.53</v>
      </c>
      <c r="L1259">
        <v>0</v>
      </c>
      <c r="M1259">
        <v>16081020</v>
      </c>
      <c r="N1259" t="s">
        <v>25</v>
      </c>
      <c r="O1259">
        <v>10</v>
      </c>
      <c r="P1259">
        <v>17</v>
      </c>
      <c r="Q1259">
        <v>5963</v>
      </c>
    </row>
    <row r="1260" spans="1:17" x14ac:dyDescent="0.25">
      <c r="A1260" t="s">
        <v>375</v>
      </c>
      <c r="B1260" t="s">
        <v>312</v>
      </c>
      <c r="C1260" t="s">
        <v>1</v>
      </c>
      <c r="D1260" t="s">
        <v>2</v>
      </c>
      <c r="E1260" t="s">
        <v>135</v>
      </c>
      <c r="F1260" t="s">
        <v>4</v>
      </c>
      <c r="G1260">
        <v>142.14913000000001</v>
      </c>
      <c r="H1260">
        <v>630593.64</v>
      </c>
      <c r="I1260">
        <v>3672375.09</v>
      </c>
      <c r="J1260">
        <v>-69.260000000000005</v>
      </c>
      <c r="K1260">
        <v>-69.260000000000005</v>
      </c>
      <c r="L1260">
        <v>0</v>
      </c>
      <c r="M1260">
        <v>16013020</v>
      </c>
      <c r="N1260" t="s">
        <v>25</v>
      </c>
      <c r="O1260">
        <v>10</v>
      </c>
      <c r="P1260">
        <v>17</v>
      </c>
      <c r="Q1260">
        <v>5963</v>
      </c>
    </row>
    <row r="1261" spans="1:17" x14ac:dyDescent="0.25">
      <c r="A1261" t="s">
        <v>375</v>
      </c>
      <c r="B1261" t="s">
        <v>312</v>
      </c>
      <c r="C1261" t="s">
        <v>1</v>
      </c>
      <c r="D1261" t="s">
        <v>2</v>
      </c>
      <c r="E1261" t="s">
        <v>135</v>
      </c>
      <c r="F1261" t="s">
        <v>6</v>
      </c>
      <c r="G1261">
        <v>127.43174999999999</v>
      </c>
      <c r="H1261">
        <v>630593.64</v>
      </c>
      <c r="I1261">
        <v>3672375.09</v>
      </c>
      <c r="J1261">
        <v>-69.260000000000005</v>
      </c>
      <c r="K1261">
        <v>-69.260000000000005</v>
      </c>
      <c r="L1261">
        <v>0</v>
      </c>
      <c r="M1261">
        <v>16030608</v>
      </c>
      <c r="N1261" t="s">
        <v>25</v>
      </c>
      <c r="O1261">
        <v>10</v>
      </c>
      <c r="P1261">
        <v>17</v>
      </c>
      <c r="Q1261">
        <v>5963</v>
      </c>
    </row>
    <row r="1262" spans="1:17" x14ac:dyDescent="0.25">
      <c r="A1262" t="s">
        <v>375</v>
      </c>
      <c r="B1262" t="s">
        <v>312</v>
      </c>
      <c r="C1262" t="s">
        <v>1</v>
      </c>
      <c r="D1262" t="s">
        <v>2</v>
      </c>
      <c r="E1262" t="s">
        <v>136</v>
      </c>
      <c r="F1262" t="s">
        <v>4</v>
      </c>
      <c r="G1262">
        <v>129.68156999999999</v>
      </c>
      <c r="H1262">
        <v>630545.16</v>
      </c>
      <c r="I1262">
        <v>3672375.09</v>
      </c>
      <c r="J1262">
        <v>-69.349999999999994</v>
      </c>
      <c r="K1262">
        <v>-69.349999999999994</v>
      </c>
      <c r="L1262">
        <v>0</v>
      </c>
      <c r="M1262">
        <v>16081918</v>
      </c>
      <c r="N1262" t="s">
        <v>25</v>
      </c>
      <c r="O1262">
        <v>10</v>
      </c>
      <c r="P1262">
        <v>17</v>
      </c>
      <c r="Q1262">
        <v>5963</v>
      </c>
    </row>
    <row r="1263" spans="1:17" x14ac:dyDescent="0.25">
      <c r="A1263" t="s">
        <v>375</v>
      </c>
      <c r="B1263" t="s">
        <v>312</v>
      </c>
      <c r="C1263" t="s">
        <v>1</v>
      </c>
      <c r="D1263" t="s">
        <v>2</v>
      </c>
      <c r="E1263" t="s">
        <v>136</v>
      </c>
      <c r="F1263" t="s">
        <v>6</v>
      </c>
      <c r="G1263">
        <v>119.14028</v>
      </c>
      <c r="H1263">
        <v>630545.16</v>
      </c>
      <c r="I1263">
        <v>3672375.09</v>
      </c>
      <c r="J1263">
        <v>-69.349999999999994</v>
      </c>
      <c r="K1263">
        <v>-69.349999999999994</v>
      </c>
      <c r="L1263">
        <v>0</v>
      </c>
      <c r="M1263">
        <v>16091917</v>
      </c>
      <c r="N1263" t="s">
        <v>25</v>
      </c>
      <c r="O1263">
        <v>10</v>
      </c>
      <c r="P1263">
        <v>17</v>
      </c>
      <c r="Q1263">
        <v>5963</v>
      </c>
    </row>
    <row r="1264" spans="1:17" x14ac:dyDescent="0.25">
      <c r="A1264" t="s">
        <v>375</v>
      </c>
      <c r="B1264" t="s">
        <v>312</v>
      </c>
      <c r="C1264" t="s">
        <v>1</v>
      </c>
      <c r="D1264" t="s">
        <v>2</v>
      </c>
      <c r="E1264" t="s">
        <v>137</v>
      </c>
      <c r="F1264" t="s">
        <v>4</v>
      </c>
      <c r="G1264">
        <v>127.08056000000001</v>
      </c>
      <c r="H1264">
        <v>630545.16</v>
      </c>
      <c r="I1264">
        <v>3672375.09</v>
      </c>
      <c r="J1264">
        <v>-69.349999999999994</v>
      </c>
      <c r="K1264">
        <v>-69.349999999999994</v>
      </c>
      <c r="L1264">
        <v>0</v>
      </c>
      <c r="M1264">
        <v>16081918</v>
      </c>
      <c r="N1264" t="s">
        <v>25</v>
      </c>
      <c r="O1264">
        <v>10</v>
      </c>
      <c r="P1264">
        <v>17</v>
      </c>
      <c r="Q1264">
        <v>5963</v>
      </c>
    </row>
    <row r="1265" spans="1:17" x14ac:dyDescent="0.25">
      <c r="A1265" t="s">
        <v>375</v>
      </c>
      <c r="B1265" t="s">
        <v>312</v>
      </c>
      <c r="C1265" t="s">
        <v>1</v>
      </c>
      <c r="D1265" t="s">
        <v>2</v>
      </c>
      <c r="E1265" t="s">
        <v>137</v>
      </c>
      <c r="F1265" t="s">
        <v>6</v>
      </c>
      <c r="G1265">
        <v>116.65844</v>
      </c>
      <c r="H1265">
        <v>630545.16</v>
      </c>
      <c r="I1265">
        <v>3672375.09</v>
      </c>
      <c r="J1265">
        <v>-69.349999999999994</v>
      </c>
      <c r="K1265">
        <v>-69.349999999999994</v>
      </c>
      <c r="L1265">
        <v>0</v>
      </c>
      <c r="M1265">
        <v>16091917</v>
      </c>
      <c r="N1265" t="s">
        <v>25</v>
      </c>
      <c r="O1265">
        <v>10</v>
      </c>
      <c r="P1265">
        <v>17</v>
      </c>
      <c r="Q1265">
        <v>5963</v>
      </c>
    </row>
    <row r="1266" spans="1:17" x14ac:dyDescent="0.25">
      <c r="A1266" t="s">
        <v>375</v>
      </c>
      <c r="B1266" t="s">
        <v>312</v>
      </c>
      <c r="C1266" t="s">
        <v>1</v>
      </c>
      <c r="D1266" t="s">
        <v>2</v>
      </c>
      <c r="E1266" t="s">
        <v>138</v>
      </c>
      <c r="F1266" t="s">
        <v>4</v>
      </c>
      <c r="G1266">
        <v>173.09029000000001</v>
      </c>
      <c r="H1266">
        <v>630496.68000000005</v>
      </c>
      <c r="I1266">
        <v>3672375.09</v>
      </c>
      <c r="J1266">
        <v>-69.430000000000007</v>
      </c>
      <c r="K1266">
        <v>-69.430000000000007</v>
      </c>
      <c r="L1266">
        <v>0</v>
      </c>
      <c r="M1266">
        <v>16072306</v>
      </c>
      <c r="N1266" t="s">
        <v>25</v>
      </c>
      <c r="O1266">
        <v>10</v>
      </c>
      <c r="P1266">
        <v>17</v>
      </c>
      <c r="Q1266">
        <v>5963</v>
      </c>
    </row>
    <row r="1267" spans="1:17" x14ac:dyDescent="0.25">
      <c r="A1267" t="s">
        <v>375</v>
      </c>
      <c r="B1267" t="s">
        <v>312</v>
      </c>
      <c r="C1267" t="s">
        <v>1</v>
      </c>
      <c r="D1267" t="s">
        <v>2</v>
      </c>
      <c r="E1267" t="s">
        <v>138</v>
      </c>
      <c r="F1267" t="s">
        <v>6</v>
      </c>
      <c r="G1267">
        <v>167.6722</v>
      </c>
      <c r="H1267">
        <v>630496.68000000005</v>
      </c>
      <c r="I1267">
        <v>3672375.09</v>
      </c>
      <c r="J1267">
        <v>-69.430000000000007</v>
      </c>
      <c r="K1267">
        <v>-69.430000000000007</v>
      </c>
      <c r="L1267">
        <v>0</v>
      </c>
      <c r="M1267">
        <v>16063019</v>
      </c>
      <c r="N1267" t="s">
        <v>25</v>
      </c>
      <c r="O1267">
        <v>10</v>
      </c>
      <c r="P1267">
        <v>17</v>
      </c>
      <c r="Q1267">
        <v>5963</v>
      </c>
    </row>
    <row r="1268" spans="1:17" x14ac:dyDescent="0.25">
      <c r="A1268" t="s">
        <v>375</v>
      </c>
      <c r="B1268" t="s">
        <v>312</v>
      </c>
      <c r="C1268" t="s">
        <v>1</v>
      </c>
      <c r="D1268" t="s">
        <v>2</v>
      </c>
      <c r="E1268" t="s">
        <v>139</v>
      </c>
      <c r="F1268" t="s">
        <v>4</v>
      </c>
      <c r="G1268">
        <v>170.58920000000001</v>
      </c>
      <c r="H1268">
        <v>630472.43999999994</v>
      </c>
      <c r="I1268">
        <v>3672375.09</v>
      </c>
      <c r="J1268">
        <v>-69.489999999999995</v>
      </c>
      <c r="K1268">
        <v>-69.489999999999995</v>
      </c>
      <c r="L1268">
        <v>0</v>
      </c>
      <c r="M1268">
        <v>16010520</v>
      </c>
      <c r="N1268" t="s">
        <v>25</v>
      </c>
      <c r="O1268">
        <v>10</v>
      </c>
      <c r="P1268">
        <v>17</v>
      </c>
      <c r="Q1268">
        <v>5963</v>
      </c>
    </row>
    <row r="1269" spans="1:17" x14ac:dyDescent="0.25">
      <c r="A1269" t="s">
        <v>375</v>
      </c>
      <c r="B1269" t="s">
        <v>312</v>
      </c>
      <c r="C1269" t="s">
        <v>1</v>
      </c>
      <c r="D1269" t="s">
        <v>2</v>
      </c>
      <c r="E1269" t="s">
        <v>139</v>
      </c>
      <c r="F1269" t="s">
        <v>6</v>
      </c>
      <c r="G1269">
        <v>165.39462</v>
      </c>
      <c r="H1269">
        <v>630472.43999999994</v>
      </c>
      <c r="I1269">
        <v>3672375.09</v>
      </c>
      <c r="J1269">
        <v>-69.489999999999995</v>
      </c>
      <c r="K1269">
        <v>-69.489999999999995</v>
      </c>
      <c r="L1269">
        <v>0</v>
      </c>
      <c r="M1269">
        <v>16082001</v>
      </c>
      <c r="N1269" t="s">
        <v>25</v>
      </c>
      <c r="O1269">
        <v>10</v>
      </c>
      <c r="P1269">
        <v>17</v>
      </c>
      <c r="Q1269">
        <v>5963</v>
      </c>
    </row>
    <row r="1270" spans="1:17" x14ac:dyDescent="0.25">
      <c r="A1270" t="s">
        <v>375</v>
      </c>
      <c r="B1270" t="s">
        <v>312</v>
      </c>
      <c r="C1270" t="s">
        <v>1</v>
      </c>
      <c r="D1270" t="s">
        <v>2</v>
      </c>
      <c r="E1270" t="s">
        <v>140</v>
      </c>
      <c r="F1270" t="s">
        <v>4</v>
      </c>
      <c r="G1270">
        <v>155.24582000000001</v>
      </c>
      <c r="H1270">
        <v>630545.16</v>
      </c>
      <c r="I1270">
        <v>3672375.09</v>
      </c>
      <c r="J1270">
        <v>-69.349999999999994</v>
      </c>
      <c r="K1270">
        <v>-69.349999999999994</v>
      </c>
      <c r="L1270">
        <v>0</v>
      </c>
      <c r="M1270">
        <v>16081919</v>
      </c>
      <c r="N1270" t="s">
        <v>25</v>
      </c>
      <c r="O1270">
        <v>10</v>
      </c>
      <c r="P1270">
        <v>17</v>
      </c>
      <c r="Q1270">
        <v>5963</v>
      </c>
    </row>
    <row r="1271" spans="1:17" x14ac:dyDescent="0.25">
      <c r="A1271" t="s">
        <v>375</v>
      </c>
      <c r="B1271" t="s">
        <v>312</v>
      </c>
      <c r="C1271" t="s">
        <v>1</v>
      </c>
      <c r="D1271" t="s">
        <v>2</v>
      </c>
      <c r="E1271" t="s">
        <v>140</v>
      </c>
      <c r="F1271" t="s">
        <v>6</v>
      </c>
      <c r="G1271">
        <v>152.14545000000001</v>
      </c>
      <c r="H1271">
        <v>630448.19999999995</v>
      </c>
      <c r="I1271">
        <v>3672375.09</v>
      </c>
      <c r="J1271">
        <v>-69.53</v>
      </c>
      <c r="K1271">
        <v>-69.53</v>
      </c>
      <c r="L1271">
        <v>0</v>
      </c>
      <c r="M1271">
        <v>16073121</v>
      </c>
      <c r="N1271" t="s">
        <v>25</v>
      </c>
      <c r="O1271">
        <v>10</v>
      </c>
      <c r="P1271">
        <v>17</v>
      </c>
      <c r="Q1271">
        <v>5963</v>
      </c>
    </row>
    <row r="1272" spans="1:17" x14ac:dyDescent="0.25">
      <c r="A1272" t="s">
        <v>375</v>
      </c>
      <c r="B1272" t="s">
        <v>313</v>
      </c>
      <c r="C1272" t="s">
        <v>1</v>
      </c>
      <c r="D1272" t="s">
        <v>9</v>
      </c>
      <c r="E1272" t="s">
        <v>3</v>
      </c>
      <c r="F1272" t="s">
        <v>4</v>
      </c>
      <c r="G1272">
        <v>107.78411</v>
      </c>
      <c r="H1272">
        <v>630423.97</v>
      </c>
      <c r="I1272">
        <v>3672375.09</v>
      </c>
      <c r="J1272">
        <v>-69.58</v>
      </c>
      <c r="K1272">
        <v>-69.58</v>
      </c>
      <c r="L1272">
        <v>0</v>
      </c>
      <c r="M1272">
        <v>16072324</v>
      </c>
      <c r="N1272" t="s">
        <v>25</v>
      </c>
      <c r="O1272">
        <v>10</v>
      </c>
      <c r="P1272">
        <v>17</v>
      </c>
      <c r="Q1272">
        <v>5963</v>
      </c>
    </row>
    <row r="1273" spans="1:17" x14ac:dyDescent="0.25">
      <c r="A1273" t="s">
        <v>375</v>
      </c>
      <c r="B1273" t="s">
        <v>313</v>
      </c>
      <c r="C1273" t="s">
        <v>1</v>
      </c>
      <c r="D1273" t="s">
        <v>9</v>
      </c>
      <c r="E1273" t="s">
        <v>3</v>
      </c>
      <c r="F1273" t="s">
        <v>6</v>
      </c>
      <c r="G1273">
        <v>100.85500999999999</v>
      </c>
      <c r="H1273">
        <v>630423.97</v>
      </c>
      <c r="I1273">
        <v>3672375.09</v>
      </c>
      <c r="J1273">
        <v>-69.58</v>
      </c>
      <c r="K1273">
        <v>-69.58</v>
      </c>
      <c r="L1273">
        <v>0</v>
      </c>
      <c r="M1273">
        <v>16080224</v>
      </c>
      <c r="N1273" t="s">
        <v>25</v>
      </c>
      <c r="O1273">
        <v>10</v>
      </c>
      <c r="P1273">
        <v>17</v>
      </c>
      <c r="Q1273">
        <v>5963</v>
      </c>
    </row>
    <row r="1274" spans="1:17" x14ac:dyDescent="0.25">
      <c r="A1274" t="s">
        <v>375</v>
      </c>
      <c r="B1274" t="s">
        <v>313</v>
      </c>
      <c r="C1274" t="s">
        <v>1</v>
      </c>
      <c r="D1274" t="s">
        <v>9</v>
      </c>
      <c r="E1274" t="s">
        <v>255</v>
      </c>
      <c r="F1274" t="s">
        <v>4</v>
      </c>
      <c r="G1274">
        <v>107.78411</v>
      </c>
      <c r="H1274">
        <v>630423.97</v>
      </c>
      <c r="I1274">
        <v>3672375.09</v>
      </c>
      <c r="J1274">
        <v>-69.58</v>
      </c>
      <c r="K1274">
        <v>-69.58</v>
      </c>
      <c r="L1274">
        <v>0</v>
      </c>
      <c r="M1274">
        <v>16072324</v>
      </c>
      <c r="N1274" t="s">
        <v>25</v>
      </c>
      <c r="O1274">
        <v>10</v>
      </c>
      <c r="P1274">
        <v>17</v>
      </c>
      <c r="Q1274">
        <v>5963</v>
      </c>
    </row>
    <row r="1275" spans="1:17" x14ac:dyDescent="0.25">
      <c r="A1275" t="s">
        <v>375</v>
      </c>
      <c r="B1275" t="s">
        <v>313</v>
      </c>
      <c r="C1275" t="s">
        <v>1</v>
      </c>
      <c r="D1275" t="s">
        <v>9</v>
      </c>
      <c r="E1275" t="s">
        <v>255</v>
      </c>
      <c r="F1275" t="s">
        <v>6</v>
      </c>
      <c r="G1275">
        <v>100.85500999999999</v>
      </c>
      <c r="H1275">
        <v>630423.97</v>
      </c>
      <c r="I1275">
        <v>3672375.09</v>
      </c>
      <c r="J1275">
        <v>-69.58</v>
      </c>
      <c r="K1275">
        <v>-69.58</v>
      </c>
      <c r="L1275">
        <v>0</v>
      </c>
      <c r="M1275">
        <v>16080224</v>
      </c>
      <c r="N1275" t="s">
        <v>25</v>
      </c>
      <c r="O1275">
        <v>10</v>
      </c>
      <c r="P1275">
        <v>17</v>
      </c>
      <c r="Q1275">
        <v>5963</v>
      </c>
    </row>
    <row r="1276" spans="1:17" x14ac:dyDescent="0.25">
      <c r="A1276" t="s">
        <v>375</v>
      </c>
      <c r="B1276" t="s">
        <v>313</v>
      </c>
      <c r="C1276" t="s">
        <v>1</v>
      </c>
      <c r="D1276" t="s">
        <v>9</v>
      </c>
      <c r="E1276" t="s">
        <v>7</v>
      </c>
      <c r="F1276" t="s">
        <v>4</v>
      </c>
      <c r="G1276">
        <v>107.78411</v>
      </c>
      <c r="H1276">
        <v>630423.97</v>
      </c>
      <c r="I1276">
        <v>3672375.09</v>
      </c>
      <c r="J1276">
        <v>-69.58</v>
      </c>
      <c r="K1276">
        <v>-69.58</v>
      </c>
      <c r="L1276">
        <v>0</v>
      </c>
      <c r="M1276">
        <v>16072324</v>
      </c>
      <c r="N1276" t="s">
        <v>25</v>
      </c>
      <c r="O1276">
        <v>10</v>
      </c>
      <c r="P1276">
        <v>17</v>
      </c>
      <c r="Q1276">
        <v>5963</v>
      </c>
    </row>
    <row r="1277" spans="1:17" x14ac:dyDescent="0.25">
      <c r="A1277" t="s">
        <v>375</v>
      </c>
      <c r="B1277" t="s">
        <v>313</v>
      </c>
      <c r="C1277" t="s">
        <v>1</v>
      </c>
      <c r="D1277" t="s">
        <v>9</v>
      </c>
      <c r="E1277" t="s">
        <v>7</v>
      </c>
      <c r="F1277" t="s">
        <v>6</v>
      </c>
      <c r="G1277">
        <v>100.85500999999999</v>
      </c>
      <c r="H1277">
        <v>630423.97</v>
      </c>
      <c r="I1277">
        <v>3672375.09</v>
      </c>
      <c r="J1277">
        <v>-69.58</v>
      </c>
      <c r="K1277">
        <v>-69.58</v>
      </c>
      <c r="L1277">
        <v>0</v>
      </c>
      <c r="M1277">
        <v>16080224</v>
      </c>
      <c r="N1277" t="s">
        <v>25</v>
      </c>
      <c r="O1277">
        <v>10</v>
      </c>
      <c r="P1277">
        <v>17</v>
      </c>
      <c r="Q1277">
        <v>5963</v>
      </c>
    </row>
    <row r="1278" spans="1:17" x14ac:dyDescent="0.25">
      <c r="A1278" t="s">
        <v>375</v>
      </c>
      <c r="B1278" t="s">
        <v>313</v>
      </c>
      <c r="C1278" t="s">
        <v>1</v>
      </c>
      <c r="D1278" t="s">
        <v>9</v>
      </c>
      <c r="E1278" t="s">
        <v>252</v>
      </c>
      <c r="F1278" t="s">
        <v>4</v>
      </c>
      <c r="G1278">
        <v>49.120049999999999</v>
      </c>
      <c r="H1278">
        <v>630423.97</v>
      </c>
      <c r="I1278">
        <v>3672375.09</v>
      </c>
      <c r="J1278">
        <v>-69.58</v>
      </c>
      <c r="K1278">
        <v>-69.58</v>
      </c>
      <c r="L1278">
        <v>0</v>
      </c>
      <c r="M1278">
        <v>16072324</v>
      </c>
      <c r="N1278" t="s">
        <v>25</v>
      </c>
      <c r="O1278">
        <v>10</v>
      </c>
      <c r="P1278">
        <v>17</v>
      </c>
      <c r="Q1278">
        <v>5963</v>
      </c>
    </row>
    <row r="1279" spans="1:17" x14ac:dyDescent="0.25">
      <c r="A1279" t="s">
        <v>375</v>
      </c>
      <c r="B1279" t="s">
        <v>313</v>
      </c>
      <c r="C1279" t="s">
        <v>1</v>
      </c>
      <c r="D1279" t="s">
        <v>9</v>
      </c>
      <c r="E1279" t="s">
        <v>252</v>
      </c>
      <c r="F1279" t="s">
        <v>6</v>
      </c>
      <c r="G1279">
        <v>47.180720000000001</v>
      </c>
      <c r="H1279">
        <v>630423.97</v>
      </c>
      <c r="I1279">
        <v>3672375.09</v>
      </c>
      <c r="J1279">
        <v>-69.58</v>
      </c>
      <c r="K1279">
        <v>-69.58</v>
      </c>
      <c r="L1279">
        <v>0</v>
      </c>
      <c r="M1279">
        <v>16080224</v>
      </c>
      <c r="N1279" t="s">
        <v>25</v>
      </c>
      <c r="O1279">
        <v>10</v>
      </c>
      <c r="P1279">
        <v>17</v>
      </c>
      <c r="Q1279">
        <v>5963</v>
      </c>
    </row>
    <row r="1280" spans="1:17" x14ac:dyDescent="0.25">
      <c r="A1280" t="s">
        <v>375</v>
      </c>
      <c r="B1280" t="s">
        <v>313</v>
      </c>
      <c r="C1280" t="s">
        <v>1</v>
      </c>
      <c r="D1280" t="s">
        <v>9</v>
      </c>
      <c r="E1280" t="s">
        <v>253</v>
      </c>
      <c r="F1280" t="s">
        <v>4</v>
      </c>
      <c r="G1280">
        <v>29.08717</v>
      </c>
      <c r="H1280">
        <v>630423.97</v>
      </c>
      <c r="I1280">
        <v>3672375.09</v>
      </c>
      <c r="J1280">
        <v>-69.58</v>
      </c>
      <c r="K1280">
        <v>-69.58</v>
      </c>
      <c r="L1280">
        <v>0</v>
      </c>
      <c r="M1280">
        <v>16072324</v>
      </c>
      <c r="N1280" t="s">
        <v>25</v>
      </c>
      <c r="O1280">
        <v>10</v>
      </c>
      <c r="P1280">
        <v>17</v>
      </c>
      <c r="Q1280">
        <v>5963</v>
      </c>
    </row>
    <row r="1281" spans="1:17" x14ac:dyDescent="0.25">
      <c r="A1281" t="s">
        <v>375</v>
      </c>
      <c r="B1281" t="s">
        <v>313</v>
      </c>
      <c r="C1281" t="s">
        <v>1</v>
      </c>
      <c r="D1281" t="s">
        <v>9</v>
      </c>
      <c r="E1281" t="s">
        <v>253</v>
      </c>
      <c r="F1281" t="s">
        <v>6</v>
      </c>
      <c r="G1281">
        <v>26.852429999999998</v>
      </c>
      <c r="H1281">
        <v>630399.73</v>
      </c>
      <c r="I1281">
        <v>3672375.09</v>
      </c>
      <c r="J1281">
        <v>-69.62</v>
      </c>
      <c r="K1281">
        <v>-69.62</v>
      </c>
      <c r="L1281">
        <v>0</v>
      </c>
      <c r="M1281">
        <v>16062024</v>
      </c>
      <c r="N1281" t="s">
        <v>25</v>
      </c>
      <c r="O1281">
        <v>10</v>
      </c>
      <c r="P1281">
        <v>17</v>
      </c>
      <c r="Q1281">
        <v>5963</v>
      </c>
    </row>
    <row r="1282" spans="1:17" x14ac:dyDescent="0.25">
      <c r="A1282" t="s">
        <v>375</v>
      </c>
      <c r="B1282" t="s">
        <v>313</v>
      </c>
      <c r="C1282" t="s">
        <v>1</v>
      </c>
      <c r="D1282" t="s">
        <v>9</v>
      </c>
      <c r="E1282" t="s">
        <v>254</v>
      </c>
      <c r="F1282" t="s">
        <v>4</v>
      </c>
      <c r="G1282">
        <v>34.899760000000001</v>
      </c>
      <c r="H1282">
        <v>630399.73</v>
      </c>
      <c r="I1282">
        <v>3672375.09</v>
      </c>
      <c r="J1282">
        <v>-69.62</v>
      </c>
      <c r="K1282">
        <v>-69.62</v>
      </c>
      <c r="L1282">
        <v>0</v>
      </c>
      <c r="M1282">
        <v>16072324</v>
      </c>
      <c r="N1282" t="s">
        <v>25</v>
      </c>
      <c r="O1282">
        <v>10</v>
      </c>
      <c r="P1282">
        <v>17</v>
      </c>
      <c r="Q1282">
        <v>5963</v>
      </c>
    </row>
    <row r="1283" spans="1:17" x14ac:dyDescent="0.25">
      <c r="A1283" t="s">
        <v>375</v>
      </c>
      <c r="B1283" t="s">
        <v>313</v>
      </c>
      <c r="C1283" t="s">
        <v>1</v>
      </c>
      <c r="D1283" t="s">
        <v>9</v>
      </c>
      <c r="E1283" t="s">
        <v>254</v>
      </c>
      <c r="F1283" t="s">
        <v>6</v>
      </c>
      <c r="G1283">
        <v>31.692430000000002</v>
      </c>
      <c r="H1283">
        <v>630399.73</v>
      </c>
      <c r="I1283">
        <v>3672375.09</v>
      </c>
      <c r="J1283">
        <v>-69.62</v>
      </c>
      <c r="K1283">
        <v>-69.62</v>
      </c>
      <c r="L1283">
        <v>0</v>
      </c>
      <c r="M1283">
        <v>16080224</v>
      </c>
      <c r="N1283" t="s">
        <v>25</v>
      </c>
      <c r="O1283">
        <v>10</v>
      </c>
      <c r="P1283">
        <v>17</v>
      </c>
      <c r="Q1283">
        <v>5963</v>
      </c>
    </row>
    <row r="1284" spans="1:17" x14ac:dyDescent="0.25">
      <c r="A1284" t="s">
        <v>375</v>
      </c>
      <c r="B1284" t="s">
        <v>313</v>
      </c>
      <c r="C1284" t="s">
        <v>1</v>
      </c>
      <c r="D1284" t="s">
        <v>9</v>
      </c>
      <c r="E1284" t="s">
        <v>256</v>
      </c>
      <c r="F1284" t="s">
        <v>4</v>
      </c>
      <c r="G1284">
        <v>1.32175</v>
      </c>
      <c r="H1284">
        <v>630714.82999999996</v>
      </c>
      <c r="I1284">
        <v>3672232.85</v>
      </c>
      <c r="J1284">
        <v>-68.91</v>
      </c>
      <c r="K1284">
        <v>-68.91</v>
      </c>
      <c r="L1284">
        <v>0</v>
      </c>
      <c r="M1284">
        <v>16052308</v>
      </c>
      <c r="N1284" t="s">
        <v>25</v>
      </c>
      <c r="O1284">
        <v>10</v>
      </c>
      <c r="P1284">
        <v>17</v>
      </c>
      <c r="Q1284">
        <v>5963</v>
      </c>
    </row>
    <row r="1285" spans="1:17" x14ac:dyDescent="0.25">
      <c r="A1285" t="s">
        <v>375</v>
      </c>
      <c r="B1285" t="s">
        <v>313</v>
      </c>
      <c r="C1285" t="s">
        <v>1</v>
      </c>
      <c r="D1285" t="s">
        <v>9</v>
      </c>
      <c r="E1285" t="s">
        <v>256</v>
      </c>
      <c r="F1285" t="s">
        <v>6</v>
      </c>
      <c r="G1285">
        <v>1.1831100000000001</v>
      </c>
      <c r="H1285">
        <v>630714.82999999996</v>
      </c>
      <c r="I1285">
        <v>3672232.85</v>
      </c>
      <c r="J1285">
        <v>-68.91</v>
      </c>
      <c r="K1285">
        <v>-68.91</v>
      </c>
      <c r="L1285">
        <v>0</v>
      </c>
      <c r="M1285">
        <v>16050808</v>
      </c>
      <c r="N1285" t="s">
        <v>25</v>
      </c>
      <c r="O1285">
        <v>10</v>
      </c>
      <c r="P1285">
        <v>17</v>
      </c>
      <c r="Q1285">
        <v>5963</v>
      </c>
    </row>
    <row r="1286" spans="1:17" x14ac:dyDescent="0.25">
      <c r="A1286" t="s">
        <v>375</v>
      </c>
      <c r="B1286" t="s">
        <v>313</v>
      </c>
      <c r="C1286" t="s">
        <v>1</v>
      </c>
      <c r="D1286" t="s">
        <v>9</v>
      </c>
      <c r="E1286" t="s">
        <v>134</v>
      </c>
      <c r="F1286" t="s">
        <v>4</v>
      </c>
      <c r="G1286">
        <v>1.32175</v>
      </c>
      <c r="H1286">
        <v>630714.82999999996</v>
      </c>
      <c r="I1286">
        <v>3672232.85</v>
      </c>
      <c r="J1286">
        <v>-68.91</v>
      </c>
      <c r="K1286">
        <v>-68.91</v>
      </c>
      <c r="L1286">
        <v>0</v>
      </c>
      <c r="M1286">
        <v>16052308</v>
      </c>
      <c r="N1286" t="s">
        <v>25</v>
      </c>
      <c r="O1286">
        <v>10</v>
      </c>
      <c r="P1286">
        <v>17</v>
      </c>
      <c r="Q1286">
        <v>5963</v>
      </c>
    </row>
    <row r="1287" spans="1:17" x14ac:dyDescent="0.25">
      <c r="A1287" t="s">
        <v>375</v>
      </c>
      <c r="B1287" t="s">
        <v>313</v>
      </c>
      <c r="C1287" t="s">
        <v>1</v>
      </c>
      <c r="D1287" t="s">
        <v>9</v>
      </c>
      <c r="E1287" t="s">
        <v>134</v>
      </c>
      <c r="F1287" t="s">
        <v>6</v>
      </c>
      <c r="G1287">
        <v>1.1831100000000001</v>
      </c>
      <c r="H1287">
        <v>630714.82999999996</v>
      </c>
      <c r="I1287">
        <v>3672232.85</v>
      </c>
      <c r="J1287">
        <v>-68.91</v>
      </c>
      <c r="K1287">
        <v>-68.91</v>
      </c>
      <c r="L1287">
        <v>0</v>
      </c>
      <c r="M1287">
        <v>16050808</v>
      </c>
      <c r="N1287" t="s">
        <v>25</v>
      </c>
      <c r="O1287">
        <v>10</v>
      </c>
      <c r="P1287">
        <v>17</v>
      </c>
      <c r="Q1287">
        <v>5963</v>
      </c>
    </row>
    <row r="1288" spans="1:17" x14ac:dyDescent="0.25">
      <c r="A1288" t="s">
        <v>375</v>
      </c>
      <c r="B1288" t="s">
        <v>313</v>
      </c>
      <c r="C1288" t="s">
        <v>1</v>
      </c>
      <c r="D1288" t="s">
        <v>9</v>
      </c>
      <c r="E1288" t="s">
        <v>141</v>
      </c>
      <c r="F1288" t="s">
        <v>4</v>
      </c>
      <c r="G1288">
        <v>16.409759999999999</v>
      </c>
      <c r="H1288">
        <v>630423.97</v>
      </c>
      <c r="I1288">
        <v>3672375.09</v>
      </c>
      <c r="J1288">
        <v>-69.58</v>
      </c>
      <c r="K1288">
        <v>-69.58</v>
      </c>
      <c r="L1288">
        <v>0</v>
      </c>
      <c r="M1288">
        <v>16072324</v>
      </c>
      <c r="N1288" t="s">
        <v>25</v>
      </c>
      <c r="O1288">
        <v>10</v>
      </c>
      <c r="P1288">
        <v>17</v>
      </c>
      <c r="Q1288">
        <v>5963</v>
      </c>
    </row>
    <row r="1289" spans="1:17" x14ac:dyDescent="0.25">
      <c r="A1289" t="s">
        <v>375</v>
      </c>
      <c r="B1289" t="s">
        <v>313</v>
      </c>
      <c r="C1289" t="s">
        <v>1</v>
      </c>
      <c r="D1289" t="s">
        <v>9</v>
      </c>
      <c r="E1289" t="s">
        <v>141</v>
      </c>
      <c r="F1289" t="s">
        <v>6</v>
      </c>
      <c r="G1289">
        <v>15.958690000000001</v>
      </c>
      <c r="H1289">
        <v>630423.97</v>
      </c>
      <c r="I1289">
        <v>3672375.09</v>
      </c>
      <c r="J1289">
        <v>-69.58</v>
      </c>
      <c r="K1289">
        <v>-69.58</v>
      </c>
      <c r="L1289">
        <v>0</v>
      </c>
      <c r="M1289">
        <v>16080224</v>
      </c>
      <c r="N1289" t="s">
        <v>25</v>
      </c>
      <c r="O1289">
        <v>10</v>
      </c>
      <c r="P1289">
        <v>17</v>
      </c>
      <c r="Q1289">
        <v>5963</v>
      </c>
    </row>
    <row r="1290" spans="1:17" x14ac:dyDescent="0.25">
      <c r="A1290" t="s">
        <v>375</v>
      </c>
      <c r="B1290" t="s">
        <v>313</v>
      </c>
      <c r="C1290" t="s">
        <v>1</v>
      </c>
      <c r="D1290" t="s">
        <v>9</v>
      </c>
      <c r="E1290" t="s">
        <v>142</v>
      </c>
      <c r="F1290" t="s">
        <v>4</v>
      </c>
      <c r="G1290">
        <v>16.721720000000001</v>
      </c>
      <c r="H1290">
        <v>630423.97</v>
      </c>
      <c r="I1290">
        <v>3672375.09</v>
      </c>
      <c r="J1290">
        <v>-69.58</v>
      </c>
      <c r="K1290">
        <v>-69.58</v>
      </c>
      <c r="L1290">
        <v>0</v>
      </c>
      <c r="M1290">
        <v>16072324</v>
      </c>
      <c r="N1290" t="s">
        <v>25</v>
      </c>
      <c r="O1290">
        <v>10</v>
      </c>
      <c r="P1290">
        <v>17</v>
      </c>
      <c r="Q1290">
        <v>5963</v>
      </c>
    </row>
    <row r="1291" spans="1:17" x14ac:dyDescent="0.25">
      <c r="A1291" t="s">
        <v>375</v>
      </c>
      <c r="B1291" t="s">
        <v>313</v>
      </c>
      <c r="C1291" t="s">
        <v>1</v>
      </c>
      <c r="D1291" t="s">
        <v>9</v>
      </c>
      <c r="E1291" t="s">
        <v>142</v>
      </c>
      <c r="F1291" t="s">
        <v>6</v>
      </c>
      <c r="G1291">
        <v>16.025379999999998</v>
      </c>
      <c r="H1291">
        <v>630423.97</v>
      </c>
      <c r="I1291">
        <v>3672375.09</v>
      </c>
      <c r="J1291">
        <v>-69.58</v>
      </c>
      <c r="K1291">
        <v>-69.58</v>
      </c>
      <c r="L1291">
        <v>0</v>
      </c>
      <c r="M1291">
        <v>16080224</v>
      </c>
      <c r="N1291" t="s">
        <v>25</v>
      </c>
      <c r="O1291">
        <v>10</v>
      </c>
      <c r="P1291">
        <v>17</v>
      </c>
      <c r="Q1291">
        <v>5963</v>
      </c>
    </row>
    <row r="1292" spans="1:17" x14ac:dyDescent="0.25">
      <c r="A1292" t="s">
        <v>375</v>
      </c>
      <c r="B1292" t="s">
        <v>313</v>
      </c>
      <c r="C1292" t="s">
        <v>1</v>
      </c>
      <c r="D1292" t="s">
        <v>9</v>
      </c>
      <c r="E1292" t="s">
        <v>143</v>
      </c>
      <c r="F1292" t="s">
        <v>4</v>
      </c>
      <c r="G1292">
        <v>15.988569999999999</v>
      </c>
      <c r="H1292">
        <v>630423.97</v>
      </c>
      <c r="I1292">
        <v>3672375.09</v>
      </c>
      <c r="J1292">
        <v>-69.58</v>
      </c>
      <c r="K1292">
        <v>-69.58</v>
      </c>
      <c r="L1292">
        <v>0</v>
      </c>
      <c r="M1292">
        <v>16072324</v>
      </c>
      <c r="N1292" t="s">
        <v>25</v>
      </c>
      <c r="O1292">
        <v>10</v>
      </c>
      <c r="P1292">
        <v>17</v>
      </c>
      <c r="Q1292">
        <v>5963</v>
      </c>
    </row>
    <row r="1293" spans="1:17" x14ac:dyDescent="0.25">
      <c r="A1293" t="s">
        <v>375</v>
      </c>
      <c r="B1293" t="s">
        <v>313</v>
      </c>
      <c r="C1293" t="s">
        <v>1</v>
      </c>
      <c r="D1293" t="s">
        <v>9</v>
      </c>
      <c r="E1293" t="s">
        <v>143</v>
      </c>
      <c r="F1293" t="s">
        <v>6</v>
      </c>
      <c r="G1293">
        <v>15.19666</v>
      </c>
      <c r="H1293">
        <v>630423.97</v>
      </c>
      <c r="I1293">
        <v>3672375.09</v>
      </c>
      <c r="J1293">
        <v>-69.58</v>
      </c>
      <c r="K1293">
        <v>-69.58</v>
      </c>
      <c r="L1293">
        <v>0</v>
      </c>
      <c r="M1293">
        <v>16080224</v>
      </c>
      <c r="N1293" t="s">
        <v>25</v>
      </c>
      <c r="O1293">
        <v>10</v>
      </c>
      <c r="P1293">
        <v>17</v>
      </c>
      <c r="Q1293">
        <v>5963</v>
      </c>
    </row>
    <row r="1294" spans="1:17" x14ac:dyDescent="0.25">
      <c r="A1294" t="s">
        <v>375</v>
      </c>
      <c r="B1294" t="s">
        <v>313</v>
      </c>
      <c r="C1294" t="s">
        <v>1</v>
      </c>
      <c r="D1294" t="s">
        <v>9</v>
      </c>
      <c r="E1294" t="s">
        <v>135</v>
      </c>
      <c r="F1294" t="s">
        <v>4</v>
      </c>
      <c r="G1294">
        <v>10.30315</v>
      </c>
      <c r="H1294">
        <v>630423.97</v>
      </c>
      <c r="I1294">
        <v>3672375.09</v>
      </c>
      <c r="J1294">
        <v>-69.58</v>
      </c>
      <c r="K1294">
        <v>-69.58</v>
      </c>
      <c r="L1294">
        <v>0</v>
      </c>
      <c r="M1294">
        <v>16072324</v>
      </c>
      <c r="N1294" t="s">
        <v>25</v>
      </c>
      <c r="O1294">
        <v>10</v>
      </c>
      <c r="P1294">
        <v>17</v>
      </c>
      <c r="Q1294">
        <v>5963</v>
      </c>
    </row>
    <row r="1295" spans="1:17" x14ac:dyDescent="0.25">
      <c r="A1295" t="s">
        <v>375</v>
      </c>
      <c r="B1295" t="s">
        <v>313</v>
      </c>
      <c r="C1295" t="s">
        <v>1</v>
      </c>
      <c r="D1295" t="s">
        <v>9</v>
      </c>
      <c r="E1295" t="s">
        <v>135</v>
      </c>
      <c r="F1295" t="s">
        <v>6</v>
      </c>
      <c r="G1295">
        <v>9.4080600000000008</v>
      </c>
      <c r="H1295">
        <v>630399.73</v>
      </c>
      <c r="I1295">
        <v>3672375.09</v>
      </c>
      <c r="J1295">
        <v>-69.62</v>
      </c>
      <c r="K1295">
        <v>-69.62</v>
      </c>
      <c r="L1295">
        <v>0</v>
      </c>
      <c r="M1295">
        <v>16062024</v>
      </c>
      <c r="N1295" t="s">
        <v>25</v>
      </c>
      <c r="O1295">
        <v>10</v>
      </c>
      <c r="P1295">
        <v>17</v>
      </c>
      <c r="Q1295">
        <v>5963</v>
      </c>
    </row>
    <row r="1296" spans="1:17" x14ac:dyDescent="0.25">
      <c r="A1296" t="s">
        <v>375</v>
      </c>
      <c r="B1296" t="s">
        <v>313</v>
      </c>
      <c r="C1296" t="s">
        <v>1</v>
      </c>
      <c r="D1296" t="s">
        <v>9</v>
      </c>
      <c r="E1296" t="s">
        <v>136</v>
      </c>
      <c r="F1296" t="s">
        <v>4</v>
      </c>
      <c r="G1296">
        <v>9.6130700000000004</v>
      </c>
      <c r="H1296">
        <v>630423.97</v>
      </c>
      <c r="I1296">
        <v>3672375.09</v>
      </c>
      <c r="J1296">
        <v>-69.58</v>
      </c>
      <c r="K1296">
        <v>-69.58</v>
      </c>
      <c r="L1296">
        <v>0</v>
      </c>
      <c r="M1296">
        <v>16072324</v>
      </c>
      <c r="N1296" t="s">
        <v>25</v>
      </c>
      <c r="O1296">
        <v>10</v>
      </c>
      <c r="P1296">
        <v>17</v>
      </c>
      <c r="Q1296">
        <v>5963</v>
      </c>
    </row>
    <row r="1297" spans="1:17" x14ac:dyDescent="0.25">
      <c r="A1297" t="s">
        <v>375</v>
      </c>
      <c r="B1297" t="s">
        <v>313</v>
      </c>
      <c r="C1297" t="s">
        <v>1</v>
      </c>
      <c r="D1297" t="s">
        <v>9</v>
      </c>
      <c r="E1297" t="s">
        <v>136</v>
      </c>
      <c r="F1297" t="s">
        <v>6</v>
      </c>
      <c r="G1297">
        <v>8.9546100000000006</v>
      </c>
      <c r="H1297">
        <v>630399.73</v>
      </c>
      <c r="I1297">
        <v>3672375.09</v>
      </c>
      <c r="J1297">
        <v>-69.62</v>
      </c>
      <c r="K1297">
        <v>-69.62</v>
      </c>
      <c r="L1297">
        <v>0</v>
      </c>
      <c r="M1297">
        <v>16062024</v>
      </c>
      <c r="N1297" t="s">
        <v>25</v>
      </c>
      <c r="O1297">
        <v>10</v>
      </c>
      <c r="P1297">
        <v>17</v>
      </c>
      <c r="Q1297">
        <v>5963</v>
      </c>
    </row>
    <row r="1298" spans="1:17" x14ac:dyDescent="0.25">
      <c r="A1298" t="s">
        <v>375</v>
      </c>
      <c r="B1298" t="s">
        <v>313</v>
      </c>
      <c r="C1298" t="s">
        <v>1</v>
      </c>
      <c r="D1298" t="s">
        <v>9</v>
      </c>
      <c r="E1298" t="s">
        <v>137</v>
      </c>
      <c r="F1298" t="s">
        <v>4</v>
      </c>
      <c r="G1298">
        <v>9.1883499999999998</v>
      </c>
      <c r="H1298">
        <v>630399.73</v>
      </c>
      <c r="I1298">
        <v>3672375.09</v>
      </c>
      <c r="J1298">
        <v>-69.62</v>
      </c>
      <c r="K1298">
        <v>-69.62</v>
      </c>
      <c r="L1298">
        <v>0</v>
      </c>
      <c r="M1298">
        <v>16072324</v>
      </c>
      <c r="N1298" t="s">
        <v>25</v>
      </c>
      <c r="O1298">
        <v>10</v>
      </c>
      <c r="P1298">
        <v>17</v>
      </c>
      <c r="Q1298">
        <v>5963</v>
      </c>
    </row>
    <row r="1299" spans="1:17" x14ac:dyDescent="0.25">
      <c r="A1299" t="s">
        <v>375</v>
      </c>
      <c r="B1299" t="s">
        <v>313</v>
      </c>
      <c r="C1299" t="s">
        <v>1</v>
      </c>
      <c r="D1299" t="s">
        <v>9</v>
      </c>
      <c r="E1299" t="s">
        <v>137</v>
      </c>
      <c r="F1299" t="s">
        <v>6</v>
      </c>
      <c r="G1299">
        <v>8.4897600000000004</v>
      </c>
      <c r="H1299">
        <v>630399.73</v>
      </c>
      <c r="I1299">
        <v>3672375.09</v>
      </c>
      <c r="J1299">
        <v>-69.62</v>
      </c>
      <c r="K1299">
        <v>-69.62</v>
      </c>
      <c r="L1299">
        <v>0</v>
      </c>
      <c r="M1299">
        <v>16062024</v>
      </c>
      <c r="N1299" t="s">
        <v>25</v>
      </c>
      <c r="O1299">
        <v>10</v>
      </c>
      <c r="P1299">
        <v>17</v>
      </c>
      <c r="Q1299">
        <v>5963</v>
      </c>
    </row>
    <row r="1300" spans="1:17" x14ac:dyDescent="0.25">
      <c r="A1300" t="s">
        <v>375</v>
      </c>
      <c r="B1300" t="s">
        <v>313</v>
      </c>
      <c r="C1300" t="s">
        <v>1</v>
      </c>
      <c r="D1300" t="s">
        <v>9</v>
      </c>
      <c r="E1300" t="s">
        <v>138</v>
      </c>
      <c r="F1300" t="s">
        <v>4</v>
      </c>
      <c r="G1300">
        <v>9.2635799999999993</v>
      </c>
      <c r="H1300">
        <v>630375.49</v>
      </c>
      <c r="I1300">
        <v>3672375.09</v>
      </c>
      <c r="J1300">
        <v>-69.680000000000007</v>
      </c>
      <c r="K1300">
        <v>-69.680000000000007</v>
      </c>
      <c r="L1300">
        <v>0</v>
      </c>
      <c r="M1300">
        <v>16072924</v>
      </c>
      <c r="N1300" t="s">
        <v>25</v>
      </c>
      <c r="O1300">
        <v>10</v>
      </c>
      <c r="P1300">
        <v>17</v>
      </c>
      <c r="Q1300">
        <v>5963</v>
      </c>
    </row>
    <row r="1301" spans="1:17" x14ac:dyDescent="0.25">
      <c r="A1301" t="s">
        <v>375</v>
      </c>
      <c r="B1301" t="s">
        <v>313</v>
      </c>
      <c r="C1301" t="s">
        <v>1</v>
      </c>
      <c r="D1301" t="s">
        <v>9</v>
      </c>
      <c r="E1301" t="s">
        <v>138</v>
      </c>
      <c r="F1301" t="s">
        <v>6</v>
      </c>
      <c r="G1301">
        <v>9.2052999999999994</v>
      </c>
      <c r="H1301">
        <v>630375.49</v>
      </c>
      <c r="I1301">
        <v>3672375.09</v>
      </c>
      <c r="J1301">
        <v>-69.680000000000007</v>
      </c>
      <c r="K1301">
        <v>-69.680000000000007</v>
      </c>
      <c r="L1301">
        <v>0</v>
      </c>
      <c r="M1301">
        <v>16062024</v>
      </c>
      <c r="N1301" t="s">
        <v>25</v>
      </c>
      <c r="O1301">
        <v>10</v>
      </c>
      <c r="P1301">
        <v>17</v>
      </c>
      <c r="Q1301">
        <v>5963</v>
      </c>
    </row>
    <row r="1302" spans="1:17" x14ac:dyDescent="0.25">
      <c r="A1302" t="s">
        <v>375</v>
      </c>
      <c r="B1302" t="s">
        <v>313</v>
      </c>
      <c r="C1302" t="s">
        <v>1</v>
      </c>
      <c r="D1302" t="s">
        <v>9</v>
      </c>
      <c r="E1302" t="s">
        <v>139</v>
      </c>
      <c r="F1302" t="s">
        <v>4</v>
      </c>
      <c r="G1302">
        <v>13.00142</v>
      </c>
      <c r="H1302">
        <v>630399.73</v>
      </c>
      <c r="I1302">
        <v>3672375.09</v>
      </c>
      <c r="J1302">
        <v>-69.62</v>
      </c>
      <c r="K1302">
        <v>-69.62</v>
      </c>
      <c r="L1302">
        <v>0</v>
      </c>
      <c r="M1302">
        <v>16072324</v>
      </c>
      <c r="N1302" t="s">
        <v>25</v>
      </c>
      <c r="O1302">
        <v>10</v>
      </c>
      <c r="P1302">
        <v>17</v>
      </c>
      <c r="Q1302">
        <v>5963</v>
      </c>
    </row>
    <row r="1303" spans="1:17" x14ac:dyDescent="0.25">
      <c r="A1303" t="s">
        <v>375</v>
      </c>
      <c r="B1303" t="s">
        <v>313</v>
      </c>
      <c r="C1303" t="s">
        <v>1</v>
      </c>
      <c r="D1303" t="s">
        <v>9</v>
      </c>
      <c r="E1303" t="s">
        <v>139</v>
      </c>
      <c r="F1303" t="s">
        <v>6</v>
      </c>
      <c r="G1303">
        <v>12.285909999999999</v>
      </c>
      <c r="H1303">
        <v>630399.73</v>
      </c>
      <c r="I1303">
        <v>3672375.09</v>
      </c>
      <c r="J1303">
        <v>-69.62</v>
      </c>
      <c r="K1303">
        <v>-69.62</v>
      </c>
      <c r="L1303">
        <v>0</v>
      </c>
      <c r="M1303">
        <v>16080224</v>
      </c>
      <c r="N1303" t="s">
        <v>25</v>
      </c>
      <c r="O1303">
        <v>10</v>
      </c>
      <c r="P1303">
        <v>17</v>
      </c>
      <c r="Q1303">
        <v>5963</v>
      </c>
    </row>
    <row r="1304" spans="1:17" x14ac:dyDescent="0.25">
      <c r="A1304" t="s">
        <v>375</v>
      </c>
      <c r="B1304" t="s">
        <v>313</v>
      </c>
      <c r="C1304" t="s">
        <v>1</v>
      </c>
      <c r="D1304" t="s">
        <v>9</v>
      </c>
      <c r="E1304" t="s">
        <v>140</v>
      </c>
      <c r="F1304" t="s">
        <v>4</v>
      </c>
      <c r="G1304">
        <v>12.78776</v>
      </c>
      <c r="H1304">
        <v>630399.73</v>
      </c>
      <c r="I1304">
        <v>3672375.09</v>
      </c>
      <c r="J1304">
        <v>-69.62</v>
      </c>
      <c r="K1304">
        <v>-69.62</v>
      </c>
      <c r="L1304">
        <v>0</v>
      </c>
      <c r="M1304">
        <v>16072324</v>
      </c>
      <c r="N1304" t="s">
        <v>25</v>
      </c>
      <c r="O1304">
        <v>10</v>
      </c>
      <c r="P1304">
        <v>17</v>
      </c>
      <c r="Q1304">
        <v>5963</v>
      </c>
    </row>
    <row r="1305" spans="1:17" x14ac:dyDescent="0.25">
      <c r="A1305" t="s">
        <v>375</v>
      </c>
      <c r="B1305" t="s">
        <v>313</v>
      </c>
      <c r="C1305" t="s">
        <v>1</v>
      </c>
      <c r="D1305" t="s">
        <v>9</v>
      </c>
      <c r="E1305" t="s">
        <v>140</v>
      </c>
      <c r="F1305" t="s">
        <v>6</v>
      </c>
      <c r="G1305">
        <v>11.92202</v>
      </c>
      <c r="H1305">
        <v>630399.73</v>
      </c>
      <c r="I1305">
        <v>3672375.09</v>
      </c>
      <c r="J1305">
        <v>-69.62</v>
      </c>
      <c r="K1305">
        <v>-69.62</v>
      </c>
      <c r="L1305">
        <v>0</v>
      </c>
      <c r="M1305">
        <v>16080224</v>
      </c>
      <c r="N1305" t="s">
        <v>25</v>
      </c>
      <c r="O1305">
        <v>10</v>
      </c>
      <c r="P1305">
        <v>17</v>
      </c>
      <c r="Q1305">
        <v>5963</v>
      </c>
    </row>
    <row r="1306" spans="1:17" x14ac:dyDescent="0.25">
      <c r="A1306" t="s">
        <v>375</v>
      </c>
      <c r="B1306" t="s">
        <v>314</v>
      </c>
      <c r="C1306" t="s">
        <v>10</v>
      </c>
      <c r="D1306" t="s">
        <v>2</v>
      </c>
      <c r="E1306" t="s">
        <v>3</v>
      </c>
      <c r="F1306" t="s">
        <v>4</v>
      </c>
      <c r="G1306">
        <v>342.77528000000001</v>
      </c>
      <c r="H1306">
        <v>630714.82999999996</v>
      </c>
      <c r="I1306">
        <v>3672161.72</v>
      </c>
      <c r="J1306">
        <v>-68.86</v>
      </c>
      <c r="K1306">
        <v>-68.86</v>
      </c>
      <c r="L1306">
        <v>0</v>
      </c>
      <c r="M1306">
        <v>16052102</v>
      </c>
      <c r="N1306" t="s">
        <v>25</v>
      </c>
      <c r="O1306">
        <v>30</v>
      </c>
      <c r="P1306">
        <v>35</v>
      </c>
      <c r="Q1306">
        <v>5963</v>
      </c>
    </row>
    <row r="1307" spans="1:17" x14ac:dyDescent="0.25">
      <c r="A1307" t="s">
        <v>375</v>
      </c>
      <c r="B1307" t="s">
        <v>314</v>
      </c>
      <c r="C1307" t="s">
        <v>10</v>
      </c>
      <c r="D1307" t="s">
        <v>2</v>
      </c>
      <c r="E1307" t="s">
        <v>251</v>
      </c>
      <c r="F1307" t="s">
        <v>4</v>
      </c>
      <c r="G1307">
        <v>17.023700000000002</v>
      </c>
      <c r="H1307">
        <v>629200</v>
      </c>
      <c r="I1307">
        <v>3671900</v>
      </c>
      <c r="J1307">
        <v>-69.790000000000006</v>
      </c>
      <c r="K1307">
        <v>-69.790000000000006</v>
      </c>
      <c r="L1307">
        <v>0</v>
      </c>
      <c r="M1307">
        <v>16062720</v>
      </c>
      <c r="N1307" t="s">
        <v>25</v>
      </c>
      <c r="O1307">
        <v>30</v>
      </c>
      <c r="P1307">
        <v>35</v>
      </c>
      <c r="Q1307">
        <v>5963</v>
      </c>
    </row>
    <row r="1308" spans="1:17" x14ac:dyDescent="0.25">
      <c r="A1308" t="s">
        <v>375</v>
      </c>
      <c r="B1308" t="s">
        <v>314</v>
      </c>
      <c r="C1308" t="s">
        <v>10</v>
      </c>
      <c r="D1308" t="s">
        <v>2</v>
      </c>
      <c r="E1308" t="s">
        <v>257</v>
      </c>
      <c r="F1308" t="s">
        <v>4</v>
      </c>
      <c r="G1308">
        <v>142.90031999999999</v>
      </c>
      <c r="H1308">
        <v>630700</v>
      </c>
      <c r="I1308">
        <v>3672475</v>
      </c>
      <c r="J1308">
        <v>-69.069999999999993</v>
      </c>
      <c r="K1308">
        <v>-69.069999999999993</v>
      </c>
      <c r="L1308">
        <v>0</v>
      </c>
      <c r="M1308">
        <v>16032822</v>
      </c>
      <c r="N1308" t="s">
        <v>25</v>
      </c>
      <c r="O1308">
        <v>30</v>
      </c>
      <c r="P1308">
        <v>35</v>
      </c>
      <c r="Q1308">
        <v>5963</v>
      </c>
    </row>
    <row r="1309" spans="1:17" x14ac:dyDescent="0.25">
      <c r="A1309" t="s">
        <v>375</v>
      </c>
      <c r="B1309" t="s">
        <v>314</v>
      </c>
      <c r="C1309" t="s">
        <v>10</v>
      </c>
      <c r="D1309" t="s">
        <v>2</v>
      </c>
      <c r="E1309" t="s">
        <v>258</v>
      </c>
      <c r="F1309" t="s">
        <v>4</v>
      </c>
      <c r="G1309">
        <v>133.34191999999999</v>
      </c>
      <c r="H1309">
        <v>630900</v>
      </c>
      <c r="I1309">
        <v>3673200</v>
      </c>
      <c r="J1309">
        <v>-69.510000000000005</v>
      </c>
      <c r="K1309">
        <v>-69.510000000000005</v>
      </c>
      <c r="L1309">
        <v>0</v>
      </c>
      <c r="M1309">
        <v>16032822</v>
      </c>
      <c r="N1309" t="s">
        <v>25</v>
      </c>
      <c r="O1309">
        <v>30</v>
      </c>
      <c r="P1309">
        <v>35</v>
      </c>
      <c r="Q1309">
        <v>5963</v>
      </c>
    </row>
    <row r="1310" spans="1:17" x14ac:dyDescent="0.25">
      <c r="A1310" t="s">
        <v>375</v>
      </c>
      <c r="B1310" t="s">
        <v>314</v>
      </c>
      <c r="C1310" t="s">
        <v>10</v>
      </c>
      <c r="D1310" t="s">
        <v>2</v>
      </c>
      <c r="E1310" t="s">
        <v>259</v>
      </c>
      <c r="F1310" t="s">
        <v>4</v>
      </c>
      <c r="G1310">
        <v>97.06277</v>
      </c>
      <c r="H1310">
        <v>631750</v>
      </c>
      <c r="I1310">
        <v>3670750</v>
      </c>
      <c r="J1310">
        <v>-66.28</v>
      </c>
      <c r="K1310">
        <v>-66.28</v>
      </c>
      <c r="L1310">
        <v>0</v>
      </c>
      <c r="M1310">
        <v>16090320</v>
      </c>
      <c r="N1310" t="s">
        <v>25</v>
      </c>
      <c r="O1310">
        <v>30</v>
      </c>
      <c r="P1310">
        <v>35</v>
      </c>
      <c r="Q1310">
        <v>5963</v>
      </c>
    </row>
    <row r="1311" spans="1:17" x14ac:dyDescent="0.25">
      <c r="A1311" t="s">
        <v>375</v>
      </c>
      <c r="B1311" t="s">
        <v>314</v>
      </c>
      <c r="C1311" t="s">
        <v>10</v>
      </c>
      <c r="D1311" t="s">
        <v>2</v>
      </c>
      <c r="E1311" t="s">
        <v>260</v>
      </c>
      <c r="F1311" t="s">
        <v>4</v>
      </c>
      <c r="G1311">
        <v>79.918859999999995</v>
      </c>
      <c r="H1311">
        <v>632737.47</v>
      </c>
      <c r="I1311">
        <v>3670847.68</v>
      </c>
      <c r="J1311">
        <v>-65.8</v>
      </c>
      <c r="K1311">
        <v>-65.8</v>
      </c>
      <c r="L1311">
        <v>0</v>
      </c>
      <c r="M1311">
        <v>16121620</v>
      </c>
      <c r="N1311" t="s">
        <v>25</v>
      </c>
      <c r="O1311">
        <v>30</v>
      </c>
      <c r="P1311">
        <v>35</v>
      </c>
      <c r="Q1311">
        <v>5963</v>
      </c>
    </row>
    <row r="1312" spans="1:17" x14ac:dyDescent="0.25">
      <c r="A1312" t="s">
        <v>375</v>
      </c>
      <c r="B1312" t="s">
        <v>314</v>
      </c>
      <c r="C1312" t="s">
        <v>10</v>
      </c>
      <c r="D1312" t="s">
        <v>2</v>
      </c>
      <c r="E1312" t="s">
        <v>261</v>
      </c>
      <c r="F1312" t="s">
        <v>4</v>
      </c>
      <c r="G1312">
        <v>110.25530999999999</v>
      </c>
      <c r="H1312">
        <v>630100</v>
      </c>
      <c r="I1312">
        <v>3673300</v>
      </c>
      <c r="J1312">
        <v>-70.010000000000005</v>
      </c>
      <c r="K1312">
        <v>-70.010000000000005</v>
      </c>
      <c r="L1312">
        <v>0</v>
      </c>
      <c r="M1312">
        <v>16032819</v>
      </c>
      <c r="N1312" t="s">
        <v>25</v>
      </c>
      <c r="O1312">
        <v>30</v>
      </c>
      <c r="P1312">
        <v>35</v>
      </c>
      <c r="Q1312">
        <v>5963</v>
      </c>
    </row>
    <row r="1313" spans="1:17" x14ac:dyDescent="0.25">
      <c r="A1313" t="s">
        <v>375</v>
      </c>
      <c r="B1313" t="s">
        <v>314</v>
      </c>
      <c r="C1313" t="s">
        <v>10</v>
      </c>
      <c r="D1313" t="s">
        <v>2</v>
      </c>
      <c r="E1313" t="s">
        <v>262</v>
      </c>
      <c r="F1313" t="s">
        <v>4</v>
      </c>
      <c r="G1313">
        <v>104.61198</v>
      </c>
      <c r="H1313">
        <v>631000</v>
      </c>
      <c r="I1313">
        <v>3673500</v>
      </c>
      <c r="J1313">
        <v>-69.540000000000006</v>
      </c>
      <c r="K1313">
        <v>-69.540000000000006</v>
      </c>
      <c r="L1313">
        <v>0</v>
      </c>
      <c r="M1313">
        <v>16052102</v>
      </c>
      <c r="N1313" t="s">
        <v>25</v>
      </c>
      <c r="O1313">
        <v>30</v>
      </c>
      <c r="P1313">
        <v>35</v>
      </c>
      <c r="Q1313">
        <v>5963</v>
      </c>
    </row>
    <row r="1314" spans="1:17" x14ac:dyDescent="0.25">
      <c r="A1314" t="s">
        <v>375</v>
      </c>
      <c r="B1314" t="s">
        <v>314</v>
      </c>
      <c r="C1314" t="s">
        <v>10</v>
      </c>
      <c r="D1314" t="s">
        <v>2</v>
      </c>
      <c r="E1314" t="s">
        <v>263</v>
      </c>
      <c r="F1314" t="s">
        <v>4</v>
      </c>
      <c r="G1314">
        <v>140.90195</v>
      </c>
      <c r="H1314">
        <v>630700</v>
      </c>
      <c r="I1314">
        <v>3672475</v>
      </c>
      <c r="J1314">
        <v>-69.069999999999993</v>
      </c>
      <c r="K1314">
        <v>-69.069999999999993</v>
      </c>
      <c r="L1314">
        <v>0</v>
      </c>
      <c r="M1314">
        <v>16032822</v>
      </c>
      <c r="N1314" t="s">
        <v>25</v>
      </c>
      <c r="O1314">
        <v>30</v>
      </c>
      <c r="P1314">
        <v>35</v>
      </c>
      <c r="Q1314">
        <v>5963</v>
      </c>
    </row>
    <row r="1315" spans="1:17" x14ac:dyDescent="0.25">
      <c r="A1315" t="s">
        <v>375</v>
      </c>
      <c r="B1315" t="s">
        <v>314</v>
      </c>
      <c r="C1315" t="s">
        <v>10</v>
      </c>
      <c r="D1315" t="s">
        <v>2</v>
      </c>
      <c r="E1315" t="s">
        <v>264</v>
      </c>
      <c r="F1315" t="s">
        <v>4</v>
      </c>
      <c r="G1315">
        <v>97.825289999999995</v>
      </c>
      <c r="H1315">
        <v>630250</v>
      </c>
      <c r="I1315">
        <v>3670000</v>
      </c>
      <c r="J1315">
        <v>-66.42</v>
      </c>
      <c r="K1315">
        <v>-66.42</v>
      </c>
      <c r="L1315">
        <v>0</v>
      </c>
      <c r="M1315">
        <v>16121618</v>
      </c>
      <c r="N1315" t="s">
        <v>25</v>
      </c>
      <c r="O1315">
        <v>30</v>
      </c>
      <c r="P1315">
        <v>35</v>
      </c>
      <c r="Q1315">
        <v>5963</v>
      </c>
    </row>
    <row r="1316" spans="1:17" x14ac:dyDescent="0.25">
      <c r="A1316" t="s">
        <v>375</v>
      </c>
      <c r="B1316" t="s">
        <v>314</v>
      </c>
      <c r="C1316" t="s">
        <v>10</v>
      </c>
      <c r="D1316" t="s">
        <v>2</v>
      </c>
      <c r="E1316" t="s">
        <v>265</v>
      </c>
      <c r="F1316" t="s">
        <v>4</v>
      </c>
      <c r="G1316">
        <v>137.35551000000001</v>
      </c>
      <c r="H1316">
        <v>630025</v>
      </c>
      <c r="I1316">
        <v>3672525</v>
      </c>
      <c r="J1316">
        <v>-69.48</v>
      </c>
      <c r="K1316">
        <v>-66.55</v>
      </c>
      <c r="L1316">
        <v>0</v>
      </c>
      <c r="M1316">
        <v>16032823</v>
      </c>
      <c r="N1316" t="s">
        <v>25</v>
      </c>
      <c r="O1316">
        <v>30</v>
      </c>
      <c r="P1316">
        <v>35</v>
      </c>
      <c r="Q1316">
        <v>5963</v>
      </c>
    </row>
    <row r="1317" spans="1:17" x14ac:dyDescent="0.25">
      <c r="A1317" t="s">
        <v>375</v>
      </c>
      <c r="B1317" t="s">
        <v>314</v>
      </c>
      <c r="C1317" t="s">
        <v>10</v>
      </c>
      <c r="D1317" t="s">
        <v>2</v>
      </c>
      <c r="E1317" t="s">
        <v>266</v>
      </c>
      <c r="F1317" t="s">
        <v>4</v>
      </c>
      <c r="G1317">
        <v>96.561089999999993</v>
      </c>
      <c r="H1317">
        <v>630250</v>
      </c>
      <c r="I1317">
        <v>3670500</v>
      </c>
      <c r="J1317">
        <v>-67.239999999999995</v>
      </c>
      <c r="K1317">
        <v>-67.239999999999995</v>
      </c>
      <c r="L1317">
        <v>0</v>
      </c>
      <c r="M1317">
        <v>16013120</v>
      </c>
      <c r="N1317" t="s">
        <v>25</v>
      </c>
      <c r="O1317">
        <v>30</v>
      </c>
      <c r="P1317">
        <v>35</v>
      </c>
      <c r="Q1317">
        <v>5963</v>
      </c>
    </row>
    <row r="1318" spans="1:17" x14ac:dyDescent="0.25">
      <c r="A1318" t="s">
        <v>375</v>
      </c>
      <c r="B1318" t="s">
        <v>314</v>
      </c>
      <c r="C1318" t="s">
        <v>10</v>
      </c>
      <c r="D1318" t="s">
        <v>2</v>
      </c>
      <c r="E1318" t="s">
        <v>267</v>
      </c>
      <c r="F1318" t="s">
        <v>4</v>
      </c>
      <c r="G1318">
        <v>111.4569</v>
      </c>
      <c r="H1318">
        <v>631000</v>
      </c>
      <c r="I1318">
        <v>3670500</v>
      </c>
      <c r="J1318">
        <v>-66.459999999999994</v>
      </c>
      <c r="K1318">
        <v>-66.459999999999994</v>
      </c>
      <c r="L1318">
        <v>0</v>
      </c>
      <c r="M1318">
        <v>16032818</v>
      </c>
      <c r="N1318" t="s">
        <v>25</v>
      </c>
      <c r="O1318">
        <v>30</v>
      </c>
      <c r="P1318">
        <v>35</v>
      </c>
      <c r="Q1318">
        <v>5963</v>
      </c>
    </row>
    <row r="1319" spans="1:17" x14ac:dyDescent="0.25">
      <c r="A1319" t="s">
        <v>375</v>
      </c>
      <c r="B1319" t="s">
        <v>314</v>
      </c>
      <c r="C1319" t="s">
        <v>10</v>
      </c>
      <c r="D1319" t="s">
        <v>2</v>
      </c>
      <c r="E1319" t="s">
        <v>268</v>
      </c>
      <c r="F1319" t="s">
        <v>4</v>
      </c>
      <c r="G1319">
        <v>101.51311</v>
      </c>
      <c r="H1319">
        <v>631000</v>
      </c>
      <c r="I1319">
        <v>3670750</v>
      </c>
      <c r="J1319">
        <v>-66.95</v>
      </c>
      <c r="K1319">
        <v>-66.95</v>
      </c>
      <c r="L1319">
        <v>0</v>
      </c>
      <c r="M1319">
        <v>16090320</v>
      </c>
      <c r="N1319" t="s">
        <v>25</v>
      </c>
      <c r="O1319">
        <v>30</v>
      </c>
      <c r="P1319">
        <v>35</v>
      </c>
      <c r="Q1319">
        <v>5963</v>
      </c>
    </row>
    <row r="1320" spans="1:17" x14ac:dyDescent="0.25">
      <c r="A1320" t="s">
        <v>375</v>
      </c>
      <c r="B1320" t="s">
        <v>314</v>
      </c>
      <c r="C1320" t="s">
        <v>10</v>
      </c>
      <c r="D1320" t="s">
        <v>2</v>
      </c>
      <c r="E1320" t="s">
        <v>269</v>
      </c>
      <c r="F1320" t="s">
        <v>4</v>
      </c>
      <c r="G1320">
        <v>112.72877</v>
      </c>
      <c r="H1320">
        <v>629500</v>
      </c>
      <c r="I1320">
        <v>3673250</v>
      </c>
      <c r="J1320">
        <v>-69.81</v>
      </c>
      <c r="K1320">
        <v>-69.81</v>
      </c>
      <c r="L1320">
        <v>0</v>
      </c>
      <c r="M1320">
        <v>16111619</v>
      </c>
      <c r="N1320" t="s">
        <v>25</v>
      </c>
      <c r="O1320">
        <v>30</v>
      </c>
      <c r="P1320">
        <v>35</v>
      </c>
      <c r="Q1320">
        <v>5963</v>
      </c>
    </row>
    <row r="1321" spans="1:17" x14ac:dyDescent="0.25">
      <c r="A1321" t="s">
        <v>375</v>
      </c>
      <c r="B1321" t="s">
        <v>314</v>
      </c>
      <c r="C1321" t="s">
        <v>10</v>
      </c>
      <c r="D1321" t="s">
        <v>2</v>
      </c>
      <c r="E1321" t="s">
        <v>270</v>
      </c>
      <c r="F1321" t="s">
        <v>4</v>
      </c>
      <c r="G1321">
        <v>102.5005</v>
      </c>
      <c r="H1321">
        <v>630750</v>
      </c>
      <c r="I1321">
        <v>3670250</v>
      </c>
      <c r="J1321">
        <v>-66.31</v>
      </c>
      <c r="K1321">
        <v>-66.31</v>
      </c>
      <c r="L1321">
        <v>0</v>
      </c>
      <c r="M1321">
        <v>16121619</v>
      </c>
      <c r="N1321" t="s">
        <v>25</v>
      </c>
      <c r="O1321">
        <v>30</v>
      </c>
      <c r="P1321">
        <v>35</v>
      </c>
      <c r="Q1321">
        <v>5963</v>
      </c>
    </row>
    <row r="1322" spans="1:17" x14ac:dyDescent="0.25">
      <c r="A1322" t="s">
        <v>375</v>
      </c>
      <c r="B1322" t="s">
        <v>314</v>
      </c>
      <c r="C1322" t="s">
        <v>10</v>
      </c>
      <c r="D1322" t="s">
        <v>2</v>
      </c>
      <c r="E1322" t="s">
        <v>144</v>
      </c>
      <c r="F1322" t="s">
        <v>4</v>
      </c>
      <c r="G1322">
        <v>315.75603000000001</v>
      </c>
      <c r="H1322">
        <v>630725</v>
      </c>
      <c r="I1322">
        <v>3672150</v>
      </c>
      <c r="J1322">
        <v>-68.81</v>
      </c>
      <c r="K1322">
        <v>-68.81</v>
      </c>
      <c r="L1322">
        <v>0</v>
      </c>
      <c r="M1322">
        <v>16052102</v>
      </c>
      <c r="N1322" t="s">
        <v>25</v>
      </c>
      <c r="O1322">
        <v>30</v>
      </c>
      <c r="P1322">
        <v>35</v>
      </c>
      <c r="Q1322">
        <v>5963</v>
      </c>
    </row>
    <row r="1323" spans="1:17" x14ac:dyDescent="0.25">
      <c r="A1323" t="s">
        <v>375</v>
      </c>
      <c r="B1323" t="s">
        <v>314</v>
      </c>
      <c r="C1323" t="s">
        <v>10</v>
      </c>
      <c r="D1323" t="s">
        <v>2</v>
      </c>
      <c r="E1323" t="s">
        <v>271</v>
      </c>
      <c r="F1323" t="s">
        <v>4</v>
      </c>
      <c r="G1323">
        <v>67.649079999999998</v>
      </c>
      <c r="H1323">
        <v>630375</v>
      </c>
      <c r="I1323">
        <v>3672400</v>
      </c>
      <c r="J1323">
        <v>-69.7</v>
      </c>
      <c r="K1323">
        <v>-69.7</v>
      </c>
      <c r="L1323">
        <v>0</v>
      </c>
      <c r="M1323">
        <v>16032823</v>
      </c>
      <c r="N1323" t="s">
        <v>25</v>
      </c>
      <c r="O1323">
        <v>30</v>
      </c>
      <c r="P1323">
        <v>35</v>
      </c>
      <c r="Q1323">
        <v>5963</v>
      </c>
    </row>
    <row r="1324" spans="1:17" x14ac:dyDescent="0.25">
      <c r="A1324" t="s">
        <v>375</v>
      </c>
      <c r="B1324" t="s">
        <v>314</v>
      </c>
      <c r="C1324" t="s">
        <v>10</v>
      </c>
      <c r="D1324" t="s">
        <v>2</v>
      </c>
      <c r="E1324" t="s">
        <v>272</v>
      </c>
      <c r="F1324" t="s">
        <v>4</v>
      </c>
      <c r="G1324">
        <v>69.63185</v>
      </c>
      <c r="H1324">
        <v>630375</v>
      </c>
      <c r="I1324">
        <v>3672400</v>
      </c>
      <c r="J1324">
        <v>-69.7</v>
      </c>
      <c r="K1324">
        <v>-69.7</v>
      </c>
      <c r="L1324">
        <v>0</v>
      </c>
      <c r="M1324">
        <v>16032823</v>
      </c>
      <c r="N1324" t="s">
        <v>25</v>
      </c>
      <c r="O1324">
        <v>30</v>
      </c>
      <c r="P1324">
        <v>35</v>
      </c>
      <c r="Q1324">
        <v>5963</v>
      </c>
    </row>
    <row r="1325" spans="1:17" x14ac:dyDescent="0.25">
      <c r="A1325" t="s">
        <v>375</v>
      </c>
      <c r="B1325" t="s">
        <v>314</v>
      </c>
      <c r="C1325" t="s">
        <v>10</v>
      </c>
      <c r="D1325" t="s">
        <v>2</v>
      </c>
      <c r="E1325" t="s">
        <v>7</v>
      </c>
      <c r="F1325" t="s">
        <v>4</v>
      </c>
      <c r="G1325">
        <v>17.023700000000002</v>
      </c>
      <c r="H1325">
        <v>629200</v>
      </c>
      <c r="I1325">
        <v>3671900</v>
      </c>
      <c r="J1325">
        <v>-69.790000000000006</v>
      </c>
      <c r="K1325">
        <v>-69.790000000000006</v>
      </c>
      <c r="L1325">
        <v>0</v>
      </c>
      <c r="M1325">
        <v>16062720</v>
      </c>
      <c r="N1325" t="s">
        <v>25</v>
      </c>
      <c r="O1325">
        <v>30</v>
      </c>
      <c r="P1325">
        <v>35</v>
      </c>
      <c r="Q1325">
        <v>5963</v>
      </c>
    </row>
    <row r="1326" spans="1:17" x14ac:dyDescent="0.25">
      <c r="A1326" t="s">
        <v>375</v>
      </c>
      <c r="B1326" t="s">
        <v>314</v>
      </c>
      <c r="C1326" t="s">
        <v>10</v>
      </c>
      <c r="D1326" t="s">
        <v>2</v>
      </c>
      <c r="E1326" t="s">
        <v>8</v>
      </c>
      <c r="F1326" t="s">
        <v>4</v>
      </c>
      <c r="G1326">
        <v>137.28093999999999</v>
      </c>
      <c r="H1326">
        <v>630375</v>
      </c>
      <c r="I1326">
        <v>3672400</v>
      </c>
      <c r="J1326">
        <v>-69.7</v>
      </c>
      <c r="K1326">
        <v>-69.7</v>
      </c>
      <c r="L1326">
        <v>0</v>
      </c>
      <c r="M1326">
        <v>16032823</v>
      </c>
      <c r="N1326" t="s">
        <v>25</v>
      </c>
      <c r="O1326">
        <v>30</v>
      </c>
      <c r="P1326">
        <v>35</v>
      </c>
      <c r="Q1326">
        <v>5963</v>
      </c>
    </row>
    <row r="1327" spans="1:17" x14ac:dyDescent="0.25">
      <c r="A1327" t="s">
        <v>375</v>
      </c>
      <c r="B1327" t="s">
        <v>314</v>
      </c>
      <c r="C1327" t="s">
        <v>10</v>
      </c>
      <c r="D1327" t="s">
        <v>2</v>
      </c>
      <c r="E1327" t="s">
        <v>125</v>
      </c>
      <c r="F1327" t="s">
        <v>4</v>
      </c>
      <c r="G1327">
        <v>3.51004</v>
      </c>
      <c r="H1327">
        <v>630150</v>
      </c>
      <c r="I1327">
        <v>3672275</v>
      </c>
      <c r="J1327">
        <v>-69.989999999999995</v>
      </c>
      <c r="K1327">
        <v>-69.989999999999995</v>
      </c>
      <c r="L1327">
        <v>0</v>
      </c>
      <c r="M1327">
        <v>16062719</v>
      </c>
      <c r="N1327" t="s">
        <v>25</v>
      </c>
      <c r="O1327">
        <v>30</v>
      </c>
      <c r="P1327">
        <v>35</v>
      </c>
      <c r="Q1327">
        <v>5963</v>
      </c>
    </row>
    <row r="1328" spans="1:17" x14ac:dyDescent="0.25">
      <c r="A1328" t="s">
        <v>375</v>
      </c>
      <c r="B1328" t="s">
        <v>314</v>
      </c>
      <c r="C1328" t="s">
        <v>10</v>
      </c>
      <c r="D1328" t="s">
        <v>2</v>
      </c>
      <c r="E1328" t="s">
        <v>128</v>
      </c>
      <c r="F1328" t="s">
        <v>4</v>
      </c>
      <c r="G1328">
        <v>3.4382700000000002</v>
      </c>
      <c r="H1328">
        <v>630157.34</v>
      </c>
      <c r="I1328">
        <v>3672256.55</v>
      </c>
      <c r="J1328">
        <v>-69.989999999999995</v>
      </c>
      <c r="K1328">
        <v>-69.989999999999995</v>
      </c>
      <c r="L1328">
        <v>0</v>
      </c>
      <c r="M1328">
        <v>16062719</v>
      </c>
      <c r="N1328" t="s">
        <v>25</v>
      </c>
      <c r="O1328">
        <v>30</v>
      </c>
      <c r="P1328">
        <v>35</v>
      </c>
      <c r="Q1328">
        <v>5963</v>
      </c>
    </row>
    <row r="1329" spans="1:17" x14ac:dyDescent="0.25">
      <c r="A1329" t="s">
        <v>375</v>
      </c>
      <c r="B1329" t="s">
        <v>314</v>
      </c>
      <c r="C1329" t="s">
        <v>10</v>
      </c>
      <c r="D1329" t="s">
        <v>2</v>
      </c>
      <c r="E1329" t="s">
        <v>129</v>
      </c>
      <c r="F1329" t="s">
        <v>4</v>
      </c>
      <c r="G1329">
        <v>3.3610099999999998</v>
      </c>
      <c r="H1329">
        <v>630157.34</v>
      </c>
      <c r="I1329">
        <v>3672256.55</v>
      </c>
      <c r="J1329">
        <v>-69.989999999999995</v>
      </c>
      <c r="K1329">
        <v>-69.989999999999995</v>
      </c>
      <c r="L1329">
        <v>0</v>
      </c>
      <c r="M1329">
        <v>16062719</v>
      </c>
      <c r="N1329" t="s">
        <v>25</v>
      </c>
      <c r="O1329">
        <v>30</v>
      </c>
      <c r="P1329">
        <v>35</v>
      </c>
      <c r="Q1329">
        <v>5963</v>
      </c>
    </row>
    <row r="1330" spans="1:17" x14ac:dyDescent="0.25">
      <c r="A1330" t="s">
        <v>375</v>
      </c>
      <c r="B1330" t="s">
        <v>314</v>
      </c>
      <c r="C1330" t="s">
        <v>10</v>
      </c>
      <c r="D1330" t="s">
        <v>2</v>
      </c>
      <c r="E1330" t="s">
        <v>130</v>
      </c>
      <c r="F1330" t="s">
        <v>4</v>
      </c>
      <c r="G1330">
        <v>3.1932399999999999</v>
      </c>
      <c r="H1330">
        <v>630150</v>
      </c>
      <c r="I1330">
        <v>3672250</v>
      </c>
      <c r="J1330">
        <v>-69.989999999999995</v>
      </c>
      <c r="K1330">
        <v>-69.989999999999995</v>
      </c>
      <c r="L1330">
        <v>0</v>
      </c>
      <c r="M1330">
        <v>16062719</v>
      </c>
      <c r="N1330" t="s">
        <v>25</v>
      </c>
      <c r="O1330">
        <v>30</v>
      </c>
      <c r="P1330">
        <v>35</v>
      </c>
      <c r="Q1330">
        <v>5963</v>
      </c>
    </row>
    <row r="1331" spans="1:17" x14ac:dyDescent="0.25">
      <c r="A1331" t="s">
        <v>375</v>
      </c>
      <c r="B1331" t="s">
        <v>314</v>
      </c>
      <c r="C1331" t="s">
        <v>10</v>
      </c>
      <c r="D1331" t="s">
        <v>2</v>
      </c>
      <c r="E1331" t="s">
        <v>131</v>
      </c>
      <c r="F1331" t="s">
        <v>4</v>
      </c>
      <c r="G1331">
        <v>3.16296</v>
      </c>
      <c r="H1331">
        <v>630157.34</v>
      </c>
      <c r="I1331">
        <v>3672232.85</v>
      </c>
      <c r="J1331">
        <v>-69.97</v>
      </c>
      <c r="K1331">
        <v>-69.97</v>
      </c>
      <c r="L1331">
        <v>0</v>
      </c>
      <c r="M1331">
        <v>16062719</v>
      </c>
      <c r="N1331" t="s">
        <v>25</v>
      </c>
      <c r="O1331">
        <v>30</v>
      </c>
      <c r="P1331">
        <v>35</v>
      </c>
      <c r="Q1331">
        <v>5963</v>
      </c>
    </row>
    <row r="1332" spans="1:17" x14ac:dyDescent="0.25">
      <c r="A1332" t="s">
        <v>375</v>
      </c>
      <c r="B1332" t="s">
        <v>314</v>
      </c>
      <c r="C1332" t="s">
        <v>10</v>
      </c>
      <c r="D1332" t="s">
        <v>2</v>
      </c>
      <c r="E1332" t="s">
        <v>132</v>
      </c>
      <c r="F1332" t="s">
        <v>4</v>
      </c>
      <c r="G1332">
        <v>1.6931499999999999</v>
      </c>
      <c r="H1332">
        <v>630750</v>
      </c>
      <c r="I1332">
        <v>3672375</v>
      </c>
      <c r="J1332">
        <v>-68.92</v>
      </c>
      <c r="K1332">
        <v>-68.92</v>
      </c>
      <c r="L1332">
        <v>0</v>
      </c>
      <c r="M1332">
        <v>16090918</v>
      </c>
      <c r="N1332" t="s">
        <v>25</v>
      </c>
      <c r="O1332">
        <v>30</v>
      </c>
      <c r="P1332">
        <v>35</v>
      </c>
      <c r="Q1332">
        <v>5963</v>
      </c>
    </row>
    <row r="1333" spans="1:17" x14ac:dyDescent="0.25">
      <c r="A1333" t="s">
        <v>375</v>
      </c>
      <c r="B1333" t="s">
        <v>314</v>
      </c>
      <c r="C1333" t="s">
        <v>10</v>
      </c>
      <c r="D1333" t="s">
        <v>2</v>
      </c>
      <c r="E1333" t="s">
        <v>133</v>
      </c>
      <c r="F1333" t="s">
        <v>4</v>
      </c>
      <c r="G1333">
        <v>1.6904699999999999</v>
      </c>
      <c r="H1333">
        <v>630750</v>
      </c>
      <c r="I1333">
        <v>3672350</v>
      </c>
      <c r="J1333">
        <v>-68.900000000000006</v>
      </c>
      <c r="K1333">
        <v>-68.900000000000006</v>
      </c>
      <c r="L1333">
        <v>0</v>
      </c>
      <c r="M1333">
        <v>16090918</v>
      </c>
      <c r="N1333" t="s">
        <v>25</v>
      </c>
      <c r="O1333">
        <v>30</v>
      </c>
      <c r="P1333">
        <v>35</v>
      </c>
      <c r="Q1333">
        <v>5963</v>
      </c>
    </row>
    <row r="1334" spans="1:17" x14ac:dyDescent="0.25">
      <c r="A1334" t="s">
        <v>375</v>
      </c>
      <c r="B1334" t="s">
        <v>314</v>
      </c>
      <c r="C1334" t="s">
        <v>10</v>
      </c>
      <c r="D1334" t="s">
        <v>2</v>
      </c>
      <c r="E1334" t="s">
        <v>219</v>
      </c>
      <c r="F1334" t="s">
        <v>4</v>
      </c>
      <c r="G1334">
        <v>1.66876</v>
      </c>
      <c r="H1334">
        <v>630750</v>
      </c>
      <c r="I1334">
        <v>3672325</v>
      </c>
      <c r="J1334">
        <v>-68.89</v>
      </c>
      <c r="K1334">
        <v>-68.89</v>
      </c>
      <c r="L1334">
        <v>0</v>
      </c>
      <c r="M1334">
        <v>16090918</v>
      </c>
      <c r="N1334" t="s">
        <v>25</v>
      </c>
      <c r="O1334">
        <v>30</v>
      </c>
      <c r="P1334">
        <v>35</v>
      </c>
      <c r="Q1334">
        <v>5963</v>
      </c>
    </row>
    <row r="1335" spans="1:17" x14ac:dyDescent="0.25">
      <c r="A1335" t="s">
        <v>375</v>
      </c>
      <c r="B1335" t="s">
        <v>314</v>
      </c>
      <c r="C1335" t="s">
        <v>10</v>
      </c>
      <c r="D1335" t="s">
        <v>2</v>
      </c>
      <c r="E1335" t="s">
        <v>220</v>
      </c>
      <c r="F1335" t="s">
        <v>4</v>
      </c>
      <c r="G1335">
        <v>1.8493200000000001</v>
      </c>
      <c r="H1335">
        <v>630302.77</v>
      </c>
      <c r="I1335">
        <v>3672375.09</v>
      </c>
      <c r="J1335">
        <v>-69.81</v>
      </c>
      <c r="K1335">
        <v>-69.81</v>
      </c>
      <c r="L1335">
        <v>0</v>
      </c>
      <c r="M1335">
        <v>16071419</v>
      </c>
      <c r="N1335" t="s">
        <v>25</v>
      </c>
      <c r="O1335">
        <v>30</v>
      </c>
      <c r="P1335">
        <v>35</v>
      </c>
      <c r="Q1335">
        <v>5963</v>
      </c>
    </row>
    <row r="1336" spans="1:17" x14ac:dyDescent="0.25">
      <c r="A1336" t="s">
        <v>375</v>
      </c>
      <c r="B1336" t="s">
        <v>314</v>
      </c>
      <c r="C1336" t="s">
        <v>10</v>
      </c>
      <c r="D1336" t="s">
        <v>2</v>
      </c>
      <c r="E1336" t="s">
        <v>221</v>
      </c>
      <c r="F1336" t="s">
        <v>4</v>
      </c>
      <c r="G1336">
        <v>1.7691300000000001</v>
      </c>
      <c r="H1336">
        <v>630302.77</v>
      </c>
      <c r="I1336">
        <v>3672375.09</v>
      </c>
      <c r="J1336">
        <v>-69.81</v>
      </c>
      <c r="K1336">
        <v>-69.81</v>
      </c>
      <c r="L1336">
        <v>0</v>
      </c>
      <c r="M1336">
        <v>16071419</v>
      </c>
      <c r="N1336" t="s">
        <v>25</v>
      </c>
      <c r="O1336">
        <v>30</v>
      </c>
      <c r="P1336">
        <v>35</v>
      </c>
      <c r="Q1336">
        <v>5963</v>
      </c>
    </row>
    <row r="1337" spans="1:17" x14ac:dyDescent="0.25">
      <c r="A1337" t="s">
        <v>375</v>
      </c>
      <c r="B1337" t="s">
        <v>314</v>
      </c>
      <c r="C1337" t="s">
        <v>10</v>
      </c>
      <c r="D1337" t="s">
        <v>2</v>
      </c>
      <c r="E1337" t="s">
        <v>222</v>
      </c>
      <c r="F1337" t="s">
        <v>4</v>
      </c>
      <c r="G1337">
        <v>1.4048700000000001</v>
      </c>
      <c r="H1337">
        <v>629300</v>
      </c>
      <c r="I1337">
        <v>3671900</v>
      </c>
      <c r="J1337">
        <v>-69.58</v>
      </c>
      <c r="K1337">
        <v>-69.58</v>
      </c>
      <c r="L1337">
        <v>0</v>
      </c>
      <c r="M1337">
        <v>16062720</v>
      </c>
      <c r="N1337" t="s">
        <v>25</v>
      </c>
      <c r="O1337">
        <v>30</v>
      </c>
      <c r="P1337">
        <v>35</v>
      </c>
      <c r="Q1337">
        <v>5963</v>
      </c>
    </row>
    <row r="1338" spans="1:17" x14ac:dyDescent="0.25">
      <c r="A1338" t="s">
        <v>375</v>
      </c>
      <c r="B1338" t="s">
        <v>314</v>
      </c>
      <c r="C1338" t="s">
        <v>10</v>
      </c>
      <c r="D1338" t="s">
        <v>2</v>
      </c>
      <c r="E1338" t="s">
        <v>223</v>
      </c>
      <c r="F1338" t="s">
        <v>4</v>
      </c>
      <c r="G1338">
        <v>1.39619</v>
      </c>
      <c r="H1338">
        <v>629400</v>
      </c>
      <c r="I1338">
        <v>3671900</v>
      </c>
      <c r="J1338">
        <v>-69.62</v>
      </c>
      <c r="K1338">
        <v>-69.62</v>
      </c>
      <c r="L1338">
        <v>0</v>
      </c>
      <c r="M1338">
        <v>16062720</v>
      </c>
      <c r="N1338" t="s">
        <v>25</v>
      </c>
      <c r="O1338">
        <v>30</v>
      </c>
      <c r="P1338">
        <v>35</v>
      </c>
      <c r="Q1338">
        <v>5963</v>
      </c>
    </row>
    <row r="1339" spans="1:17" x14ac:dyDescent="0.25">
      <c r="A1339" t="s">
        <v>375</v>
      </c>
      <c r="B1339" t="s">
        <v>314</v>
      </c>
      <c r="C1339" t="s">
        <v>10</v>
      </c>
      <c r="D1339" t="s">
        <v>2</v>
      </c>
      <c r="E1339" t="s">
        <v>224</v>
      </c>
      <c r="F1339" t="s">
        <v>4</v>
      </c>
      <c r="G1339">
        <v>1.38269</v>
      </c>
      <c r="H1339">
        <v>629400</v>
      </c>
      <c r="I1339">
        <v>3671900</v>
      </c>
      <c r="J1339">
        <v>-69.62</v>
      </c>
      <c r="K1339">
        <v>-69.62</v>
      </c>
      <c r="L1339">
        <v>0</v>
      </c>
      <c r="M1339">
        <v>16062720</v>
      </c>
      <c r="N1339" t="s">
        <v>25</v>
      </c>
      <c r="O1339">
        <v>30</v>
      </c>
      <c r="P1339">
        <v>35</v>
      </c>
      <c r="Q1339">
        <v>5963</v>
      </c>
    </row>
    <row r="1340" spans="1:17" x14ac:dyDescent="0.25">
      <c r="A1340" t="s">
        <v>375</v>
      </c>
      <c r="B1340" t="s">
        <v>314</v>
      </c>
      <c r="C1340" t="s">
        <v>10</v>
      </c>
      <c r="D1340" t="s">
        <v>2</v>
      </c>
      <c r="E1340" t="s">
        <v>225</v>
      </c>
      <c r="F1340" t="s">
        <v>4</v>
      </c>
      <c r="G1340">
        <v>341.44693999999998</v>
      </c>
      <c r="H1340">
        <v>630714.82999999996</v>
      </c>
      <c r="I1340">
        <v>3672161.72</v>
      </c>
      <c r="J1340">
        <v>-68.86</v>
      </c>
      <c r="K1340">
        <v>-68.86</v>
      </c>
      <c r="L1340">
        <v>0</v>
      </c>
      <c r="M1340">
        <v>16052102</v>
      </c>
      <c r="N1340" t="s">
        <v>25</v>
      </c>
      <c r="O1340">
        <v>30</v>
      </c>
      <c r="P1340">
        <v>35</v>
      </c>
      <c r="Q1340">
        <v>5963</v>
      </c>
    </row>
    <row r="1341" spans="1:17" x14ac:dyDescent="0.25">
      <c r="A1341" t="s">
        <v>375</v>
      </c>
      <c r="B1341" t="s">
        <v>315</v>
      </c>
      <c r="C1341" t="s">
        <v>157</v>
      </c>
      <c r="D1341" t="s">
        <v>12</v>
      </c>
      <c r="E1341" t="s">
        <v>3</v>
      </c>
      <c r="F1341" t="s">
        <v>4</v>
      </c>
      <c r="G1341">
        <v>95.571039999999996</v>
      </c>
      <c r="H1341">
        <v>630714.82999999996</v>
      </c>
      <c r="I1341">
        <v>3672138.02</v>
      </c>
      <c r="J1341">
        <v>-68.86</v>
      </c>
      <c r="K1341">
        <v>-68.86</v>
      </c>
      <c r="L1341">
        <v>0</v>
      </c>
      <c r="M1341" t="s">
        <v>376</v>
      </c>
      <c r="N1341" t="s">
        <v>25</v>
      </c>
      <c r="O1341">
        <v>40</v>
      </c>
      <c r="P1341">
        <v>50</v>
      </c>
      <c r="Q1341">
        <v>5963</v>
      </c>
    </row>
    <row r="1342" spans="1:17" x14ac:dyDescent="0.25">
      <c r="A1342" t="s">
        <v>375</v>
      </c>
      <c r="B1342" t="s">
        <v>315</v>
      </c>
      <c r="C1342" t="s">
        <v>157</v>
      </c>
      <c r="D1342" t="s">
        <v>12</v>
      </c>
      <c r="E1342" t="s">
        <v>251</v>
      </c>
      <c r="F1342" t="s">
        <v>4</v>
      </c>
      <c r="G1342">
        <v>95.447640000000007</v>
      </c>
      <c r="H1342">
        <v>630714.82999999996</v>
      </c>
      <c r="I1342">
        <v>3672138.02</v>
      </c>
      <c r="J1342">
        <v>-68.86</v>
      </c>
      <c r="K1342">
        <v>-68.86</v>
      </c>
      <c r="L1342">
        <v>0</v>
      </c>
      <c r="M1342" t="s">
        <v>376</v>
      </c>
      <c r="N1342" t="s">
        <v>25</v>
      </c>
      <c r="O1342">
        <v>40</v>
      </c>
      <c r="P1342">
        <v>50</v>
      </c>
      <c r="Q1342">
        <v>5963</v>
      </c>
    </row>
    <row r="1343" spans="1:17" x14ac:dyDescent="0.25">
      <c r="A1343" t="s">
        <v>375</v>
      </c>
      <c r="B1343" t="s">
        <v>315</v>
      </c>
      <c r="C1343" t="s">
        <v>157</v>
      </c>
      <c r="D1343" t="s">
        <v>12</v>
      </c>
      <c r="E1343" t="s">
        <v>255</v>
      </c>
      <c r="F1343" t="s">
        <v>4</v>
      </c>
      <c r="G1343">
        <v>0.28836000000000001</v>
      </c>
      <c r="H1343">
        <v>630714.82999999996</v>
      </c>
      <c r="I1343">
        <v>3672256.55</v>
      </c>
      <c r="J1343">
        <v>-68.92</v>
      </c>
      <c r="K1343">
        <v>-68.92</v>
      </c>
      <c r="L1343">
        <v>0</v>
      </c>
      <c r="M1343" t="s">
        <v>376</v>
      </c>
      <c r="N1343" t="s">
        <v>25</v>
      </c>
      <c r="O1343">
        <v>40</v>
      </c>
      <c r="P1343">
        <v>50</v>
      </c>
      <c r="Q1343">
        <v>5963</v>
      </c>
    </row>
    <row r="1344" spans="1:17" x14ac:dyDescent="0.25">
      <c r="A1344" t="s">
        <v>375</v>
      </c>
      <c r="B1344" t="s">
        <v>315</v>
      </c>
      <c r="C1344" t="s">
        <v>157</v>
      </c>
      <c r="D1344" t="s">
        <v>12</v>
      </c>
      <c r="E1344" t="s">
        <v>257</v>
      </c>
      <c r="F1344" t="s">
        <v>4</v>
      </c>
      <c r="G1344">
        <v>1.5270000000000001E-2</v>
      </c>
      <c r="H1344">
        <v>630750</v>
      </c>
      <c r="I1344">
        <v>3670250</v>
      </c>
      <c r="J1344">
        <v>-66.31</v>
      </c>
      <c r="K1344">
        <v>-66.31</v>
      </c>
      <c r="L1344">
        <v>0</v>
      </c>
      <c r="M1344" t="s">
        <v>376</v>
      </c>
      <c r="N1344" t="s">
        <v>25</v>
      </c>
      <c r="O1344">
        <v>40</v>
      </c>
      <c r="P1344">
        <v>50</v>
      </c>
      <c r="Q1344">
        <v>5963</v>
      </c>
    </row>
    <row r="1345" spans="1:17" x14ac:dyDescent="0.25">
      <c r="A1345" t="s">
        <v>375</v>
      </c>
      <c r="B1345" t="s">
        <v>315</v>
      </c>
      <c r="C1345" t="s">
        <v>157</v>
      </c>
      <c r="D1345" t="s">
        <v>12</v>
      </c>
      <c r="E1345" t="s">
        <v>258</v>
      </c>
      <c r="F1345" t="s">
        <v>4</v>
      </c>
      <c r="G1345">
        <v>5.47E-3</v>
      </c>
      <c r="H1345">
        <v>631000</v>
      </c>
      <c r="I1345">
        <v>3673200</v>
      </c>
      <c r="J1345">
        <v>-69.39</v>
      </c>
      <c r="K1345">
        <v>-69.39</v>
      </c>
      <c r="L1345">
        <v>0</v>
      </c>
      <c r="M1345" t="s">
        <v>376</v>
      </c>
      <c r="N1345" t="s">
        <v>25</v>
      </c>
      <c r="O1345">
        <v>40</v>
      </c>
      <c r="P1345">
        <v>50</v>
      </c>
      <c r="Q1345">
        <v>5963</v>
      </c>
    </row>
    <row r="1346" spans="1:17" x14ac:dyDescent="0.25">
      <c r="A1346" t="s">
        <v>375</v>
      </c>
      <c r="B1346" t="s">
        <v>315</v>
      </c>
      <c r="C1346" t="s">
        <v>157</v>
      </c>
      <c r="D1346" t="s">
        <v>12</v>
      </c>
      <c r="E1346" t="s">
        <v>259</v>
      </c>
      <c r="F1346" t="s">
        <v>4</v>
      </c>
      <c r="G1346">
        <v>4.4600000000000004E-3</v>
      </c>
      <c r="H1346">
        <v>631250</v>
      </c>
      <c r="I1346">
        <v>3671000</v>
      </c>
      <c r="J1346">
        <v>-67.63</v>
      </c>
      <c r="K1346">
        <v>-67.63</v>
      </c>
      <c r="L1346">
        <v>0</v>
      </c>
      <c r="M1346" t="s">
        <v>376</v>
      </c>
      <c r="N1346" t="s">
        <v>25</v>
      </c>
      <c r="O1346">
        <v>40</v>
      </c>
      <c r="P1346">
        <v>50</v>
      </c>
      <c r="Q1346">
        <v>5963</v>
      </c>
    </row>
    <row r="1347" spans="1:17" x14ac:dyDescent="0.25">
      <c r="A1347" t="s">
        <v>375</v>
      </c>
      <c r="B1347" t="s">
        <v>315</v>
      </c>
      <c r="C1347" t="s">
        <v>157</v>
      </c>
      <c r="D1347" t="s">
        <v>12</v>
      </c>
      <c r="E1347" t="s">
        <v>260</v>
      </c>
      <c r="F1347" t="s">
        <v>4</v>
      </c>
      <c r="G1347">
        <v>4.5100000000000001E-3</v>
      </c>
      <c r="H1347">
        <v>632737.47</v>
      </c>
      <c r="I1347">
        <v>3670847.68</v>
      </c>
      <c r="J1347">
        <v>-65.8</v>
      </c>
      <c r="K1347">
        <v>-65.8</v>
      </c>
      <c r="L1347">
        <v>0</v>
      </c>
      <c r="M1347" t="s">
        <v>376</v>
      </c>
      <c r="N1347" t="s">
        <v>25</v>
      </c>
      <c r="O1347">
        <v>40</v>
      </c>
      <c r="P1347">
        <v>50</v>
      </c>
      <c r="Q1347">
        <v>5963</v>
      </c>
    </row>
    <row r="1348" spans="1:17" x14ac:dyDescent="0.25">
      <c r="A1348" t="s">
        <v>375</v>
      </c>
      <c r="B1348" t="s">
        <v>315</v>
      </c>
      <c r="C1348" t="s">
        <v>157</v>
      </c>
      <c r="D1348" t="s">
        <v>12</v>
      </c>
      <c r="E1348" t="s">
        <v>261</v>
      </c>
      <c r="F1348" t="s">
        <v>4</v>
      </c>
      <c r="G1348">
        <v>5.1399999999999996E-3</v>
      </c>
      <c r="H1348">
        <v>630200</v>
      </c>
      <c r="I1348">
        <v>3673300</v>
      </c>
      <c r="J1348">
        <v>-69.959999999999994</v>
      </c>
      <c r="K1348">
        <v>-69.959999999999994</v>
      </c>
      <c r="L1348">
        <v>0</v>
      </c>
      <c r="M1348" t="s">
        <v>376</v>
      </c>
      <c r="N1348" t="s">
        <v>25</v>
      </c>
      <c r="O1348">
        <v>40</v>
      </c>
      <c r="P1348">
        <v>50</v>
      </c>
      <c r="Q1348">
        <v>5963</v>
      </c>
    </row>
    <row r="1349" spans="1:17" x14ac:dyDescent="0.25">
      <c r="A1349" t="s">
        <v>375</v>
      </c>
      <c r="B1349" t="s">
        <v>315</v>
      </c>
      <c r="C1349" t="s">
        <v>157</v>
      </c>
      <c r="D1349" t="s">
        <v>12</v>
      </c>
      <c r="E1349" t="s">
        <v>262</v>
      </c>
      <c r="F1349" t="s">
        <v>4</v>
      </c>
      <c r="G1349">
        <v>5.1700000000000001E-3</v>
      </c>
      <c r="H1349">
        <v>630500</v>
      </c>
      <c r="I1349">
        <v>3673750</v>
      </c>
      <c r="J1349">
        <v>-69.569999999999993</v>
      </c>
      <c r="K1349">
        <v>-69.569999999999993</v>
      </c>
      <c r="L1349">
        <v>0</v>
      </c>
      <c r="M1349" t="s">
        <v>376</v>
      </c>
      <c r="N1349" t="s">
        <v>25</v>
      </c>
      <c r="O1349">
        <v>40</v>
      </c>
      <c r="P1349">
        <v>50</v>
      </c>
      <c r="Q1349">
        <v>5963</v>
      </c>
    </row>
    <row r="1350" spans="1:17" x14ac:dyDescent="0.25">
      <c r="A1350" t="s">
        <v>375</v>
      </c>
      <c r="B1350" t="s">
        <v>315</v>
      </c>
      <c r="C1350" t="s">
        <v>157</v>
      </c>
      <c r="D1350" t="s">
        <v>12</v>
      </c>
      <c r="E1350" t="s">
        <v>263</v>
      </c>
      <c r="F1350" t="s">
        <v>4</v>
      </c>
      <c r="G1350">
        <v>5.4799999999999996E-3</v>
      </c>
      <c r="H1350">
        <v>630775</v>
      </c>
      <c r="I1350">
        <v>3672475</v>
      </c>
      <c r="J1350">
        <v>-68.400000000000006</v>
      </c>
      <c r="K1350">
        <v>-68.400000000000006</v>
      </c>
      <c r="L1350">
        <v>0</v>
      </c>
      <c r="M1350" t="s">
        <v>376</v>
      </c>
      <c r="N1350" t="s">
        <v>25</v>
      </c>
      <c r="O1350">
        <v>40</v>
      </c>
      <c r="P1350">
        <v>50</v>
      </c>
      <c r="Q1350">
        <v>5963</v>
      </c>
    </row>
    <row r="1351" spans="1:17" x14ac:dyDescent="0.25">
      <c r="A1351" t="s">
        <v>375</v>
      </c>
      <c r="B1351" t="s">
        <v>315</v>
      </c>
      <c r="C1351" t="s">
        <v>157</v>
      </c>
      <c r="D1351" t="s">
        <v>12</v>
      </c>
      <c r="E1351" t="s">
        <v>264</v>
      </c>
      <c r="F1351" t="s">
        <v>4</v>
      </c>
      <c r="G1351">
        <v>4.3299999999999996E-3</v>
      </c>
      <c r="H1351">
        <v>630250</v>
      </c>
      <c r="I1351">
        <v>3670000</v>
      </c>
      <c r="J1351">
        <v>-66.42</v>
      </c>
      <c r="K1351">
        <v>-66.42</v>
      </c>
      <c r="L1351">
        <v>0</v>
      </c>
      <c r="M1351" t="s">
        <v>376</v>
      </c>
      <c r="N1351" t="s">
        <v>25</v>
      </c>
      <c r="O1351">
        <v>40</v>
      </c>
      <c r="P1351">
        <v>50</v>
      </c>
      <c r="Q1351">
        <v>5963</v>
      </c>
    </row>
    <row r="1352" spans="1:17" x14ac:dyDescent="0.25">
      <c r="A1352" t="s">
        <v>375</v>
      </c>
      <c r="B1352" t="s">
        <v>315</v>
      </c>
      <c r="C1352" t="s">
        <v>157</v>
      </c>
      <c r="D1352" t="s">
        <v>12</v>
      </c>
      <c r="E1352" t="s">
        <v>265</v>
      </c>
      <c r="F1352" t="s">
        <v>4</v>
      </c>
      <c r="G1352">
        <v>5.4999999999999997E-3</v>
      </c>
      <c r="H1352">
        <v>630125</v>
      </c>
      <c r="I1352">
        <v>3672525</v>
      </c>
      <c r="J1352">
        <v>-69.75</v>
      </c>
      <c r="K1352">
        <v>-67</v>
      </c>
      <c r="L1352">
        <v>0</v>
      </c>
      <c r="M1352" t="s">
        <v>376</v>
      </c>
      <c r="N1352" t="s">
        <v>25</v>
      </c>
      <c r="O1352">
        <v>40</v>
      </c>
      <c r="P1352">
        <v>50</v>
      </c>
      <c r="Q1352">
        <v>5963</v>
      </c>
    </row>
    <row r="1353" spans="1:17" x14ac:dyDescent="0.25">
      <c r="A1353" t="s">
        <v>375</v>
      </c>
      <c r="B1353" t="s">
        <v>315</v>
      </c>
      <c r="C1353" t="s">
        <v>157</v>
      </c>
      <c r="D1353" t="s">
        <v>12</v>
      </c>
      <c r="E1353" t="s">
        <v>266</v>
      </c>
      <c r="F1353" t="s">
        <v>4</v>
      </c>
      <c r="G1353">
        <v>5.1000000000000004E-3</v>
      </c>
      <c r="H1353">
        <v>629750</v>
      </c>
      <c r="I1353">
        <v>3670500</v>
      </c>
      <c r="J1353">
        <v>-67.73</v>
      </c>
      <c r="K1353">
        <v>-67.73</v>
      </c>
      <c r="L1353">
        <v>0</v>
      </c>
      <c r="M1353" t="s">
        <v>376</v>
      </c>
      <c r="N1353" t="s">
        <v>25</v>
      </c>
      <c r="O1353">
        <v>40</v>
      </c>
      <c r="P1353">
        <v>50</v>
      </c>
      <c r="Q1353">
        <v>5963</v>
      </c>
    </row>
    <row r="1354" spans="1:17" x14ac:dyDescent="0.25">
      <c r="A1354" t="s">
        <v>375</v>
      </c>
      <c r="B1354" t="s">
        <v>315</v>
      </c>
      <c r="C1354" t="s">
        <v>157</v>
      </c>
      <c r="D1354" t="s">
        <v>12</v>
      </c>
      <c r="E1354" t="s">
        <v>267</v>
      </c>
      <c r="F1354" t="s">
        <v>4</v>
      </c>
      <c r="G1354">
        <v>5.28E-3</v>
      </c>
      <c r="H1354">
        <v>631000</v>
      </c>
      <c r="I1354">
        <v>3670500</v>
      </c>
      <c r="J1354">
        <v>-66.459999999999994</v>
      </c>
      <c r="K1354">
        <v>-66.459999999999994</v>
      </c>
      <c r="L1354">
        <v>0</v>
      </c>
      <c r="M1354" t="s">
        <v>376</v>
      </c>
      <c r="N1354" t="s">
        <v>25</v>
      </c>
      <c r="O1354">
        <v>40</v>
      </c>
      <c r="P1354">
        <v>50</v>
      </c>
      <c r="Q1354">
        <v>5963</v>
      </c>
    </row>
    <row r="1355" spans="1:17" x14ac:dyDescent="0.25">
      <c r="A1355" t="s">
        <v>375</v>
      </c>
      <c r="B1355" t="s">
        <v>315</v>
      </c>
      <c r="C1355" t="s">
        <v>157</v>
      </c>
      <c r="D1355" t="s">
        <v>12</v>
      </c>
      <c r="E1355" t="s">
        <v>268</v>
      </c>
      <c r="F1355" t="s">
        <v>4</v>
      </c>
      <c r="G1355">
        <v>5.1999999999999998E-3</v>
      </c>
      <c r="H1355">
        <v>630500</v>
      </c>
      <c r="I1355">
        <v>3671000</v>
      </c>
      <c r="J1355">
        <v>-68.3</v>
      </c>
      <c r="K1355">
        <v>-68.3</v>
      </c>
      <c r="L1355">
        <v>0</v>
      </c>
      <c r="M1355" t="s">
        <v>376</v>
      </c>
      <c r="N1355" t="s">
        <v>25</v>
      </c>
      <c r="O1355">
        <v>40</v>
      </c>
      <c r="P1355">
        <v>50</v>
      </c>
      <c r="Q1355">
        <v>5963</v>
      </c>
    </row>
    <row r="1356" spans="1:17" x14ac:dyDescent="0.25">
      <c r="A1356" t="s">
        <v>375</v>
      </c>
      <c r="B1356" t="s">
        <v>315</v>
      </c>
      <c r="C1356" t="s">
        <v>157</v>
      </c>
      <c r="D1356" t="s">
        <v>12</v>
      </c>
      <c r="E1356" t="s">
        <v>269</v>
      </c>
      <c r="F1356" t="s">
        <v>4</v>
      </c>
      <c r="G1356">
        <v>5.47E-3</v>
      </c>
      <c r="H1356">
        <v>629500</v>
      </c>
      <c r="I1356">
        <v>3673250</v>
      </c>
      <c r="J1356">
        <v>-69.81</v>
      </c>
      <c r="K1356">
        <v>-69.81</v>
      </c>
      <c r="L1356">
        <v>0</v>
      </c>
      <c r="M1356" t="s">
        <v>376</v>
      </c>
      <c r="N1356" t="s">
        <v>25</v>
      </c>
      <c r="O1356">
        <v>40</v>
      </c>
      <c r="P1356">
        <v>50</v>
      </c>
      <c r="Q1356">
        <v>5963</v>
      </c>
    </row>
    <row r="1357" spans="1:17" x14ac:dyDescent="0.25">
      <c r="A1357" t="s">
        <v>375</v>
      </c>
      <c r="B1357" t="s">
        <v>315</v>
      </c>
      <c r="C1357" t="s">
        <v>157</v>
      </c>
      <c r="D1357" t="s">
        <v>12</v>
      </c>
      <c r="E1357" t="s">
        <v>270</v>
      </c>
      <c r="F1357" t="s">
        <v>4</v>
      </c>
      <c r="G1357">
        <v>5.4599999999999996E-3</v>
      </c>
      <c r="H1357">
        <v>630750</v>
      </c>
      <c r="I1357">
        <v>3670250</v>
      </c>
      <c r="J1357">
        <v>-66.31</v>
      </c>
      <c r="K1357">
        <v>-66.31</v>
      </c>
      <c r="L1357">
        <v>0</v>
      </c>
      <c r="M1357" t="s">
        <v>376</v>
      </c>
      <c r="N1357" t="s">
        <v>25</v>
      </c>
      <c r="O1357">
        <v>40</v>
      </c>
      <c r="P1357">
        <v>50</v>
      </c>
      <c r="Q1357">
        <v>5963</v>
      </c>
    </row>
    <row r="1358" spans="1:17" x14ac:dyDescent="0.25">
      <c r="A1358" t="s">
        <v>375</v>
      </c>
      <c r="B1358" t="s">
        <v>315</v>
      </c>
      <c r="C1358" t="s">
        <v>157</v>
      </c>
      <c r="D1358" t="s">
        <v>12</v>
      </c>
      <c r="E1358" t="s">
        <v>144</v>
      </c>
      <c r="F1358" t="s">
        <v>4</v>
      </c>
      <c r="G1358">
        <v>1.421E-2</v>
      </c>
      <c r="H1358">
        <v>630714.82999999996</v>
      </c>
      <c r="I1358">
        <v>3672256.55</v>
      </c>
      <c r="J1358">
        <v>-68.92</v>
      </c>
      <c r="K1358">
        <v>-68.92</v>
      </c>
      <c r="L1358">
        <v>0</v>
      </c>
      <c r="M1358" t="s">
        <v>376</v>
      </c>
      <c r="N1358" t="s">
        <v>25</v>
      </c>
      <c r="O1358">
        <v>40</v>
      </c>
      <c r="P1358">
        <v>50</v>
      </c>
      <c r="Q1358">
        <v>5963</v>
      </c>
    </row>
    <row r="1359" spans="1:17" x14ac:dyDescent="0.25">
      <c r="A1359" t="s">
        <v>375</v>
      </c>
      <c r="B1359" t="s">
        <v>315</v>
      </c>
      <c r="C1359" t="s">
        <v>157</v>
      </c>
      <c r="D1359" t="s">
        <v>12</v>
      </c>
      <c r="E1359" t="s">
        <v>271</v>
      </c>
      <c r="F1359" t="s">
        <v>4</v>
      </c>
      <c r="G1359">
        <v>1.9599999999999999E-3</v>
      </c>
      <c r="H1359">
        <v>630438.49</v>
      </c>
      <c r="I1359">
        <v>3672380.53</v>
      </c>
      <c r="J1359">
        <v>-69.56</v>
      </c>
      <c r="K1359">
        <v>-69.56</v>
      </c>
      <c r="L1359">
        <v>0</v>
      </c>
      <c r="M1359" t="s">
        <v>376</v>
      </c>
      <c r="N1359" t="s">
        <v>25</v>
      </c>
      <c r="O1359">
        <v>40</v>
      </c>
      <c r="P1359">
        <v>50</v>
      </c>
      <c r="Q1359">
        <v>5963</v>
      </c>
    </row>
    <row r="1360" spans="1:17" x14ac:dyDescent="0.25">
      <c r="A1360" t="s">
        <v>375</v>
      </c>
      <c r="B1360" t="s">
        <v>315</v>
      </c>
      <c r="C1360" t="s">
        <v>157</v>
      </c>
      <c r="D1360" t="s">
        <v>12</v>
      </c>
      <c r="E1360" t="s">
        <v>272</v>
      </c>
      <c r="F1360" t="s">
        <v>4</v>
      </c>
      <c r="G1360">
        <v>1.9499999999999999E-3</v>
      </c>
      <c r="H1360">
        <v>630438.49</v>
      </c>
      <c r="I1360">
        <v>3672380.53</v>
      </c>
      <c r="J1360">
        <v>-69.56</v>
      </c>
      <c r="K1360">
        <v>-69.56</v>
      </c>
      <c r="L1360">
        <v>0</v>
      </c>
      <c r="M1360" t="s">
        <v>376</v>
      </c>
      <c r="N1360" t="s">
        <v>25</v>
      </c>
      <c r="O1360">
        <v>40</v>
      </c>
      <c r="P1360">
        <v>50</v>
      </c>
      <c r="Q1360">
        <v>5963</v>
      </c>
    </row>
    <row r="1361" spans="1:17" x14ac:dyDescent="0.25">
      <c r="A1361" t="s">
        <v>375</v>
      </c>
      <c r="B1361" t="s">
        <v>315</v>
      </c>
      <c r="C1361" t="s">
        <v>157</v>
      </c>
      <c r="D1361" t="s">
        <v>12</v>
      </c>
      <c r="E1361" t="s">
        <v>7</v>
      </c>
      <c r="F1361" t="s">
        <v>4</v>
      </c>
      <c r="G1361">
        <v>95.555719999999994</v>
      </c>
      <c r="H1361">
        <v>630714.82999999996</v>
      </c>
      <c r="I1361">
        <v>3672138.02</v>
      </c>
      <c r="J1361">
        <v>-68.86</v>
      </c>
      <c r="K1361">
        <v>-68.86</v>
      </c>
      <c r="L1361">
        <v>0</v>
      </c>
      <c r="M1361" t="s">
        <v>376</v>
      </c>
      <c r="N1361" t="s">
        <v>25</v>
      </c>
      <c r="O1361">
        <v>40</v>
      </c>
      <c r="P1361">
        <v>50</v>
      </c>
      <c r="Q1361">
        <v>5963</v>
      </c>
    </row>
    <row r="1362" spans="1:17" x14ac:dyDescent="0.25">
      <c r="A1362" t="s">
        <v>375</v>
      </c>
      <c r="B1362" t="s">
        <v>315</v>
      </c>
      <c r="C1362" t="s">
        <v>157</v>
      </c>
      <c r="D1362" t="s">
        <v>12</v>
      </c>
      <c r="E1362" t="s">
        <v>8</v>
      </c>
      <c r="F1362" t="s">
        <v>4</v>
      </c>
      <c r="G1362">
        <v>3.9100000000000003E-3</v>
      </c>
      <c r="H1362">
        <v>630438.49</v>
      </c>
      <c r="I1362">
        <v>3672380.53</v>
      </c>
      <c r="J1362">
        <v>-69.56</v>
      </c>
      <c r="K1362">
        <v>-69.56</v>
      </c>
      <c r="L1362">
        <v>0</v>
      </c>
      <c r="M1362" t="s">
        <v>376</v>
      </c>
      <c r="N1362" t="s">
        <v>25</v>
      </c>
      <c r="O1362">
        <v>40</v>
      </c>
      <c r="P1362">
        <v>50</v>
      </c>
      <c r="Q1362">
        <v>5963</v>
      </c>
    </row>
    <row r="1363" spans="1:17" x14ac:dyDescent="0.25">
      <c r="A1363" t="s">
        <v>375</v>
      </c>
      <c r="B1363" t="s">
        <v>315</v>
      </c>
      <c r="C1363" t="s">
        <v>157</v>
      </c>
      <c r="D1363" t="s">
        <v>12</v>
      </c>
      <c r="E1363" t="s">
        <v>252</v>
      </c>
      <c r="F1363" t="s">
        <v>4</v>
      </c>
      <c r="G1363">
        <v>9.6640000000000004E-2</v>
      </c>
      <c r="H1363">
        <v>630423.97</v>
      </c>
      <c r="I1363">
        <v>3672375.09</v>
      </c>
      <c r="J1363">
        <v>-69.58</v>
      </c>
      <c r="K1363">
        <v>-69.58</v>
      </c>
      <c r="L1363">
        <v>0</v>
      </c>
      <c r="M1363" t="s">
        <v>376</v>
      </c>
      <c r="N1363" t="s">
        <v>25</v>
      </c>
      <c r="O1363">
        <v>40</v>
      </c>
      <c r="P1363">
        <v>50</v>
      </c>
      <c r="Q1363">
        <v>5963</v>
      </c>
    </row>
    <row r="1364" spans="1:17" x14ac:dyDescent="0.25">
      <c r="A1364" t="s">
        <v>375</v>
      </c>
      <c r="B1364" t="s">
        <v>315</v>
      </c>
      <c r="C1364" t="s">
        <v>157</v>
      </c>
      <c r="D1364" t="s">
        <v>12</v>
      </c>
      <c r="E1364" t="s">
        <v>253</v>
      </c>
      <c r="F1364" t="s">
        <v>4</v>
      </c>
      <c r="G1364">
        <v>7.1620000000000003E-2</v>
      </c>
      <c r="H1364">
        <v>630714.82999999996</v>
      </c>
      <c r="I1364">
        <v>3672303.97</v>
      </c>
      <c r="J1364">
        <v>-68.959999999999994</v>
      </c>
      <c r="K1364">
        <v>-68.959999999999994</v>
      </c>
      <c r="L1364">
        <v>0</v>
      </c>
      <c r="M1364" t="s">
        <v>376</v>
      </c>
      <c r="N1364" t="s">
        <v>25</v>
      </c>
      <c r="O1364">
        <v>40</v>
      </c>
      <c r="P1364">
        <v>50</v>
      </c>
      <c r="Q1364">
        <v>5963</v>
      </c>
    </row>
    <row r="1365" spans="1:17" x14ac:dyDescent="0.25">
      <c r="A1365" t="s">
        <v>375</v>
      </c>
      <c r="B1365" t="s">
        <v>315</v>
      </c>
      <c r="C1365" t="s">
        <v>157</v>
      </c>
      <c r="D1365" t="s">
        <v>12</v>
      </c>
      <c r="E1365" t="s">
        <v>254</v>
      </c>
      <c r="F1365" t="s">
        <v>4</v>
      </c>
      <c r="G1365">
        <v>7.7560000000000004E-2</v>
      </c>
      <c r="H1365">
        <v>630399.73</v>
      </c>
      <c r="I1365">
        <v>3672375.09</v>
      </c>
      <c r="J1365">
        <v>-69.62</v>
      </c>
      <c r="K1365">
        <v>-69.62</v>
      </c>
      <c r="L1365">
        <v>0</v>
      </c>
      <c r="M1365" t="s">
        <v>376</v>
      </c>
      <c r="N1365" t="s">
        <v>25</v>
      </c>
      <c r="O1365">
        <v>40</v>
      </c>
      <c r="P1365">
        <v>50</v>
      </c>
      <c r="Q1365">
        <v>5963</v>
      </c>
    </row>
    <row r="1366" spans="1:17" x14ac:dyDescent="0.25">
      <c r="A1366" t="s">
        <v>375</v>
      </c>
      <c r="B1366" t="s">
        <v>315</v>
      </c>
      <c r="C1366" t="s">
        <v>157</v>
      </c>
      <c r="D1366" t="s">
        <v>12</v>
      </c>
      <c r="E1366" t="s">
        <v>256</v>
      </c>
      <c r="F1366" t="s">
        <v>4</v>
      </c>
      <c r="G1366">
        <v>0.12967000000000001</v>
      </c>
      <c r="H1366">
        <v>630714.82999999996</v>
      </c>
      <c r="I1366">
        <v>3672232.85</v>
      </c>
      <c r="J1366">
        <v>-68.91</v>
      </c>
      <c r="K1366">
        <v>-68.91</v>
      </c>
      <c r="L1366">
        <v>0</v>
      </c>
      <c r="M1366" t="s">
        <v>376</v>
      </c>
      <c r="N1366" t="s">
        <v>25</v>
      </c>
      <c r="O1366">
        <v>40</v>
      </c>
      <c r="P1366">
        <v>50</v>
      </c>
      <c r="Q1366">
        <v>5963</v>
      </c>
    </row>
    <row r="1367" spans="1:17" x14ac:dyDescent="0.25">
      <c r="A1367" t="s">
        <v>375</v>
      </c>
      <c r="B1367" t="s">
        <v>315</v>
      </c>
      <c r="C1367" t="s">
        <v>157</v>
      </c>
      <c r="D1367" t="s">
        <v>12</v>
      </c>
      <c r="E1367" t="s">
        <v>125</v>
      </c>
      <c r="F1367" t="s">
        <v>4</v>
      </c>
      <c r="G1367">
        <v>5.6947700000000001</v>
      </c>
      <c r="H1367">
        <v>630714.82999999996</v>
      </c>
      <c r="I1367">
        <v>3672232.85</v>
      </c>
      <c r="J1367">
        <v>-68.91</v>
      </c>
      <c r="K1367">
        <v>-68.91</v>
      </c>
      <c r="L1367">
        <v>0</v>
      </c>
      <c r="M1367" t="s">
        <v>376</v>
      </c>
      <c r="N1367" t="s">
        <v>25</v>
      </c>
      <c r="O1367">
        <v>40</v>
      </c>
      <c r="P1367">
        <v>50</v>
      </c>
      <c r="Q1367">
        <v>5963</v>
      </c>
    </row>
    <row r="1368" spans="1:17" x14ac:dyDescent="0.25">
      <c r="A1368" t="s">
        <v>375</v>
      </c>
      <c r="B1368" t="s">
        <v>315</v>
      </c>
      <c r="C1368" t="s">
        <v>157</v>
      </c>
      <c r="D1368" t="s">
        <v>12</v>
      </c>
      <c r="E1368" t="s">
        <v>128</v>
      </c>
      <c r="F1368" t="s">
        <v>4</v>
      </c>
      <c r="G1368">
        <v>6.9240599999999999</v>
      </c>
      <c r="H1368">
        <v>630714.82999999996</v>
      </c>
      <c r="I1368">
        <v>3672209.14</v>
      </c>
      <c r="J1368">
        <v>-68.89</v>
      </c>
      <c r="K1368">
        <v>-68.89</v>
      </c>
      <c r="L1368">
        <v>0</v>
      </c>
      <c r="M1368" t="s">
        <v>376</v>
      </c>
      <c r="N1368" t="s">
        <v>25</v>
      </c>
      <c r="O1368">
        <v>40</v>
      </c>
      <c r="P1368">
        <v>50</v>
      </c>
      <c r="Q1368">
        <v>5963</v>
      </c>
    </row>
    <row r="1369" spans="1:17" x14ac:dyDescent="0.25">
      <c r="A1369" t="s">
        <v>375</v>
      </c>
      <c r="B1369" t="s">
        <v>315</v>
      </c>
      <c r="C1369" t="s">
        <v>157</v>
      </c>
      <c r="D1369" t="s">
        <v>12</v>
      </c>
      <c r="E1369" t="s">
        <v>129</v>
      </c>
      <c r="F1369" t="s">
        <v>4</v>
      </c>
      <c r="G1369">
        <v>8.22119</v>
      </c>
      <c r="H1369">
        <v>630714.82999999996</v>
      </c>
      <c r="I1369">
        <v>3672209.14</v>
      </c>
      <c r="J1369">
        <v>-68.89</v>
      </c>
      <c r="K1369">
        <v>-68.89</v>
      </c>
      <c r="L1369">
        <v>0</v>
      </c>
      <c r="M1369" t="s">
        <v>376</v>
      </c>
      <c r="N1369" t="s">
        <v>25</v>
      </c>
      <c r="O1369">
        <v>40</v>
      </c>
      <c r="P1369">
        <v>50</v>
      </c>
      <c r="Q1369">
        <v>5963</v>
      </c>
    </row>
    <row r="1370" spans="1:17" x14ac:dyDescent="0.25">
      <c r="A1370" t="s">
        <v>375</v>
      </c>
      <c r="B1370" t="s">
        <v>315</v>
      </c>
      <c r="C1370" t="s">
        <v>157</v>
      </c>
      <c r="D1370" t="s">
        <v>12</v>
      </c>
      <c r="E1370" t="s">
        <v>130</v>
      </c>
      <c r="F1370" t="s">
        <v>4</v>
      </c>
      <c r="G1370">
        <v>9.5095700000000001</v>
      </c>
      <c r="H1370">
        <v>630714.82999999996</v>
      </c>
      <c r="I1370">
        <v>3672185.43</v>
      </c>
      <c r="J1370">
        <v>-68.89</v>
      </c>
      <c r="K1370">
        <v>-68.89</v>
      </c>
      <c r="L1370">
        <v>0</v>
      </c>
      <c r="M1370" t="s">
        <v>376</v>
      </c>
      <c r="N1370" t="s">
        <v>25</v>
      </c>
      <c r="O1370">
        <v>40</v>
      </c>
      <c r="P1370">
        <v>50</v>
      </c>
      <c r="Q1370">
        <v>5963</v>
      </c>
    </row>
    <row r="1371" spans="1:17" x14ac:dyDescent="0.25">
      <c r="A1371" t="s">
        <v>375</v>
      </c>
      <c r="B1371" t="s">
        <v>315</v>
      </c>
      <c r="C1371" t="s">
        <v>157</v>
      </c>
      <c r="D1371" t="s">
        <v>12</v>
      </c>
      <c r="E1371" t="s">
        <v>131</v>
      </c>
      <c r="F1371" t="s">
        <v>4</v>
      </c>
      <c r="G1371">
        <v>10.58717</v>
      </c>
      <c r="H1371">
        <v>630714.82999999996</v>
      </c>
      <c r="I1371">
        <v>3672185.43</v>
      </c>
      <c r="J1371">
        <v>-68.89</v>
      </c>
      <c r="K1371">
        <v>-68.89</v>
      </c>
      <c r="L1371">
        <v>0</v>
      </c>
      <c r="M1371" t="s">
        <v>376</v>
      </c>
      <c r="N1371" t="s">
        <v>25</v>
      </c>
      <c r="O1371">
        <v>40</v>
      </c>
      <c r="P1371">
        <v>50</v>
      </c>
      <c r="Q1371">
        <v>5963</v>
      </c>
    </row>
    <row r="1372" spans="1:17" x14ac:dyDescent="0.25">
      <c r="A1372" t="s">
        <v>375</v>
      </c>
      <c r="B1372" t="s">
        <v>315</v>
      </c>
      <c r="C1372" t="s">
        <v>157</v>
      </c>
      <c r="D1372" t="s">
        <v>12</v>
      </c>
      <c r="E1372" t="s">
        <v>132</v>
      </c>
      <c r="F1372" t="s">
        <v>4</v>
      </c>
      <c r="G1372">
        <v>11.404640000000001</v>
      </c>
      <c r="H1372">
        <v>630714.82999999996</v>
      </c>
      <c r="I1372">
        <v>3672161.72</v>
      </c>
      <c r="J1372">
        <v>-68.86</v>
      </c>
      <c r="K1372">
        <v>-68.86</v>
      </c>
      <c r="L1372">
        <v>0</v>
      </c>
      <c r="M1372" t="s">
        <v>376</v>
      </c>
      <c r="N1372" t="s">
        <v>25</v>
      </c>
      <c r="O1372">
        <v>40</v>
      </c>
      <c r="P1372">
        <v>50</v>
      </c>
      <c r="Q1372">
        <v>5963</v>
      </c>
    </row>
    <row r="1373" spans="1:17" x14ac:dyDescent="0.25">
      <c r="A1373" t="s">
        <v>375</v>
      </c>
      <c r="B1373" t="s">
        <v>315</v>
      </c>
      <c r="C1373" t="s">
        <v>157</v>
      </c>
      <c r="D1373" t="s">
        <v>12</v>
      </c>
      <c r="E1373" t="s">
        <v>133</v>
      </c>
      <c r="F1373" t="s">
        <v>4</v>
      </c>
      <c r="G1373">
        <v>11.79758</v>
      </c>
      <c r="H1373">
        <v>630714.82999999996</v>
      </c>
      <c r="I1373">
        <v>3672161.72</v>
      </c>
      <c r="J1373">
        <v>-68.86</v>
      </c>
      <c r="K1373">
        <v>-68.86</v>
      </c>
      <c r="L1373">
        <v>0</v>
      </c>
      <c r="M1373" t="s">
        <v>376</v>
      </c>
      <c r="N1373" t="s">
        <v>25</v>
      </c>
      <c r="O1373">
        <v>40</v>
      </c>
      <c r="P1373">
        <v>50</v>
      </c>
      <c r="Q1373">
        <v>5963</v>
      </c>
    </row>
    <row r="1374" spans="1:17" x14ac:dyDescent="0.25">
      <c r="A1374" t="s">
        <v>375</v>
      </c>
      <c r="B1374" t="s">
        <v>315</v>
      </c>
      <c r="C1374" t="s">
        <v>157</v>
      </c>
      <c r="D1374" t="s">
        <v>12</v>
      </c>
      <c r="E1374" t="s">
        <v>219</v>
      </c>
      <c r="F1374" t="s">
        <v>4</v>
      </c>
      <c r="G1374">
        <v>12.238799999999999</v>
      </c>
      <c r="H1374">
        <v>630714.82999999996</v>
      </c>
      <c r="I1374">
        <v>3672138.02</v>
      </c>
      <c r="J1374">
        <v>-68.86</v>
      </c>
      <c r="K1374">
        <v>-68.86</v>
      </c>
      <c r="L1374">
        <v>0</v>
      </c>
      <c r="M1374" t="s">
        <v>376</v>
      </c>
      <c r="N1374" t="s">
        <v>25</v>
      </c>
      <c r="O1374">
        <v>40</v>
      </c>
      <c r="P1374">
        <v>50</v>
      </c>
      <c r="Q1374">
        <v>5963</v>
      </c>
    </row>
    <row r="1375" spans="1:17" x14ac:dyDescent="0.25">
      <c r="A1375" t="s">
        <v>375</v>
      </c>
      <c r="B1375" t="s">
        <v>315</v>
      </c>
      <c r="C1375" t="s">
        <v>157</v>
      </c>
      <c r="D1375" t="s">
        <v>12</v>
      </c>
      <c r="E1375" t="s">
        <v>220</v>
      </c>
      <c r="F1375" t="s">
        <v>4</v>
      </c>
      <c r="G1375">
        <v>11.734360000000001</v>
      </c>
      <c r="H1375">
        <v>630714.82999999996</v>
      </c>
      <c r="I1375">
        <v>3672114.31</v>
      </c>
      <c r="J1375">
        <v>-68.73</v>
      </c>
      <c r="K1375">
        <v>-68.73</v>
      </c>
      <c r="L1375">
        <v>0</v>
      </c>
      <c r="M1375" t="s">
        <v>376</v>
      </c>
      <c r="N1375" t="s">
        <v>25</v>
      </c>
      <c r="O1375">
        <v>40</v>
      </c>
      <c r="P1375">
        <v>50</v>
      </c>
      <c r="Q1375">
        <v>5963</v>
      </c>
    </row>
    <row r="1376" spans="1:17" x14ac:dyDescent="0.25">
      <c r="A1376" t="s">
        <v>375</v>
      </c>
      <c r="B1376" t="s">
        <v>315</v>
      </c>
      <c r="C1376" t="s">
        <v>157</v>
      </c>
      <c r="D1376" t="s">
        <v>12</v>
      </c>
      <c r="E1376" t="s">
        <v>221</v>
      </c>
      <c r="F1376" t="s">
        <v>4</v>
      </c>
      <c r="G1376">
        <v>11.04715</v>
      </c>
      <c r="H1376">
        <v>630714.82999999996</v>
      </c>
      <c r="I1376">
        <v>3672114.31</v>
      </c>
      <c r="J1376">
        <v>-68.73</v>
      </c>
      <c r="K1376">
        <v>-68.73</v>
      </c>
      <c r="L1376">
        <v>0</v>
      </c>
      <c r="M1376" t="s">
        <v>376</v>
      </c>
      <c r="N1376" t="s">
        <v>25</v>
      </c>
      <c r="O1376">
        <v>40</v>
      </c>
      <c r="P1376">
        <v>50</v>
      </c>
      <c r="Q1376">
        <v>5963</v>
      </c>
    </row>
    <row r="1377" spans="1:17" x14ac:dyDescent="0.25">
      <c r="A1377" t="s">
        <v>375</v>
      </c>
      <c r="B1377" t="s">
        <v>315</v>
      </c>
      <c r="C1377" t="s">
        <v>157</v>
      </c>
      <c r="D1377" t="s">
        <v>12</v>
      </c>
      <c r="E1377" t="s">
        <v>222</v>
      </c>
      <c r="F1377" t="s">
        <v>4</v>
      </c>
      <c r="G1377">
        <v>9.1254500000000007</v>
      </c>
      <c r="H1377">
        <v>630714.82999999996</v>
      </c>
      <c r="I1377">
        <v>3672090.6</v>
      </c>
      <c r="J1377">
        <v>-68.86</v>
      </c>
      <c r="K1377">
        <v>-68.86</v>
      </c>
      <c r="L1377">
        <v>0</v>
      </c>
      <c r="M1377" t="s">
        <v>376</v>
      </c>
      <c r="N1377" t="s">
        <v>25</v>
      </c>
      <c r="O1377">
        <v>40</v>
      </c>
      <c r="P1377">
        <v>50</v>
      </c>
      <c r="Q1377">
        <v>5963</v>
      </c>
    </row>
    <row r="1378" spans="1:17" x14ac:dyDescent="0.25">
      <c r="A1378" t="s">
        <v>375</v>
      </c>
      <c r="B1378" t="s">
        <v>315</v>
      </c>
      <c r="C1378" t="s">
        <v>157</v>
      </c>
      <c r="D1378" t="s">
        <v>12</v>
      </c>
      <c r="E1378" t="s">
        <v>223</v>
      </c>
      <c r="F1378" t="s">
        <v>4</v>
      </c>
      <c r="G1378">
        <v>6.85616</v>
      </c>
      <c r="H1378">
        <v>630714.82999999996</v>
      </c>
      <c r="I1378">
        <v>3672090.6</v>
      </c>
      <c r="J1378">
        <v>-68.86</v>
      </c>
      <c r="K1378">
        <v>-68.86</v>
      </c>
      <c r="L1378">
        <v>0</v>
      </c>
      <c r="M1378" t="s">
        <v>376</v>
      </c>
      <c r="N1378" t="s">
        <v>25</v>
      </c>
      <c r="O1378">
        <v>40</v>
      </c>
      <c r="P1378">
        <v>50</v>
      </c>
      <c r="Q1378">
        <v>5963</v>
      </c>
    </row>
    <row r="1379" spans="1:17" x14ac:dyDescent="0.25">
      <c r="A1379" t="s">
        <v>375</v>
      </c>
      <c r="B1379" t="s">
        <v>315</v>
      </c>
      <c r="C1379" t="s">
        <v>157</v>
      </c>
      <c r="D1379" t="s">
        <v>12</v>
      </c>
      <c r="E1379" t="s">
        <v>224</v>
      </c>
      <c r="F1379" t="s">
        <v>4</v>
      </c>
      <c r="G1379">
        <v>4.5097100000000001</v>
      </c>
      <c r="H1379">
        <v>630750</v>
      </c>
      <c r="I1379">
        <v>3672075</v>
      </c>
      <c r="J1379">
        <v>-68.66</v>
      </c>
      <c r="K1379">
        <v>-68.66</v>
      </c>
      <c r="L1379">
        <v>0</v>
      </c>
      <c r="M1379" t="s">
        <v>376</v>
      </c>
      <c r="N1379" t="s">
        <v>25</v>
      </c>
      <c r="O1379">
        <v>40</v>
      </c>
      <c r="P1379">
        <v>50</v>
      </c>
      <c r="Q1379">
        <v>5963</v>
      </c>
    </row>
    <row r="1380" spans="1:17" x14ac:dyDescent="0.25">
      <c r="A1380" t="s">
        <v>375</v>
      </c>
      <c r="B1380" t="s">
        <v>315</v>
      </c>
      <c r="C1380" t="s">
        <v>157</v>
      </c>
      <c r="D1380" t="s">
        <v>12</v>
      </c>
      <c r="E1380" t="s">
        <v>225</v>
      </c>
      <c r="F1380" t="s">
        <v>4</v>
      </c>
      <c r="G1380">
        <v>2.89344</v>
      </c>
      <c r="H1380">
        <v>630850</v>
      </c>
      <c r="I1380">
        <v>3672100</v>
      </c>
      <c r="J1380">
        <v>-69.209999999999994</v>
      </c>
      <c r="K1380">
        <v>-69.209999999999994</v>
      </c>
      <c r="L1380">
        <v>0</v>
      </c>
      <c r="M1380" t="s">
        <v>376</v>
      </c>
      <c r="N1380" t="s">
        <v>25</v>
      </c>
      <c r="O1380">
        <v>40</v>
      </c>
      <c r="P1380">
        <v>50</v>
      </c>
      <c r="Q1380">
        <v>5963</v>
      </c>
    </row>
    <row r="1381" spans="1:17" x14ac:dyDescent="0.25">
      <c r="A1381" t="s">
        <v>375</v>
      </c>
      <c r="B1381" t="s">
        <v>315</v>
      </c>
      <c r="C1381" t="s">
        <v>157</v>
      </c>
      <c r="D1381" t="s">
        <v>12</v>
      </c>
      <c r="E1381" t="s">
        <v>134</v>
      </c>
      <c r="F1381" t="s">
        <v>4</v>
      </c>
      <c r="G1381">
        <v>0.12967000000000001</v>
      </c>
      <c r="H1381">
        <v>630714.82999999996</v>
      </c>
      <c r="I1381">
        <v>3672232.85</v>
      </c>
      <c r="J1381">
        <v>-68.91</v>
      </c>
      <c r="K1381">
        <v>-68.91</v>
      </c>
      <c r="L1381">
        <v>0</v>
      </c>
      <c r="M1381" t="s">
        <v>376</v>
      </c>
      <c r="N1381" t="s">
        <v>25</v>
      </c>
      <c r="O1381">
        <v>40</v>
      </c>
      <c r="P1381">
        <v>50</v>
      </c>
      <c r="Q1381">
        <v>5963</v>
      </c>
    </row>
    <row r="1382" spans="1:17" x14ac:dyDescent="0.25">
      <c r="A1382" t="s">
        <v>375</v>
      </c>
      <c r="B1382" t="s">
        <v>315</v>
      </c>
      <c r="C1382" t="s">
        <v>157</v>
      </c>
      <c r="D1382" t="s">
        <v>12</v>
      </c>
      <c r="E1382" t="s">
        <v>141</v>
      </c>
      <c r="F1382" t="s">
        <v>4</v>
      </c>
      <c r="G1382">
        <v>3.3489999999999999E-2</v>
      </c>
      <c r="H1382">
        <v>630423.97</v>
      </c>
      <c r="I1382">
        <v>3672375.09</v>
      </c>
      <c r="J1382">
        <v>-69.58</v>
      </c>
      <c r="K1382">
        <v>-69.58</v>
      </c>
      <c r="L1382">
        <v>0</v>
      </c>
      <c r="M1382" t="s">
        <v>376</v>
      </c>
      <c r="N1382" t="s">
        <v>25</v>
      </c>
      <c r="O1382">
        <v>40</v>
      </c>
      <c r="P1382">
        <v>50</v>
      </c>
      <c r="Q1382">
        <v>5963</v>
      </c>
    </row>
    <row r="1383" spans="1:17" x14ac:dyDescent="0.25">
      <c r="A1383" t="s">
        <v>375</v>
      </c>
      <c r="B1383" t="s">
        <v>315</v>
      </c>
      <c r="C1383" t="s">
        <v>157</v>
      </c>
      <c r="D1383" t="s">
        <v>12</v>
      </c>
      <c r="E1383" t="s">
        <v>142</v>
      </c>
      <c r="F1383" t="s">
        <v>4</v>
      </c>
      <c r="G1383">
        <v>3.2579999999999998E-2</v>
      </c>
      <c r="H1383">
        <v>630423.97</v>
      </c>
      <c r="I1383">
        <v>3672375.09</v>
      </c>
      <c r="J1383">
        <v>-69.58</v>
      </c>
      <c r="K1383">
        <v>-69.58</v>
      </c>
      <c r="L1383">
        <v>0</v>
      </c>
      <c r="M1383" t="s">
        <v>376</v>
      </c>
      <c r="N1383" t="s">
        <v>25</v>
      </c>
      <c r="O1383">
        <v>40</v>
      </c>
      <c r="P1383">
        <v>50</v>
      </c>
      <c r="Q1383">
        <v>5963</v>
      </c>
    </row>
    <row r="1384" spans="1:17" x14ac:dyDescent="0.25">
      <c r="A1384" t="s">
        <v>375</v>
      </c>
      <c r="B1384" t="s">
        <v>315</v>
      </c>
      <c r="C1384" t="s">
        <v>157</v>
      </c>
      <c r="D1384" t="s">
        <v>12</v>
      </c>
      <c r="E1384" t="s">
        <v>143</v>
      </c>
      <c r="F1384" t="s">
        <v>4</v>
      </c>
      <c r="G1384">
        <v>3.057E-2</v>
      </c>
      <c r="H1384">
        <v>630423.97</v>
      </c>
      <c r="I1384">
        <v>3672375.09</v>
      </c>
      <c r="J1384">
        <v>-69.58</v>
      </c>
      <c r="K1384">
        <v>-69.58</v>
      </c>
      <c r="L1384">
        <v>0</v>
      </c>
      <c r="M1384" t="s">
        <v>376</v>
      </c>
      <c r="N1384" t="s">
        <v>25</v>
      </c>
      <c r="O1384">
        <v>40</v>
      </c>
      <c r="P1384">
        <v>50</v>
      </c>
      <c r="Q1384">
        <v>5963</v>
      </c>
    </row>
    <row r="1385" spans="1:17" x14ac:dyDescent="0.25">
      <c r="A1385" t="s">
        <v>375</v>
      </c>
      <c r="B1385" t="s">
        <v>315</v>
      </c>
      <c r="C1385" t="s">
        <v>157</v>
      </c>
      <c r="D1385" t="s">
        <v>12</v>
      </c>
      <c r="E1385" t="s">
        <v>135</v>
      </c>
      <c r="F1385" t="s">
        <v>4</v>
      </c>
      <c r="G1385">
        <v>2.3910000000000001E-2</v>
      </c>
      <c r="H1385">
        <v>630714.82999999996</v>
      </c>
      <c r="I1385">
        <v>3672303.97</v>
      </c>
      <c r="J1385">
        <v>-68.959999999999994</v>
      </c>
      <c r="K1385">
        <v>-68.959999999999994</v>
      </c>
      <c r="L1385">
        <v>0</v>
      </c>
      <c r="M1385" t="s">
        <v>376</v>
      </c>
      <c r="N1385" t="s">
        <v>25</v>
      </c>
      <c r="O1385">
        <v>40</v>
      </c>
      <c r="P1385">
        <v>50</v>
      </c>
      <c r="Q1385">
        <v>5963</v>
      </c>
    </row>
    <row r="1386" spans="1:17" x14ac:dyDescent="0.25">
      <c r="A1386" t="s">
        <v>375</v>
      </c>
      <c r="B1386" t="s">
        <v>315</v>
      </c>
      <c r="C1386" t="s">
        <v>157</v>
      </c>
      <c r="D1386" t="s">
        <v>12</v>
      </c>
      <c r="E1386" t="s">
        <v>136</v>
      </c>
      <c r="F1386" t="s">
        <v>4</v>
      </c>
      <c r="G1386">
        <v>2.3910000000000001E-2</v>
      </c>
      <c r="H1386">
        <v>630714.82999999996</v>
      </c>
      <c r="I1386">
        <v>3672303.97</v>
      </c>
      <c r="J1386">
        <v>-68.959999999999994</v>
      </c>
      <c r="K1386">
        <v>-68.959999999999994</v>
      </c>
      <c r="L1386">
        <v>0</v>
      </c>
      <c r="M1386" t="s">
        <v>376</v>
      </c>
      <c r="N1386" t="s">
        <v>25</v>
      </c>
      <c r="O1386">
        <v>40</v>
      </c>
      <c r="P1386">
        <v>50</v>
      </c>
      <c r="Q1386">
        <v>5963</v>
      </c>
    </row>
    <row r="1387" spans="1:17" x14ac:dyDescent="0.25">
      <c r="A1387" t="s">
        <v>375</v>
      </c>
      <c r="B1387" t="s">
        <v>315</v>
      </c>
      <c r="C1387" t="s">
        <v>157</v>
      </c>
      <c r="D1387" t="s">
        <v>12</v>
      </c>
      <c r="E1387" t="s">
        <v>137</v>
      </c>
      <c r="F1387" t="s">
        <v>4</v>
      </c>
      <c r="G1387">
        <v>2.3800000000000002E-2</v>
      </c>
      <c r="H1387">
        <v>630714.82999999996</v>
      </c>
      <c r="I1387">
        <v>3672303.97</v>
      </c>
      <c r="J1387">
        <v>-68.959999999999994</v>
      </c>
      <c r="K1387">
        <v>-68.959999999999994</v>
      </c>
      <c r="L1387">
        <v>0</v>
      </c>
      <c r="M1387" t="s">
        <v>376</v>
      </c>
      <c r="N1387" t="s">
        <v>25</v>
      </c>
      <c r="O1387">
        <v>40</v>
      </c>
      <c r="P1387">
        <v>50</v>
      </c>
      <c r="Q1387">
        <v>5963</v>
      </c>
    </row>
    <row r="1388" spans="1:17" x14ac:dyDescent="0.25">
      <c r="A1388" t="s">
        <v>375</v>
      </c>
      <c r="B1388" t="s">
        <v>315</v>
      </c>
      <c r="C1388" t="s">
        <v>157</v>
      </c>
      <c r="D1388" t="s">
        <v>12</v>
      </c>
      <c r="E1388" t="s">
        <v>138</v>
      </c>
      <c r="F1388" t="s">
        <v>4</v>
      </c>
      <c r="G1388">
        <v>2.3539999999999998E-2</v>
      </c>
      <c r="H1388">
        <v>630375.49</v>
      </c>
      <c r="I1388">
        <v>3672375.09</v>
      </c>
      <c r="J1388">
        <v>-69.680000000000007</v>
      </c>
      <c r="K1388">
        <v>-69.680000000000007</v>
      </c>
      <c r="L1388">
        <v>0</v>
      </c>
      <c r="M1388" t="s">
        <v>376</v>
      </c>
      <c r="N1388" t="s">
        <v>25</v>
      </c>
      <c r="O1388">
        <v>40</v>
      </c>
      <c r="P1388">
        <v>50</v>
      </c>
      <c r="Q1388">
        <v>5963</v>
      </c>
    </row>
    <row r="1389" spans="1:17" x14ac:dyDescent="0.25">
      <c r="A1389" t="s">
        <v>375</v>
      </c>
      <c r="B1389" t="s">
        <v>315</v>
      </c>
      <c r="C1389" t="s">
        <v>157</v>
      </c>
      <c r="D1389" t="s">
        <v>12</v>
      </c>
      <c r="E1389" t="s">
        <v>139</v>
      </c>
      <c r="F1389" t="s">
        <v>4</v>
      </c>
      <c r="G1389">
        <v>2.7740000000000001E-2</v>
      </c>
      <c r="H1389">
        <v>630399.73</v>
      </c>
      <c r="I1389">
        <v>3672375.09</v>
      </c>
      <c r="J1389">
        <v>-69.62</v>
      </c>
      <c r="K1389">
        <v>-69.62</v>
      </c>
      <c r="L1389">
        <v>0</v>
      </c>
      <c r="M1389" t="s">
        <v>376</v>
      </c>
      <c r="N1389" t="s">
        <v>25</v>
      </c>
      <c r="O1389">
        <v>40</v>
      </c>
      <c r="P1389">
        <v>50</v>
      </c>
      <c r="Q1389">
        <v>5963</v>
      </c>
    </row>
    <row r="1390" spans="1:17" x14ac:dyDescent="0.25">
      <c r="A1390" t="s">
        <v>375</v>
      </c>
      <c r="B1390" t="s">
        <v>315</v>
      </c>
      <c r="C1390" t="s">
        <v>157</v>
      </c>
      <c r="D1390" t="s">
        <v>12</v>
      </c>
      <c r="E1390" t="s">
        <v>140</v>
      </c>
      <c r="F1390" t="s">
        <v>4</v>
      </c>
      <c r="G1390">
        <v>4.6149999999999997E-2</v>
      </c>
      <c r="H1390">
        <v>630714.82999999996</v>
      </c>
      <c r="I1390">
        <v>3672280.26</v>
      </c>
      <c r="J1390">
        <v>-68.94</v>
      </c>
      <c r="K1390">
        <v>-68.94</v>
      </c>
      <c r="L1390">
        <v>0</v>
      </c>
      <c r="M1390" t="s">
        <v>376</v>
      </c>
      <c r="N1390" t="s">
        <v>25</v>
      </c>
      <c r="O1390">
        <v>40</v>
      </c>
      <c r="P1390">
        <v>50</v>
      </c>
      <c r="Q1390">
        <v>5963</v>
      </c>
    </row>
    <row r="1391" spans="1:17" x14ac:dyDescent="0.25">
      <c r="A1391" t="s">
        <v>375</v>
      </c>
      <c r="B1391" t="s">
        <v>315</v>
      </c>
      <c r="C1391" t="s">
        <v>157</v>
      </c>
      <c r="D1391" t="s">
        <v>12</v>
      </c>
      <c r="E1391" t="s">
        <v>3</v>
      </c>
      <c r="F1391" t="s">
        <v>4</v>
      </c>
      <c r="G1391">
        <v>91.847179999999994</v>
      </c>
      <c r="H1391">
        <v>630714.82999999996</v>
      </c>
      <c r="I1391">
        <v>3672138.02</v>
      </c>
      <c r="J1391">
        <v>-68.86</v>
      </c>
      <c r="K1391">
        <v>-68.86</v>
      </c>
      <c r="L1391">
        <v>0</v>
      </c>
      <c r="M1391" t="s">
        <v>376</v>
      </c>
      <c r="N1391" t="s">
        <v>25</v>
      </c>
      <c r="O1391">
        <v>40</v>
      </c>
      <c r="P1391">
        <v>50</v>
      </c>
      <c r="Q1391">
        <v>5963</v>
      </c>
    </row>
    <row r="1392" spans="1:17" x14ac:dyDescent="0.25">
      <c r="A1392" t="s">
        <v>375</v>
      </c>
      <c r="B1392" t="s">
        <v>315</v>
      </c>
      <c r="C1392" t="s">
        <v>157</v>
      </c>
      <c r="D1392" t="s">
        <v>12</v>
      </c>
      <c r="E1392" t="s">
        <v>251</v>
      </c>
      <c r="F1392" t="s">
        <v>4</v>
      </c>
      <c r="G1392">
        <v>91.770020000000002</v>
      </c>
      <c r="H1392">
        <v>630714.82999999996</v>
      </c>
      <c r="I1392">
        <v>3672138.02</v>
      </c>
      <c r="J1392">
        <v>-68.86</v>
      </c>
      <c r="K1392">
        <v>-68.86</v>
      </c>
      <c r="L1392">
        <v>0</v>
      </c>
      <c r="M1392" t="s">
        <v>376</v>
      </c>
      <c r="N1392" t="s">
        <v>25</v>
      </c>
      <c r="O1392">
        <v>40</v>
      </c>
      <c r="P1392">
        <v>50</v>
      </c>
      <c r="Q1392">
        <v>5963</v>
      </c>
    </row>
    <row r="1393" spans="1:17" x14ac:dyDescent="0.25">
      <c r="A1393" t="s">
        <v>375</v>
      </c>
      <c r="B1393" t="s">
        <v>315</v>
      </c>
      <c r="C1393" t="s">
        <v>157</v>
      </c>
      <c r="D1393" t="s">
        <v>12</v>
      </c>
      <c r="E1393" t="s">
        <v>255</v>
      </c>
      <c r="F1393" t="s">
        <v>4</v>
      </c>
      <c r="G1393">
        <v>0.25894</v>
      </c>
      <c r="H1393">
        <v>630714.82999999996</v>
      </c>
      <c r="I1393">
        <v>3672280.26</v>
      </c>
      <c r="J1393">
        <v>-68.94</v>
      </c>
      <c r="K1393">
        <v>-68.94</v>
      </c>
      <c r="L1393">
        <v>0</v>
      </c>
      <c r="M1393" t="s">
        <v>376</v>
      </c>
      <c r="N1393" t="s">
        <v>25</v>
      </c>
      <c r="O1393">
        <v>40</v>
      </c>
      <c r="P1393">
        <v>50</v>
      </c>
      <c r="Q1393">
        <v>5963</v>
      </c>
    </row>
    <row r="1394" spans="1:17" x14ac:dyDescent="0.25">
      <c r="A1394" t="s">
        <v>375</v>
      </c>
      <c r="B1394" t="s">
        <v>315</v>
      </c>
      <c r="C1394" t="s">
        <v>157</v>
      </c>
      <c r="D1394" t="s">
        <v>12</v>
      </c>
      <c r="E1394" t="s">
        <v>257</v>
      </c>
      <c r="F1394" t="s">
        <v>4</v>
      </c>
      <c r="G1394">
        <v>1.383E-2</v>
      </c>
      <c r="H1394">
        <v>631000</v>
      </c>
      <c r="I1394">
        <v>3670500</v>
      </c>
      <c r="J1394">
        <v>-66.459999999999994</v>
      </c>
      <c r="K1394">
        <v>-66.459999999999994</v>
      </c>
      <c r="L1394">
        <v>0</v>
      </c>
      <c r="M1394" t="s">
        <v>376</v>
      </c>
      <c r="N1394" t="s">
        <v>25</v>
      </c>
      <c r="O1394">
        <v>40</v>
      </c>
      <c r="P1394">
        <v>50</v>
      </c>
      <c r="Q1394">
        <v>5963</v>
      </c>
    </row>
    <row r="1395" spans="1:17" x14ac:dyDescent="0.25">
      <c r="A1395" t="s">
        <v>375</v>
      </c>
      <c r="B1395" t="s">
        <v>315</v>
      </c>
      <c r="C1395" t="s">
        <v>157</v>
      </c>
      <c r="D1395" t="s">
        <v>12</v>
      </c>
      <c r="E1395" t="s">
        <v>258</v>
      </c>
      <c r="F1395" t="s">
        <v>4</v>
      </c>
      <c r="G1395">
        <v>6.1599999999999997E-3</v>
      </c>
      <c r="H1395">
        <v>631000</v>
      </c>
      <c r="I1395">
        <v>3673200</v>
      </c>
      <c r="J1395">
        <v>-69.39</v>
      </c>
      <c r="K1395">
        <v>-69.39</v>
      </c>
      <c r="L1395">
        <v>0</v>
      </c>
      <c r="M1395" t="s">
        <v>376</v>
      </c>
      <c r="N1395" t="s">
        <v>25</v>
      </c>
      <c r="O1395">
        <v>40</v>
      </c>
      <c r="P1395">
        <v>50</v>
      </c>
      <c r="Q1395">
        <v>5963</v>
      </c>
    </row>
    <row r="1396" spans="1:17" x14ac:dyDescent="0.25">
      <c r="A1396" t="s">
        <v>375</v>
      </c>
      <c r="B1396" t="s">
        <v>315</v>
      </c>
      <c r="C1396" t="s">
        <v>157</v>
      </c>
      <c r="D1396" t="s">
        <v>12</v>
      </c>
      <c r="E1396" t="s">
        <v>259</v>
      </c>
      <c r="F1396" t="s">
        <v>4</v>
      </c>
      <c r="G1396">
        <v>3.9399999999999999E-3</v>
      </c>
      <c r="H1396">
        <v>632000</v>
      </c>
      <c r="I1396">
        <v>3671000</v>
      </c>
      <c r="J1396">
        <v>-66.62</v>
      </c>
      <c r="K1396">
        <v>-66.62</v>
      </c>
      <c r="L1396">
        <v>0</v>
      </c>
      <c r="M1396" t="s">
        <v>376</v>
      </c>
      <c r="N1396" t="s">
        <v>25</v>
      </c>
      <c r="O1396">
        <v>40</v>
      </c>
      <c r="P1396">
        <v>50</v>
      </c>
      <c r="Q1396">
        <v>5963</v>
      </c>
    </row>
    <row r="1397" spans="1:17" x14ac:dyDescent="0.25">
      <c r="A1397" t="s">
        <v>375</v>
      </c>
      <c r="B1397" t="s">
        <v>315</v>
      </c>
      <c r="C1397" t="s">
        <v>157</v>
      </c>
      <c r="D1397" t="s">
        <v>12</v>
      </c>
      <c r="E1397" t="s">
        <v>260</v>
      </c>
      <c r="F1397" t="s">
        <v>4</v>
      </c>
      <c r="G1397">
        <v>4.7200000000000002E-3</v>
      </c>
      <c r="H1397">
        <v>632737.47</v>
      </c>
      <c r="I1397">
        <v>3670847.68</v>
      </c>
      <c r="J1397">
        <v>-65.8</v>
      </c>
      <c r="K1397">
        <v>-65.8</v>
      </c>
      <c r="L1397">
        <v>0</v>
      </c>
      <c r="M1397" t="s">
        <v>376</v>
      </c>
      <c r="N1397" t="s">
        <v>25</v>
      </c>
      <c r="O1397">
        <v>40</v>
      </c>
      <c r="P1397">
        <v>50</v>
      </c>
      <c r="Q1397">
        <v>5963</v>
      </c>
    </row>
    <row r="1398" spans="1:17" x14ac:dyDescent="0.25">
      <c r="A1398" t="s">
        <v>375</v>
      </c>
      <c r="B1398" t="s">
        <v>315</v>
      </c>
      <c r="C1398" t="s">
        <v>157</v>
      </c>
      <c r="D1398" t="s">
        <v>12</v>
      </c>
      <c r="E1398" t="s">
        <v>261</v>
      </c>
      <c r="F1398" t="s">
        <v>4</v>
      </c>
      <c r="G1398">
        <v>5.7800000000000004E-3</v>
      </c>
      <c r="H1398">
        <v>630200</v>
      </c>
      <c r="I1398">
        <v>3673300</v>
      </c>
      <c r="J1398">
        <v>-69.959999999999994</v>
      </c>
      <c r="K1398">
        <v>-69.959999999999994</v>
      </c>
      <c r="L1398">
        <v>0</v>
      </c>
      <c r="M1398" t="s">
        <v>376</v>
      </c>
      <c r="N1398" t="s">
        <v>25</v>
      </c>
      <c r="O1398">
        <v>40</v>
      </c>
      <c r="P1398">
        <v>50</v>
      </c>
      <c r="Q1398">
        <v>5963</v>
      </c>
    </row>
    <row r="1399" spans="1:17" x14ac:dyDescent="0.25">
      <c r="A1399" t="s">
        <v>375</v>
      </c>
      <c r="B1399" t="s">
        <v>315</v>
      </c>
      <c r="C1399" t="s">
        <v>157</v>
      </c>
      <c r="D1399" t="s">
        <v>12</v>
      </c>
      <c r="E1399" t="s">
        <v>262</v>
      </c>
      <c r="F1399" t="s">
        <v>4</v>
      </c>
      <c r="G1399">
        <v>4.2900000000000004E-3</v>
      </c>
      <c r="H1399">
        <v>630500</v>
      </c>
      <c r="I1399">
        <v>3673750</v>
      </c>
      <c r="J1399">
        <v>-69.569999999999993</v>
      </c>
      <c r="K1399">
        <v>-69.569999999999993</v>
      </c>
      <c r="L1399">
        <v>0</v>
      </c>
      <c r="M1399" t="s">
        <v>376</v>
      </c>
      <c r="N1399" t="s">
        <v>25</v>
      </c>
      <c r="O1399">
        <v>40</v>
      </c>
      <c r="P1399">
        <v>50</v>
      </c>
      <c r="Q1399">
        <v>5963</v>
      </c>
    </row>
    <row r="1400" spans="1:17" x14ac:dyDescent="0.25">
      <c r="A1400" t="s">
        <v>375</v>
      </c>
      <c r="B1400" t="s">
        <v>315</v>
      </c>
      <c r="C1400" t="s">
        <v>157</v>
      </c>
      <c r="D1400" t="s">
        <v>12</v>
      </c>
      <c r="E1400" t="s">
        <v>263</v>
      </c>
      <c r="F1400" t="s">
        <v>4</v>
      </c>
      <c r="G1400">
        <v>6.0800000000000003E-3</v>
      </c>
      <c r="H1400">
        <v>630775</v>
      </c>
      <c r="I1400">
        <v>3672475</v>
      </c>
      <c r="J1400">
        <v>-68.400000000000006</v>
      </c>
      <c r="K1400">
        <v>-68.400000000000006</v>
      </c>
      <c r="L1400">
        <v>0</v>
      </c>
      <c r="M1400" t="s">
        <v>376</v>
      </c>
      <c r="N1400" t="s">
        <v>25</v>
      </c>
      <c r="O1400">
        <v>40</v>
      </c>
      <c r="P1400">
        <v>50</v>
      </c>
      <c r="Q1400">
        <v>5963</v>
      </c>
    </row>
    <row r="1401" spans="1:17" x14ac:dyDescent="0.25">
      <c r="A1401" t="s">
        <v>375</v>
      </c>
      <c r="B1401" t="s">
        <v>315</v>
      </c>
      <c r="C1401" t="s">
        <v>157</v>
      </c>
      <c r="D1401" t="s">
        <v>12</v>
      </c>
      <c r="E1401" t="s">
        <v>264</v>
      </c>
      <c r="F1401" t="s">
        <v>4</v>
      </c>
      <c r="G1401">
        <v>4.6699999999999997E-3</v>
      </c>
      <c r="H1401">
        <v>630362.48</v>
      </c>
      <c r="I1401">
        <v>3670154.19</v>
      </c>
      <c r="J1401">
        <v>-66.569999999999993</v>
      </c>
      <c r="K1401">
        <v>-66.569999999999993</v>
      </c>
      <c r="L1401">
        <v>0</v>
      </c>
      <c r="M1401" t="s">
        <v>376</v>
      </c>
      <c r="N1401" t="s">
        <v>25</v>
      </c>
      <c r="O1401">
        <v>40</v>
      </c>
      <c r="P1401">
        <v>50</v>
      </c>
      <c r="Q1401">
        <v>5963</v>
      </c>
    </row>
    <row r="1402" spans="1:17" x14ac:dyDescent="0.25">
      <c r="A1402" t="s">
        <v>375</v>
      </c>
      <c r="B1402" t="s">
        <v>315</v>
      </c>
      <c r="C1402" t="s">
        <v>157</v>
      </c>
      <c r="D1402" t="s">
        <v>12</v>
      </c>
      <c r="E1402" t="s">
        <v>265</v>
      </c>
      <c r="F1402" t="s">
        <v>4</v>
      </c>
      <c r="G1402">
        <v>6.1799999999999997E-3</v>
      </c>
      <c r="H1402">
        <v>630125</v>
      </c>
      <c r="I1402">
        <v>3672525</v>
      </c>
      <c r="J1402">
        <v>-69.75</v>
      </c>
      <c r="K1402">
        <v>-67</v>
      </c>
      <c r="L1402">
        <v>0</v>
      </c>
      <c r="M1402" t="s">
        <v>376</v>
      </c>
      <c r="N1402" t="s">
        <v>25</v>
      </c>
      <c r="O1402">
        <v>40</v>
      </c>
      <c r="P1402">
        <v>50</v>
      </c>
      <c r="Q1402">
        <v>5963</v>
      </c>
    </row>
    <row r="1403" spans="1:17" x14ac:dyDescent="0.25">
      <c r="A1403" t="s">
        <v>375</v>
      </c>
      <c r="B1403" t="s">
        <v>315</v>
      </c>
      <c r="C1403" t="s">
        <v>157</v>
      </c>
      <c r="D1403" t="s">
        <v>12</v>
      </c>
      <c r="E1403" t="s">
        <v>266</v>
      </c>
      <c r="F1403" t="s">
        <v>4</v>
      </c>
      <c r="G1403">
        <v>4.4400000000000004E-3</v>
      </c>
      <c r="H1403">
        <v>630250</v>
      </c>
      <c r="I1403">
        <v>3670500</v>
      </c>
      <c r="J1403">
        <v>-67.239999999999995</v>
      </c>
      <c r="K1403">
        <v>-67.239999999999995</v>
      </c>
      <c r="L1403">
        <v>0</v>
      </c>
      <c r="M1403" t="s">
        <v>376</v>
      </c>
      <c r="N1403" t="s">
        <v>25</v>
      </c>
      <c r="O1403">
        <v>40</v>
      </c>
      <c r="P1403">
        <v>50</v>
      </c>
      <c r="Q1403">
        <v>5963</v>
      </c>
    </row>
    <row r="1404" spans="1:17" x14ac:dyDescent="0.25">
      <c r="A1404" t="s">
        <v>375</v>
      </c>
      <c r="B1404" t="s">
        <v>315</v>
      </c>
      <c r="C1404" t="s">
        <v>157</v>
      </c>
      <c r="D1404" t="s">
        <v>12</v>
      </c>
      <c r="E1404" t="s">
        <v>267</v>
      </c>
      <c r="F1404" t="s">
        <v>4</v>
      </c>
      <c r="G1404">
        <v>5.94E-3</v>
      </c>
      <c r="H1404">
        <v>631000</v>
      </c>
      <c r="I1404">
        <v>3670500</v>
      </c>
      <c r="J1404">
        <v>-66.459999999999994</v>
      </c>
      <c r="K1404">
        <v>-66.459999999999994</v>
      </c>
      <c r="L1404">
        <v>0</v>
      </c>
      <c r="M1404" t="s">
        <v>376</v>
      </c>
      <c r="N1404" t="s">
        <v>25</v>
      </c>
      <c r="O1404">
        <v>40</v>
      </c>
      <c r="P1404">
        <v>50</v>
      </c>
      <c r="Q1404">
        <v>5963</v>
      </c>
    </row>
    <row r="1405" spans="1:17" x14ac:dyDescent="0.25">
      <c r="A1405" t="s">
        <v>375</v>
      </c>
      <c r="B1405" t="s">
        <v>315</v>
      </c>
      <c r="C1405" t="s">
        <v>157</v>
      </c>
      <c r="D1405" t="s">
        <v>12</v>
      </c>
      <c r="E1405" t="s">
        <v>268</v>
      </c>
      <c r="F1405" t="s">
        <v>4</v>
      </c>
      <c r="G1405">
        <v>4.2399999999999998E-3</v>
      </c>
      <c r="H1405">
        <v>630500</v>
      </c>
      <c r="I1405">
        <v>3671000</v>
      </c>
      <c r="J1405">
        <v>-68.3</v>
      </c>
      <c r="K1405">
        <v>-68.3</v>
      </c>
      <c r="L1405">
        <v>0</v>
      </c>
      <c r="M1405" t="s">
        <v>376</v>
      </c>
      <c r="N1405" t="s">
        <v>25</v>
      </c>
      <c r="O1405">
        <v>40</v>
      </c>
      <c r="P1405">
        <v>50</v>
      </c>
      <c r="Q1405">
        <v>5963</v>
      </c>
    </row>
    <row r="1406" spans="1:17" x14ac:dyDescent="0.25">
      <c r="A1406" t="s">
        <v>375</v>
      </c>
      <c r="B1406" t="s">
        <v>315</v>
      </c>
      <c r="C1406" t="s">
        <v>157</v>
      </c>
      <c r="D1406" t="s">
        <v>12</v>
      </c>
      <c r="E1406" t="s">
        <v>269</v>
      </c>
      <c r="F1406" t="s">
        <v>4</v>
      </c>
      <c r="G1406">
        <v>6.1199999999999996E-3</v>
      </c>
      <c r="H1406">
        <v>629500</v>
      </c>
      <c r="I1406">
        <v>3673250</v>
      </c>
      <c r="J1406">
        <v>-69.81</v>
      </c>
      <c r="K1406">
        <v>-69.81</v>
      </c>
      <c r="L1406">
        <v>0</v>
      </c>
      <c r="M1406" t="s">
        <v>376</v>
      </c>
      <c r="N1406" t="s">
        <v>25</v>
      </c>
      <c r="O1406">
        <v>40</v>
      </c>
      <c r="P1406">
        <v>50</v>
      </c>
      <c r="Q1406">
        <v>5963</v>
      </c>
    </row>
    <row r="1407" spans="1:17" x14ac:dyDescent="0.25">
      <c r="A1407" t="s">
        <v>375</v>
      </c>
      <c r="B1407" t="s">
        <v>315</v>
      </c>
      <c r="C1407" t="s">
        <v>157</v>
      </c>
      <c r="D1407" t="s">
        <v>12</v>
      </c>
      <c r="E1407" t="s">
        <v>270</v>
      </c>
      <c r="F1407" t="s">
        <v>4</v>
      </c>
      <c r="G1407">
        <v>6.0699999999999999E-3</v>
      </c>
      <c r="H1407">
        <v>630750</v>
      </c>
      <c r="I1407">
        <v>3670250</v>
      </c>
      <c r="J1407">
        <v>-66.31</v>
      </c>
      <c r="K1407">
        <v>-66.31</v>
      </c>
      <c r="L1407">
        <v>0</v>
      </c>
      <c r="M1407" t="s">
        <v>376</v>
      </c>
      <c r="N1407" t="s">
        <v>25</v>
      </c>
      <c r="O1407">
        <v>40</v>
      </c>
      <c r="P1407">
        <v>50</v>
      </c>
      <c r="Q1407">
        <v>5963</v>
      </c>
    </row>
    <row r="1408" spans="1:17" x14ac:dyDescent="0.25">
      <c r="A1408" t="s">
        <v>375</v>
      </c>
      <c r="B1408" t="s">
        <v>315</v>
      </c>
      <c r="C1408" t="s">
        <v>157</v>
      </c>
      <c r="D1408" t="s">
        <v>12</v>
      </c>
      <c r="E1408" t="s">
        <v>144</v>
      </c>
      <c r="F1408" t="s">
        <v>4</v>
      </c>
      <c r="G1408">
        <v>1.4160000000000001E-2</v>
      </c>
      <c r="H1408">
        <v>630714.82999999996</v>
      </c>
      <c r="I1408">
        <v>3672280.26</v>
      </c>
      <c r="J1408">
        <v>-68.94</v>
      </c>
      <c r="K1408">
        <v>-68.94</v>
      </c>
      <c r="L1408">
        <v>0</v>
      </c>
      <c r="M1408" t="s">
        <v>376</v>
      </c>
      <c r="N1408" t="s">
        <v>25</v>
      </c>
      <c r="O1408">
        <v>40</v>
      </c>
      <c r="P1408">
        <v>50</v>
      </c>
      <c r="Q1408">
        <v>5963</v>
      </c>
    </row>
    <row r="1409" spans="1:17" x14ac:dyDescent="0.25">
      <c r="A1409" t="s">
        <v>375</v>
      </c>
      <c r="B1409" t="s">
        <v>315</v>
      </c>
      <c r="C1409" t="s">
        <v>157</v>
      </c>
      <c r="D1409" t="s">
        <v>12</v>
      </c>
      <c r="E1409" t="s">
        <v>271</v>
      </c>
      <c r="F1409" t="s">
        <v>4</v>
      </c>
      <c r="G1409">
        <v>2.3E-3</v>
      </c>
      <c r="H1409">
        <v>630438.49</v>
      </c>
      <c r="I1409">
        <v>3672401.91</v>
      </c>
      <c r="J1409">
        <v>-69.569999999999993</v>
      </c>
      <c r="K1409">
        <v>-69.569999999999993</v>
      </c>
      <c r="L1409">
        <v>0</v>
      </c>
      <c r="M1409" t="s">
        <v>376</v>
      </c>
      <c r="N1409" t="s">
        <v>25</v>
      </c>
      <c r="O1409">
        <v>40</v>
      </c>
      <c r="P1409">
        <v>50</v>
      </c>
      <c r="Q1409">
        <v>5963</v>
      </c>
    </row>
    <row r="1410" spans="1:17" x14ac:dyDescent="0.25">
      <c r="A1410" t="s">
        <v>375</v>
      </c>
      <c r="B1410" t="s">
        <v>315</v>
      </c>
      <c r="C1410" t="s">
        <v>157</v>
      </c>
      <c r="D1410" t="s">
        <v>12</v>
      </c>
      <c r="E1410" t="s">
        <v>272</v>
      </c>
      <c r="F1410" t="s">
        <v>4</v>
      </c>
      <c r="G1410">
        <v>2.2799999999999999E-3</v>
      </c>
      <c r="H1410">
        <v>630438.49</v>
      </c>
      <c r="I1410">
        <v>3672401.91</v>
      </c>
      <c r="J1410">
        <v>-69.569999999999993</v>
      </c>
      <c r="K1410">
        <v>-69.569999999999993</v>
      </c>
      <c r="L1410">
        <v>0</v>
      </c>
      <c r="M1410" t="s">
        <v>376</v>
      </c>
      <c r="N1410" t="s">
        <v>25</v>
      </c>
      <c r="O1410">
        <v>40</v>
      </c>
      <c r="P1410">
        <v>50</v>
      </c>
      <c r="Q1410">
        <v>5963</v>
      </c>
    </row>
    <row r="1411" spans="1:17" x14ac:dyDescent="0.25">
      <c r="A1411" t="s">
        <v>375</v>
      </c>
      <c r="B1411" t="s">
        <v>315</v>
      </c>
      <c r="C1411" t="s">
        <v>157</v>
      </c>
      <c r="D1411" t="s">
        <v>12</v>
      </c>
      <c r="E1411" t="s">
        <v>7</v>
      </c>
      <c r="F1411" t="s">
        <v>4</v>
      </c>
      <c r="G1411">
        <v>91.836209999999994</v>
      </c>
      <c r="H1411">
        <v>630714.82999999996</v>
      </c>
      <c r="I1411">
        <v>3672138.02</v>
      </c>
      <c r="J1411">
        <v>-68.86</v>
      </c>
      <c r="K1411">
        <v>-68.86</v>
      </c>
      <c r="L1411">
        <v>0</v>
      </c>
      <c r="M1411" t="s">
        <v>376</v>
      </c>
      <c r="N1411" t="s">
        <v>25</v>
      </c>
      <c r="O1411">
        <v>40</v>
      </c>
      <c r="P1411">
        <v>50</v>
      </c>
      <c r="Q1411">
        <v>5963</v>
      </c>
    </row>
    <row r="1412" spans="1:17" x14ac:dyDescent="0.25">
      <c r="A1412" t="s">
        <v>375</v>
      </c>
      <c r="B1412" t="s">
        <v>315</v>
      </c>
      <c r="C1412" t="s">
        <v>157</v>
      </c>
      <c r="D1412" t="s">
        <v>12</v>
      </c>
      <c r="E1412" t="s">
        <v>8</v>
      </c>
      <c r="F1412" t="s">
        <v>4</v>
      </c>
      <c r="G1412">
        <v>4.5799999999999999E-3</v>
      </c>
      <c r="H1412">
        <v>630438.49</v>
      </c>
      <c r="I1412">
        <v>3672401.91</v>
      </c>
      <c r="J1412">
        <v>-69.569999999999993</v>
      </c>
      <c r="K1412">
        <v>-69.569999999999993</v>
      </c>
      <c r="L1412">
        <v>0</v>
      </c>
      <c r="M1412" t="s">
        <v>376</v>
      </c>
      <c r="N1412" t="s">
        <v>25</v>
      </c>
      <c r="O1412">
        <v>40</v>
      </c>
      <c r="P1412">
        <v>50</v>
      </c>
      <c r="Q1412">
        <v>5963</v>
      </c>
    </row>
    <row r="1413" spans="1:17" x14ac:dyDescent="0.25">
      <c r="A1413" t="s">
        <v>375</v>
      </c>
      <c r="B1413" t="s">
        <v>315</v>
      </c>
      <c r="C1413" t="s">
        <v>157</v>
      </c>
      <c r="D1413" t="s">
        <v>12</v>
      </c>
      <c r="E1413" t="s">
        <v>252</v>
      </c>
      <c r="F1413" t="s">
        <v>4</v>
      </c>
      <c r="G1413">
        <v>8.8459999999999997E-2</v>
      </c>
      <c r="H1413">
        <v>630423.97</v>
      </c>
      <c r="I1413">
        <v>3672375.09</v>
      </c>
      <c r="J1413">
        <v>-69.58</v>
      </c>
      <c r="K1413">
        <v>-69.58</v>
      </c>
      <c r="L1413">
        <v>0</v>
      </c>
      <c r="M1413" t="s">
        <v>376</v>
      </c>
      <c r="N1413" t="s">
        <v>25</v>
      </c>
      <c r="O1413">
        <v>40</v>
      </c>
      <c r="P1413">
        <v>50</v>
      </c>
      <c r="Q1413">
        <v>5963</v>
      </c>
    </row>
    <row r="1414" spans="1:17" x14ac:dyDescent="0.25">
      <c r="A1414" t="s">
        <v>375</v>
      </c>
      <c r="B1414" t="s">
        <v>315</v>
      </c>
      <c r="C1414" t="s">
        <v>157</v>
      </c>
      <c r="D1414" t="s">
        <v>12</v>
      </c>
      <c r="E1414" t="s">
        <v>253</v>
      </c>
      <c r="F1414" t="s">
        <v>4</v>
      </c>
      <c r="G1414">
        <v>7.1340000000000001E-2</v>
      </c>
      <c r="H1414">
        <v>630714.82999999996</v>
      </c>
      <c r="I1414">
        <v>3672303.97</v>
      </c>
      <c r="J1414">
        <v>-68.959999999999994</v>
      </c>
      <c r="K1414">
        <v>-68.959999999999994</v>
      </c>
      <c r="L1414">
        <v>0</v>
      </c>
      <c r="M1414" t="s">
        <v>376</v>
      </c>
      <c r="N1414" t="s">
        <v>25</v>
      </c>
      <c r="O1414">
        <v>40</v>
      </c>
      <c r="P1414">
        <v>50</v>
      </c>
      <c r="Q1414">
        <v>5963</v>
      </c>
    </row>
    <row r="1415" spans="1:17" x14ac:dyDescent="0.25">
      <c r="A1415" t="s">
        <v>375</v>
      </c>
      <c r="B1415" t="s">
        <v>315</v>
      </c>
      <c r="C1415" t="s">
        <v>157</v>
      </c>
      <c r="D1415" t="s">
        <v>12</v>
      </c>
      <c r="E1415" t="s">
        <v>254</v>
      </c>
      <c r="F1415" t="s">
        <v>4</v>
      </c>
      <c r="G1415">
        <v>7.0209999999999995E-2</v>
      </c>
      <c r="H1415">
        <v>630714.82999999996</v>
      </c>
      <c r="I1415">
        <v>3672303.97</v>
      </c>
      <c r="J1415">
        <v>-68.959999999999994</v>
      </c>
      <c r="K1415">
        <v>-68.959999999999994</v>
      </c>
      <c r="L1415">
        <v>0</v>
      </c>
      <c r="M1415" t="s">
        <v>376</v>
      </c>
      <c r="N1415" t="s">
        <v>25</v>
      </c>
      <c r="O1415">
        <v>40</v>
      </c>
      <c r="P1415">
        <v>50</v>
      </c>
      <c r="Q1415">
        <v>5963</v>
      </c>
    </row>
    <row r="1416" spans="1:17" x14ac:dyDescent="0.25">
      <c r="A1416" t="s">
        <v>375</v>
      </c>
      <c r="B1416" t="s">
        <v>315</v>
      </c>
      <c r="C1416" t="s">
        <v>157</v>
      </c>
      <c r="D1416" t="s">
        <v>12</v>
      </c>
      <c r="E1416" t="s">
        <v>256</v>
      </c>
      <c r="F1416" t="s">
        <v>4</v>
      </c>
      <c r="G1416">
        <v>9.919E-2</v>
      </c>
      <c r="H1416">
        <v>630714.82999999996</v>
      </c>
      <c r="I1416">
        <v>3672232.85</v>
      </c>
      <c r="J1416">
        <v>-68.91</v>
      </c>
      <c r="K1416">
        <v>-68.91</v>
      </c>
      <c r="L1416">
        <v>0</v>
      </c>
      <c r="M1416" t="s">
        <v>376</v>
      </c>
      <c r="N1416" t="s">
        <v>25</v>
      </c>
      <c r="O1416">
        <v>40</v>
      </c>
      <c r="P1416">
        <v>50</v>
      </c>
      <c r="Q1416">
        <v>5963</v>
      </c>
    </row>
    <row r="1417" spans="1:17" x14ac:dyDescent="0.25">
      <c r="A1417" t="s">
        <v>375</v>
      </c>
      <c r="B1417" t="s">
        <v>315</v>
      </c>
      <c r="C1417" t="s">
        <v>157</v>
      </c>
      <c r="D1417" t="s">
        <v>12</v>
      </c>
      <c r="E1417" t="s">
        <v>125</v>
      </c>
      <c r="F1417" t="s">
        <v>4</v>
      </c>
      <c r="G1417">
        <v>6.3949600000000002</v>
      </c>
      <c r="H1417">
        <v>630714.82999999996</v>
      </c>
      <c r="I1417">
        <v>3672232.85</v>
      </c>
      <c r="J1417">
        <v>-68.91</v>
      </c>
      <c r="K1417">
        <v>-68.91</v>
      </c>
      <c r="L1417">
        <v>0</v>
      </c>
      <c r="M1417" t="s">
        <v>376</v>
      </c>
      <c r="N1417" t="s">
        <v>25</v>
      </c>
      <c r="O1417">
        <v>40</v>
      </c>
      <c r="P1417">
        <v>50</v>
      </c>
      <c r="Q1417">
        <v>5963</v>
      </c>
    </row>
    <row r="1418" spans="1:17" x14ac:dyDescent="0.25">
      <c r="A1418" t="s">
        <v>375</v>
      </c>
      <c r="B1418" t="s">
        <v>315</v>
      </c>
      <c r="C1418" t="s">
        <v>157</v>
      </c>
      <c r="D1418" t="s">
        <v>12</v>
      </c>
      <c r="E1418" t="s">
        <v>128</v>
      </c>
      <c r="F1418" t="s">
        <v>4</v>
      </c>
      <c r="G1418">
        <v>7.5251900000000003</v>
      </c>
      <c r="H1418">
        <v>630714.82999999996</v>
      </c>
      <c r="I1418">
        <v>3672232.85</v>
      </c>
      <c r="J1418">
        <v>-68.91</v>
      </c>
      <c r="K1418">
        <v>-68.91</v>
      </c>
      <c r="L1418">
        <v>0</v>
      </c>
      <c r="M1418" t="s">
        <v>376</v>
      </c>
      <c r="N1418" t="s">
        <v>25</v>
      </c>
      <c r="O1418">
        <v>40</v>
      </c>
      <c r="P1418">
        <v>50</v>
      </c>
      <c r="Q1418">
        <v>5963</v>
      </c>
    </row>
    <row r="1419" spans="1:17" x14ac:dyDescent="0.25">
      <c r="A1419" t="s">
        <v>375</v>
      </c>
      <c r="B1419" t="s">
        <v>315</v>
      </c>
      <c r="C1419" t="s">
        <v>157</v>
      </c>
      <c r="D1419" t="s">
        <v>12</v>
      </c>
      <c r="E1419" t="s">
        <v>129</v>
      </c>
      <c r="F1419" t="s">
        <v>4</v>
      </c>
      <c r="G1419">
        <v>8.6456099999999996</v>
      </c>
      <c r="H1419">
        <v>630714.82999999996</v>
      </c>
      <c r="I1419">
        <v>3672209.14</v>
      </c>
      <c r="J1419">
        <v>-68.89</v>
      </c>
      <c r="K1419">
        <v>-68.89</v>
      </c>
      <c r="L1419">
        <v>0</v>
      </c>
      <c r="M1419" t="s">
        <v>376</v>
      </c>
      <c r="N1419" t="s">
        <v>25</v>
      </c>
      <c r="O1419">
        <v>40</v>
      </c>
      <c r="P1419">
        <v>50</v>
      </c>
      <c r="Q1419">
        <v>5963</v>
      </c>
    </row>
    <row r="1420" spans="1:17" x14ac:dyDescent="0.25">
      <c r="A1420" t="s">
        <v>375</v>
      </c>
      <c r="B1420" t="s">
        <v>315</v>
      </c>
      <c r="C1420" t="s">
        <v>157</v>
      </c>
      <c r="D1420" t="s">
        <v>12</v>
      </c>
      <c r="E1420" t="s">
        <v>130</v>
      </c>
      <c r="F1420" t="s">
        <v>4</v>
      </c>
      <c r="G1420">
        <v>9.6169799999999999</v>
      </c>
      <c r="H1420">
        <v>630714.82999999996</v>
      </c>
      <c r="I1420">
        <v>3672209.14</v>
      </c>
      <c r="J1420">
        <v>-68.89</v>
      </c>
      <c r="K1420">
        <v>-68.89</v>
      </c>
      <c r="L1420">
        <v>0</v>
      </c>
      <c r="M1420" t="s">
        <v>376</v>
      </c>
      <c r="N1420" t="s">
        <v>25</v>
      </c>
      <c r="O1420">
        <v>40</v>
      </c>
      <c r="P1420">
        <v>50</v>
      </c>
      <c r="Q1420">
        <v>5963</v>
      </c>
    </row>
    <row r="1421" spans="1:17" x14ac:dyDescent="0.25">
      <c r="A1421" t="s">
        <v>375</v>
      </c>
      <c r="B1421" t="s">
        <v>315</v>
      </c>
      <c r="C1421" t="s">
        <v>157</v>
      </c>
      <c r="D1421" t="s">
        <v>12</v>
      </c>
      <c r="E1421" t="s">
        <v>131</v>
      </c>
      <c r="F1421" t="s">
        <v>4</v>
      </c>
      <c r="G1421">
        <v>10.64226</v>
      </c>
      <c r="H1421">
        <v>630714.82999999996</v>
      </c>
      <c r="I1421">
        <v>3672185.43</v>
      </c>
      <c r="J1421">
        <v>-68.89</v>
      </c>
      <c r="K1421">
        <v>-68.89</v>
      </c>
      <c r="L1421">
        <v>0</v>
      </c>
      <c r="M1421" t="s">
        <v>376</v>
      </c>
      <c r="N1421" t="s">
        <v>25</v>
      </c>
      <c r="O1421">
        <v>40</v>
      </c>
      <c r="P1421">
        <v>50</v>
      </c>
      <c r="Q1421">
        <v>5963</v>
      </c>
    </row>
    <row r="1422" spans="1:17" x14ac:dyDescent="0.25">
      <c r="A1422" t="s">
        <v>375</v>
      </c>
      <c r="B1422" t="s">
        <v>315</v>
      </c>
      <c r="C1422" t="s">
        <v>157</v>
      </c>
      <c r="D1422" t="s">
        <v>12</v>
      </c>
      <c r="E1422" t="s">
        <v>132</v>
      </c>
      <c r="F1422" t="s">
        <v>4</v>
      </c>
      <c r="G1422">
        <v>11.119630000000001</v>
      </c>
      <c r="H1422">
        <v>630714.82999999996</v>
      </c>
      <c r="I1422">
        <v>3672161.72</v>
      </c>
      <c r="J1422">
        <v>-68.86</v>
      </c>
      <c r="K1422">
        <v>-68.86</v>
      </c>
      <c r="L1422">
        <v>0</v>
      </c>
      <c r="M1422" t="s">
        <v>376</v>
      </c>
      <c r="N1422" t="s">
        <v>25</v>
      </c>
      <c r="O1422">
        <v>40</v>
      </c>
      <c r="P1422">
        <v>50</v>
      </c>
      <c r="Q1422">
        <v>5963</v>
      </c>
    </row>
    <row r="1423" spans="1:17" x14ac:dyDescent="0.25">
      <c r="A1423" t="s">
        <v>375</v>
      </c>
      <c r="B1423" t="s">
        <v>315</v>
      </c>
      <c r="C1423" t="s">
        <v>157</v>
      </c>
      <c r="D1423" t="s">
        <v>12</v>
      </c>
      <c r="E1423" t="s">
        <v>133</v>
      </c>
      <c r="F1423" t="s">
        <v>4</v>
      </c>
      <c r="G1423">
        <v>11.668519999999999</v>
      </c>
      <c r="H1423">
        <v>630714.82999999996</v>
      </c>
      <c r="I1423">
        <v>3672161.72</v>
      </c>
      <c r="J1423">
        <v>-68.86</v>
      </c>
      <c r="K1423">
        <v>-68.86</v>
      </c>
      <c r="L1423">
        <v>0</v>
      </c>
      <c r="M1423" t="s">
        <v>376</v>
      </c>
      <c r="N1423" t="s">
        <v>25</v>
      </c>
      <c r="O1423">
        <v>40</v>
      </c>
      <c r="P1423">
        <v>50</v>
      </c>
      <c r="Q1423">
        <v>5963</v>
      </c>
    </row>
    <row r="1424" spans="1:17" x14ac:dyDescent="0.25">
      <c r="A1424" t="s">
        <v>375</v>
      </c>
      <c r="B1424" t="s">
        <v>315</v>
      </c>
      <c r="C1424" t="s">
        <v>157</v>
      </c>
      <c r="D1424" t="s">
        <v>12</v>
      </c>
      <c r="E1424" t="s">
        <v>219</v>
      </c>
      <c r="F1424" t="s">
        <v>4</v>
      </c>
      <c r="G1424">
        <v>11.787979999999999</v>
      </c>
      <c r="H1424">
        <v>630714.82999999996</v>
      </c>
      <c r="I1424">
        <v>3672138.02</v>
      </c>
      <c r="J1424">
        <v>-68.86</v>
      </c>
      <c r="K1424">
        <v>-68.86</v>
      </c>
      <c r="L1424">
        <v>0</v>
      </c>
      <c r="M1424" t="s">
        <v>376</v>
      </c>
      <c r="N1424" t="s">
        <v>25</v>
      </c>
      <c r="O1424">
        <v>40</v>
      </c>
      <c r="P1424">
        <v>50</v>
      </c>
      <c r="Q1424">
        <v>5963</v>
      </c>
    </row>
    <row r="1425" spans="1:17" x14ac:dyDescent="0.25">
      <c r="A1425" t="s">
        <v>375</v>
      </c>
      <c r="B1425" t="s">
        <v>315</v>
      </c>
      <c r="C1425" t="s">
        <v>157</v>
      </c>
      <c r="D1425" t="s">
        <v>12</v>
      </c>
      <c r="E1425" t="s">
        <v>220</v>
      </c>
      <c r="F1425" t="s">
        <v>4</v>
      </c>
      <c r="G1425">
        <v>11.49461</v>
      </c>
      <c r="H1425">
        <v>630714.82999999996</v>
      </c>
      <c r="I1425">
        <v>3672138.02</v>
      </c>
      <c r="J1425">
        <v>-68.86</v>
      </c>
      <c r="K1425">
        <v>-68.86</v>
      </c>
      <c r="L1425">
        <v>0</v>
      </c>
      <c r="M1425" t="s">
        <v>376</v>
      </c>
      <c r="N1425" t="s">
        <v>25</v>
      </c>
      <c r="O1425">
        <v>40</v>
      </c>
      <c r="P1425">
        <v>50</v>
      </c>
      <c r="Q1425">
        <v>5963</v>
      </c>
    </row>
    <row r="1426" spans="1:17" x14ac:dyDescent="0.25">
      <c r="A1426" t="s">
        <v>375</v>
      </c>
      <c r="B1426" t="s">
        <v>315</v>
      </c>
      <c r="C1426" t="s">
        <v>157</v>
      </c>
      <c r="D1426" t="s">
        <v>12</v>
      </c>
      <c r="E1426" t="s">
        <v>221</v>
      </c>
      <c r="F1426" t="s">
        <v>4</v>
      </c>
      <c r="G1426">
        <v>10.80997</v>
      </c>
      <c r="H1426">
        <v>630714.82999999996</v>
      </c>
      <c r="I1426">
        <v>3672114.31</v>
      </c>
      <c r="J1426">
        <v>-68.73</v>
      </c>
      <c r="K1426">
        <v>-68.73</v>
      </c>
      <c r="L1426">
        <v>0</v>
      </c>
      <c r="M1426" t="s">
        <v>376</v>
      </c>
      <c r="N1426" t="s">
        <v>25</v>
      </c>
      <c r="O1426">
        <v>40</v>
      </c>
      <c r="P1426">
        <v>50</v>
      </c>
      <c r="Q1426">
        <v>5963</v>
      </c>
    </row>
    <row r="1427" spans="1:17" x14ac:dyDescent="0.25">
      <c r="A1427" t="s">
        <v>375</v>
      </c>
      <c r="B1427" t="s">
        <v>315</v>
      </c>
      <c r="C1427" t="s">
        <v>157</v>
      </c>
      <c r="D1427" t="s">
        <v>12</v>
      </c>
      <c r="E1427" t="s">
        <v>222</v>
      </c>
      <c r="F1427" t="s">
        <v>4</v>
      </c>
      <c r="G1427">
        <v>9.08718</v>
      </c>
      <c r="H1427">
        <v>630714.82999999996</v>
      </c>
      <c r="I1427">
        <v>3672114.31</v>
      </c>
      <c r="J1427">
        <v>-68.73</v>
      </c>
      <c r="K1427">
        <v>-68.73</v>
      </c>
      <c r="L1427">
        <v>0</v>
      </c>
      <c r="M1427" t="s">
        <v>376</v>
      </c>
      <c r="N1427" t="s">
        <v>25</v>
      </c>
      <c r="O1427">
        <v>40</v>
      </c>
      <c r="P1427">
        <v>50</v>
      </c>
      <c r="Q1427">
        <v>5963</v>
      </c>
    </row>
    <row r="1428" spans="1:17" x14ac:dyDescent="0.25">
      <c r="A1428" t="s">
        <v>375</v>
      </c>
      <c r="B1428" t="s">
        <v>315</v>
      </c>
      <c r="C1428" t="s">
        <v>157</v>
      </c>
      <c r="D1428" t="s">
        <v>12</v>
      </c>
      <c r="E1428" t="s">
        <v>223</v>
      </c>
      <c r="F1428" t="s">
        <v>4</v>
      </c>
      <c r="G1428">
        <v>7.0649600000000001</v>
      </c>
      <c r="H1428">
        <v>630714.82999999996</v>
      </c>
      <c r="I1428">
        <v>3672090.6</v>
      </c>
      <c r="J1428">
        <v>-68.86</v>
      </c>
      <c r="K1428">
        <v>-68.86</v>
      </c>
      <c r="L1428">
        <v>0</v>
      </c>
      <c r="M1428" t="s">
        <v>376</v>
      </c>
      <c r="N1428" t="s">
        <v>25</v>
      </c>
      <c r="O1428">
        <v>40</v>
      </c>
      <c r="P1428">
        <v>50</v>
      </c>
      <c r="Q1428">
        <v>5963</v>
      </c>
    </row>
    <row r="1429" spans="1:17" x14ac:dyDescent="0.25">
      <c r="A1429" t="s">
        <v>375</v>
      </c>
      <c r="B1429" t="s">
        <v>315</v>
      </c>
      <c r="C1429" t="s">
        <v>157</v>
      </c>
      <c r="D1429" t="s">
        <v>12</v>
      </c>
      <c r="E1429" t="s">
        <v>224</v>
      </c>
      <c r="F1429" t="s">
        <v>4</v>
      </c>
      <c r="G1429">
        <v>4.6846699999999997</v>
      </c>
      <c r="H1429">
        <v>630725</v>
      </c>
      <c r="I1429">
        <v>3672075</v>
      </c>
      <c r="J1429">
        <v>-68.73</v>
      </c>
      <c r="K1429">
        <v>-68.73</v>
      </c>
      <c r="L1429">
        <v>0</v>
      </c>
      <c r="M1429" t="s">
        <v>376</v>
      </c>
      <c r="N1429" t="s">
        <v>25</v>
      </c>
      <c r="O1429">
        <v>40</v>
      </c>
      <c r="P1429">
        <v>50</v>
      </c>
      <c r="Q1429">
        <v>5963</v>
      </c>
    </row>
    <row r="1430" spans="1:17" x14ac:dyDescent="0.25">
      <c r="A1430" t="s">
        <v>375</v>
      </c>
      <c r="B1430" t="s">
        <v>315</v>
      </c>
      <c r="C1430" t="s">
        <v>157</v>
      </c>
      <c r="D1430" t="s">
        <v>12</v>
      </c>
      <c r="E1430" t="s">
        <v>225</v>
      </c>
      <c r="F1430" t="s">
        <v>4</v>
      </c>
      <c r="G1430">
        <v>2.9280300000000001</v>
      </c>
      <c r="H1430">
        <v>630825</v>
      </c>
      <c r="I1430">
        <v>3672100</v>
      </c>
      <c r="J1430">
        <v>-69.260000000000005</v>
      </c>
      <c r="K1430">
        <v>-69.260000000000005</v>
      </c>
      <c r="L1430">
        <v>0</v>
      </c>
      <c r="M1430" t="s">
        <v>376</v>
      </c>
      <c r="N1430" t="s">
        <v>25</v>
      </c>
      <c r="O1430">
        <v>40</v>
      </c>
      <c r="P1430">
        <v>50</v>
      </c>
      <c r="Q1430">
        <v>5963</v>
      </c>
    </row>
    <row r="1431" spans="1:17" x14ac:dyDescent="0.25">
      <c r="A1431" t="s">
        <v>375</v>
      </c>
      <c r="B1431" t="s">
        <v>315</v>
      </c>
      <c r="C1431" t="s">
        <v>157</v>
      </c>
      <c r="D1431" t="s">
        <v>12</v>
      </c>
      <c r="E1431" t="s">
        <v>134</v>
      </c>
      <c r="F1431" t="s">
        <v>4</v>
      </c>
      <c r="G1431">
        <v>9.919E-2</v>
      </c>
      <c r="H1431">
        <v>630714.82999999996</v>
      </c>
      <c r="I1431">
        <v>3672232.85</v>
      </c>
      <c r="J1431">
        <v>-68.91</v>
      </c>
      <c r="K1431">
        <v>-68.91</v>
      </c>
      <c r="L1431">
        <v>0</v>
      </c>
      <c r="M1431" t="s">
        <v>376</v>
      </c>
      <c r="N1431" t="s">
        <v>25</v>
      </c>
      <c r="O1431">
        <v>40</v>
      </c>
      <c r="P1431">
        <v>50</v>
      </c>
      <c r="Q1431">
        <v>5963</v>
      </c>
    </row>
    <row r="1432" spans="1:17" x14ac:dyDescent="0.25">
      <c r="A1432" t="s">
        <v>375</v>
      </c>
      <c r="B1432" t="s">
        <v>315</v>
      </c>
      <c r="C1432" t="s">
        <v>157</v>
      </c>
      <c r="D1432" t="s">
        <v>12</v>
      </c>
      <c r="E1432" t="s">
        <v>141</v>
      </c>
      <c r="F1432" t="s">
        <v>4</v>
      </c>
      <c r="G1432">
        <v>3.0419999999999999E-2</v>
      </c>
      <c r="H1432">
        <v>630423.97</v>
      </c>
      <c r="I1432">
        <v>3672375.09</v>
      </c>
      <c r="J1432">
        <v>-69.58</v>
      </c>
      <c r="K1432">
        <v>-69.58</v>
      </c>
      <c r="L1432">
        <v>0</v>
      </c>
      <c r="M1432" t="s">
        <v>376</v>
      </c>
      <c r="N1432" t="s">
        <v>25</v>
      </c>
      <c r="O1432">
        <v>40</v>
      </c>
      <c r="P1432">
        <v>50</v>
      </c>
      <c r="Q1432">
        <v>5963</v>
      </c>
    </row>
    <row r="1433" spans="1:17" x14ac:dyDescent="0.25">
      <c r="A1433" t="s">
        <v>375</v>
      </c>
      <c r="B1433" t="s">
        <v>315</v>
      </c>
      <c r="C1433" t="s">
        <v>157</v>
      </c>
      <c r="D1433" t="s">
        <v>12</v>
      </c>
      <c r="E1433" t="s">
        <v>142</v>
      </c>
      <c r="F1433" t="s">
        <v>4</v>
      </c>
      <c r="G1433">
        <v>2.9829999999999999E-2</v>
      </c>
      <c r="H1433">
        <v>630423.97</v>
      </c>
      <c r="I1433">
        <v>3672375.09</v>
      </c>
      <c r="J1433">
        <v>-69.58</v>
      </c>
      <c r="K1433">
        <v>-69.58</v>
      </c>
      <c r="L1433">
        <v>0</v>
      </c>
      <c r="M1433" t="s">
        <v>376</v>
      </c>
      <c r="N1433" t="s">
        <v>25</v>
      </c>
      <c r="O1433">
        <v>40</v>
      </c>
      <c r="P1433">
        <v>50</v>
      </c>
      <c r="Q1433">
        <v>5963</v>
      </c>
    </row>
    <row r="1434" spans="1:17" x14ac:dyDescent="0.25">
      <c r="A1434" t="s">
        <v>375</v>
      </c>
      <c r="B1434" t="s">
        <v>315</v>
      </c>
      <c r="C1434" t="s">
        <v>157</v>
      </c>
      <c r="D1434" t="s">
        <v>12</v>
      </c>
      <c r="E1434" t="s">
        <v>143</v>
      </c>
      <c r="F1434" t="s">
        <v>4</v>
      </c>
      <c r="G1434">
        <v>2.8209999999999999E-2</v>
      </c>
      <c r="H1434">
        <v>630423.97</v>
      </c>
      <c r="I1434">
        <v>3672375.09</v>
      </c>
      <c r="J1434">
        <v>-69.58</v>
      </c>
      <c r="K1434">
        <v>-69.58</v>
      </c>
      <c r="L1434">
        <v>0</v>
      </c>
      <c r="M1434" t="s">
        <v>376</v>
      </c>
      <c r="N1434" t="s">
        <v>25</v>
      </c>
      <c r="O1434">
        <v>40</v>
      </c>
      <c r="P1434">
        <v>50</v>
      </c>
      <c r="Q1434">
        <v>5963</v>
      </c>
    </row>
    <row r="1435" spans="1:17" x14ac:dyDescent="0.25">
      <c r="A1435" t="s">
        <v>375</v>
      </c>
      <c r="B1435" t="s">
        <v>315</v>
      </c>
      <c r="C1435" t="s">
        <v>157</v>
      </c>
      <c r="D1435" t="s">
        <v>12</v>
      </c>
      <c r="E1435" t="s">
        <v>135</v>
      </c>
      <c r="F1435" t="s">
        <v>4</v>
      </c>
      <c r="G1435">
        <v>2.3789999999999999E-2</v>
      </c>
      <c r="H1435">
        <v>630714.82999999996</v>
      </c>
      <c r="I1435">
        <v>3672303.97</v>
      </c>
      <c r="J1435">
        <v>-68.959999999999994</v>
      </c>
      <c r="K1435">
        <v>-68.959999999999994</v>
      </c>
      <c r="L1435">
        <v>0</v>
      </c>
      <c r="M1435" t="s">
        <v>376</v>
      </c>
      <c r="N1435" t="s">
        <v>25</v>
      </c>
      <c r="O1435">
        <v>40</v>
      </c>
      <c r="P1435">
        <v>50</v>
      </c>
      <c r="Q1435">
        <v>5963</v>
      </c>
    </row>
    <row r="1436" spans="1:17" x14ac:dyDescent="0.25">
      <c r="A1436" t="s">
        <v>375</v>
      </c>
      <c r="B1436" t="s">
        <v>315</v>
      </c>
      <c r="C1436" t="s">
        <v>157</v>
      </c>
      <c r="D1436" t="s">
        <v>12</v>
      </c>
      <c r="E1436" t="s">
        <v>136</v>
      </c>
      <c r="F1436" t="s">
        <v>4</v>
      </c>
      <c r="G1436">
        <v>2.3820000000000001E-2</v>
      </c>
      <c r="H1436">
        <v>630714.82999999996</v>
      </c>
      <c r="I1436">
        <v>3672303.97</v>
      </c>
      <c r="J1436">
        <v>-68.959999999999994</v>
      </c>
      <c r="K1436">
        <v>-68.959999999999994</v>
      </c>
      <c r="L1436">
        <v>0</v>
      </c>
      <c r="M1436" t="s">
        <v>376</v>
      </c>
      <c r="N1436" t="s">
        <v>25</v>
      </c>
      <c r="O1436">
        <v>40</v>
      </c>
      <c r="P1436">
        <v>50</v>
      </c>
      <c r="Q1436">
        <v>5963</v>
      </c>
    </row>
    <row r="1437" spans="1:17" x14ac:dyDescent="0.25">
      <c r="A1437" t="s">
        <v>375</v>
      </c>
      <c r="B1437" t="s">
        <v>315</v>
      </c>
      <c r="C1437" t="s">
        <v>157</v>
      </c>
      <c r="D1437" t="s">
        <v>12</v>
      </c>
      <c r="E1437" t="s">
        <v>137</v>
      </c>
      <c r="F1437" t="s">
        <v>4</v>
      </c>
      <c r="G1437">
        <v>2.3730000000000001E-2</v>
      </c>
      <c r="H1437">
        <v>630714.82999999996</v>
      </c>
      <c r="I1437">
        <v>3672303.97</v>
      </c>
      <c r="J1437">
        <v>-68.959999999999994</v>
      </c>
      <c r="K1437">
        <v>-68.959999999999994</v>
      </c>
      <c r="L1437">
        <v>0</v>
      </c>
      <c r="M1437" t="s">
        <v>376</v>
      </c>
      <c r="N1437" t="s">
        <v>25</v>
      </c>
      <c r="O1437">
        <v>40</v>
      </c>
      <c r="P1437">
        <v>50</v>
      </c>
      <c r="Q1437">
        <v>5963</v>
      </c>
    </row>
    <row r="1438" spans="1:17" x14ac:dyDescent="0.25">
      <c r="A1438" t="s">
        <v>375</v>
      </c>
      <c r="B1438" t="s">
        <v>315</v>
      </c>
      <c r="C1438" t="s">
        <v>157</v>
      </c>
      <c r="D1438" t="s">
        <v>12</v>
      </c>
      <c r="E1438" t="s">
        <v>138</v>
      </c>
      <c r="F1438" t="s">
        <v>4</v>
      </c>
      <c r="G1438">
        <v>2.3449999999999999E-2</v>
      </c>
      <c r="H1438">
        <v>630714.82999999996</v>
      </c>
      <c r="I1438">
        <v>3672303.97</v>
      </c>
      <c r="J1438">
        <v>-68.959999999999994</v>
      </c>
      <c r="K1438">
        <v>-68.959999999999994</v>
      </c>
      <c r="L1438">
        <v>0</v>
      </c>
      <c r="M1438" t="s">
        <v>376</v>
      </c>
      <c r="N1438" t="s">
        <v>25</v>
      </c>
      <c r="O1438">
        <v>40</v>
      </c>
      <c r="P1438">
        <v>50</v>
      </c>
      <c r="Q1438">
        <v>5963</v>
      </c>
    </row>
    <row r="1439" spans="1:17" x14ac:dyDescent="0.25">
      <c r="A1439" t="s">
        <v>375</v>
      </c>
      <c r="B1439" t="s">
        <v>315</v>
      </c>
      <c r="C1439" t="s">
        <v>157</v>
      </c>
      <c r="D1439" t="s">
        <v>12</v>
      </c>
      <c r="E1439" t="s">
        <v>139</v>
      </c>
      <c r="F1439" t="s">
        <v>4</v>
      </c>
      <c r="G1439">
        <v>2.479E-2</v>
      </c>
      <c r="H1439">
        <v>630399.73</v>
      </c>
      <c r="I1439">
        <v>3672375.09</v>
      </c>
      <c r="J1439">
        <v>-69.62</v>
      </c>
      <c r="K1439">
        <v>-69.62</v>
      </c>
      <c r="L1439">
        <v>0</v>
      </c>
      <c r="M1439" t="s">
        <v>376</v>
      </c>
      <c r="N1439" t="s">
        <v>25</v>
      </c>
      <c r="O1439">
        <v>40</v>
      </c>
      <c r="P1439">
        <v>50</v>
      </c>
      <c r="Q1439">
        <v>5963</v>
      </c>
    </row>
    <row r="1440" spans="1:17" x14ac:dyDescent="0.25">
      <c r="A1440" t="s">
        <v>375</v>
      </c>
      <c r="B1440" t="s">
        <v>315</v>
      </c>
      <c r="C1440" t="s">
        <v>157</v>
      </c>
      <c r="D1440" t="s">
        <v>12</v>
      </c>
      <c r="E1440" t="s">
        <v>140</v>
      </c>
      <c r="F1440" t="s">
        <v>4</v>
      </c>
      <c r="G1440">
        <v>4.283E-2</v>
      </c>
      <c r="H1440">
        <v>630714.82999999996</v>
      </c>
      <c r="I1440">
        <v>3672280.26</v>
      </c>
      <c r="J1440">
        <v>-68.94</v>
      </c>
      <c r="K1440">
        <v>-68.94</v>
      </c>
      <c r="L1440">
        <v>0</v>
      </c>
      <c r="M1440" t="s">
        <v>376</v>
      </c>
      <c r="N1440" t="s">
        <v>25</v>
      </c>
      <c r="O1440">
        <v>40</v>
      </c>
      <c r="P1440">
        <v>50</v>
      </c>
      <c r="Q1440">
        <v>5963</v>
      </c>
    </row>
    <row r="1441" spans="1:17" x14ac:dyDescent="0.25">
      <c r="A1441" t="s">
        <v>375</v>
      </c>
      <c r="B1441" t="s">
        <v>316</v>
      </c>
      <c r="C1441" t="s">
        <v>11</v>
      </c>
      <c r="D1441" t="s">
        <v>18</v>
      </c>
      <c r="E1441" t="s">
        <v>3</v>
      </c>
      <c r="F1441" t="s">
        <v>4</v>
      </c>
      <c r="G1441">
        <v>1.37778</v>
      </c>
      <c r="H1441">
        <v>630496.68000000005</v>
      </c>
      <c r="I1441">
        <v>3672375.09</v>
      </c>
      <c r="J1441">
        <v>-69.430000000000007</v>
      </c>
      <c r="K1441">
        <v>-69.430000000000007</v>
      </c>
      <c r="L1441">
        <v>0</v>
      </c>
      <c r="M1441" t="s">
        <v>376</v>
      </c>
      <c r="N1441" t="s">
        <v>25</v>
      </c>
      <c r="O1441">
        <v>10</v>
      </c>
      <c r="P1441">
        <v>17</v>
      </c>
      <c r="Q1441">
        <v>5963</v>
      </c>
    </row>
    <row r="1442" spans="1:17" x14ac:dyDescent="0.25">
      <c r="A1442" t="s">
        <v>375</v>
      </c>
      <c r="B1442" t="s">
        <v>316</v>
      </c>
      <c r="C1442" t="s">
        <v>11</v>
      </c>
      <c r="D1442" t="s">
        <v>18</v>
      </c>
      <c r="E1442" t="s">
        <v>255</v>
      </c>
      <c r="F1442" t="s">
        <v>4</v>
      </c>
      <c r="G1442">
        <v>1.37778</v>
      </c>
      <c r="H1442">
        <v>630496.68000000005</v>
      </c>
      <c r="I1442">
        <v>3672375.09</v>
      </c>
      <c r="J1442">
        <v>-69.430000000000007</v>
      </c>
      <c r="K1442">
        <v>-69.430000000000007</v>
      </c>
      <c r="L1442">
        <v>0</v>
      </c>
      <c r="M1442" t="s">
        <v>376</v>
      </c>
      <c r="N1442" t="s">
        <v>25</v>
      </c>
      <c r="O1442">
        <v>10</v>
      </c>
      <c r="P1442">
        <v>17</v>
      </c>
      <c r="Q1442">
        <v>5963</v>
      </c>
    </row>
    <row r="1443" spans="1:17" x14ac:dyDescent="0.25">
      <c r="A1443" t="s">
        <v>375</v>
      </c>
      <c r="B1443" t="s">
        <v>316</v>
      </c>
      <c r="C1443" t="s">
        <v>11</v>
      </c>
      <c r="D1443" t="s">
        <v>18</v>
      </c>
      <c r="E1443" t="s">
        <v>7</v>
      </c>
      <c r="F1443" t="s">
        <v>4</v>
      </c>
      <c r="G1443">
        <v>1.37778</v>
      </c>
      <c r="H1443">
        <v>630496.68000000005</v>
      </c>
      <c r="I1443">
        <v>3672375.09</v>
      </c>
      <c r="J1443">
        <v>-69.430000000000007</v>
      </c>
      <c r="K1443">
        <v>-69.430000000000007</v>
      </c>
      <c r="L1443">
        <v>0</v>
      </c>
      <c r="M1443" t="s">
        <v>376</v>
      </c>
      <c r="N1443" t="s">
        <v>25</v>
      </c>
      <c r="O1443">
        <v>10</v>
      </c>
      <c r="P1443">
        <v>17</v>
      </c>
      <c r="Q1443">
        <v>5963</v>
      </c>
    </row>
    <row r="1444" spans="1:17" x14ac:dyDescent="0.25">
      <c r="A1444" t="s">
        <v>375</v>
      </c>
      <c r="B1444" t="s">
        <v>316</v>
      </c>
      <c r="C1444" t="s">
        <v>11</v>
      </c>
      <c r="D1444" t="s">
        <v>18</v>
      </c>
      <c r="E1444" t="s">
        <v>252</v>
      </c>
      <c r="F1444" t="s">
        <v>4</v>
      </c>
      <c r="G1444">
        <v>0.57704</v>
      </c>
      <c r="H1444">
        <v>630472.43999999994</v>
      </c>
      <c r="I1444">
        <v>3672375.09</v>
      </c>
      <c r="J1444">
        <v>-69.489999999999995</v>
      </c>
      <c r="K1444">
        <v>-69.489999999999995</v>
      </c>
      <c r="L1444">
        <v>0</v>
      </c>
      <c r="M1444" t="s">
        <v>376</v>
      </c>
      <c r="N1444" t="s">
        <v>25</v>
      </c>
      <c r="O1444">
        <v>10</v>
      </c>
      <c r="P1444">
        <v>17</v>
      </c>
      <c r="Q1444">
        <v>5963</v>
      </c>
    </row>
    <row r="1445" spans="1:17" x14ac:dyDescent="0.25">
      <c r="A1445" t="s">
        <v>375</v>
      </c>
      <c r="B1445" t="s">
        <v>316</v>
      </c>
      <c r="C1445" t="s">
        <v>11</v>
      </c>
      <c r="D1445" t="s">
        <v>18</v>
      </c>
      <c r="E1445" t="s">
        <v>253</v>
      </c>
      <c r="F1445" t="s">
        <v>4</v>
      </c>
      <c r="G1445">
        <v>0.39184000000000002</v>
      </c>
      <c r="H1445">
        <v>630545.16</v>
      </c>
      <c r="I1445">
        <v>3672375.09</v>
      </c>
      <c r="J1445">
        <v>-69.349999999999994</v>
      </c>
      <c r="K1445">
        <v>-69.349999999999994</v>
      </c>
      <c r="L1445">
        <v>0</v>
      </c>
      <c r="M1445" t="s">
        <v>376</v>
      </c>
      <c r="N1445" t="s">
        <v>25</v>
      </c>
      <c r="O1445">
        <v>10</v>
      </c>
      <c r="P1445">
        <v>17</v>
      </c>
      <c r="Q1445">
        <v>5963</v>
      </c>
    </row>
    <row r="1446" spans="1:17" x14ac:dyDescent="0.25">
      <c r="A1446" t="s">
        <v>375</v>
      </c>
      <c r="B1446" t="s">
        <v>316</v>
      </c>
      <c r="C1446" t="s">
        <v>11</v>
      </c>
      <c r="D1446" t="s">
        <v>18</v>
      </c>
      <c r="E1446" t="s">
        <v>254</v>
      </c>
      <c r="F1446" t="s">
        <v>4</v>
      </c>
      <c r="G1446">
        <v>0.47626000000000002</v>
      </c>
      <c r="H1446">
        <v>630472.43999999994</v>
      </c>
      <c r="I1446">
        <v>3672375.09</v>
      </c>
      <c r="J1446">
        <v>-69.489999999999995</v>
      </c>
      <c r="K1446">
        <v>-69.489999999999995</v>
      </c>
      <c r="L1446">
        <v>0</v>
      </c>
      <c r="M1446" t="s">
        <v>376</v>
      </c>
      <c r="N1446" t="s">
        <v>25</v>
      </c>
      <c r="O1446">
        <v>10</v>
      </c>
      <c r="P1446">
        <v>17</v>
      </c>
      <c r="Q1446">
        <v>5963</v>
      </c>
    </row>
    <row r="1447" spans="1:17" x14ac:dyDescent="0.25">
      <c r="A1447" t="s">
        <v>375</v>
      </c>
      <c r="B1447" t="s">
        <v>316</v>
      </c>
      <c r="C1447" t="s">
        <v>11</v>
      </c>
      <c r="D1447" t="s">
        <v>18</v>
      </c>
      <c r="E1447" t="s">
        <v>256</v>
      </c>
      <c r="F1447" t="s">
        <v>4</v>
      </c>
      <c r="G1447">
        <v>0.31041000000000002</v>
      </c>
      <c r="H1447">
        <v>630714.82999999996</v>
      </c>
      <c r="I1447">
        <v>3672209.14</v>
      </c>
      <c r="J1447">
        <v>-68.89</v>
      </c>
      <c r="K1447">
        <v>-68.89</v>
      </c>
      <c r="L1447">
        <v>0</v>
      </c>
      <c r="M1447" t="s">
        <v>376</v>
      </c>
      <c r="N1447" t="s">
        <v>25</v>
      </c>
      <c r="O1447">
        <v>10</v>
      </c>
      <c r="P1447">
        <v>17</v>
      </c>
      <c r="Q1447">
        <v>5963</v>
      </c>
    </row>
    <row r="1448" spans="1:17" x14ac:dyDescent="0.25">
      <c r="A1448" t="s">
        <v>375</v>
      </c>
      <c r="B1448" t="s">
        <v>316</v>
      </c>
      <c r="C1448" t="s">
        <v>11</v>
      </c>
      <c r="D1448" t="s">
        <v>18</v>
      </c>
      <c r="E1448" t="s">
        <v>134</v>
      </c>
      <c r="F1448" t="s">
        <v>4</v>
      </c>
      <c r="G1448">
        <v>0.31041000000000002</v>
      </c>
      <c r="H1448">
        <v>630714.82999999996</v>
      </c>
      <c r="I1448">
        <v>3672209.14</v>
      </c>
      <c r="J1448">
        <v>-68.89</v>
      </c>
      <c r="K1448">
        <v>-68.89</v>
      </c>
      <c r="L1448">
        <v>0</v>
      </c>
      <c r="M1448" t="s">
        <v>376</v>
      </c>
      <c r="N1448" t="s">
        <v>25</v>
      </c>
      <c r="O1448">
        <v>10</v>
      </c>
      <c r="P1448">
        <v>17</v>
      </c>
      <c r="Q1448">
        <v>5963</v>
      </c>
    </row>
    <row r="1449" spans="1:17" x14ac:dyDescent="0.25">
      <c r="A1449" t="s">
        <v>375</v>
      </c>
      <c r="B1449" t="s">
        <v>316</v>
      </c>
      <c r="C1449" t="s">
        <v>11</v>
      </c>
      <c r="D1449" t="s">
        <v>18</v>
      </c>
      <c r="E1449" t="s">
        <v>141</v>
      </c>
      <c r="F1449" t="s">
        <v>4</v>
      </c>
      <c r="G1449">
        <v>0.20274</v>
      </c>
      <c r="H1449">
        <v>630496.68000000005</v>
      </c>
      <c r="I1449">
        <v>3672375.09</v>
      </c>
      <c r="J1449">
        <v>-69.430000000000007</v>
      </c>
      <c r="K1449">
        <v>-69.430000000000007</v>
      </c>
      <c r="L1449">
        <v>0</v>
      </c>
      <c r="M1449" t="s">
        <v>376</v>
      </c>
      <c r="N1449" t="s">
        <v>25</v>
      </c>
      <c r="O1449">
        <v>10</v>
      </c>
      <c r="P1449">
        <v>17</v>
      </c>
      <c r="Q1449">
        <v>5963</v>
      </c>
    </row>
    <row r="1450" spans="1:17" x14ac:dyDescent="0.25">
      <c r="A1450" t="s">
        <v>375</v>
      </c>
      <c r="B1450" t="s">
        <v>316</v>
      </c>
      <c r="C1450" t="s">
        <v>11</v>
      </c>
      <c r="D1450" t="s">
        <v>18</v>
      </c>
      <c r="E1450" t="s">
        <v>142</v>
      </c>
      <c r="F1450" t="s">
        <v>4</v>
      </c>
      <c r="G1450">
        <v>0.20432</v>
      </c>
      <c r="H1450">
        <v>630472.43999999994</v>
      </c>
      <c r="I1450">
        <v>3672375.09</v>
      </c>
      <c r="J1450">
        <v>-69.489999999999995</v>
      </c>
      <c r="K1450">
        <v>-69.489999999999995</v>
      </c>
      <c r="L1450">
        <v>0</v>
      </c>
      <c r="M1450" t="s">
        <v>376</v>
      </c>
      <c r="N1450" t="s">
        <v>25</v>
      </c>
      <c r="O1450">
        <v>10</v>
      </c>
      <c r="P1450">
        <v>17</v>
      </c>
      <c r="Q1450">
        <v>5963</v>
      </c>
    </row>
    <row r="1451" spans="1:17" x14ac:dyDescent="0.25">
      <c r="A1451" t="s">
        <v>375</v>
      </c>
      <c r="B1451" t="s">
        <v>316</v>
      </c>
      <c r="C1451" t="s">
        <v>11</v>
      </c>
      <c r="D1451" t="s">
        <v>18</v>
      </c>
      <c r="E1451" t="s">
        <v>143</v>
      </c>
      <c r="F1451" t="s">
        <v>4</v>
      </c>
      <c r="G1451">
        <v>0.18734000000000001</v>
      </c>
      <c r="H1451">
        <v>630545.16</v>
      </c>
      <c r="I1451">
        <v>3672375.09</v>
      </c>
      <c r="J1451">
        <v>-69.349999999999994</v>
      </c>
      <c r="K1451">
        <v>-69.349999999999994</v>
      </c>
      <c r="L1451">
        <v>0</v>
      </c>
      <c r="M1451" t="s">
        <v>376</v>
      </c>
      <c r="N1451" t="s">
        <v>25</v>
      </c>
      <c r="O1451">
        <v>10</v>
      </c>
      <c r="P1451">
        <v>17</v>
      </c>
      <c r="Q1451">
        <v>5963</v>
      </c>
    </row>
    <row r="1452" spans="1:17" x14ac:dyDescent="0.25">
      <c r="A1452" t="s">
        <v>375</v>
      </c>
      <c r="B1452" t="s">
        <v>316</v>
      </c>
      <c r="C1452" t="s">
        <v>11</v>
      </c>
      <c r="D1452" t="s">
        <v>18</v>
      </c>
      <c r="E1452" t="s">
        <v>135</v>
      </c>
      <c r="F1452" t="s">
        <v>4</v>
      </c>
      <c r="G1452">
        <v>0.13972000000000001</v>
      </c>
      <c r="H1452">
        <v>630593.64</v>
      </c>
      <c r="I1452">
        <v>3672375.09</v>
      </c>
      <c r="J1452">
        <v>-69.260000000000005</v>
      </c>
      <c r="K1452">
        <v>-69.260000000000005</v>
      </c>
      <c r="L1452">
        <v>0</v>
      </c>
      <c r="M1452" t="s">
        <v>376</v>
      </c>
      <c r="N1452" t="s">
        <v>25</v>
      </c>
      <c r="O1452">
        <v>10</v>
      </c>
      <c r="P1452">
        <v>17</v>
      </c>
      <c r="Q1452">
        <v>5963</v>
      </c>
    </row>
    <row r="1453" spans="1:17" x14ac:dyDescent="0.25">
      <c r="A1453" t="s">
        <v>375</v>
      </c>
      <c r="B1453" t="s">
        <v>316</v>
      </c>
      <c r="C1453" t="s">
        <v>11</v>
      </c>
      <c r="D1453" t="s">
        <v>18</v>
      </c>
      <c r="E1453" t="s">
        <v>136</v>
      </c>
      <c r="F1453" t="s">
        <v>4</v>
      </c>
      <c r="G1453">
        <v>0.12745999999999999</v>
      </c>
      <c r="H1453">
        <v>630545.16</v>
      </c>
      <c r="I1453">
        <v>3672375.09</v>
      </c>
      <c r="J1453">
        <v>-69.349999999999994</v>
      </c>
      <c r="K1453">
        <v>-69.349999999999994</v>
      </c>
      <c r="L1453">
        <v>0</v>
      </c>
      <c r="M1453" t="s">
        <v>376</v>
      </c>
      <c r="N1453" t="s">
        <v>25</v>
      </c>
      <c r="O1453">
        <v>10</v>
      </c>
      <c r="P1453">
        <v>17</v>
      </c>
      <c r="Q1453">
        <v>5963</v>
      </c>
    </row>
    <row r="1454" spans="1:17" x14ac:dyDescent="0.25">
      <c r="A1454" t="s">
        <v>375</v>
      </c>
      <c r="B1454" t="s">
        <v>316</v>
      </c>
      <c r="C1454" t="s">
        <v>11</v>
      </c>
      <c r="D1454" t="s">
        <v>18</v>
      </c>
      <c r="E1454" t="s">
        <v>137</v>
      </c>
      <c r="F1454" t="s">
        <v>4</v>
      </c>
      <c r="G1454">
        <v>0.12490999999999999</v>
      </c>
      <c r="H1454">
        <v>630545.16</v>
      </c>
      <c r="I1454">
        <v>3672375.09</v>
      </c>
      <c r="J1454">
        <v>-69.349999999999994</v>
      </c>
      <c r="K1454">
        <v>-69.349999999999994</v>
      </c>
      <c r="L1454">
        <v>0</v>
      </c>
      <c r="M1454" t="s">
        <v>376</v>
      </c>
      <c r="N1454" t="s">
        <v>25</v>
      </c>
      <c r="O1454">
        <v>10</v>
      </c>
      <c r="P1454">
        <v>17</v>
      </c>
      <c r="Q1454">
        <v>5963</v>
      </c>
    </row>
    <row r="1455" spans="1:17" x14ac:dyDescent="0.25">
      <c r="A1455" t="s">
        <v>375</v>
      </c>
      <c r="B1455" t="s">
        <v>316</v>
      </c>
      <c r="C1455" t="s">
        <v>11</v>
      </c>
      <c r="D1455" t="s">
        <v>18</v>
      </c>
      <c r="E1455" t="s">
        <v>138</v>
      </c>
      <c r="F1455" t="s">
        <v>4</v>
      </c>
      <c r="G1455">
        <v>0.17013</v>
      </c>
      <c r="H1455">
        <v>630496.68000000005</v>
      </c>
      <c r="I1455">
        <v>3672375.09</v>
      </c>
      <c r="J1455">
        <v>-69.430000000000007</v>
      </c>
      <c r="K1455">
        <v>-69.430000000000007</v>
      </c>
      <c r="L1455">
        <v>0</v>
      </c>
      <c r="M1455" t="s">
        <v>376</v>
      </c>
      <c r="N1455" t="s">
        <v>25</v>
      </c>
      <c r="O1455">
        <v>10</v>
      </c>
      <c r="P1455">
        <v>17</v>
      </c>
      <c r="Q1455">
        <v>5963</v>
      </c>
    </row>
    <row r="1456" spans="1:17" x14ac:dyDescent="0.25">
      <c r="A1456" t="s">
        <v>375</v>
      </c>
      <c r="B1456" t="s">
        <v>316</v>
      </c>
      <c r="C1456" t="s">
        <v>11</v>
      </c>
      <c r="D1456" t="s">
        <v>18</v>
      </c>
      <c r="E1456" t="s">
        <v>139</v>
      </c>
      <c r="F1456" t="s">
        <v>4</v>
      </c>
      <c r="G1456">
        <v>0.16767000000000001</v>
      </c>
      <c r="H1456">
        <v>630472.43999999994</v>
      </c>
      <c r="I1456">
        <v>3672375.09</v>
      </c>
      <c r="J1456">
        <v>-69.489999999999995</v>
      </c>
      <c r="K1456">
        <v>-69.489999999999995</v>
      </c>
      <c r="L1456">
        <v>0</v>
      </c>
      <c r="M1456" t="s">
        <v>376</v>
      </c>
      <c r="N1456" t="s">
        <v>25</v>
      </c>
      <c r="O1456">
        <v>10</v>
      </c>
      <c r="P1456">
        <v>17</v>
      </c>
      <c r="Q1456">
        <v>5963</v>
      </c>
    </row>
    <row r="1457" spans="1:17" x14ac:dyDescent="0.25">
      <c r="A1457" t="s">
        <v>375</v>
      </c>
      <c r="B1457" t="s">
        <v>316</v>
      </c>
      <c r="C1457" t="s">
        <v>11</v>
      </c>
      <c r="D1457" t="s">
        <v>18</v>
      </c>
      <c r="E1457" t="s">
        <v>140</v>
      </c>
      <c r="F1457" t="s">
        <v>4</v>
      </c>
      <c r="G1457">
        <v>0.15259</v>
      </c>
      <c r="H1457">
        <v>630545.16</v>
      </c>
      <c r="I1457">
        <v>3672375.09</v>
      </c>
      <c r="J1457">
        <v>-69.349999999999994</v>
      </c>
      <c r="K1457">
        <v>-69.349999999999994</v>
      </c>
      <c r="L1457">
        <v>0</v>
      </c>
      <c r="M1457" t="s">
        <v>376</v>
      </c>
      <c r="N1457" t="s">
        <v>25</v>
      </c>
      <c r="O1457">
        <v>10</v>
      </c>
      <c r="P1457">
        <v>17</v>
      </c>
      <c r="Q1457">
        <v>5963</v>
      </c>
    </row>
    <row r="1458" spans="1:17" x14ac:dyDescent="0.25">
      <c r="A1458" t="s">
        <v>375</v>
      </c>
      <c r="B1458" t="s">
        <v>316</v>
      </c>
      <c r="C1458" t="s">
        <v>11</v>
      </c>
      <c r="D1458" t="s">
        <v>20</v>
      </c>
      <c r="E1458" t="s">
        <v>3</v>
      </c>
      <c r="F1458" t="s">
        <v>4</v>
      </c>
      <c r="G1458">
        <v>1.27434</v>
      </c>
      <c r="H1458">
        <v>630448.19999999995</v>
      </c>
      <c r="I1458">
        <v>3672375.09</v>
      </c>
      <c r="J1458">
        <v>-69.53</v>
      </c>
      <c r="K1458">
        <v>-69.53</v>
      </c>
      <c r="L1458">
        <v>0</v>
      </c>
      <c r="M1458" t="s">
        <v>376</v>
      </c>
      <c r="N1458" t="s">
        <v>25</v>
      </c>
      <c r="O1458">
        <v>10</v>
      </c>
      <c r="P1458">
        <v>17</v>
      </c>
      <c r="Q1458">
        <v>5963</v>
      </c>
    </row>
    <row r="1459" spans="1:17" x14ac:dyDescent="0.25">
      <c r="A1459" t="s">
        <v>375</v>
      </c>
      <c r="B1459" t="s">
        <v>316</v>
      </c>
      <c r="C1459" t="s">
        <v>11</v>
      </c>
      <c r="D1459" t="s">
        <v>20</v>
      </c>
      <c r="E1459" t="s">
        <v>255</v>
      </c>
      <c r="F1459" t="s">
        <v>4</v>
      </c>
      <c r="G1459">
        <v>1.27434</v>
      </c>
      <c r="H1459">
        <v>630448.19999999995</v>
      </c>
      <c r="I1459">
        <v>3672375.09</v>
      </c>
      <c r="J1459">
        <v>-69.53</v>
      </c>
      <c r="K1459">
        <v>-69.53</v>
      </c>
      <c r="L1459">
        <v>0</v>
      </c>
      <c r="M1459" t="s">
        <v>376</v>
      </c>
      <c r="N1459" t="s">
        <v>25</v>
      </c>
      <c r="O1459">
        <v>10</v>
      </c>
      <c r="P1459">
        <v>17</v>
      </c>
      <c r="Q1459">
        <v>5963</v>
      </c>
    </row>
    <row r="1460" spans="1:17" x14ac:dyDescent="0.25">
      <c r="A1460" t="s">
        <v>375</v>
      </c>
      <c r="B1460" t="s">
        <v>316</v>
      </c>
      <c r="C1460" t="s">
        <v>11</v>
      </c>
      <c r="D1460" t="s">
        <v>20</v>
      </c>
      <c r="E1460" t="s">
        <v>7</v>
      </c>
      <c r="F1460" t="s">
        <v>4</v>
      </c>
      <c r="G1460">
        <v>1.27434</v>
      </c>
      <c r="H1460">
        <v>630448.19999999995</v>
      </c>
      <c r="I1460">
        <v>3672375.09</v>
      </c>
      <c r="J1460">
        <v>-69.53</v>
      </c>
      <c r="K1460">
        <v>-69.53</v>
      </c>
      <c r="L1460">
        <v>0</v>
      </c>
      <c r="M1460" t="s">
        <v>376</v>
      </c>
      <c r="N1460" t="s">
        <v>25</v>
      </c>
      <c r="O1460">
        <v>10</v>
      </c>
      <c r="P1460">
        <v>17</v>
      </c>
      <c r="Q1460">
        <v>5963</v>
      </c>
    </row>
    <row r="1461" spans="1:17" x14ac:dyDescent="0.25">
      <c r="A1461" t="s">
        <v>375</v>
      </c>
      <c r="B1461" t="s">
        <v>316</v>
      </c>
      <c r="C1461" t="s">
        <v>11</v>
      </c>
      <c r="D1461" t="s">
        <v>20</v>
      </c>
      <c r="E1461" t="s">
        <v>252</v>
      </c>
      <c r="F1461" t="s">
        <v>4</v>
      </c>
      <c r="G1461">
        <v>0.52649999999999997</v>
      </c>
      <c r="H1461">
        <v>630448.19999999995</v>
      </c>
      <c r="I1461">
        <v>3672375.09</v>
      </c>
      <c r="J1461">
        <v>-69.53</v>
      </c>
      <c r="K1461">
        <v>-69.53</v>
      </c>
      <c r="L1461">
        <v>0</v>
      </c>
      <c r="M1461" t="s">
        <v>376</v>
      </c>
      <c r="N1461" t="s">
        <v>25</v>
      </c>
      <c r="O1461">
        <v>10</v>
      </c>
      <c r="P1461">
        <v>17</v>
      </c>
      <c r="Q1461">
        <v>5963</v>
      </c>
    </row>
    <row r="1462" spans="1:17" x14ac:dyDescent="0.25">
      <c r="A1462" t="s">
        <v>375</v>
      </c>
      <c r="B1462" t="s">
        <v>316</v>
      </c>
      <c r="C1462" t="s">
        <v>11</v>
      </c>
      <c r="D1462" t="s">
        <v>20</v>
      </c>
      <c r="E1462" t="s">
        <v>253</v>
      </c>
      <c r="F1462" t="s">
        <v>4</v>
      </c>
      <c r="G1462">
        <v>0.33471000000000001</v>
      </c>
      <c r="H1462">
        <v>630423.97</v>
      </c>
      <c r="I1462">
        <v>3672375.09</v>
      </c>
      <c r="J1462">
        <v>-69.58</v>
      </c>
      <c r="K1462">
        <v>-69.58</v>
      </c>
      <c r="L1462">
        <v>0</v>
      </c>
      <c r="M1462" t="s">
        <v>376</v>
      </c>
      <c r="N1462" t="s">
        <v>25</v>
      </c>
      <c r="O1462">
        <v>10</v>
      </c>
      <c r="P1462">
        <v>17</v>
      </c>
      <c r="Q1462">
        <v>5963</v>
      </c>
    </row>
    <row r="1463" spans="1:17" x14ac:dyDescent="0.25">
      <c r="A1463" t="s">
        <v>375</v>
      </c>
      <c r="B1463" t="s">
        <v>316</v>
      </c>
      <c r="C1463" t="s">
        <v>11</v>
      </c>
      <c r="D1463" t="s">
        <v>20</v>
      </c>
      <c r="E1463" t="s">
        <v>254</v>
      </c>
      <c r="F1463" t="s">
        <v>4</v>
      </c>
      <c r="G1463">
        <v>0.42425000000000002</v>
      </c>
      <c r="H1463">
        <v>630448.19999999995</v>
      </c>
      <c r="I1463">
        <v>3672375.09</v>
      </c>
      <c r="J1463">
        <v>-69.53</v>
      </c>
      <c r="K1463">
        <v>-69.53</v>
      </c>
      <c r="L1463">
        <v>0</v>
      </c>
      <c r="M1463" t="s">
        <v>376</v>
      </c>
      <c r="N1463" t="s">
        <v>25</v>
      </c>
      <c r="O1463">
        <v>10</v>
      </c>
      <c r="P1463">
        <v>17</v>
      </c>
      <c r="Q1463">
        <v>5963</v>
      </c>
    </row>
    <row r="1464" spans="1:17" x14ac:dyDescent="0.25">
      <c r="A1464" t="s">
        <v>375</v>
      </c>
      <c r="B1464" t="s">
        <v>316</v>
      </c>
      <c r="C1464" t="s">
        <v>11</v>
      </c>
      <c r="D1464" t="s">
        <v>20</v>
      </c>
      <c r="E1464" t="s">
        <v>256</v>
      </c>
      <c r="F1464" t="s">
        <v>4</v>
      </c>
      <c r="G1464">
        <v>0.30375000000000002</v>
      </c>
      <c r="H1464">
        <v>630714.82999999996</v>
      </c>
      <c r="I1464">
        <v>3672209.14</v>
      </c>
      <c r="J1464">
        <v>-68.89</v>
      </c>
      <c r="K1464">
        <v>-68.89</v>
      </c>
      <c r="L1464">
        <v>0</v>
      </c>
      <c r="M1464" t="s">
        <v>376</v>
      </c>
      <c r="N1464" t="s">
        <v>25</v>
      </c>
      <c r="O1464">
        <v>10</v>
      </c>
      <c r="P1464">
        <v>17</v>
      </c>
      <c r="Q1464">
        <v>5963</v>
      </c>
    </row>
    <row r="1465" spans="1:17" x14ac:dyDescent="0.25">
      <c r="A1465" t="s">
        <v>375</v>
      </c>
      <c r="B1465" t="s">
        <v>316</v>
      </c>
      <c r="C1465" t="s">
        <v>11</v>
      </c>
      <c r="D1465" t="s">
        <v>20</v>
      </c>
      <c r="E1465" t="s">
        <v>134</v>
      </c>
      <c r="F1465" t="s">
        <v>4</v>
      </c>
      <c r="G1465">
        <v>0.30375000000000002</v>
      </c>
      <c r="H1465">
        <v>630714.82999999996</v>
      </c>
      <c r="I1465">
        <v>3672209.14</v>
      </c>
      <c r="J1465">
        <v>-68.89</v>
      </c>
      <c r="K1465">
        <v>-68.89</v>
      </c>
      <c r="L1465">
        <v>0</v>
      </c>
      <c r="M1465" t="s">
        <v>376</v>
      </c>
      <c r="N1465" t="s">
        <v>25</v>
      </c>
      <c r="O1465">
        <v>10</v>
      </c>
      <c r="P1465">
        <v>17</v>
      </c>
      <c r="Q1465">
        <v>5963</v>
      </c>
    </row>
    <row r="1466" spans="1:17" x14ac:dyDescent="0.25">
      <c r="A1466" t="s">
        <v>375</v>
      </c>
      <c r="B1466" t="s">
        <v>316</v>
      </c>
      <c r="C1466" t="s">
        <v>11</v>
      </c>
      <c r="D1466" t="s">
        <v>20</v>
      </c>
      <c r="E1466" t="s">
        <v>141</v>
      </c>
      <c r="F1466" t="s">
        <v>4</v>
      </c>
      <c r="G1466">
        <v>0.17577999999999999</v>
      </c>
      <c r="H1466">
        <v>630448.19999999995</v>
      </c>
      <c r="I1466">
        <v>3672375.09</v>
      </c>
      <c r="J1466">
        <v>-69.53</v>
      </c>
      <c r="K1466">
        <v>-69.53</v>
      </c>
      <c r="L1466">
        <v>0</v>
      </c>
      <c r="M1466" t="s">
        <v>376</v>
      </c>
      <c r="N1466" t="s">
        <v>25</v>
      </c>
      <c r="O1466">
        <v>10</v>
      </c>
      <c r="P1466">
        <v>17</v>
      </c>
      <c r="Q1466">
        <v>5963</v>
      </c>
    </row>
    <row r="1467" spans="1:17" x14ac:dyDescent="0.25">
      <c r="A1467" t="s">
        <v>375</v>
      </c>
      <c r="B1467" t="s">
        <v>316</v>
      </c>
      <c r="C1467" t="s">
        <v>11</v>
      </c>
      <c r="D1467" t="s">
        <v>20</v>
      </c>
      <c r="E1467" t="s">
        <v>142</v>
      </c>
      <c r="F1467" t="s">
        <v>4</v>
      </c>
      <c r="G1467">
        <v>0.18225</v>
      </c>
      <c r="H1467">
        <v>630448.19999999995</v>
      </c>
      <c r="I1467">
        <v>3672375.09</v>
      </c>
      <c r="J1467">
        <v>-69.53</v>
      </c>
      <c r="K1467">
        <v>-69.53</v>
      </c>
      <c r="L1467">
        <v>0</v>
      </c>
      <c r="M1467" t="s">
        <v>376</v>
      </c>
      <c r="N1467" t="s">
        <v>25</v>
      </c>
      <c r="O1467">
        <v>10</v>
      </c>
      <c r="P1467">
        <v>17</v>
      </c>
      <c r="Q1467">
        <v>5963</v>
      </c>
    </row>
    <row r="1468" spans="1:17" x14ac:dyDescent="0.25">
      <c r="A1468" t="s">
        <v>375</v>
      </c>
      <c r="B1468" t="s">
        <v>316</v>
      </c>
      <c r="C1468" t="s">
        <v>11</v>
      </c>
      <c r="D1468" t="s">
        <v>20</v>
      </c>
      <c r="E1468" t="s">
        <v>143</v>
      </c>
      <c r="F1468" t="s">
        <v>4</v>
      </c>
      <c r="G1468">
        <v>0.16805</v>
      </c>
      <c r="H1468">
        <v>630448.19999999995</v>
      </c>
      <c r="I1468">
        <v>3672375.09</v>
      </c>
      <c r="J1468">
        <v>-69.53</v>
      </c>
      <c r="K1468">
        <v>-69.53</v>
      </c>
      <c r="L1468">
        <v>0</v>
      </c>
      <c r="M1468" t="s">
        <v>376</v>
      </c>
      <c r="N1468" t="s">
        <v>25</v>
      </c>
      <c r="O1468">
        <v>10</v>
      </c>
      <c r="P1468">
        <v>17</v>
      </c>
      <c r="Q1468">
        <v>5963</v>
      </c>
    </row>
    <row r="1469" spans="1:17" x14ac:dyDescent="0.25">
      <c r="A1469" t="s">
        <v>375</v>
      </c>
      <c r="B1469" t="s">
        <v>316</v>
      </c>
      <c r="C1469" t="s">
        <v>11</v>
      </c>
      <c r="D1469" t="s">
        <v>20</v>
      </c>
      <c r="E1469" t="s">
        <v>135</v>
      </c>
      <c r="F1469" t="s">
        <v>4</v>
      </c>
      <c r="G1469">
        <v>0.11539000000000001</v>
      </c>
      <c r="H1469">
        <v>630423.97</v>
      </c>
      <c r="I1469">
        <v>3672375.09</v>
      </c>
      <c r="J1469">
        <v>-69.58</v>
      </c>
      <c r="K1469">
        <v>-69.58</v>
      </c>
      <c r="L1469">
        <v>0</v>
      </c>
      <c r="M1469" t="s">
        <v>376</v>
      </c>
      <c r="N1469" t="s">
        <v>25</v>
      </c>
      <c r="O1469">
        <v>10</v>
      </c>
      <c r="P1469">
        <v>17</v>
      </c>
      <c r="Q1469">
        <v>5963</v>
      </c>
    </row>
    <row r="1470" spans="1:17" x14ac:dyDescent="0.25">
      <c r="A1470" t="s">
        <v>375</v>
      </c>
      <c r="B1470" t="s">
        <v>316</v>
      </c>
      <c r="C1470" t="s">
        <v>11</v>
      </c>
      <c r="D1470" t="s">
        <v>20</v>
      </c>
      <c r="E1470" t="s">
        <v>136</v>
      </c>
      <c r="F1470" t="s">
        <v>4</v>
      </c>
      <c r="G1470">
        <v>0.11076</v>
      </c>
      <c r="H1470">
        <v>630423.97</v>
      </c>
      <c r="I1470">
        <v>3672375.09</v>
      </c>
      <c r="J1470">
        <v>-69.58</v>
      </c>
      <c r="K1470">
        <v>-69.58</v>
      </c>
      <c r="L1470">
        <v>0</v>
      </c>
      <c r="M1470" t="s">
        <v>376</v>
      </c>
      <c r="N1470" t="s">
        <v>25</v>
      </c>
      <c r="O1470">
        <v>10</v>
      </c>
      <c r="P1470">
        <v>17</v>
      </c>
      <c r="Q1470">
        <v>5963</v>
      </c>
    </row>
    <row r="1471" spans="1:17" x14ac:dyDescent="0.25">
      <c r="A1471" t="s">
        <v>375</v>
      </c>
      <c r="B1471" t="s">
        <v>316</v>
      </c>
      <c r="C1471" t="s">
        <v>11</v>
      </c>
      <c r="D1471" t="s">
        <v>20</v>
      </c>
      <c r="E1471" t="s">
        <v>137</v>
      </c>
      <c r="F1471" t="s">
        <v>4</v>
      </c>
      <c r="G1471">
        <v>0.10549</v>
      </c>
      <c r="H1471">
        <v>630423.97</v>
      </c>
      <c r="I1471">
        <v>3672375.09</v>
      </c>
      <c r="J1471">
        <v>-69.58</v>
      </c>
      <c r="K1471">
        <v>-69.58</v>
      </c>
      <c r="L1471">
        <v>0</v>
      </c>
      <c r="M1471" t="s">
        <v>376</v>
      </c>
      <c r="N1471" t="s">
        <v>25</v>
      </c>
      <c r="O1471">
        <v>10</v>
      </c>
      <c r="P1471">
        <v>17</v>
      </c>
      <c r="Q1471">
        <v>5963</v>
      </c>
    </row>
    <row r="1472" spans="1:17" x14ac:dyDescent="0.25">
      <c r="A1472" t="s">
        <v>375</v>
      </c>
      <c r="B1472" t="s">
        <v>316</v>
      </c>
      <c r="C1472" t="s">
        <v>11</v>
      </c>
      <c r="D1472" t="s">
        <v>20</v>
      </c>
      <c r="E1472" t="s">
        <v>138</v>
      </c>
      <c r="F1472" t="s">
        <v>4</v>
      </c>
      <c r="G1472">
        <v>0.14061000000000001</v>
      </c>
      <c r="H1472">
        <v>630448.19999999995</v>
      </c>
      <c r="I1472">
        <v>3672375.09</v>
      </c>
      <c r="J1472">
        <v>-69.53</v>
      </c>
      <c r="K1472">
        <v>-69.53</v>
      </c>
      <c r="L1472">
        <v>0</v>
      </c>
      <c r="M1472" t="s">
        <v>376</v>
      </c>
      <c r="N1472" t="s">
        <v>25</v>
      </c>
      <c r="O1472">
        <v>10</v>
      </c>
      <c r="P1472">
        <v>17</v>
      </c>
      <c r="Q1472">
        <v>5963</v>
      </c>
    </row>
    <row r="1473" spans="1:17" x14ac:dyDescent="0.25">
      <c r="A1473" t="s">
        <v>375</v>
      </c>
      <c r="B1473" t="s">
        <v>316</v>
      </c>
      <c r="C1473" t="s">
        <v>11</v>
      </c>
      <c r="D1473" t="s">
        <v>20</v>
      </c>
      <c r="E1473" t="s">
        <v>139</v>
      </c>
      <c r="F1473" t="s">
        <v>4</v>
      </c>
      <c r="G1473">
        <v>0.14707999999999999</v>
      </c>
      <c r="H1473">
        <v>630448.19999999995</v>
      </c>
      <c r="I1473">
        <v>3672375.09</v>
      </c>
      <c r="J1473">
        <v>-69.53</v>
      </c>
      <c r="K1473">
        <v>-69.53</v>
      </c>
      <c r="L1473">
        <v>0</v>
      </c>
      <c r="M1473" t="s">
        <v>376</v>
      </c>
      <c r="N1473" t="s">
        <v>25</v>
      </c>
      <c r="O1473">
        <v>10</v>
      </c>
      <c r="P1473">
        <v>17</v>
      </c>
      <c r="Q1473">
        <v>5963</v>
      </c>
    </row>
    <row r="1474" spans="1:17" x14ac:dyDescent="0.25">
      <c r="A1474" t="s">
        <v>375</v>
      </c>
      <c r="B1474" t="s">
        <v>316</v>
      </c>
      <c r="C1474" t="s">
        <v>11</v>
      </c>
      <c r="D1474" t="s">
        <v>20</v>
      </c>
      <c r="E1474" t="s">
        <v>140</v>
      </c>
      <c r="F1474" t="s">
        <v>4</v>
      </c>
      <c r="G1474">
        <v>0.14022000000000001</v>
      </c>
      <c r="H1474">
        <v>630423.97</v>
      </c>
      <c r="I1474">
        <v>3672375.09</v>
      </c>
      <c r="J1474">
        <v>-69.58</v>
      </c>
      <c r="K1474">
        <v>-69.58</v>
      </c>
      <c r="L1474">
        <v>0</v>
      </c>
      <c r="M1474" t="s">
        <v>376</v>
      </c>
      <c r="N1474" t="s">
        <v>25</v>
      </c>
      <c r="O1474">
        <v>10</v>
      </c>
      <c r="P1474">
        <v>17</v>
      </c>
      <c r="Q1474">
        <v>5963</v>
      </c>
    </row>
    <row r="1475" spans="1:17" x14ac:dyDescent="0.25">
      <c r="A1475" t="s">
        <v>375</v>
      </c>
      <c r="B1475" t="s">
        <v>317</v>
      </c>
      <c r="C1475" t="s">
        <v>11</v>
      </c>
      <c r="D1475" t="s">
        <v>12</v>
      </c>
      <c r="E1475" t="s">
        <v>3</v>
      </c>
      <c r="F1475" t="s">
        <v>4</v>
      </c>
      <c r="G1475">
        <v>5.5469999999999998E-2</v>
      </c>
      <c r="H1475">
        <v>630714.82999999996</v>
      </c>
      <c r="I1475">
        <v>3672256.55</v>
      </c>
      <c r="J1475">
        <v>-68.92</v>
      </c>
      <c r="K1475">
        <v>-68.92</v>
      </c>
      <c r="L1475">
        <v>0</v>
      </c>
      <c r="M1475" t="s">
        <v>376</v>
      </c>
      <c r="N1475" t="s">
        <v>25</v>
      </c>
      <c r="O1475">
        <v>10</v>
      </c>
      <c r="P1475">
        <v>17</v>
      </c>
      <c r="Q1475">
        <v>5963</v>
      </c>
    </row>
    <row r="1476" spans="1:17" x14ac:dyDescent="0.25">
      <c r="A1476" t="s">
        <v>375</v>
      </c>
      <c r="B1476" t="s">
        <v>317</v>
      </c>
      <c r="C1476" t="s">
        <v>11</v>
      </c>
      <c r="D1476" t="s">
        <v>12</v>
      </c>
      <c r="E1476" t="s">
        <v>255</v>
      </c>
      <c r="F1476" t="s">
        <v>4</v>
      </c>
      <c r="G1476">
        <v>5.5469999999999998E-2</v>
      </c>
      <c r="H1476">
        <v>630714.82999999996</v>
      </c>
      <c r="I1476">
        <v>3672256.55</v>
      </c>
      <c r="J1476">
        <v>-68.92</v>
      </c>
      <c r="K1476">
        <v>-68.92</v>
      </c>
      <c r="L1476">
        <v>0</v>
      </c>
      <c r="M1476" t="s">
        <v>376</v>
      </c>
      <c r="N1476" t="s">
        <v>25</v>
      </c>
      <c r="O1476">
        <v>10</v>
      </c>
      <c r="P1476">
        <v>17</v>
      </c>
      <c r="Q1476">
        <v>5963</v>
      </c>
    </row>
    <row r="1477" spans="1:17" x14ac:dyDescent="0.25">
      <c r="A1477" t="s">
        <v>375</v>
      </c>
      <c r="B1477" t="s">
        <v>317</v>
      </c>
      <c r="C1477" t="s">
        <v>11</v>
      </c>
      <c r="D1477" t="s">
        <v>12</v>
      </c>
      <c r="E1477" t="s">
        <v>7</v>
      </c>
      <c r="F1477" t="s">
        <v>4</v>
      </c>
      <c r="G1477">
        <v>5.5469999999999998E-2</v>
      </c>
      <c r="H1477">
        <v>630714.82999999996</v>
      </c>
      <c r="I1477">
        <v>3672256.55</v>
      </c>
      <c r="J1477">
        <v>-68.92</v>
      </c>
      <c r="K1477">
        <v>-68.92</v>
      </c>
      <c r="L1477">
        <v>0</v>
      </c>
      <c r="M1477" t="s">
        <v>376</v>
      </c>
      <c r="N1477" t="s">
        <v>25</v>
      </c>
      <c r="O1477">
        <v>10</v>
      </c>
      <c r="P1477">
        <v>17</v>
      </c>
      <c r="Q1477">
        <v>5963</v>
      </c>
    </row>
    <row r="1478" spans="1:17" x14ac:dyDescent="0.25">
      <c r="A1478" t="s">
        <v>375</v>
      </c>
      <c r="B1478" t="s">
        <v>317</v>
      </c>
      <c r="C1478" t="s">
        <v>11</v>
      </c>
      <c r="D1478" t="s">
        <v>12</v>
      </c>
      <c r="E1478" t="s">
        <v>252</v>
      </c>
      <c r="F1478" t="s">
        <v>4</v>
      </c>
      <c r="G1478">
        <v>1.805E-2</v>
      </c>
      <c r="H1478">
        <v>630423.97</v>
      </c>
      <c r="I1478">
        <v>3672375.09</v>
      </c>
      <c r="J1478">
        <v>-69.58</v>
      </c>
      <c r="K1478">
        <v>-69.58</v>
      </c>
      <c r="L1478">
        <v>0</v>
      </c>
      <c r="M1478" t="s">
        <v>376</v>
      </c>
      <c r="N1478" t="s">
        <v>25</v>
      </c>
      <c r="O1478">
        <v>10</v>
      </c>
      <c r="P1478">
        <v>17</v>
      </c>
      <c r="Q1478">
        <v>5963</v>
      </c>
    </row>
    <row r="1479" spans="1:17" x14ac:dyDescent="0.25">
      <c r="A1479" t="s">
        <v>375</v>
      </c>
      <c r="B1479" t="s">
        <v>317</v>
      </c>
      <c r="C1479" t="s">
        <v>11</v>
      </c>
      <c r="D1479" t="s">
        <v>12</v>
      </c>
      <c r="E1479" t="s">
        <v>253</v>
      </c>
      <c r="F1479" t="s">
        <v>4</v>
      </c>
      <c r="G1479">
        <v>1.337E-2</v>
      </c>
      <c r="H1479">
        <v>630714.82999999996</v>
      </c>
      <c r="I1479">
        <v>3672303.97</v>
      </c>
      <c r="J1479">
        <v>-68.959999999999994</v>
      </c>
      <c r="K1479">
        <v>-68.959999999999994</v>
      </c>
      <c r="L1479">
        <v>0</v>
      </c>
      <c r="M1479" t="s">
        <v>376</v>
      </c>
      <c r="N1479" t="s">
        <v>25</v>
      </c>
      <c r="O1479">
        <v>10</v>
      </c>
      <c r="P1479">
        <v>17</v>
      </c>
      <c r="Q1479">
        <v>5963</v>
      </c>
    </row>
    <row r="1480" spans="1:17" x14ac:dyDescent="0.25">
      <c r="A1480" t="s">
        <v>375</v>
      </c>
      <c r="B1480" t="s">
        <v>317</v>
      </c>
      <c r="C1480" t="s">
        <v>11</v>
      </c>
      <c r="D1480" t="s">
        <v>12</v>
      </c>
      <c r="E1480" t="s">
        <v>254</v>
      </c>
      <c r="F1480" t="s">
        <v>4</v>
      </c>
      <c r="G1480">
        <v>1.448E-2</v>
      </c>
      <c r="H1480">
        <v>630399.73</v>
      </c>
      <c r="I1480">
        <v>3672375.09</v>
      </c>
      <c r="J1480">
        <v>-69.62</v>
      </c>
      <c r="K1480">
        <v>-69.62</v>
      </c>
      <c r="L1480">
        <v>0</v>
      </c>
      <c r="M1480" t="s">
        <v>376</v>
      </c>
      <c r="N1480" t="s">
        <v>25</v>
      </c>
      <c r="O1480">
        <v>10</v>
      </c>
      <c r="P1480">
        <v>17</v>
      </c>
      <c r="Q1480">
        <v>5963</v>
      </c>
    </row>
    <row r="1481" spans="1:17" x14ac:dyDescent="0.25">
      <c r="A1481" t="s">
        <v>375</v>
      </c>
      <c r="B1481" t="s">
        <v>317</v>
      </c>
      <c r="C1481" t="s">
        <v>11</v>
      </c>
      <c r="D1481" t="s">
        <v>12</v>
      </c>
      <c r="E1481" t="s">
        <v>256</v>
      </c>
      <c r="F1481" t="s">
        <v>4</v>
      </c>
      <c r="G1481">
        <v>2.5989999999999999E-2</v>
      </c>
      <c r="H1481">
        <v>630714.82999999996</v>
      </c>
      <c r="I1481">
        <v>3672232.85</v>
      </c>
      <c r="J1481">
        <v>-68.91</v>
      </c>
      <c r="K1481">
        <v>-68.91</v>
      </c>
      <c r="L1481">
        <v>0</v>
      </c>
      <c r="M1481" t="s">
        <v>376</v>
      </c>
      <c r="N1481" t="s">
        <v>25</v>
      </c>
      <c r="O1481">
        <v>10</v>
      </c>
      <c r="P1481">
        <v>17</v>
      </c>
      <c r="Q1481">
        <v>5963</v>
      </c>
    </row>
    <row r="1482" spans="1:17" x14ac:dyDescent="0.25">
      <c r="A1482" t="s">
        <v>375</v>
      </c>
      <c r="B1482" t="s">
        <v>317</v>
      </c>
      <c r="C1482" t="s">
        <v>11</v>
      </c>
      <c r="D1482" t="s">
        <v>12</v>
      </c>
      <c r="E1482" t="s">
        <v>134</v>
      </c>
      <c r="F1482" t="s">
        <v>4</v>
      </c>
      <c r="G1482">
        <v>2.5989999999999999E-2</v>
      </c>
      <c r="H1482">
        <v>630714.82999999996</v>
      </c>
      <c r="I1482">
        <v>3672232.85</v>
      </c>
      <c r="J1482">
        <v>-68.91</v>
      </c>
      <c r="K1482">
        <v>-68.91</v>
      </c>
      <c r="L1482">
        <v>0</v>
      </c>
      <c r="M1482" t="s">
        <v>376</v>
      </c>
      <c r="N1482" t="s">
        <v>25</v>
      </c>
      <c r="O1482">
        <v>10</v>
      </c>
      <c r="P1482">
        <v>17</v>
      </c>
      <c r="Q1482">
        <v>5963</v>
      </c>
    </row>
    <row r="1483" spans="1:17" x14ac:dyDescent="0.25">
      <c r="A1483" t="s">
        <v>375</v>
      </c>
      <c r="B1483" t="s">
        <v>317</v>
      </c>
      <c r="C1483" t="s">
        <v>11</v>
      </c>
      <c r="D1483" t="s">
        <v>12</v>
      </c>
      <c r="E1483" t="s">
        <v>141</v>
      </c>
      <c r="F1483" t="s">
        <v>4</v>
      </c>
      <c r="G1483">
        <v>6.2500000000000003E-3</v>
      </c>
      <c r="H1483">
        <v>630423.97</v>
      </c>
      <c r="I1483">
        <v>3672375.09</v>
      </c>
      <c r="J1483">
        <v>-69.58</v>
      </c>
      <c r="K1483">
        <v>-69.58</v>
      </c>
      <c r="L1483">
        <v>0</v>
      </c>
      <c r="M1483" t="s">
        <v>376</v>
      </c>
      <c r="N1483" t="s">
        <v>25</v>
      </c>
      <c r="O1483">
        <v>10</v>
      </c>
      <c r="P1483">
        <v>17</v>
      </c>
      <c r="Q1483">
        <v>5963</v>
      </c>
    </row>
    <row r="1484" spans="1:17" x14ac:dyDescent="0.25">
      <c r="A1484" t="s">
        <v>375</v>
      </c>
      <c r="B1484" t="s">
        <v>317</v>
      </c>
      <c r="C1484" t="s">
        <v>11</v>
      </c>
      <c r="D1484" t="s">
        <v>12</v>
      </c>
      <c r="E1484" t="s">
        <v>142</v>
      </c>
      <c r="F1484" t="s">
        <v>4</v>
      </c>
      <c r="G1484">
        <v>6.0800000000000003E-3</v>
      </c>
      <c r="H1484">
        <v>630423.97</v>
      </c>
      <c r="I1484">
        <v>3672375.09</v>
      </c>
      <c r="J1484">
        <v>-69.58</v>
      </c>
      <c r="K1484">
        <v>-69.58</v>
      </c>
      <c r="L1484">
        <v>0</v>
      </c>
      <c r="M1484" t="s">
        <v>376</v>
      </c>
      <c r="N1484" t="s">
        <v>25</v>
      </c>
      <c r="O1484">
        <v>10</v>
      </c>
      <c r="P1484">
        <v>17</v>
      </c>
      <c r="Q1484">
        <v>5963</v>
      </c>
    </row>
    <row r="1485" spans="1:17" x14ac:dyDescent="0.25">
      <c r="A1485" t="s">
        <v>375</v>
      </c>
      <c r="B1485" t="s">
        <v>317</v>
      </c>
      <c r="C1485" t="s">
        <v>11</v>
      </c>
      <c r="D1485" t="s">
        <v>12</v>
      </c>
      <c r="E1485" t="s">
        <v>143</v>
      </c>
      <c r="F1485" t="s">
        <v>4</v>
      </c>
      <c r="G1485">
        <v>5.7099999999999998E-3</v>
      </c>
      <c r="H1485">
        <v>630423.97</v>
      </c>
      <c r="I1485">
        <v>3672375.09</v>
      </c>
      <c r="J1485">
        <v>-69.58</v>
      </c>
      <c r="K1485">
        <v>-69.58</v>
      </c>
      <c r="L1485">
        <v>0</v>
      </c>
      <c r="M1485" t="s">
        <v>376</v>
      </c>
      <c r="N1485" t="s">
        <v>25</v>
      </c>
      <c r="O1485">
        <v>10</v>
      </c>
      <c r="P1485">
        <v>17</v>
      </c>
      <c r="Q1485">
        <v>5963</v>
      </c>
    </row>
    <row r="1486" spans="1:17" x14ac:dyDescent="0.25">
      <c r="A1486" t="s">
        <v>375</v>
      </c>
      <c r="B1486" t="s">
        <v>317</v>
      </c>
      <c r="C1486" t="s">
        <v>11</v>
      </c>
      <c r="D1486" t="s">
        <v>12</v>
      </c>
      <c r="E1486" t="s">
        <v>135</v>
      </c>
      <c r="F1486" t="s">
        <v>4</v>
      </c>
      <c r="G1486">
        <v>4.4600000000000004E-3</v>
      </c>
      <c r="H1486">
        <v>630714.82999999996</v>
      </c>
      <c r="I1486">
        <v>3672303.97</v>
      </c>
      <c r="J1486">
        <v>-68.959999999999994</v>
      </c>
      <c r="K1486">
        <v>-68.959999999999994</v>
      </c>
      <c r="L1486">
        <v>0</v>
      </c>
      <c r="M1486" t="s">
        <v>376</v>
      </c>
      <c r="N1486" t="s">
        <v>25</v>
      </c>
      <c r="O1486">
        <v>10</v>
      </c>
      <c r="P1486">
        <v>17</v>
      </c>
      <c r="Q1486">
        <v>5963</v>
      </c>
    </row>
    <row r="1487" spans="1:17" x14ac:dyDescent="0.25">
      <c r="A1487" t="s">
        <v>375</v>
      </c>
      <c r="B1487" t="s">
        <v>317</v>
      </c>
      <c r="C1487" t="s">
        <v>11</v>
      </c>
      <c r="D1487" t="s">
        <v>12</v>
      </c>
      <c r="E1487" t="s">
        <v>136</v>
      </c>
      <c r="F1487" t="s">
        <v>4</v>
      </c>
      <c r="G1487">
        <v>4.47E-3</v>
      </c>
      <c r="H1487">
        <v>630714.82999999996</v>
      </c>
      <c r="I1487">
        <v>3672303.97</v>
      </c>
      <c r="J1487">
        <v>-68.959999999999994</v>
      </c>
      <c r="K1487">
        <v>-68.959999999999994</v>
      </c>
      <c r="L1487">
        <v>0</v>
      </c>
      <c r="M1487" t="s">
        <v>376</v>
      </c>
      <c r="N1487" t="s">
        <v>25</v>
      </c>
      <c r="O1487">
        <v>10</v>
      </c>
      <c r="P1487">
        <v>17</v>
      </c>
      <c r="Q1487">
        <v>5963</v>
      </c>
    </row>
    <row r="1488" spans="1:17" x14ac:dyDescent="0.25">
      <c r="A1488" t="s">
        <v>375</v>
      </c>
      <c r="B1488" t="s">
        <v>317</v>
      </c>
      <c r="C1488" t="s">
        <v>11</v>
      </c>
      <c r="D1488" t="s">
        <v>12</v>
      </c>
      <c r="E1488" t="s">
        <v>137</v>
      </c>
      <c r="F1488" t="s">
        <v>4</v>
      </c>
      <c r="G1488">
        <v>4.4400000000000004E-3</v>
      </c>
      <c r="H1488">
        <v>630714.82999999996</v>
      </c>
      <c r="I1488">
        <v>3672303.97</v>
      </c>
      <c r="J1488">
        <v>-68.959999999999994</v>
      </c>
      <c r="K1488">
        <v>-68.959999999999994</v>
      </c>
      <c r="L1488">
        <v>0</v>
      </c>
      <c r="M1488" t="s">
        <v>376</v>
      </c>
      <c r="N1488" t="s">
        <v>25</v>
      </c>
      <c r="O1488">
        <v>10</v>
      </c>
      <c r="P1488">
        <v>17</v>
      </c>
      <c r="Q1488">
        <v>5963</v>
      </c>
    </row>
    <row r="1489" spans="1:17" x14ac:dyDescent="0.25">
      <c r="A1489" t="s">
        <v>375</v>
      </c>
      <c r="B1489" t="s">
        <v>317</v>
      </c>
      <c r="C1489" t="s">
        <v>11</v>
      </c>
      <c r="D1489" t="s">
        <v>12</v>
      </c>
      <c r="E1489" t="s">
        <v>138</v>
      </c>
      <c r="F1489" t="s">
        <v>4</v>
      </c>
      <c r="G1489">
        <v>4.4000000000000003E-3</v>
      </c>
      <c r="H1489">
        <v>630375.49</v>
      </c>
      <c r="I1489">
        <v>3672375.09</v>
      </c>
      <c r="J1489">
        <v>-69.680000000000007</v>
      </c>
      <c r="K1489">
        <v>-69.680000000000007</v>
      </c>
      <c r="L1489">
        <v>0</v>
      </c>
      <c r="M1489" t="s">
        <v>376</v>
      </c>
      <c r="N1489" t="s">
        <v>25</v>
      </c>
      <c r="O1489">
        <v>10</v>
      </c>
      <c r="P1489">
        <v>17</v>
      </c>
      <c r="Q1489">
        <v>5963</v>
      </c>
    </row>
    <row r="1490" spans="1:17" x14ac:dyDescent="0.25">
      <c r="A1490" t="s">
        <v>375</v>
      </c>
      <c r="B1490" t="s">
        <v>317</v>
      </c>
      <c r="C1490" t="s">
        <v>11</v>
      </c>
      <c r="D1490" t="s">
        <v>12</v>
      </c>
      <c r="E1490" t="s">
        <v>139</v>
      </c>
      <c r="F1490" t="s">
        <v>4</v>
      </c>
      <c r="G1490">
        <v>5.1799999999999997E-3</v>
      </c>
      <c r="H1490">
        <v>630399.73</v>
      </c>
      <c r="I1490">
        <v>3672375.09</v>
      </c>
      <c r="J1490">
        <v>-69.62</v>
      </c>
      <c r="K1490">
        <v>-69.62</v>
      </c>
      <c r="L1490">
        <v>0</v>
      </c>
      <c r="M1490" t="s">
        <v>376</v>
      </c>
      <c r="N1490" t="s">
        <v>25</v>
      </c>
      <c r="O1490">
        <v>10</v>
      </c>
      <c r="P1490">
        <v>17</v>
      </c>
      <c r="Q1490">
        <v>5963</v>
      </c>
    </row>
    <row r="1491" spans="1:17" x14ac:dyDescent="0.25">
      <c r="A1491" t="s">
        <v>375</v>
      </c>
      <c r="B1491" t="s">
        <v>317</v>
      </c>
      <c r="C1491" t="s">
        <v>11</v>
      </c>
      <c r="D1491" t="s">
        <v>12</v>
      </c>
      <c r="E1491" t="s">
        <v>140</v>
      </c>
      <c r="F1491" t="s">
        <v>4</v>
      </c>
      <c r="G1491">
        <v>4.96E-3</v>
      </c>
      <c r="H1491">
        <v>630399.73</v>
      </c>
      <c r="I1491">
        <v>3672375.09</v>
      </c>
      <c r="J1491">
        <v>-69.62</v>
      </c>
      <c r="K1491">
        <v>-69.62</v>
      </c>
      <c r="L1491">
        <v>0</v>
      </c>
      <c r="M1491" t="s">
        <v>376</v>
      </c>
      <c r="N1491" t="s">
        <v>25</v>
      </c>
      <c r="O1491">
        <v>10</v>
      </c>
      <c r="P1491">
        <v>17</v>
      </c>
      <c r="Q1491">
        <v>5963</v>
      </c>
    </row>
    <row r="1492" spans="1:17" x14ac:dyDescent="0.25">
      <c r="A1492" t="s">
        <v>375</v>
      </c>
      <c r="B1492" t="s">
        <v>318</v>
      </c>
      <c r="C1492" t="s">
        <v>11</v>
      </c>
      <c r="D1492" t="s">
        <v>18</v>
      </c>
      <c r="E1492" t="s">
        <v>3</v>
      </c>
      <c r="F1492" t="s">
        <v>4</v>
      </c>
      <c r="G1492">
        <v>141.12997999999999</v>
      </c>
      <c r="H1492">
        <v>630496.68000000005</v>
      </c>
      <c r="I1492">
        <v>3672375.09</v>
      </c>
      <c r="J1492">
        <v>-69.430000000000007</v>
      </c>
      <c r="K1492">
        <v>-69.430000000000007</v>
      </c>
      <c r="L1492">
        <v>0</v>
      </c>
      <c r="M1492" t="s">
        <v>376</v>
      </c>
      <c r="N1492" t="s">
        <v>25</v>
      </c>
      <c r="O1492">
        <v>10</v>
      </c>
      <c r="P1492">
        <v>17</v>
      </c>
      <c r="Q1492">
        <v>5963</v>
      </c>
    </row>
    <row r="1493" spans="1:17" x14ac:dyDescent="0.25">
      <c r="A1493" t="s">
        <v>375</v>
      </c>
      <c r="B1493" t="s">
        <v>318</v>
      </c>
      <c r="C1493" t="s">
        <v>11</v>
      </c>
      <c r="D1493" t="s">
        <v>18</v>
      </c>
      <c r="E1493" t="s">
        <v>255</v>
      </c>
      <c r="F1493" t="s">
        <v>4</v>
      </c>
      <c r="G1493">
        <v>141.12997999999999</v>
      </c>
      <c r="H1493">
        <v>630496.68000000005</v>
      </c>
      <c r="I1493">
        <v>3672375.09</v>
      </c>
      <c r="J1493">
        <v>-69.430000000000007</v>
      </c>
      <c r="K1493">
        <v>-69.430000000000007</v>
      </c>
      <c r="L1493">
        <v>0</v>
      </c>
      <c r="M1493" t="s">
        <v>376</v>
      </c>
      <c r="N1493" t="s">
        <v>25</v>
      </c>
      <c r="O1493">
        <v>10</v>
      </c>
      <c r="P1493">
        <v>17</v>
      </c>
      <c r="Q1493">
        <v>5963</v>
      </c>
    </row>
    <row r="1494" spans="1:17" x14ac:dyDescent="0.25">
      <c r="A1494" t="s">
        <v>375</v>
      </c>
      <c r="B1494" t="s">
        <v>318</v>
      </c>
      <c r="C1494" t="s">
        <v>11</v>
      </c>
      <c r="D1494" t="s">
        <v>18</v>
      </c>
      <c r="E1494" t="s">
        <v>7</v>
      </c>
      <c r="F1494" t="s">
        <v>4</v>
      </c>
      <c r="G1494">
        <v>141.12997999999999</v>
      </c>
      <c r="H1494">
        <v>630496.68000000005</v>
      </c>
      <c r="I1494">
        <v>3672375.09</v>
      </c>
      <c r="J1494">
        <v>-69.430000000000007</v>
      </c>
      <c r="K1494">
        <v>-69.430000000000007</v>
      </c>
      <c r="L1494">
        <v>0</v>
      </c>
      <c r="M1494" t="s">
        <v>376</v>
      </c>
      <c r="N1494" t="s">
        <v>25</v>
      </c>
      <c r="O1494">
        <v>10</v>
      </c>
      <c r="P1494">
        <v>17</v>
      </c>
      <c r="Q1494">
        <v>5963</v>
      </c>
    </row>
    <row r="1495" spans="1:17" x14ac:dyDescent="0.25">
      <c r="A1495" t="s">
        <v>375</v>
      </c>
      <c r="B1495" t="s">
        <v>318</v>
      </c>
      <c r="C1495" t="s">
        <v>11</v>
      </c>
      <c r="D1495" t="s">
        <v>18</v>
      </c>
      <c r="E1495" t="s">
        <v>252</v>
      </c>
      <c r="F1495" t="s">
        <v>4</v>
      </c>
      <c r="G1495">
        <v>89.656769999999995</v>
      </c>
      <c r="H1495">
        <v>630569.4</v>
      </c>
      <c r="I1495">
        <v>3672375.09</v>
      </c>
      <c r="J1495">
        <v>-69.3</v>
      </c>
      <c r="K1495">
        <v>-69.3</v>
      </c>
      <c r="L1495">
        <v>0</v>
      </c>
      <c r="M1495" t="s">
        <v>376</v>
      </c>
      <c r="N1495" t="s">
        <v>25</v>
      </c>
      <c r="O1495">
        <v>10</v>
      </c>
      <c r="P1495">
        <v>17</v>
      </c>
      <c r="Q1495">
        <v>5963</v>
      </c>
    </row>
    <row r="1496" spans="1:17" x14ac:dyDescent="0.25">
      <c r="A1496" t="s">
        <v>375</v>
      </c>
      <c r="B1496" t="s">
        <v>318</v>
      </c>
      <c r="C1496" t="s">
        <v>11</v>
      </c>
      <c r="D1496" t="s">
        <v>18</v>
      </c>
      <c r="E1496" t="s">
        <v>253</v>
      </c>
      <c r="F1496" t="s">
        <v>4</v>
      </c>
      <c r="G1496">
        <v>46.52017</v>
      </c>
      <c r="H1496">
        <v>630578.62</v>
      </c>
      <c r="I1496">
        <v>3672380.53</v>
      </c>
      <c r="J1496">
        <v>-69.290000000000006</v>
      </c>
      <c r="K1496">
        <v>-69.290000000000006</v>
      </c>
      <c r="L1496">
        <v>0</v>
      </c>
      <c r="M1496" t="s">
        <v>376</v>
      </c>
      <c r="N1496" t="s">
        <v>25</v>
      </c>
      <c r="O1496">
        <v>10</v>
      </c>
      <c r="P1496">
        <v>17</v>
      </c>
      <c r="Q1496">
        <v>5963</v>
      </c>
    </row>
    <row r="1497" spans="1:17" x14ac:dyDescent="0.25">
      <c r="A1497" t="s">
        <v>375</v>
      </c>
      <c r="B1497" t="s">
        <v>318</v>
      </c>
      <c r="C1497" t="s">
        <v>11</v>
      </c>
      <c r="D1497" t="s">
        <v>18</v>
      </c>
      <c r="E1497" t="s">
        <v>254</v>
      </c>
      <c r="F1497" t="s">
        <v>4</v>
      </c>
      <c r="G1497">
        <v>55.997030000000002</v>
      </c>
      <c r="H1497">
        <v>630423.97</v>
      </c>
      <c r="I1497">
        <v>3672375.09</v>
      </c>
      <c r="J1497">
        <v>-69.58</v>
      </c>
      <c r="K1497">
        <v>-69.58</v>
      </c>
      <c r="L1497">
        <v>0</v>
      </c>
      <c r="M1497" t="s">
        <v>376</v>
      </c>
      <c r="N1497" t="s">
        <v>25</v>
      </c>
      <c r="O1497">
        <v>10</v>
      </c>
      <c r="P1497">
        <v>17</v>
      </c>
      <c r="Q1497">
        <v>5963</v>
      </c>
    </row>
    <row r="1498" spans="1:17" x14ac:dyDescent="0.25">
      <c r="A1498" t="s">
        <v>375</v>
      </c>
      <c r="B1498" t="s">
        <v>318</v>
      </c>
      <c r="C1498" t="s">
        <v>11</v>
      </c>
      <c r="D1498" t="s">
        <v>18</v>
      </c>
      <c r="E1498" t="s">
        <v>256</v>
      </c>
      <c r="F1498" t="s">
        <v>4</v>
      </c>
      <c r="G1498">
        <v>54.170090000000002</v>
      </c>
      <c r="H1498">
        <v>630714.82999999996</v>
      </c>
      <c r="I1498">
        <v>3672209.14</v>
      </c>
      <c r="J1498">
        <v>-68.89</v>
      </c>
      <c r="K1498">
        <v>-68.89</v>
      </c>
      <c r="L1498">
        <v>0</v>
      </c>
      <c r="M1498" t="s">
        <v>376</v>
      </c>
      <c r="N1498" t="s">
        <v>25</v>
      </c>
      <c r="O1498">
        <v>10</v>
      </c>
      <c r="P1498">
        <v>17</v>
      </c>
      <c r="Q1498">
        <v>5963</v>
      </c>
    </row>
    <row r="1499" spans="1:17" x14ac:dyDescent="0.25">
      <c r="A1499" t="s">
        <v>375</v>
      </c>
      <c r="B1499" t="s">
        <v>318</v>
      </c>
      <c r="C1499" t="s">
        <v>11</v>
      </c>
      <c r="D1499" t="s">
        <v>18</v>
      </c>
      <c r="E1499" t="s">
        <v>134</v>
      </c>
      <c r="F1499" t="s">
        <v>4</v>
      </c>
      <c r="G1499">
        <v>54.170090000000002</v>
      </c>
      <c r="H1499">
        <v>630714.82999999996</v>
      </c>
      <c r="I1499">
        <v>3672209.14</v>
      </c>
      <c r="J1499">
        <v>-68.89</v>
      </c>
      <c r="K1499">
        <v>-68.89</v>
      </c>
      <c r="L1499">
        <v>0</v>
      </c>
      <c r="M1499" t="s">
        <v>376</v>
      </c>
      <c r="N1499" t="s">
        <v>25</v>
      </c>
      <c r="O1499">
        <v>10</v>
      </c>
      <c r="P1499">
        <v>17</v>
      </c>
      <c r="Q1499">
        <v>5963</v>
      </c>
    </row>
    <row r="1500" spans="1:17" x14ac:dyDescent="0.25">
      <c r="A1500" t="s">
        <v>375</v>
      </c>
      <c r="B1500" t="s">
        <v>318</v>
      </c>
      <c r="C1500" t="s">
        <v>11</v>
      </c>
      <c r="D1500" t="s">
        <v>18</v>
      </c>
      <c r="E1500" t="s">
        <v>141</v>
      </c>
      <c r="F1500" t="s">
        <v>4</v>
      </c>
      <c r="G1500">
        <v>30.198889999999999</v>
      </c>
      <c r="H1500">
        <v>630569.4</v>
      </c>
      <c r="I1500">
        <v>3672375.09</v>
      </c>
      <c r="J1500">
        <v>-69.3</v>
      </c>
      <c r="K1500">
        <v>-69.3</v>
      </c>
      <c r="L1500">
        <v>0</v>
      </c>
      <c r="M1500" t="s">
        <v>376</v>
      </c>
      <c r="N1500" t="s">
        <v>25</v>
      </c>
      <c r="O1500">
        <v>10</v>
      </c>
      <c r="P1500">
        <v>17</v>
      </c>
      <c r="Q1500">
        <v>5963</v>
      </c>
    </row>
    <row r="1501" spans="1:17" x14ac:dyDescent="0.25">
      <c r="A1501" t="s">
        <v>375</v>
      </c>
      <c r="B1501" t="s">
        <v>318</v>
      </c>
      <c r="C1501" t="s">
        <v>11</v>
      </c>
      <c r="D1501" t="s">
        <v>18</v>
      </c>
      <c r="E1501" t="s">
        <v>142</v>
      </c>
      <c r="F1501" t="s">
        <v>4</v>
      </c>
      <c r="G1501">
        <v>29.923300000000001</v>
      </c>
      <c r="H1501">
        <v>630569.4</v>
      </c>
      <c r="I1501">
        <v>3672375.09</v>
      </c>
      <c r="J1501">
        <v>-69.3</v>
      </c>
      <c r="K1501">
        <v>-69.3</v>
      </c>
      <c r="L1501">
        <v>0</v>
      </c>
      <c r="M1501" t="s">
        <v>376</v>
      </c>
      <c r="N1501" t="s">
        <v>25</v>
      </c>
      <c r="O1501">
        <v>10</v>
      </c>
      <c r="P1501">
        <v>17</v>
      </c>
      <c r="Q1501">
        <v>5963</v>
      </c>
    </row>
    <row r="1502" spans="1:17" x14ac:dyDescent="0.25">
      <c r="A1502" t="s">
        <v>375</v>
      </c>
      <c r="B1502" t="s">
        <v>318</v>
      </c>
      <c r="C1502" t="s">
        <v>11</v>
      </c>
      <c r="D1502" t="s">
        <v>18</v>
      </c>
      <c r="E1502" t="s">
        <v>143</v>
      </c>
      <c r="F1502" t="s">
        <v>4</v>
      </c>
      <c r="G1502">
        <v>29.7559</v>
      </c>
      <c r="H1502">
        <v>630569.4</v>
      </c>
      <c r="I1502">
        <v>3672375.09</v>
      </c>
      <c r="J1502">
        <v>-69.3</v>
      </c>
      <c r="K1502">
        <v>-69.3</v>
      </c>
      <c r="L1502">
        <v>0</v>
      </c>
      <c r="M1502" t="s">
        <v>376</v>
      </c>
      <c r="N1502" t="s">
        <v>25</v>
      </c>
      <c r="O1502">
        <v>10</v>
      </c>
      <c r="P1502">
        <v>17</v>
      </c>
      <c r="Q1502">
        <v>5963</v>
      </c>
    </row>
    <row r="1503" spans="1:17" x14ac:dyDescent="0.25">
      <c r="A1503" t="s">
        <v>375</v>
      </c>
      <c r="B1503" t="s">
        <v>318</v>
      </c>
      <c r="C1503" t="s">
        <v>11</v>
      </c>
      <c r="D1503" t="s">
        <v>18</v>
      </c>
      <c r="E1503" t="s">
        <v>135</v>
      </c>
      <c r="F1503" t="s">
        <v>4</v>
      </c>
      <c r="G1503">
        <v>18.3538</v>
      </c>
      <c r="H1503">
        <v>630569.4</v>
      </c>
      <c r="I1503">
        <v>3672375.09</v>
      </c>
      <c r="J1503">
        <v>-69.3</v>
      </c>
      <c r="K1503">
        <v>-69.3</v>
      </c>
      <c r="L1503">
        <v>0</v>
      </c>
      <c r="M1503" t="s">
        <v>376</v>
      </c>
      <c r="N1503" t="s">
        <v>25</v>
      </c>
      <c r="O1503">
        <v>10</v>
      </c>
      <c r="P1503">
        <v>17</v>
      </c>
      <c r="Q1503">
        <v>5963</v>
      </c>
    </row>
    <row r="1504" spans="1:17" x14ac:dyDescent="0.25">
      <c r="A1504" t="s">
        <v>375</v>
      </c>
      <c r="B1504" t="s">
        <v>318</v>
      </c>
      <c r="C1504" t="s">
        <v>11</v>
      </c>
      <c r="D1504" t="s">
        <v>18</v>
      </c>
      <c r="E1504" t="s">
        <v>136</v>
      </c>
      <c r="F1504" t="s">
        <v>4</v>
      </c>
      <c r="G1504">
        <v>15.835380000000001</v>
      </c>
      <c r="H1504">
        <v>630593.64</v>
      </c>
      <c r="I1504">
        <v>3672375.09</v>
      </c>
      <c r="J1504">
        <v>-69.260000000000005</v>
      </c>
      <c r="K1504">
        <v>-69.260000000000005</v>
      </c>
      <c r="L1504">
        <v>0</v>
      </c>
      <c r="M1504" t="s">
        <v>376</v>
      </c>
      <c r="N1504" t="s">
        <v>25</v>
      </c>
      <c r="O1504">
        <v>10</v>
      </c>
      <c r="P1504">
        <v>17</v>
      </c>
      <c r="Q1504">
        <v>5963</v>
      </c>
    </row>
    <row r="1505" spans="1:17" x14ac:dyDescent="0.25">
      <c r="A1505" t="s">
        <v>375</v>
      </c>
      <c r="B1505" t="s">
        <v>318</v>
      </c>
      <c r="C1505" t="s">
        <v>11</v>
      </c>
      <c r="D1505" t="s">
        <v>18</v>
      </c>
      <c r="E1505" t="s">
        <v>137</v>
      </c>
      <c r="F1505" t="s">
        <v>4</v>
      </c>
      <c r="G1505">
        <v>15.339090000000001</v>
      </c>
      <c r="H1505">
        <v>630423.97</v>
      </c>
      <c r="I1505">
        <v>3671995.77</v>
      </c>
      <c r="J1505">
        <v>-69.31</v>
      </c>
      <c r="K1505">
        <v>-69.31</v>
      </c>
      <c r="L1505">
        <v>0</v>
      </c>
      <c r="M1505" t="s">
        <v>376</v>
      </c>
      <c r="N1505" t="s">
        <v>25</v>
      </c>
      <c r="O1505">
        <v>10</v>
      </c>
      <c r="P1505">
        <v>17</v>
      </c>
      <c r="Q1505">
        <v>5963</v>
      </c>
    </row>
    <row r="1506" spans="1:17" x14ac:dyDescent="0.25">
      <c r="A1506" t="s">
        <v>375</v>
      </c>
      <c r="B1506" t="s">
        <v>318</v>
      </c>
      <c r="C1506" t="s">
        <v>11</v>
      </c>
      <c r="D1506" t="s">
        <v>18</v>
      </c>
      <c r="E1506" t="s">
        <v>138</v>
      </c>
      <c r="F1506" t="s">
        <v>4</v>
      </c>
      <c r="G1506">
        <v>20.296320000000001</v>
      </c>
      <c r="H1506">
        <v>630496.68000000005</v>
      </c>
      <c r="I1506">
        <v>3672375.09</v>
      </c>
      <c r="J1506">
        <v>-69.430000000000007</v>
      </c>
      <c r="K1506">
        <v>-69.430000000000007</v>
      </c>
      <c r="L1506">
        <v>0</v>
      </c>
      <c r="M1506" t="s">
        <v>376</v>
      </c>
      <c r="N1506" t="s">
        <v>25</v>
      </c>
      <c r="O1506">
        <v>10</v>
      </c>
      <c r="P1506">
        <v>17</v>
      </c>
      <c r="Q1506">
        <v>5963</v>
      </c>
    </row>
    <row r="1507" spans="1:17" x14ac:dyDescent="0.25">
      <c r="A1507" t="s">
        <v>375</v>
      </c>
      <c r="B1507" t="s">
        <v>318</v>
      </c>
      <c r="C1507" t="s">
        <v>11</v>
      </c>
      <c r="D1507" t="s">
        <v>18</v>
      </c>
      <c r="E1507" t="s">
        <v>139</v>
      </c>
      <c r="F1507" t="s">
        <v>4</v>
      </c>
      <c r="G1507">
        <v>19.45478</v>
      </c>
      <c r="H1507">
        <v>630423.97</v>
      </c>
      <c r="I1507">
        <v>3672375.09</v>
      </c>
      <c r="J1507">
        <v>-69.58</v>
      </c>
      <c r="K1507">
        <v>-69.58</v>
      </c>
      <c r="L1507">
        <v>0</v>
      </c>
      <c r="M1507" t="s">
        <v>376</v>
      </c>
      <c r="N1507" t="s">
        <v>25</v>
      </c>
      <c r="O1507">
        <v>10</v>
      </c>
      <c r="P1507">
        <v>17</v>
      </c>
      <c r="Q1507">
        <v>5963</v>
      </c>
    </row>
    <row r="1508" spans="1:17" x14ac:dyDescent="0.25">
      <c r="A1508" t="s">
        <v>375</v>
      </c>
      <c r="B1508" t="s">
        <v>318</v>
      </c>
      <c r="C1508" t="s">
        <v>11</v>
      </c>
      <c r="D1508" t="s">
        <v>18</v>
      </c>
      <c r="E1508" t="s">
        <v>140</v>
      </c>
      <c r="F1508" t="s">
        <v>4</v>
      </c>
      <c r="G1508">
        <v>19.387789999999999</v>
      </c>
      <c r="H1508">
        <v>630545.16</v>
      </c>
      <c r="I1508">
        <v>3672375.09</v>
      </c>
      <c r="J1508">
        <v>-69.349999999999994</v>
      </c>
      <c r="K1508">
        <v>-69.349999999999994</v>
      </c>
      <c r="L1508">
        <v>0</v>
      </c>
      <c r="M1508" t="s">
        <v>376</v>
      </c>
      <c r="N1508" t="s">
        <v>25</v>
      </c>
      <c r="O1508">
        <v>10</v>
      </c>
      <c r="P1508">
        <v>17</v>
      </c>
      <c r="Q1508">
        <v>5963</v>
      </c>
    </row>
    <row r="1509" spans="1:17" x14ac:dyDescent="0.25">
      <c r="A1509" t="s">
        <v>375</v>
      </c>
      <c r="B1509" t="s">
        <v>318</v>
      </c>
      <c r="C1509" t="s">
        <v>11</v>
      </c>
      <c r="D1509" t="s">
        <v>234</v>
      </c>
      <c r="E1509" t="s">
        <v>3</v>
      </c>
      <c r="F1509" t="s">
        <v>4</v>
      </c>
      <c r="G1509">
        <v>140.79308</v>
      </c>
      <c r="H1509">
        <v>630448.19999999995</v>
      </c>
      <c r="I1509">
        <v>3672375.09</v>
      </c>
      <c r="J1509">
        <v>-69.53</v>
      </c>
      <c r="K1509">
        <v>-69.53</v>
      </c>
      <c r="L1509">
        <v>0</v>
      </c>
      <c r="M1509" t="s">
        <v>376</v>
      </c>
      <c r="N1509" t="s">
        <v>25</v>
      </c>
      <c r="O1509">
        <v>10</v>
      </c>
      <c r="P1509">
        <v>17</v>
      </c>
      <c r="Q1509">
        <v>5963</v>
      </c>
    </row>
    <row r="1510" spans="1:17" x14ac:dyDescent="0.25">
      <c r="A1510" t="s">
        <v>375</v>
      </c>
      <c r="B1510" t="s">
        <v>318</v>
      </c>
      <c r="C1510" t="s">
        <v>11</v>
      </c>
      <c r="D1510" t="s">
        <v>234</v>
      </c>
      <c r="E1510" t="s">
        <v>255</v>
      </c>
      <c r="F1510" t="s">
        <v>4</v>
      </c>
      <c r="G1510">
        <v>140.79308</v>
      </c>
      <c r="H1510">
        <v>630448.19999999995</v>
      </c>
      <c r="I1510">
        <v>3672375.09</v>
      </c>
      <c r="J1510">
        <v>-69.53</v>
      </c>
      <c r="K1510">
        <v>-69.53</v>
      </c>
      <c r="L1510">
        <v>0</v>
      </c>
      <c r="M1510" t="s">
        <v>376</v>
      </c>
      <c r="N1510" t="s">
        <v>25</v>
      </c>
      <c r="O1510">
        <v>10</v>
      </c>
      <c r="P1510">
        <v>17</v>
      </c>
      <c r="Q1510">
        <v>5963</v>
      </c>
    </row>
    <row r="1511" spans="1:17" x14ac:dyDescent="0.25">
      <c r="A1511" t="s">
        <v>375</v>
      </c>
      <c r="B1511" t="s">
        <v>318</v>
      </c>
      <c r="C1511" t="s">
        <v>11</v>
      </c>
      <c r="D1511" t="s">
        <v>234</v>
      </c>
      <c r="E1511" t="s">
        <v>7</v>
      </c>
      <c r="F1511" t="s">
        <v>4</v>
      </c>
      <c r="G1511">
        <v>140.79308</v>
      </c>
      <c r="H1511">
        <v>630448.19999999995</v>
      </c>
      <c r="I1511">
        <v>3672375.09</v>
      </c>
      <c r="J1511">
        <v>-69.53</v>
      </c>
      <c r="K1511">
        <v>-69.53</v>
      </c>
      <c r="L1511">
        <v>0</v>
      </c>
      <c r="M1511" t="s">
        <v>376</v>
      </c>
      <c r="N1511" t="s">
        <v>25</v>
      </c>
      <c r="O1511">
        <v>10</v>
      </c>
      <c r="P1511">
        <v>17</v>
      </c>
      <c r="Q1511">
        <v>5963</v>
      </c>
    </row>
    <row r="1512" spans="1:17" x14ac:dyDescent="0.25">
      <c r="A1512" t="s">
        <v>375</v>
      </c>
      <c r="B1512" t="s">
        <v>318</v>
      </c>
      <c r="C1512" t="s">
        <v>11</v>
      </c>
      <c r="D1512" t="s">
        <v>234</v>
      </c>
      <c r="E1512" t="s">
        <v>252</v>
      </c>
      <c r="F1512" t="s">
        <v>4</v>
      </c>
      <c r="G1512">
        <v>89.067859999999996</v>
      </c>
      <c r="H1512">
        <v>630569.4</v>
      </c>
      <c r="I1512">
        <v>3672375.09</v>
      </c>
      <c r="J1512">
        <v>-69.3</v>
      </c>
      <c r="K1512">
        <v>-69.3</v>
      </c>
      <c r="L1512">
        <v>0</v>
      </c>
      <c r="M1512" t="s">
        <v>376</v>
      </c>
      <c r="N1512" t="s">
        <v>25</v>
      </c>
      <c r="O1512">
        <v>10</v>
      </c>
      <c r="P1512">
        <v>17</v>
      </c>
      <c r="Q1512">
        <v>5963</v>
      </c>
    </row>
    <row r="1513" spans="1:17" x14ac:dyDescent="0.25">
      <c r="A1513" t="s">
        <v>375</v>
      </c>
      <c r="B1513" t="s">
        <v>318</v>
      </c>
      <c r="C1513" t="s">
        <v>11</v>
      </c>
      <c r="D1513" t="s">
        <v>234</v>
      </c>
      <c r="E1513" t="s">
        <v>253</v>
      </c>
      <c r="F1513" t="s">
        <v>4</v>
      </c>
      <c r="G1513">
        <v>45.165579999999999</v>
      </c>
      <c r="H1513">
        <v>630399.73</v>
      </c>
      <c r="I1513">
        <v>3671995.77</v>
      </c>
      <c r="J1513">
        <v>-69.36</v>
      </c>
      <c r="K1513">
        <v>-69.36</v>
      </c>
      <c r="L1513">
        <v>0</v>
      </c>
      <c r="M1513" t="s">
        <v>376</v>
      </c>
      <c r="N1513" t="s">
        <v>25</v>
      </c>
      <c r="O1513">
        <v>10</v>
      </c>
      <c r="P1513">
        <v>17</v>
      </c>
      <c r="Q1513">
        <v>5963</v>
      </c>
    </row>
    <row r="1514" spans="1:17" x14ac:dyDescent="0.25">
      <c r="A1514" t="s">
        <v>375</v>
      </c>
      <c r="B1514" t="s">
        <v>318</v>
      </c>
      <c r="C1514" t="s">
        <v>11</v>
      </c>
      <c r="D1514" t="s">
        <v>234</v>
      </c>
      <c r="E1514" t="s">
        <v>254</v>
      </c>
      <c r="F1514" t="s">
        <v>4</v>
      </c>
      <c r="G1514">
        <v>55.628959999999999</v>
      </c>
      <c r="H1514">
        <v>630423.97</v>
      </c>
      <c r="I1514">
        <v>3672375.09</v>
      </c>
      <c r="J1514">
        <v>-69.58</v>
      </c>
      <c r="K1514">
        <v>-69.58</v>
      </c>
      <c r="L1514">
        <v>0</v>
      </c>
      <c r="M1514" t="s">
        <v>376</v>
      </c>
      <c r="N1514" t="s">
        <v>25</v>
      </c>
      <c r="O1514">
        <v>10</v>
      </c>
      <c r="P1514">
        <v>17</v>
      </c>
      <c r="Q1514">
        <v>5963</v>
      </c>
    </row>
    <row r="1515" spans="1:17" x14ac:dyDescent="0.25">
      <c r="A1515" t="s">
        <v>375</v>
      </c>
      <c r="B1515" t="s">
        <v>318</v>
      </c>
      <c r="C1515" t="s">
        <v>11</v>
      </c>
      <c r="D1515" t="s">
        <v>234</v>
      </c>
      <c r="E1515" t="s">
        <v>256</v>
      </c>
      <c r="F1515" t="s">
        <v>4</v>
      </c>
      <c r="G1515">
        <v>53.931710000000002</v>
      </c>
      <c r="H1515">
        <v>630714.82999999996</v>
      </c>
      <c r="I1515">
        <v>3672209.14</v>
      </c>
      <c r="J1515">
        <v>-68.89</v>
      </c>
      <c r="K1515">
        <v>-68.89</v>
      </c>
      <c r="L1515">
        <v>0</v>
      </c>
      <c r="M1515" t="s">
        <v>376</v>
      </c>
      <c r="N1515" t="s">
        <v>25</v>
      </c>
      <c r="O1515">
        <v>10</v>
      </c>
      <c r="P1515">
        <v>17</v>
      </c>
      <c r="Q1515">
        <v>5963</v>
      </c>
    </row>
    <row r="1516" spans="1:17" x14ac:dyDescent="0.25">
      <c r="A1516" t="s">
        <v>375</v>
      </c>
      <c r="B1516" t="s">
        <v>318</v>
      </c>
      <c r="C1516" t="s">
        <v>11</v>
      </c>
      <c r="D1516" t="s">
        <v>234</v>
      </c>
      <c r="E1516" t="s">
        <v>134</v>
      </c>
      <c r="F1516" t="s">
        <v>4</v>
      </c>
      <c r="G1516">
        <v>53.931710000000002</v>
      </c>
      <c r="H1516">
        <v>630714.82999999996</v>
      </c>
      <c r="I1516">
        <v>3672209.14</v>
      </c>
      <c r="J1516">
        <v>-68.89</v>
      </c>
      <c r="K1516">
        <v>-68.89</v>
      </c>
      <c r="L1516">
        <v>0</v>
      </c>
      <c r="M1516" t="s">
        <v>376</v>
      </c>
      <c r="N1516" t="s">
        <v>25</v>
      </c>
      <c r="O1516">
        <v>10</v>
      </c>
      <c r="P1516">
        <v>17</v>
      </c>
      <c r="Q1516">
        <v>5963</v>
      </c>
    </row>
    <row r="1517" spans="1:17" x14ac:dyDescent="0.25">
      <c r="A1517" t="s">
        <v>375</v>
      </c>
      <c r="B1517" t="s">
        <v>318</v>
      </c>
      <c r="C1517" t="s">
        <v>11</v>
      </c>
      <c r="D1517" t="s">
        <v>234</v>
      </c>
      <c r="E1517" t="s">
        <v>141</v>
      </c>
      <c r="F1517" t="s">
        <v>4</v>
      </c>
      <c r="G1517">
        <v>29.865349999999999</v>
      </c>
      <c r="H1517">
        <v>630569.4</v>
      </c>
      <c r="I1517">
        <v>3672375.09</v>
      </c>
      <c r="J1517">
        <v>-69.3</v>
      </c>
      <c r="K1517">
        <v>-69.3</v>
      </c>
      <c r="L1517">
        <v>0</v>
      </c>
      <c r="M1517" t="s">
        <v>376</v>
      </c>
      <c r="N1517" t="s">
        <v>25</v>
      </c>
      <c r="O1517">
        <v>10</v>
      </c>
      <c r="P1517">
        <v>17</v>
      </c>
      <c r="Q1517">
        <v>5963</v>
      </c>
    </row>
    <row r="1518" spans="1:17" x14ac:dyDescent="0.25">
      <c r="A1518" t="s">
        <v>375</v>
      </c>
      <c r="B1518" t="s">
        <v>318</v>
      </c>
      <c r="C1518" t="s">
        <v>11</v>
      </c>
      <c r="D1518" t="s">
        <v>234</v>
      </c>
      <c r="E1518" t="s">
        <v>142</v>
      </c>
      <c r="F1518" t="s">
        <v>4</v>
      </c>
      <c r="G1518">
        <v>29.77234</v>
      </c>
      <c r="H1518">
        <v>630569.4</v>
      </c>
      <c r="I1518">
        <v>3672375.09</v>
      </c>
      <c r="J1518">
        <v>-69.3</v>
      </c>
      <c r="K1518">
        <v>-69.3</v>
      </c>
      <c r="L1518">
        <v>0</v>
      </c>
      <c r="M1518" t="s">
        <v>376</v>
      </c>
      <c r="N1518" t="s">
        <v>25</v>
      </c>
      <c r="O1518">
        <v>10</v>
      </c>
      <c r="P1518">
        <v>17</v>
      </c>
      <c r="Q1518">
        <v>5963</v>
      </c>
    </row>
    <row r="1519" spans="1:17" x14ac:dyDescent="0.25">
      <c r="A1519" t="s">
        <v>375</v>
      </c>
      <c r="B1519" t="s">
        <v>318</v>
      </c>
      <c r="C1519" t="s">
        <v>11</v>
      </c>
      <c r="D1519" t="s">
        <v>234</v>
      </c>
      <c r="E1519" t="s">
        <v>143</v>
      </c>
      <c r="F1519" t="s">
        <v>4</v>
      </c>
      <c r="G1519">
        <v>29.653410000000001</v>
      </c>
      <c r="H1519">
        <v>630569.4</v>
      </c>
      <c r="I1519">
        <v>3672375.09</v>
      </c>
      <c r="J1519">
        <v>-69.3</v>
      </c>
      <c r="K1519">
        <v>-69.3</v>
      </c>
      <c r="L1519">
        <v>0</v>
      </c>
      <c r="M1519" t="s">
        <v>376</v>
      </c>
      <c r="N1519" t="s">
        <v>25</v>
      </c>
      <c r="O1519">
        <v>10</v>
      </c>
      <c r="P1519">
        <v>17</v>
      </c>
      <c r="Q1519">
        <v>5963</v>
      </c>
    </row>
    <row r="1520" spans="1:17" x14ac:dyDescent="0.25">
      <c r="A1520" t="s">
        <v>375</v>
      </c>
      <c r="B1520" t="s">
        <v>318</v>
      </c>
      <c r="C1520" t="s">
        <v>11</v>
      </c>
      <c r="D1520" t="s">
        <v>234</v>
      </c>
      <c r="E1520" t="s">
        <v>135</v>
      </c>
      <c r="F1520" t="s">
        <v>4</v>
      </c>
      <c r="G1520">
        <v>17.459150000000001</v>
      </c>
      <c r="H1520">
        <v>630569.4</v>
      </c>
      <c r="I1520">
        <v>3672375.09</v>
      </c>
      <c r="J1520">
        <v>-69.3</v>
      </c>
      <c r="K1520">
        <v>-69.3</v>
      </c>
      <c r="L1520">
        <v>0</v>
      </c>
      <c r="M1520" t="s">
        <v>376</v>
      </c>
      <c r="N1520" t="s">
        <v>25</v>
      </c>
      <c r="O1520">
        <v>10</v>
      </c>
      <c r="P1520">
        <v>17</v>
      </c>
      <c r="Q1520">
        <v>5963</v>
      </c>
    </row>
    <row r="1521" spans="1:17" x14ac:dyDescent="0.25">
      <c r="A1521" t="s">
        <v>375</v>
      </c>
      <c r="B1521" t="s">
        <v>318</v>
      </c>
      <c r="C1521" t="s">
        <v>11</v>
      </c>
      <c r="D1521" t="s">
        <v>234</v>
      </c>
      <c r="E1521" t="s">
        <v>136</v>
      </c>
      <c r="F1521" t="s">
        <v>4</v>
      </c>
      <c r="G1521">
        <v>15.34226</v>
      </c>
      <c r="H1521">
        <v>630593.64</v>
      </c>
      <c r="I1521">
        <v>3672375.09</v>
      </c>
      <c r="J1521">
        <v>-69.260000000000005</v>
      </c>
      <c r="K1521">
        <v>-69.260000000000005</v>
      </c>
      <c r="L1521">
        <v>0</v>
      </c>
      <c r="M1521" t="s">
        <v>376</v>
      </c>
      <c r="N1521" t="s">
        <v>25</v>
      </c>
      <c r="O1521">
        <v>10</v>
      </c>
      <c r="P1521">
        <v>17</v>
      </c>
      <c r="Q1521">
        <v>5963</v>
      </c>
    </row>
    <row r="1522" spans="1:17" x14ac:dyDescent="0.25">
      <c r="A1522" t="s">
        <v>375</v>
      </c>
      <c r="B1522" t="s">
        <v>318</v>
      </c>
      <c r="C1522" t="s">
        <v>11</v>
      </c>
      <c r="D1522" t="s">
        <v>234</v>
      </c>
      <c r="E1522" t="s">
        <v>137</v>
      </c>
      <c r="F1522" t="s">
        <v>4</v>
      </c>
      <c r="G1522">
        <v>15.19023</v>
      </c>
      <c r="H1522">
        <v>630399.73</v>
      </c>
      <c r="I1522">
        <v>3671995.77</v>
      </c>
      <c r="J1522">
        <v>-69.36</v>
      </c>
      <c r="K1522">
        <v>-69.36</v>
      </c>
      <c r="L1522">
        <v>0</v>
      </c>
      <c r="M1522" t="s">
        <v>376</v>
      </c>
      <c r="N1522" t="s">
        <v>25</v>
      </c>
      <c r="O1522">
        <v>10</v>
      </c>
      <c r="P1522">
        <v>17</v>
      </c>
      <c r="Q1522">
        <v>5963</v>
      </c>
    </row>
    <row r="1523" spans="1:17" x14ac:dyDescent="0.25">
      <c r="A1523" t="s">
        <v>375</v>
      </c>
      <c r="B1523" t="s">
        <v>318</v>
      </c>
      <c r="C1523" t="s">
        <v>11</v>
      </c>
      <c r="D1523" t="s">
        <v>234</v>
      </c>
      <c r="E1523" t="s">
        <v>138</v>
      </c>
      <c r="F1523" t="s">
        <v>4</v>
      </c>
      <c r="G1523">
        <v>20.109349999999999</v>
      </c>
      <c r="H1523">
        <v>630496.68000000005</v>
      </c>
      <c r="I1523">
        <v>3672375.09</v>
      </c>
      <c r="J1523">
        <v>-69.430000000000007</v>
      </c>
      <c r="K1523">
        <v>-69.430000000000007</v>
      </c>
      <c r="L1523">
        <v>0</v>
      </c>
      <c r="M1523" t="s">
        <v>376</v>
      </c>
      <c r="N1523" t="s">
        <v>25</v>
      </c>
      <c r="O1523">
        <v>10</v>
      </c>
      <c r="P1523">
        <v>17</v>
      </c>
      <c r="Q1523">
        <v>5963</v>
      </c>
    </row>
    <row r="1524" spans="1:17" x14ac:dyDescent="0.25">
      <c r="A1524" t="s">
        <v>375</v>
      </c>
      <c r="B1524" t="s">
        <v>318</v>
      </c>
      <c r="C1524" t="s">
        <v>11</v>
      </c>
      <c r="D1524" t="s">
        <v>234</v>
      </c>
      <c r="E1524" t="s">
        <v>139</v>
      </c>
      <c r="F1524" t="s">
        <v>4</v>
      </c>
      <c r="G1524">
        <v>19.443680000000001</v>
      </c>
      <c r="H1524">
        <v>630423.97</v>
      </c>
      <c r="I1524">
        <v>3672375.09</v>
      </c>
      <c r="J1524">
        <v>-69.58</v>
      </c>
      <c r="K1524">
        <v>-69.58</v>
      </c>
      <c r="L1524">
        <v>0</v>
      </c>
      <c r="M1524" t="s">
        <v>376</v>
      </c>
      <c r="N1524" t="s">
        <v>25</v>
      </c>
      <c r="O1524">
        <v>10</v>
      </c>
      <c r="P1524">
        <v>17</v>
      </c>
      <c r="Q1524">
        <v>5963</v>
      </c>
    </row>
    <row r="1525" spans="1:17" x14ac:dyDescent="0.25">
      <c r="A1525" t="s">
        <v>375</v>
      </c>
      <c r="B1525" t="s">
        <v>318</v>
      </c>
      <c r="C1525" t="s">
        <v>11</v>
      </c>
      <c r="D1525" t="s">
        <v>234</v>
      </c>
      <c r="E1525" t="s">
        <v>140</v>
      </c>
      <c r="F1525" t="s">
        <v>4</v>
      </c>
      <c r="G1525">
        <v>18.64104</v>
      </c>
      <c r="H1525">
        <v>630399.73</v>
      </c>
      <c r="I1525">
        <v>3672375.09</v>
      </c>
      <c r="J1525">
        <v>-69.62</v>
      </c>
      <c r="K1525">
        <v>-69.62</v>
      </c>
      <c r="L1525">
        <v>0</v>
      </c>
      <c r="M1525" t="s">
        <v>376</v>
      </c>
      <c r="N1525" t="s">
        <v>25</v>
      </c>
      <c r="O1525">
        <v>10</v>
      </c>
      <c r="P1525">
        <v>17</v>
      </c>
      <c r="Q1525">
        <v>5963</v>
      </c>
    </row>
    <row r="1526" spans="1:17" x14ac:dyDescent="0.25">
      <c r="A1526" t="s">
        <v>375</v>
      </c>
      <c r="B1526" t="s">
        <v>319</v>
      </c>
      <c r="C1526" t="s">
        <v>13</v>
      </c>
      <c r="D1526" t="s">
        <v>14</v>
      </c>
      <c r="E1526" t="s">
        <v>3</v>
      </c>
      <c r="F1526" t="s">
        <v>4</v>
      </c>
      <c r="G1526">
        <v>5.0911499999999998</v>
      </c>
      <c r="H1526">
        <v>630617.88</v>
      </c>
      <c r="I1526">
        <v>3671995.77</v>
      </c>
      <c r="J1526">
        <v>-68.97</v>
      </c>
      <c r="K1526">
        <v>-68.97</v>
      </c>
      <c r="L1526">
        <v>0</v>
      </c>
      <c r="M1526">
        <v>16120324</v>
      </c>
      <c r="N1526" t="s">
        <v>25</v>
      </c>
      <c r="O1526">
        <v>24</v>
      </c>
      <c r="P1526">
        <v>32</v>
      </c>
      <c r="Q1526">
        <v>5963</v>
      </c>
    </row>
    <row r="1527" spans="1:17" x14ac:dyDescent="0.25">
      <c r="A1527" t="s">
        <v>375</v>
      </c>
      <c r="B1527" t="s">
        <v>319</v>
      </c>
      <c r="C1527" t="s">
        <v>13</v>
      </c>
      <c r="D1527" t="s">
        <v>14</v>
      </c>
      <c r="E1527" t="s">
        <v>3</v>
      </c>
      <c r="F1527" t="s">
        <v>6</v>
      </c>
      <c r="G1527">
        <v>4.3700400000000004</v>
      </c>
      <c r="H1527">
        <v>630569.4</v>
      </c>
      <c r="I1527">
        <v>3671995.77</v>
      </c>
      <c r="J1527">
        <v>-69.069999999999993</v>
      </c>
      <c r="K1527">
        <v>-69.069999999999993</v>
      </c>
      <c r="L1527">
        <v>0</v>
      </c>
      <c r="M1527">
        <v>16041524</v>
      </c>
      <c r="N1527" t="s">
        <v>25</v>
      </c>
      <c r="O1527">
        <v>24</v>
      </c>
      <c r="P1527">
        <v>32</v>
      </c>
      <c r="Q1527">
        <v>5963</v>
      </c>
    </row>
    <row r="1528" spans="1:17" x14ac:dyDescent="0.25">
      <c r="A1528" t="s">
        <v>375</v>
      </c>
      <c r="B1528" t="s">
        <v>319</v>
      </c>
      <c r="C1528" t="s">
        <v>13</v>
      </c>
      <c r="D1528" t="s">
        <v>14</v>
      </c>
      <c r="E1528" t="s">
        <v>3</v>
      </c>
      <c r="F1528" t="s">
        <v>246</v>
      </c>
      <c r="G1528">
        <v>4.0513700000000004</v>
      </c>
      <c r="H1528">
        <v>630569.4</v>
      </c>
      <c r="I1528">
        <v>3671995.77</v>
      </c>
      <c r="J1528">
        <v>-69.069999999999993</v>
      </c>
      <c r="K1528">
        <v>-69.069999999999993</v>
      </c>
      <c r="L1528">
        <v>0</v>
      </c>
      <c r="M1528">
        <v>16120224</v>
      </c>
      <c r="N1528" t="s">
        <v>25</v>
      </c>
      <c r="O1528">
        <v>24</v>
      </c>
      <c r="P1528">
        <v>32</v>
      </c>
      <c r="Q1528">
        <v>5963</v>
      </c>
    </row>
    <row r="1529" spans="1:17" x14ac:dyDescent="0.25">
      <c r="A1529" t="s">
        <v>375</v>
      </c>
      <c r="B1529" t="s">
        <v>319</v>
      </c>
      <c r="C1529" t="s">
        <v>13</v>
      </c>
      <c r="D1529" t="s">
        <v>14</v>
      </c>
      <c r="E1529" t="s">
        <v>3</v>
      </c>
      <c r="F1529" t="s">
        <v>247</v>
      </c>
      <c r="G1529">
        <v>3.4314300000000002</v>
      </c>
      <c r="H1529">
        <v>630569.4</v>
      </c>
      <c r="I1529">
        <v>3671995.77</v>
      </c>
      <c r="J1529">
        <v>-69.069999999999993</v>
      </c>
      <c r="K1529">
        <v>-69.069999999999993</v>
      </c>
      <c r="L1529">
        <v>0</v>
      </c>
      <c r="M1529">
        <v>16041724</v>
      </c>
      <c r="N1529" t="s">
        <v>25</v>
      </c>
      <c r="O1529">
        <v>24</v>
      </c>
      <c r="P1529">
        <v>32</v>
      </c>
      <c r="Q1529">
        <v>5963</v>
      </c>
    </row>
    <row r="1530" spans="1:17" x14ac:dyDescent="0.25">
      <c r="A1530" t="s">
        <v>375</v>
      </c>
      <c r="B1530" t="s">
        <v>319</v>
      </c>
      <c r="C1530" t="s">
        <v>13</v>
      </c>
      <c r="D1530" t="s">
        <v>14</v>
      </c>
      <c r="E1530" t="s">
        <v>3</v>
      </c>
      <c r="F1530" t="s">
        <v>248</v>
      </c>
      <c r="G1530">
        <v>3.32402</v>
      </c>
      <c r="H1530">
        <v>630714.82999999996</v>
      </c>
      <c r="I1530">
        <v>3672161.72</v>
      </c>
      <c r="J1530">
        <v>-68.86</v>
      </c>
      <c r="K1530">
        <v>-68.86</v>
      </c>
      <c r="L1530">
        <v>0</v>
      </c>
      <c r="M1530">
        <v>16052424</v>
      </c>
      <c r="N1530" t="s">
        <v>25</v>
      </c>
      <c r="O1530">
        <v>24</v>
      </c>
      <c r="P1530">
        <v>32</v>
      </c>
      <c r="Q1530">
        <v>5963</v>
      </c>
    </row>
    <row r="1531" spans="1:17" x14ac:dyDescent="0.25">
      <c r="A1531" t="s">
        <v>375</v>
      </c>
      <c r="B1531" t="s">
        <v>319</v>
      </c>
      <c r="C1531" t="s">
        <v>13</v>
      </c>
      <c r="D1531" t="s">
        <v>14</v>
      </c>
      <c r="E1531" t="s">
        <v>3</v>
      </c>
      <c r="F1531" t="s">
        <v>15</v>
      </c>
      <c r="G1531">
        <v>3.2030699999999999</v>
      </c>
      <c r="H1531">
        <v>630714.82999999996</v>
      </c>
      <c r="I1531">
        <v>3672114.31</v>
      </c>
      <c r="J1531">
        <v>-68.73</v>
      </c>
      <c r="K1531">
        <v>-68.73</v>
      </c>
      <c r="L1531">
        <v>0</v>
      </c>
      <c r="M1531">
        <v>16090424</v>
      </c>
      <c r="N1531" t="s">
        <v>25</v>
      </c>
      <c r="O1531">
        <v>24</v>
      </c>
      <c r="P1531">
        <v>32</v>
      </c>
      <c r="Q1531">
        <v>5963</v>
      </c>
    </row>
    <row r="1532" spans="1:17" x14ac:dyDescent="0.25">
      <c r="A1532" t="s">
        <v>375</v>
      </c>
      <c r="B1532" t="s">
        <v>319</v>
      </c>
      <c r="C1532" t="s">
        <v>13</v>
      </c>
      <c r="D1532" t="s">
        <v>14</v>
      </c>
      <c r="E1532" t="s">
        <v>251</v>
      </c>
      <c r="F1532" t="s">
        <v>4</v>
      </c>
      <c r="G1532">
        <v>4.9554</v>
      </c>
      <c r="H1532">
        <v>630617.88</v>
      </c>
      <c r="I1532">
        <v>3671995.77</v>
      </c>
      <c r="J1532">
        <v>-68.97</v>
      </c>
      <c r="K1532">
        <v>-68.97</v>
      </c>
      <c r="L1532">
        <v>0</v>
      </c>
      <c r="M1532">
        <v>16120324</v>
      </c>
      <c r="N1532" t="s">
        <v>25</v>
      </c>
      <c r="O1532">
        <v>24</v>
      </c>
      <c r="P1532">
        <v>32</v>
      </c>
      <c r="Q1532">
        <v>5963</v>
      </c>
    </row>
    <row r="1533" spans="1:17" x14ac:dyDescent="0.25">
      <c r="A1533" t="s">
        <v>375</v>
      </c>
      <c r="B1533" t="s">
        <v>319</v>
      </c>
      <c r="C1533" t="s">
        <v>13</v>
      </c>
      <c r="D1533" t="s">
        <v>14</v>
      </c>
      <c r="E1533" t="s">
        <v>251</v>
      </c>
      <c r="F1533" t="s">
        <v>6</v>
      </c>
      <c r="G1533">
        <v>4.29108</v>
      </c>
      <c r="H1533">
        <v>630593.64</v>
      </c>
      <c r="I1533">
        <v>3671995.77</v>
      </c>
      <c r="J1533">
        <v>-69.02</v>
      </c>
      <c r="K1533">
        <v>-69.02</v>
      </c>
      <c r="L1533">
        <v>0</v>
      </c>
      <c r="M1533">
        <v>16041524</v>
      </c>
      <c r="N1533" t="s">
        <v>25</v>
      </c>
      <c r="O1533">
        <v>24</v>
      </c>
      <c r="P1533">
        <v>32</v>
      </c>
      <c r="Q1533">
        <v>5963</v>
      </c>
    </row>
    <row r="1534" spans="1:17" x14ac:dyDescent="0.25">
      <c r="A1534" t="s">
        <v>375</v>
      </c>
      <c r="B1534" t="s">
        <v>319</v>
      </c>
      <c r="C1534" t="s">
        <v>13</v>
      </c>
      <c r="D1534" t="s">
        <v>14</v>
      </c>
      <c r="E1534" t="s">
        <v>251</v>
      </c>
      <c r="F1534" t="s">
        <v>246</v>
      </c>
      <c r="G1534">
        <v>3.9556</v>
      </c>
      <c r="H1534">
        <v>630569.4</v>
      </c>
      <c r="I1534">
        <v>3671995.77</v>
      </c>
      <c r="J1534">
        <v>-69.069999999999993</v>
      </c>
      <c r="K1534">
        <v>-69.069999999999993</v>
      </c>
      <c r="L1534">
        <v>0</v>
      </c>
      <c r="M1534">
        <v>16120224</v>
      </c>
      <c r="N1534" t="s">
        <v>25</v>
      </c>
      <c r="O1534">
        <v>24</v>
      </c>
      <c r="P1534">
        <v>32</v>
      </c>
      <c r="Q1534">
        <v>5963</v>
      </c>
    </row>
    <row r="1535" spans="1:17" x14ac:dyDescent="0.25">
      <c r="A1535" t="s">
        <v>375</v>
      </c>
      <c r="B1535" t="s">
        <v>319</v>
      </c>
      <c r="C1535" t="s">
        <v>13</v>
      </c>
      <c r="D1535" t="s">
        <v>14</v>
      </c>
      <c r="E1535" t="s">
        <v>251</v>
      </c>
      <c r="F1535" t="s">
        <v>247</v>
      </c>
      <c r="G1535">
        <v>3.3687900000000002</v>
      </c>
      <c r="H1535">
        <v>630569.4</v>
      </c>
      <c r="I1535">
        <v>3671995.77</v>
      </c>
      <c r="J1535">
        <v>-69.069999999999993</v>
      </c>
      <c r="K1535">
        <v>-69.069999999999993</v>
      </c>
      <c r="L1535">
        <v>0</v>
      </c>
      <c r="M1535">
        <v>16041724</v>
      </c>
      <c r="N1535" t="s">
        <v>25</v>
      </c>
      <c r="O1535">
        <v>24</v>
      </c>
      <c r="P1535">
        <v>32</v>
      </c>
      <c r="Q1535">
        <v>5963</v>
      </c>
    </row>
    <row r="1536" spans="1:17" x14ac:dyDescent="0.25">
      <c r="A1536" t="s">
        <v>375</v>
      </c>
      <c r="B1536" t="s">
        <v>319</v>
      </c>
      <c r="C1536" t="s">
        <v>13</v>
      </c>
      <c r="D1536" t="s">
        <v>14</v>
      </c>
      <c r="E1536" t="s">
        <v>251</v>
      </c>
      <c r="F1536" t="s">
        <v>248</v>
      </c>
      <c r="G1536">
        <v>3.2963</v>
      </c>
      <c r="H1536">
        <v>630714.82999999996</v>
      </c>
      <c r="I1536">
        <v>3672161.72</v>
      </c>
      <c r="J1536">
        <v>-68.86</v>
      </c>
      <c r="K1536">
        <v>-68.86</v>
      </c>
      <c r="L1536">
        <v>0</v>
      </c>
      <c r="M1536">
        <v>16052424</v>
      </c>
      <c r="N1536" t="s">
        <v>25</v>
      </c>
      <c r="O1536">
        <v>24</v>
      </c>
      <c r="P1536">
        <v>32</v>
      </c>
      <c r="Q1536">
        <v>5963</v>
      </c>
    </row>
    <row r="1537" spans="1:17" x14ac:dyDescent="0.25">
      <c r="A1537" t="s">
        <v>375</v>
      </c>
      <c r="B1537" t="s">
        <v>319</v>
      </c>
      <c r="C1537" t="s">
        <v>13</v>
      </c>
      <c r="D1537" t="s">
        <v>14</v>
      </c>
      <c r="E1537" t="s">
        <v>251</v>
      </c>
      <c r="F1537" t="s">
        <v>15</v>
      </c>
      <c r="G1537">
        <v>3.19753</v>
      </c>
      <c r="H1537">
        <v>630714.82999999996</v>
      </c>
      <c r="I1537">
        <v>3672114.31</v>
      </c>
      <c r="J1537">
        <v>-68.73</v>
      </c>
      <c r="K1537">
        <v>-68.73</v>
      </c>
      <c r="L1537">
        <v>0</v>
      </c>
      <c r="M1537">
        <v>16090424</v>
      </c>
      <c r="N1537" t="s">
        <v>25</v>
      </c>
      <c r="O1537">
        <v>24</v>
      </c>
      <c r="P1537">
        <v>32</v>
      </c>
      <c r="Q1537">
        <v>5963</v>
      </c>
    </row>
    <row r="1538" spans="1:17" x14ac:dyDescent="0.25">
      <c r="A1538" t="s">
        <v>375</v>
      </c>
      <c r="B1538" t="s">
        <v>319</v>
      </c>
      <c r="C1538" t="s">
        <v>13</v>
      </c>
      <c r="D1538" t="s">
        <v>14</v>
      </c>
      <c r="E1538" t="s">
        <v>255</v>
      </c>
      <c r="F1538" t="s">
        <v>4</v>
      </c>
      <c r="G1538">
        <v>0.34672999999999998</v>
      </c>
      <c r="H1538">
        <v>630423.97</v>
      </c>
      <c r="I1538">
        <v>3672375.09</v>
      </c>
      <c r="J1538">
        <v>-69.58</v>
      </c>
      <c r="K1538">
        <v>-69.58</v>
      </c>
      <c r="L1538">
        <v>0</v>
      </c>
      <c r="M1538">
        <v>16073124</v>
      </c>
      <c r="N1538" t="s">
        <v>25</v>
      </c>
      <c r="O1538">
        <v>24</v>
      </c>
      <c r="P1538">
        <v>32</v>
      </c>
      <c r="Q1538">
        <v>5963</v>
      </c>
    </row>
    <row r="1539" spans="1:17" x14ac:dyDescent="0.25">
      <c r="A1539" t="s">
        <v>375</v>
      </c>
      <c r="B1539" t="s">
        <v>319</v>
      </c>
      <c r="C1539" t="s">
        <v>13</v>
      </c>
      <c r="D1539" t="s">
        <v>14</v>
      </c>
      <c r="E1539" t="s">
        <v>255</v>
      </c>
      <c r="F1539" t="s">
        <v>6</v>
      </c>
      <c r="G1539">
        <v>0.33638000000000001</v>
      </c>
      <c r="H1539">
        <v>630423.97</v>
      </c>
      <c r="I1539">
        <v>3672375.09</v>
      </c>
      <c r="J1539">
        <v>-69.58</v>
      </c>
      <c r="K1539">
        <v>-69.58</v>
      </c>
      <c r="L1539">
        <v>0</v>
      </c>
      <c r="M1539">
        <v>16080224</v>
      </c>
      <c r="N1539" t="s">
        <v>25</v>
      </c>
      <c r="O1539">
        <v>24</v>
      </c>
      <c r="P1539">
        <v>32</v>
      </c>
      <c r="Q1539">
        <v>5963</v>
      </c>
    </row>
    <row r="1540" spans="1:17" x14ac:dyDescent="0.25">
      <c r="A1540" t="s">
        <v>375</v>
      </c>
      <c r="B1540" t="s">
        <v>319</v>
      </c>
      <c r="C1540" t="s">
        <v>13</v>
      </c>
      <c r="D1540" t="s">
        <v>14</v>
      </c>
      <c r="E1540" t="s">
        <v>255</v>
      </c>
      <c r="F1540" t="s">
        <v>246</v>
      </c>
      <c r="G1540">
        <v>0.32797999999999999</v>
      </c>
      <c r="H1540">
        <v>630423.97</v>
      </c>
      <c r="I1540">
        <v>3672375.09</v>
      </c>
      <c r="J1540">
        <v>-69.58</v>
      </c>
      <c r="K1540">
        <v>-69.58</v>
      </c>
      <c r="L1540">
        <v>0</v>
      </c>
      <c r="M1540">
        <v>16072324</v>
      </c>
      <c r="N1540" t="s">
        <v>25</v>
      </c>
      <c r="O1540">
        <v>24</v>
      </c>
      <c r="P1540">
        <v>32</v>
      </c>
      <c r="Q1540">
        <v>5963</v>
      </c>
    </row>
    <row r="1541" spans="1:17" x14ac:dyDescent="0.25">
      <c r="A1541" t="s">
        <v>375</v>
      </c>
      <c r="B1541" t="s">
        <v>319</v>
      </c>
      <c r="C1541" t="s">
        <v>13</v>
      </c>
      <c r="D1541" t="s">
        <v>14</v>
      </c>
      <c r="E1541" t="s">
        <v>255</v>
      </c>
      <c r="F1541" t="s">
        <v>247</v>
      </c>
      <c r="G1541">
        <v>0.30362</v>
      </c>
      <c r="H1541">
        <v>630399.73</v>
      </c>
      <c r="I1541">
        <v>3672375.09</v>
      </c>
      <c r="J1541">
        <v>-69.62</v>
      </c>
      <c r="K1541">
        <v>-69.62</v>
      </c>
      <c r="L1541">
        <v>0</v>
      </c>
      <c r="M1541">
        <v>16072324</v>
      </c>
      <c r="N1541" t="s">
        <v>25</v>
      </c>
      <c r="O1541">
        <v>24</v>
      </c>
      <c r="P1541">
        <v>32</v>
      </c>
      <c r="Q1541">
        <v>5963</v>
      </c>
    </row>
    <row r="1542" spans="1:17" x14ac:dyDescent="0.25">
      <c r="A1542" t="s">
        <v>375</v>
      </c>
      <c r="B1542" t="s">
        <v>319</v>
      </c>
      <c r="C1542" t="s">
        <v>13</v>
      </c>
      <c r="D1542" t="s">
        <v>14</v>
      </c>
      <c r="E1542" t="s">
        <v>255</v>
      </c>
      <c r="F1542" t="s">
        <v>248</v>
      </c>
      <c r="G1542">
        <v>0.29687000000000002</v>
      </c>
      <c r="H1542">
        <v>630399.73</v>
      </c>
      <c r="I1542">
        <v>3672375.09</v>
      </c>
      <c r="J1542">
        <v>-69.62</v>
      </c>
      <c r="K1542">
        <v>-69.62</v>
      </c>
      <c r="L1542">
        <v>0</v>
      </c>
      <c r="M1542">
        <v>16073024</v>
      </c>
      <c r="N1542" t="s">
        <v>25</v>
      </c>
      <c r="O1542">
        <v>24</v>
      </c>
      <c r="P1542">
        <v>32</v>
      </c>
      <c r="Q1542">
        <v>5963</v>
      </c>
    </row>
    <row r="1543" spans="1:17" x14ac:dyDescent="0.25">
      <c r="A1543" t="s">
        <v>375</v>
      </c>
      <c r="B1543" t="s">
        <v>319</v>
      </c>
      <c r="C1543" t="s">
        <v>13</v>
      </c>
      <c r="D1543" t="s">
        <v>14</v>
      </c>
      <c r="E1543" t="s">
        <v>255</v>
      </c>
      <c r="F1543" t="s">
        <v>15</v>
      </c>
      <c r="G1543">
        <v>0.28944999999999999</v>
      </c>
      <c r="H1543">
        <v>630399.73</v>
      </c>
      <c r="I1543">
        <v>3672375.09</v>
      </c>
      <c r="J1543">
        <v>-69.62</v>
      </c>
      <c r="K1543">
        <v>-69.62</v>
      </c>
      <c r="L1543">
        <v>0</v>
      </c>
      <c r="M1543">
        <v>16072924</v>
      </c>
      <c r="N1543" t="s">
        <v>25</v>
      </c>
      <c r="O1543">
        <v>24</v>
      </c>
      <c r="P1543">
        <v>32</v>
      </c>
      <c r="Q1543">
        <v>5963</v>
      </c>
    </row>
    <row r="1544" spans="1:17" x14ac:dyDescent="0.25">
      <c r="A1544" t="s">
        <v>375</v>
      </c>
      <c r="B1544" t="s">
        <v>319</v>
      </c>
      <c r="C1544" t="s">
        <v>13</v>
      </c>
      <c r="D1544" t="s">
        <v>14</v>
      </c>
      <c r="E1544" t="s">
        <v>7</v>
      </c>
      <c r="F1544" t="s">
        <v>4</v>
      </c>
      <c r="G1544">
        <v>5.0911499999999998</v>
      </c>
      <c r="H1544">
        <v>630617.88</v>
      </c>
      <c r="I1544">
        <v>3671995.77</v>
      </c>
      <c r="J1544">
        <v>-68.97</v>
      </c>
      <c r="K1544">
        <v>-68.97</v>
      </c>
      <c r="L1544">
        <v>0</v>
      </c>
      <c r="M1544">
        <v>16120324</v>
      </c>
      <c r="N1544" t="s">
        <v>25</v>
      </c>
      <c r="O1544">
        <v>24</v>
      </c>
      <c r="P1544">
        <v>32</v>
      </c>
      <c r="Q1544">
        <v>5963</v>
      </c>
    </row>
    <row r="1545" spans="1:17" x14ac:dyDescent="0.25">
      <c r="A1545" t="s">
        <v>375</v>
      </c>
      <c r="B1545" t="s">
        <v>319</v>
      </c>
      <c r="C1545" t="s">
        <v>13</v>
      </c>
      <c r="D1545" t="s">
        <v>14</v>
      </c>
      <c r="E1545" t="s">
        <v>7</v>
      </c>
      <c r="F1545" t="s">
        <v>6</v>
      </c>
      <c r="G1545">
        <v>4.3700400000000004</v>
      </c>
      <c r="H1545">
        <v>630569.4</v>
      </c>
      <c r="I1545">
        <v>3671995.77</v>
      </c>
      <c r="J1545">
        <v>-69.069999999999993</v>
      </c>
      <c r="K1545">
        <v>-69.069999999999993</v>
      </c>
      <c r="L1545">
        <v>0</v>
      </c>
      <c r="M1545">
        <v>16041524</v>
      </c>
      <c r="N1545" t="s">
        <v>25</v>
      </c>
      <c r="O1545">
        <v>24</v>
      </c>
      <c r="P1545">
        <v>32</v>
      </c>
      <c r="Q1545">
        <v>5963</v>
      </c>
    </row>
    <row r="1546" spans="1:17" x14ac:dyDescent="0.25">
      <c r="A1546" t="s">
        <v>375</v>
      </c>
      <c r="B1546" t="s">
        <v>319</v>
      </c>
      <c r="C1546" t="s">
        <v>13</v>
      </c>
      <c r="D1546" t="s">
        <v>14</v>
      </c>
      <c r="E1546" t="s">
        <v>7</v>
      </c>
      <c r="F1546" t="s">
        <v>246</v>
      </c>
      <c r="G1546">
        <v>4.0513700000000004</v>
      </c>
      <c r="H1546">
        <v>630569.4</v>
      </c>
      <c r="I1546">
        <v>3671995.77</v>
      </c>
      <c r="J1546">
        <v>-69.069999999999993</v>
      </c>
      <c r="K1546">
        <v>-69.069999999999993</v>
      </c>
      <c r="L1546">
        <v>0</v>
      </c>
      <c r="M1546">
        <v>16120224</v>
      </c>
      <c r="N1546" t="s">
        <v>25</v>
      </c>
      <c r="O1546">
        <v>24</v>
      </c>
      <c r="P1546">
        <v>32</v>
      </c>
      <c r="Q1546">
        <v>5963</v>
      </c>
    </row>
    <row r="1547" spans="1:17" x14ac:dyDescent="0.25">
      <c r="A1547" t="s">
        <v>375</v>
      </c>
      <c r="B1547" t="s">
        <v>319</v>
      </c>
      <c r="C1547" t="s">
        <v>13</v>
      </c>
      <c r="D1547" t="s">
        <v>14</v>
      </c>
      <c r="E1547" t="s">
        <v>7</v>
      </c>
      <c r="F1547" t="s">
        <v>247</v>
      </c>
      <c r="G1547">
        <v>3.4314300000000002</v>
      </c>
      <c r="H1547">
        <v>630569.4</v>
      </c>
      <c r="I1547">
        <v>3671995.77</v>
      </c>
      <c r="J1547">
        <v>-69.069999999999993</v>
      </c>
      <c r="K1547">
        <v>-69.069999999999993</v>
      </c>
      <c r="L1547">
        <v>0</v>
      </c>
      <c r="M1547">
        <v>16041724</v>
      </c>
      <c r="N1547" t="s">
        <v>25</v>
      </c>
      <c r="O1547">
        <v>24</v>
      </c>
      <c r="P1547">
        <v>32</v>
      </c>
      <c r="Q1547">
        <v>5963</v>
      </c>
    </row>
    <row r="1548" spans="1:17" x14ac:dyDescent="0.25">
      <c r="A1548" t="s">
        <v>375</v>
      </c>
      <c r="B1548" t="s">
        <v>319</v>
      </c>
      <c r="C1548" t="s">
        <v>13</v>
      </c>
      <c r="D1548" t="s">
        <v>14</v>
      </c>
      <c r="E1548" t="s">
        <v>7</v>
      </c>
      <c r="F1548" t="s">
        <v>248</v>
      </c>
      <c r="G1548">
        <v>3.32402</v>
      </c>
      <c r="H1548">
        <v>630714.82999999996</v>
      </c>
      <c r="I1548">
        <v>3672161.72</v>
      </c>
      <c r="J1548">
        <v>-68.86</v>
      </c>
      <c r="K1548">
        <v>-68.86</v>
      </c>
      <c r="L1548">
        <v>0</v>
      </c>
      <c r="M1548">
        <v>16052424</v>
      </c>
      <c r="N1548" t="s">
        <v>25</v>
      </c>
      <c r="O1548">
        <v>24</v>
      </c>
      <c r="P1548">
        <v>32</v>
      </c>
      <c r="Q1548">
        <v>5963</v>
      </c>
    </row>
    <row r="1549" spans="1:17" x14ac:dyDescent="0.25">
      <c r="A1549" t="s">
        <v>375</v>
      </c>
      <c r="B1549" t="s">
        <v>319</v>
      </c>
      <c r="C1549" t="s">
        <v>13</v>
      </c>
      <c r="D1549" t="s">
        <v>14</v>
      </c>
      <c r="E1549" t="s">
        <v>7</v>
      </c>
      <c r="F1549" t="s">
        <v>15</v>
      </c>
      <c r="G1549">
        <v>3.2030699999999999</v>
      </c>
      <c r="H1549">
        <v>630714.82999999996</v>
      </c>
      <c r="I1549">
        <v>3672114.31</v>
      </c>
      <c r="J1549">
        <v>-68.73</v>
      </c>
      <c r="K1549">
        <v>-68.73</v>
      </c>
      <c r="L1549">
        <v>0</v>
      </c>
      <c r="M1549">
        <v>16090424</v>
      </c>
      <c r="N1549" t="s">
        <v>25</v>
      </c>
      <c r="O1549">
        <v>24</v>
      </c>
      <c r="P1549">
        <v>32</v>
      </c>
      <c r="Q1549">
        <v>5963</v>
      </c>
    </row>
    <row r="1550" spans="1:17" x14ac:dyDescent="0.25">
      <c r="A1550" t="s">
        <v>375</v>
      </c>
      <c r="B1550" t="s">
        <v>319</v>
      </c>
      <c r="C1550" t="s">
        <v>13</v>
      </c>
      <c r="D1550" t="s">
        <v>14</v>
      </c>
      <c r="E1550" t="s">
        <v>252</v>
      </c>
      <c r="F1550" t="s">
        <v>4</v>
      </c>
      <c r="G1550">
        <v>0.14915999999999999</v>
      </c>
      <c r="H1550">
        <v>630423.97</v>
      </c>
      <c r="I1550">
        <v>3672375.09</v>
      </c>
      <c r="J1550">
        <v>-69.58</v>
      </c>
      <c r="K1550">
        <v>-69.58</v>
      </c>
      <c r="L1550">
        <v>0</v>
      </c>
      <c r="M1550">
        <v>16080224</v>
      </c>
      <c r="N1550" t="s">
        <v>25</v>
      </c>
      <c r="O1550">
        <v>24</v>
      </c>
      <c r="P1550">
        <v>32</v>
      </c>
      <c r="Q1550">
        <v>5963</v>
      </c>
    </row>
    <row r="1551" spans="1:17" x14ac:dyDescent="0.25">
      <c r="A1551" t="s">
        <v>375</v>
      </c>
      <c r="B1551" t="s">
        <v>319</v>
      </c>
      <c r="C1551" t="s">
        <v>13</v>
      </c>
      <c r="D1551" t="s">
        <v>14</v>
      </c>
      <c r="E1551" t="s">
        <v>252</v>
      </c>
      <c r="F1551" t="s">
        <v>6</v>
      </c>
      <c r="G1551">
        <v>0.1414</v>
      </c>
      <c r="H1551">
        <v>630423.97</v>
      </c>
      <c r="I1551">
        <v>3672375.09</v>
      </c>
      <c r="J1551">
        <v>-69.58</v>
      </c>
      <c r="K1551">
        <v>-69.58</v>
      </c>
      <c r="L1551">
        <v>0</v>
      </c>
      <c r="M1551">
        <v>16073124</v>
      </c>
      <c r="N1551" t="s">
        <v>25</v>
      </c>
      <c r="O1551">
        <v>24</v>
      </c>
      <c r="P1551">
        <v>32</v>
      </c>
      <c r="Q1551">
        <v>5963</v>
      </c>
    </row>
    <row r="1552" spans="1:17" x14ac:dyDescent="0.25">
      <c r="A1552" t="s">
        <v>375</v>
      </c>
      <c r="B1552" t="s">
        <v>319</v>
      </c>
      <c r="C1552" t="s">
        <v>13</v>
      </c>
      <c r="D1552" t="s">
        <v>14</v>
      </c>
      <c r="E1552" t="s">
        <v>252</v>
      </c>
      <c r="F1552" t="s">
        <v>246</v>
      </c>
      <c r="G1552">
        <v>0.14013999999999999</v>
      </c>
      <c r="H1552">
        <v>630423.97</v>
      </c>
      <c r="I1552">
        <v>3672375.09</v>
      </c>
      <c r="J1552">
        <v>-69.58</v>
      </c>
      <c r="K1552">
        <v>-69.58</v>
      </c>
      <c r="L1552">
        <v>0</v>
      </c>
      <c r="M1552">
        <v>16072324</v>
      </c>
      <c r="N1552" t="s">
        <v>25</v>
      </c>
      <c r="O1552">
        <v>24</v>
      </c>
      <c r="P1552">
        <v>32</v>
      </c>
      <c r="Q1552">
        <v>5963</v>
      </c>
    </row>
    <row r="1553" spans="1:17" x14ac:dyDescent="0.25">
      <c r="A1553" t="s">
        <v>375</v>
      </c>
      <c r="B1553" t="s">
        <v>319</v>
      </c>
      <c r="C1553" t="s">
        <v>13</v>
      </c>
      <c r="D1553" t="s">
        <v>14</v>
      </c>
      <c r="E1553" t="s">
        <v>252</v>
      </c>
      <c r="F1553" t="s">
        <v>247</v>
      </c>
      <c r="G1553">
        <v>0.11908000000000001</v>
      </c>
      <c r="H1553">
        <v>630423.97</v>
      </c>
      <c r="I1553">
        <v>3672375.09</v>
      </c>
      <c r="J1553">
        <v>-69.58</v>
      </c>
      <c r="K1553">
        <v>-69.58</v>
      </c>
      <c r="L1553">
        <v>0</v>
      </c>
      <c r="M1553">
        <v>16080924</v>
      </c>
      <c r="N1553" t="s">
        <v>25</v>
      </c>
      <c r="O1553">
        <v>24</v>
      </c>
      <c r="P1553">
        <v>32</v>
      </c>
      <c r="Q1553">
        <v>5963</v>
      </c>
    </row>
    <row r="1554" spans="1:17" x14ac:dyDescent="0.25">
      <c r="A1554" t="s">
        <v>375</v>
      </c>
      <c r="B1554" t="s">
        <v>319</v>
      </c>
      <c r="C1554" t="s">
        <v>13</v>
      </c>
      <c r="D1554" t="s">
        <v>14</v>
      </c>
      <c r="E1554" t="s">
        <v>252</v>
      </c>
      <c r="F1554" t="s">
        <v>248</v>
      </c>
      <c r="G1554">
        <v>0.11802</v>
      </c>
      <c r="H1554">
        <v>630423.97</v>
      </c>
      <c r="I1554">
        <v>3672375.09</v>
      </c>
      <c r="J1554">
        <v>-69.58</v>
      </c>
      <c r="K1554">
        <v>-69.58</v>
      </c>
      <c r="L1554">
        <v>0</v>
      </c>
      <c r="M1554">
        <v>16073024</v>
      </c>
      <c r="N1554" t="s">
        <v>25</v>
      </c>
      <c r="O1554">
        <v>24</v>
      </c>
      <c r="P1554">
        <v>32</v>
      </c>
      <c r="Q1554">
        <v>5963</v>
      </c>
    </row>
    <row r="1555" spans="1:17" x14ac:dyDescent="0.25">
      <c r="A1555" t="s">
        <v>375</v>
      </c>
      <c r="B1555" t="s">
        <v>319</v>
      </c>
      <c r="C1555" t="s">
        <v>13</v>
      </c>
      <c r="D1555" t="s">
        <v>14</v>
      </c>
      <c r="E1555" t="s">
        <v>252</v>
      </c>
      <c r="F1555" t="s">
        <v>15</v>
      </c>
      <c r="G1555">
        <v>0.11722</v>
      </c>
      <c r="H1555">
        <v>630423.97</v>
      </c>
      <c r="I1555">
        <v>3672375.09</v>
      </c>
      <c r="J1555">
        <v>-69.58</v>
      </c>
      <c r="K1555">
        <v>-69.58</v>
      </c>
      <c r="L1555">
        <v>0</v>
      </c>
      <c r="M1555">
        <v>16071724</v>
      </c>
      <c r="N1555" t="s">
        <v>25</v>
      </c>
      <c r="O1555">
        <v>24</v>
      </c>
      <c r="P1555">
        <v>32</v>
      </c>
      <c r="Q1555">
        <v>5963</v>
      </c>
    </row>
    <row r="1556" spans="1:17" x14ac:dyDescent="0.25">
      <c r="A1556" t="s">
        <v>375</v>
      </c>
      <c r="B1556" t="s">
        <v>319</v>
      </c>
      <c r="C1556" t="s">
        <v>13</v>
      </c>
      <c r="D1556" t="s">
        <v>14</v>
      </c>
      <c r="E1556" t="s">
        <v>253</v>
      </c>
      <c r="F1556" t="s">
        <v>4</v>
      </c>
      <c r="G1556">
        <v>0.10545</v>
      </c>
      <c r="H1556">
        <v>630714.82999999996</v>
      </c>
      <c r="I1556">
        <v>3672351.38</v>
      </c>
      <c r="J1556">
        <v>-68.98</v>
      </c>
      <c r="K1556">
        <v>-68.98</v>
      </c>
      <c r="L1556">
        <v>0</v>
      </c>
      <c r="M1556">
        <v>16032924</v>
      </c>
      <c r="N1556" t="s">
        <v>25</v>
      </c>
      <c r="O1556">
        <v>24</v>
      </c>
      <c r="P1556">
        <v>32</v>
      </c>
      <c r="Q1556">
        <v>5963</v>
      </c>
    </row>
    <row r="1557" spans="1:17" x14ac:dyDescent="0.25">
      <c r="A1557" t="s">
        <v>375</v>
      </c>
      <c r="B1557" t="s">
        <v>319</v>
      </c>
      <c r="C1557" t="s">
        <v>13</v>
      </c>
      <c r="D1557" t="s">
        <v>14</v>
      </c>
      <c r="E1557" t="s">
        <v>253</v>
      </c>
      <c r="F1557" t="s">
        <v>6</v>
      </c>
      <c r="G1557">
        <v>8.6449999999999999E-2</v>
      </c>
      <c r="H1557">
        <v>630714.82999999996</v>
      </c>
      <c r="I1557">
        <v>3672327.68</v>
      </c>
      <c r="J1557">
        <v>-68.95</v>
      </c>
      <c r="K1557">
        <v>-68.95</v>
      </c>
      <c r="L1557">
        <v>0</v>
      </c>
      <c r="M1557">
        <v>16042824</v>
      </c>
      <c r="N1557" t="s">
        <v>25</v>
      </c>
      <c r="O1557">
        <v>24</v>
      </c>
      <c r="P1557">
        <v>32</v>
      </c>
      <c r="Q1557">
        <v>5963</v>
      </c>
    </row>
    <row r="1558" spans="1:17" x14ac:dyDescent="0.25">
      <c r="A1558" t="s">
        <v>375</v>
      </c>
      <c r="B1558" t="s">
        <v>319</v>
      </c>
      <c r="C1558" t="s">
        <v>13</v>
      </c>
      <c r="D1558" t="s">
        <v>14</v>
      </c>
      <c r="E1558" t="s">
        <v>253</v>
      </c>
      <c r="F1558" t="s">
        <v>246</v>
      </c>
      <c r="G1558">
        <v>8.3250000000000005E-2</v>
      </c>
      <c r="H1558">
        <v>630714.82999999996</v>
      </c>
      <c r="I1558">
        <v>3672327.68</v>
      </c>
      <c r="J1558">
        <v>-68.95</v>
      </c>
      <c r="K1558">
        <v>-68.95</v>
      </c>
      <c r="L1558">
        <v>0</v>
      </c>
      <c r="M1558">
        <v>16042524</v>
      </c>
      <c r="N1558" t="s">
        <v>25</v>
      </c>
      <c r="O1558">
        <v>24</v>
      </c>
      <c r="P1558">
        <v>32</v>
      </c>
      <c r="Q1558">
        <v>5963</v>
      </c>
    </row>
    <row r="1559" spans="1:17" x14ac:dyDescent="0.25">
      <c r="A1559" t="s">
        <v>375</v>
      </c>
      <c r="B1559" t="s">
        <v>319</v>
      </c>
      <c r="C1559" t="s">
        <v>13</v>
      </c>
      <c r="D1559" t="s">
        <v>14</v>
      </c>
      <c r="E1559" t="s">
        <v>253</v>
      </c>
      <c r="F1559" t="s">
        <v>247</v>
      </c>
      <c r="G1559">
        <v>8.1119999999999998E-2</v>
      </c>
      <c r="H1559">
        <v>630399.73</v>
      </c>
      <c r="I1559">
        <v>3672375.09</v>
      </c>
      <c r="J1559">
        <v>-69.62</v>
      </c>
      <c r="K1559">
        <v>-69.62</v>
      </c>
      <c r="L1559">
        <v>0</v>
      </c>
      <c r="M1559">
        <v>16073024</v>
      </c>
      <c r="N1559" t="s">
        <v>25</v>
      </c>
      <c r="O1559">
        <v>24</v>
      </c>
      <c r="P1559">
        <v>32</v>
      </c>
      <c r="Q1559">
        <v>5963</v>
      </c>
    </row>
    <row r="1560" spans="1:17" x14ac:dyDescent="0.25">
      <c r="A1560" t="s">
        <v>375</v>
      </c>
      <c r="B1560" t="s">
        <v>319</v>
      </c>
      <c r="C1560" t="s">
        <v>13</v>
      </c>
      <c r="D1560" t="s">
        <v>14</v>
      </c>
      <c r="E1560" t="s">
        <v>253</v>
      </c>
      <c r="F1560" t="s">
        <v>248</v>
      </c>
      <c r="G1560">
        <v>8.0909999999999996E-2</v>
      </c>
      <c r="H1560">
        <v>630399.73</v>
      </c>
      <c r="I1560">
        <v>3672375.09</v>
      </c>
      <c r="J1560">
        <v>-69.62</v>
      </c>
      <c r="K1560">
        <v>-69.62</v>
      </c>
      <c r="L1560">
        <v>0</v>
      </c>
      <c r="M1560">
        <v>16080224</v>
      </c>
      <c r="N1560" t="s">
        <v>25</v>
      </c>
      <c r="O1560">
        <v>24</v>
      </c>
      <c r="P1560">
        <v>32</v>
      </c>
      <c r="Q1560">
        <v>5963</v>
      </c>
    </row>
    <row r="1561" spans="1:17" x14ac:dyDescent="0.25">
      <c r="A1561" t="s">
        <v>375</v>
      </c>
      <c r="B1561" t="s">
        <v>319</v>
      </c>
      <c r="C1561" t="s">
        <v>13</v>
      </c>
      <c r="D1561" t="s">
        <v>14</v>
      </c>
      <c r="E1561" t="s">
        <v>253</v>
      </c>
      <c r="F1561" t="s">
        <v>15</v>
      </c>
      <c r="G1561">
        <v>7.8490000000000004E-2</v>
      </c>
      <c r="H1561">
        <v>630399.73</v>
      </c>
      <c r="I1561">
        <v>3672375.09</v>
      </c>
      <c r="J1561">
        <v>-69.62</v>
      </c>
      <c r="K1561">
        <v>-69.62</v>
      </c>
      <c r="L1561">
        <v>0</v>
      </c>
      <c r="M1561">
        <v>16073124</v>
      </c>
      <c r="N1561" t="s">
        <v>25</v>
      </c>
      <c r="O1561">
        <v>24</v>
      </c>
      <c r="P1561">
        <v>32</v>
      </c>
      <c r="Q1561">
        <v>5963</v>
      </c>
    </row>
    <row r="1562" spans="1:17" x14ac:dyDescent="0.25">
      <c r="A1562" t="s">
        <v>375</v>
      </c>
      <c r="B1562" t="s">
        <v>319</v>
      </c>
      <c r="C1562" t="s">
        <v>13</v>
      </c>
      <c r="D1562" t="s">
        <v>14</v>
      </c>
      <c r="E1562" t="s">
        <v>254</v>
      </c>
      <c r="F1562" t="s">
        <v>4</v>
      </c>
      <c r="G1562">
        <v>0.10702</v>
      </c>
      <c r="H1562">
        <v>630714.82999999996</v>
      </c>
      <c r="I1562">
        <v>3672327.68</v>
      </c>
      <c r="J1562">
        <v>-68.95</v>
      </c>
      <c r="K1562">
        <v>-68.95</v>
      </c>
      <c r="L1562">
        <v>0</v>
      </c>
      <c r="M1562">
        <v>16032924</v>
      </c>
      <c r="N1562" t="s">
        <v>25</v>
      </c>
      <c r="O1562">
        <v>24</v>
      </c>
      <c r="P1562">
        <v>32</v>
      </c>
      <c r="Q1562">
        <v>5963</v>
      </c>
    </row>
    <row r="1563" spans="1:17" x14ac:dyDescent="0.25">
      <c r="A1563" t="s">
        <v>375</v>
      </c>
      <c r="B1563" t="s">
        <v>319</v>
      </c>
      <c r="C1563" t="s">
        <v>13</v>
      </c>
      <c r="D1563" t="s">
        <v>14</v>
      </c>
      <c r="E1563" t="s">
        <v>254</v>
      </c>
      <c r="F1563" t="s">
        <v>6</v>
      </c>
      <c r="G1563">
        <v>0.1022</v>
      </c>
      <c r="H1563">
        <v>630399.73</v>
      </c>
      <c r="I1563">
        <v>3672375.09</v>
      </c>
      <c r="J1563">
        <v>-69.62</v>
      </c>
      <c r="K1563">
        <v>-69.62</v>
      </c>
      <c r="L1563">
        <v>0</v>
      </c>
      <c r="M1563">
        <v>16073124</v>
      </c>
      <c r="N1563" t="s">
        <v>25</v>
      </c>
      <c r="O1563">
        <v>24</v>
      </c>
      <c r="P1563">
        <v>32</v>
      </c>
      <c r="Q1563">
        <v>5963</v>
      </c>
    </row>
    <row r="1564" spans="1:17" x14ac:dyDescent="0.25">
      <c r="A1564" t="s">
        <v>375</v>
      </c>
      <c r="B1564" t="s">
        <v>319</v>
      </c>
      <c r="C1564" t="s">
        <v>13</v>
      </c>
      <c r="D1564" t="s">
        <v>14</v>
      </c>
      <c r="E1564" t="s">
        <v>254</v>
      </c>
      <c r="F1564" t="s">
        <v>246</v>
      </c>
      <c r="G1564">
        <v>0.1004</v>
      </c>
      <c r="H1564">
        <v>630399.73</v>
      </c>
      <c r="I1564">
        <v>3672375.09</v>
      </c>
      <c r="J1564">
        <v>-69.62</v>
      </c>
      <c r="K1564">
        <v>-69.62</v>
      </c>
      <c r="L1564">
        <v>0</v>
      </c>
      <c r="M1564">
        <v>16072324</v>
      </c>
      <c r="N1564" t="s">
        <v>25</v>
      </c>
      <c r="O1564">
        <v>24</v>
      </c>
      <c r="P1564">
        <v>32</v>
      </c>
      <c r="Q1564">
        <v>5963</v>
      </c>
    </row>
    <row r="1565" spans="1:17" x14ac:dyDescent="0.25">
      <c r="A1565" t="s">
        <v>375</v>
      </c>
      <c r="B1565" t="s">
        <v>319</v>
      </c>
      <c r="C1565" t="s">
        <v>13</v>
      </c>
      <c r="D1565" t="s">
        <v>14</v>
      </c>
      <c r="E1565" t="s">
        <v>254</v>
      </c>
      <c r="F1565" t="s">
        <v>247</v>
      </c>
      <c r="G1565">
        <v>8.9899999999999994E-2</v>
      </c>
      <c r="H1565">
        <v>630399.73</v>
      </c>
      <c r="I1565">
        <v>3672375.09</v>
      </c>
      <c r="J1565">
        <v>-69.62</v>
      </c>
      <c r="K1565">
        <v>-69.62</v>
      </c>
      <c r="L1565">
        <v>0</v>
      </c>
      <c r="M1565">
        <v>16073024</v>
      </c>
      <c r="N1565" t="s">
        <v>25</v>
      </c>
      <c r="O1565">
        <v>24</v>
      </c>
      <c r="P1565">
        <v>32</v>
      </c>
      <c r="Q1565">
        <v>5963</v>
      </c>
    </row>
    <row r="1566" spans="1:17" x14ac:dyDescent="0.25">
      <c r="A1566" t="s">
        <v>375</v>
      </c>
      <c r="B1566" t="s">
        <v>319</v>
      </c>
      <c r="C1566" t="s">
        <v>13</v>
      </c>
      <c r="D1566" t="s">
        <v>14</v>
      </c>
      <c r="E1566" t="s">
        <v>254</v>
      </c>
      <c r="F1566" t="s">
        <v>248</v>
      </c>
      <c r="G1566">
        <v>8.9609999999999995E-2</v>
      </c>
      <c r="H1566">
        <v>630399.73</v>
      </c>
      <c r="I1566">
        <v>3672375.09</v>
      </c>
      <c r="J1566">
        <v>-69.62</v>
      </c>
      <c r="K1566">
        <v>-69.62</v>
      </c>
      <c r="L1566">
        <v>0</v>
      </c>
      <c r="M1566">
        <v>16063024</v>
      </c>
      <c r="N1566" t="s">
        <v>25</v>
      </c>
      <c r="O1566">
        <v>24</v>
      </c>
      <c r="P1566">
        <v>32</v>
      </c>
      <c r="Q1566">
        <v>5963</v>
      </c>
    </row>
    <row r="1567" spans="1:17" x14ac:dyDescent="0.25">
      <c r="A1567" t="s">
        <v>375</v>
      </c>
      <c r="B1567" t="s">
        <v>319</v>
      </c>
      <c r="C1567" t="s">
        <v>13</v>
      </c>
      <c r="D1567" t="s">
        <v>14</v>
      </c>
      <c r="E1567" t="s">
        <v>254</v>
      </c>
      <c r="F1567" t="s">
        <v>15</v>
      </c>
      <c r="G1567">
        <v>8.8109999999999994E-2</v>
      </c>
      <c r="H1567">
        <v>630399.73</v>
      </c>
      <c r="I1567">
        <v>3672375.09</v>
      </c>
      <c r="J1567">
        <v>-69.62</v>
      </c>
      <c r="K1567">
        <v>-69.62</v>
      </c>
      <c r="L1567">
        <v>0</v>
      </c>
      <c r="M1567">
        <v>16080924</v>
      </c>
      <c r="N1567" t="s">
        <v>25</v>
      </c>
      <c r="O1567">
        <v>24</v>
      </c>
      <c r="P1567">
        <v>32</v>
      </c>
      <c r="Q1567">
        <v>5963</v>
      </c>
    </row>
    <row r="1568" spans="1:17" x14ac:dyDescent="0.25">
      <c r="A1568" t="s">
        <v>375</v>
      </c>
      <c r="B1568" t="s">
        <v>319</v>
      </c>
      <c r="C1568" t="s">
        <v>13</v>
      </c>
      <c r="D1568" t="s">
        <v>14</v>
      </c>
      <c r="E1568" t="s">
        <v>256</v>
      </c>
      <c r="F1568" t="s">
        <v>4</v>
      </c>
      <c r="G1568">
        <v>3.6549999999999999E-2</v>
      </c>
      <c r="H1568">
        <v>630714.82999999996</v>
      </c>
      <c r="I1568">
        <v>3672232.85</v>
      </c>
      <c r="J1568">
        <v>-68.91</v>
      </c>
      <c r="K1568">
        <v>-68.91</v>
      </c>
      <c r="L1568">
        <v>0</v>
      </c>
      <c r="M1568">
        <v>16050824</v>
      </c>
      <c r="N1568" t="s">
        <v>25</v>
      </c>
      <c r="O1568">
        <v>24</v>
      </c>
      <c r="P1568">
        <v>32</v>
      </c>
      <c r="Q1568">
        <v>5963</v>
      </c>
    </row>
    <row r="1569" spans="1:17" x14ac:dyDescent="0.25">
      <c r="A1569" t="s">
        <v>375</v>
      </c>
      <c r="B1569" t="s">
        <v>319</v>
      </c>
      <c r="C1569" t="s">
        <v>13</v>
      </c>
      <c r="D1569" t="s">
        <v>14</v>
      </c>
      <c r="E1569" t="s">
        <v>256</v>
      </c>
      <c r="F1569" t="s">
        <v>6</v>
      </c>
      <c r="G1569">
        <v>3.4439999999999998E-2</v>
      </c>
      <c r="H1569">
        <v>630714.82999999996</v>
      </c>
      <c r="I1569">
        <v>3672232.85</v>
      </c>
      <c r="J1569">
        <v>-68.91</v>
      </c>
      <c r="K1569">
        <v>-68.91</v>
      </c>
      <c r="L1569">
        <v>0</v>
      </c>
      <c r="M1569">
        <v>16052324</v>
      </c>
      <c r="N1569" t="s">
        <v>25</v>
      </c>
      <c r="O1569">
        <v>24</v>
      </c>
      <c r="P1569">
        <v>32</v>
      </c>
      <c r="Q1569">
        <v>5963</v>
      </c>
    </row>
    <row r="1570" spans="1:17" x14ac:dyDescent="0.25">
      <c r="A1570" t="s">
        <v>375</v>
      </c>
      <c r="B1570" t="s">
        <v>319</v>
      </c>
      <c r="C1570" t="s">
        <v>13</v>
      </c>
      <c r="D1570" t="s">
        <v>14</v>
      </c>
      <c r="E1570" t="s">
        <v>256</v>
      </c>
      <c r="F1570" t="s">
        <v>246</v>
      </c>
      <c r="G1570">
        <v>3.4430000000000002E-2</v>
      </c>
      <c r="H1570">
        <v>630714.82999999996</v>
      </c>
      <c r="I1570">
        <v>3672232.85</v>
      </c>
      <c r="J1570">
        <v>-68.91</v>
      </c>
      <c r="K1570">
        <v>-68.91</v>
      </c>
      <c r="L1570">
        <v>0</v>
      </c>
      <c r="M1570">
        <v>16061324</v>
      </c>
      <c r="N1570" t="s">
        <v>25</v>
      </c>
      <c r="O1570">
        <v>24</v>
      </c>
      <c r="P1570">
        <v>32</v>
      </c>
      <c r="Q1570">
        <v>5963</v>
      </c>
    </row>
    <row r="1571" spans="1:17" x14ac:dyDescent="0.25">
      <c r="A1571" t="s">
        <v>375</v>
      </c>
      <c r="B1571" t="s">
        <v>319</v>
      </c>
      <c r="C1571" t="s">
        <v>13</v>
      </c>
      <c r="D1571" t="s">
        <v>14</v>
      </c>
      <c r="E1571" t="s">
        <v>256</v>
      </c>
      <c r="F1571" t="s">
        <v>247</v>
      </c>
      <c r="G1571">
        <v>3.0210000000000001E-2</v>
      </c>
      <c r="H1571">
        <v>630714.82999999996</v>
      </c>
      <c r="I1571">
        <v>3672232.85</v>
      </c>
      <c r="J1571">
        <v>-68.91</v>
      </c>
      <c r="K1571">
        <v>-68.91</v>
      </c>
      <c r="L1571">
        <v>0</v>
      </c>
      <c r="M1571">
        <v>16050724</v>
      </c>
      <c r="N1571" t="s">
        <v>25</v>
      </c>
      <c r="O1571">
        <v>24</v>
      </c>
      <c r="P1571">
        <v>32</v>
      </c>
      <c r="Q1571">
        <v>5963</v>
      </c>
    </row>
    <row r="1572" spans="1:17" x14ac:dyDescent="0.25">
      <c r="A1572" t="s">
        <v>375</v>
      </c>
      <c r="B1572" t="s">
        <v>319</v>
      </c>
      <c r="C1572" t="s">
        <v>13</v>
      </c>
      <c r="D1572" t="s">
        <v>14</v>
      </c>
      <c r="E1572" t="s">
        <v>256</v>
      </c>
      <c r="F1572" t="s">
        <v>248</v>
      </c>
      <c r="G1572">
        <v>2.9610000000000001E-2</v>
      </c>
      <c r="H1572">
        <v>630714.82999999996</v>
      </c>
      <c r="I1572">
        <v>3672232.85</v>
      </c>
      <c r="J1572">
        <v>-68.91</v>
      </c>
      <c r="K1572">
        <v>-68.91</v>
      </c>
      <c r="L1572">
        <v>0</v>
      </c>
      <c r="M1572">
        <v>16071124</v>
      </c>
      <c r="N1572" t="s">
        <v>25</v>
      </c>
      <c r="O1572">
        <v>24</v>
      </c>
      <c r="P1572">
        <v>32</v>
      </c>
      <c r="Q1572">
        <v>5963</v>
      </c>
    </row>
    <row r="1573" spans="1:17" x14ac:dyDescent="0.25">
      <c r="A1573" t="s">
        <v>375</v>
      </c>
      <c r="B1573" t="s">
        <v>319</v>
      </c>
      <c r="C1573" t="s">
        <v>13</v>
      </c>
      <c r="D1573" t="s">
        <v>14</v>
      </c>
      <c r="E1573" t="s">
        <v>256</v>
      </c>
      <c r="F1573" t="s">
        <v>15</v>
      </c>
      <c r="G1573">
        <v>2.7050000000000001E-2</v>
      </c>
      <c r="H1573">
        <v>630714.82999999996</v>
      </c>
      <c r="I1573">
        <v>3672232.85</v>
      </c>
      <c r="J1573">
        <v>-68.91</v>
      </c>
      <c r="K1573">
        <v>-68.91</v>
      </c>
      <c r="L1573">
        <v>0</v>
      </c>
      <c r="M1573">
        <v>16101724</v>
      </c>
      <c r="N1573" t="s">
        <v>25</v>
      </c>
      <c r="O1573">
        <v>24</v>
      </c>
      <c r="P1573">
        <v>32</v>
      </c>
      <c r="Q1573">
        <v>5963</v>
      </c>
    </row>
    <row r="1574" spans="1:17" x14ac:dyDescent="0.25">
      <c r="A1574" t="s">
        <v>375</v>
      </c>
      <c r="B1574" t="s">
        <v>319</v>
      </c>
      <c r="C1574" t="s">
        <v>13</v>
      </c>
      <c r="D1574" t="s">
        <v>14</v>
      </c>
      <c r="E1574" t="s">
        <v>125</v>
      </c>
      <c r="F1574" t="s">
        <v>4</v>
      </c>
      <c r="G1574">
        <v>0.39806999999999998</v>
      </c>
      <c r="H1574">
        <v>630545.16</v>
      </c>
      <c r="I1574">
        <v>3671995.77</v>
      </c>
      <c r="J1574">
        <v>-69.12</v>
      </c>
      <c r="K1574">
        <v>-69.12</v>
      </c>
      <c r="L1574">
        <v>0</v>
      </c>
      <c r="M1574">
        <v>16120324</v>
      </c>
      <c r="N1574" t="s">
        <v>25</v>
      </c>
      <c r="O1574">
        <v>24</v>
      </c>
      <c r="P1574">
        <v>32</v>
      </c>
      <c r="Q1574">
        <v>5963</v>
      </c>
    </row>
    <row r="1575" spans="1:17" x14ac:dyDescent="0.25">
      <c r="A1575" t="s">
        <v>375</v>
      </c>
      <c r="B1575" t="s">
        <v>319</v>
      </c>
      <c r="C1575" t="s">
        <v>13</v>
      </c>
      <c r="D1575" t="s">
        <v>14</v>
      </c>
      <c r="E1575" t="s">
        <v>125</v>
      </c>
      <c r="F1575" t="s">
        <v>6</v>
      </c>
      <c r="G1575">
        <v>0.35371000000000002</v>
      </c>
      <c r="H1575">
        <v>630714.82999999996</v>
      </c>
      <c r="I1575">
        <v>3672280.26</v>
      </c>
      <c r="J1575">
        <v>-68.94</v>
      </c>
      <c r="K1575">
        <v>-68.94</v>
      </c>
      <c r="L1575">
        <v>0</v>
      </c>
      <c r="M1575">
        <v>16032924</v>
      </c>
      <c r="N1575" t="s">
        <v>25</v>
      </c>
      <c r="O1575">
        <v>24</v>
      </c>
      <c r="P1575">
        <v>32</v>
      </c>
      <c r="Q1575">
        <v>5963</v>
      </c>
    </row>
    <row r="1576" spans="1:17" x14ac:dyDescent="0.25">
      <c r="A1576" t="s">
        <v>375</v>
      </c>
      <c r="B1576" t="s">
        <v>319</v>
      </c>
      <c r="C1576" t="s">
        <v>13</v>
      </c>
      <c r="D1576" t="s">
        <v>14</v>
      </c>
      <c r="E1576" t="s">
        <v>125</v>
      </c>
      <c r="F1576" t="s">
        <v>246</v>
      </c>
      <c r="G1576">
        <v>0.33531</v>
      </c>
      <c r="H1576">
        <v>630714.82999999996</v>
      </c>
      <c r="I1576">
        <v>3672280.26</v>
      </c>
      <c r="J1576">
        <v>-68.94</v>
      </c>
      <c r="K1576">
        <v>-68.94</v>
      </c>
      <c r="L1576">
        <v>0</v>
      </c>
      <c r="M1576">
        <v>16042824</v>
      </c>
      <c r="N1576" t="s">
        <v>25</v>
      </c>
      <c r="O1576">
        <v>24</v>
      </c>
      <c r="P1576">
        <v>32</v>
      </c>
      <c r="Q1576">
        <v>5963</v>
      </c>
    </row>
    <row r="1577" spans="1:17" x14ac:dyDescent="0.25">
      <c r="A1577" t="s">
        <v>375</v>
      </c>
      <c r="B1577" t="s">
        <v>319</v>
      </c>
      <c r="C1577" t="s">
        <v>13</v>
      </c>
      <c r="D1577" t="s">
        <v>14</v>
      </c>
      <c r="E1577" t="s">
        <v>125</v>
      </c>
      <c r="F1577" t="s">
        <v>247</v>
      </c>
      <c r="G1577">
        <v>0.29712</v>
      </c>
      <c r="H1577">
        <v>630714.82999999996</v>
      </c>
      <c r="I1577">
        <v>3672232.85</v>
      </c>
      <c r="J1577">
        <v>-68.91</v>
      </c>
      <c r="K1577">
        <v>-68.91</v>
      </c>
      <c r="L1577">
        <v>0</v>
      </c>
      <c r="M1577">
        <v>16052424</v>
      </c>
      <c r="N1577" t="s">
        <v>25</v>
      </c>
      <c r="O1577">
        <v>24</v>
      </c>
      <c r="P1577">
        <v>32</v>
      </c>
      <c r="Q1577">
        <v>5963</v>
      </c>
    </row>
    <row r="1578" spans="1:17" x14ac:dyDescent="0.25">
      <c r="A1578" t="s">
        <v>375</v>
      </c>
      <c r="B1578" t="s">
        <v>319</v>
      </c>
      <c r="C1578" t="s">
        <v>13</v>
      </c>
      <c r="D1578" t="s">
        <v>14</v>
      </c>
      <c r="E1578" t="s">
        <v>125</v>
      </c>
      <c r="F1578" t="s">
        <v>248</v>
      </c>
      <c r="G1578">
        <v>0.28732999999999997</v>
      </c>
      <c r="H1578">
        <v>630714.82999999996</v>
      </c>
      <c r="I1578">
        <v>3672232.85</v>
      </c>
      <c r="J1578">
        <v>-68.91</v>
      </c>
      <c r="K1578">
        <v>-68.91</v>
      </c>
      <c r="L1578">
        <v>0</v>
      </c>
      <c r="M1578">
        <v>16100224</v>
      </c>
      <c r="N1578" t="s">
        <v>25</v>
      </c>
      <c r="O1578">
        <v>24</v>
      </c>
      <c r="P1578">
        <v>32</v>
      </c>
      <c r="Q1578">
        <v>5963</v>
      </c>
    </row>
    <row r="1579" spans="1:17" x14ac:dyDescent="0.25">
      <c r="A1579" t="s">
        <v>375</v>
      </c>
      <c r="B1579" t="s">
        <v>319</v>
      </c>
      <c r="C1579" t="s">
        <v>13</v>
      </c>
      <c r="D1579" t="s">
        <v>14</v>
      </c>
      <c r="E1579" t="s">
        <v>125</v>
      </c>
      <c r="F1579" t="s">
        <v>15</v>
      </c>
      <c r="G1579">
        <v>0.27854000000000001</v>
      </c>
      <c r="H1579">
        <v>630714.82999999996</v>
      </c>
      <c r="I1579">
        <v>3672232.85</v>
      </c>
      <c r="J1579">
        <v>-68.91</v>
      </c>
      <c r="K1579">
        <v>-68.91</v>
      </c>
      <c r="L1579">
        <v>0</v>
      </c>
      <c r="M1579">
        <v>16090424</v>
      </c>
      <c r="N1579" t="s">
        <v>25</v>
      </c>
      <c r="O1579">
        <v>24</v>
      </c>
      <c r="P1579">
        <v>32</v>
      </c>
      <c r="Q1579">
        <v>5963</v>
      </c>
    </row>
    <row r="1580" spans="1:17" x14ac:dyDescent="0.25">
      <c r="A1580" t="s">
        <v>375</v>
      </c>
      <c r="B1580" t="s">
        <v>319</v>
      </c>
      <c r="C1580" t="s">
        <v>13</v>
      </c>
      <c r="D1580" t="s">
        <v>14</v>
      </c>
      <c r="E1580" t="s">
        <v>128</v>
      </c>
      <c r="F1580" t="s">
        <v>4</v>
      </c>
      <c r="G1580">
        <v>0.47095999999999999</v>
      </c>
      <c r="H1580">
        <v>630545.16</v>
      </c>
      <c r="I1580">
        <v>3671995.77</v>
      </c>
      <c r="J1580">
        <v>-69.12</v>
      </c>
      <c r="K1580">
        <v>-69.12</v>
      </c>
      <c r="L1580">
        <v>0</v>
      </c>
      <c r="M1580">
        <v>16120324</v>
      </c>
      <c r="N1580" t="s">
        <v>25</v>
      </c>
      <c r="O1580">
        <v>24</v>
      </c>
      <c r="P1580">
        <v>32</v>
      </c>
      <c r="Q1580">
        <v>5963</v>
      </c>
    </row>
    <row r="1581" spans="1:17" x14ac:dyDescent="0.25">
      <c r="A1581" t="s">
        <v>375</v>
      </c>
      <c r="B1581" t="s">
        <v>319</v>
      </c>
      <c r="C1581" t="s">
        <v>13</v>
      </c>
      <c r="D1581" t="s">
        <v>14</v>
      </c>
      <c r="E1581" t="s">
        <v>128</v>
      </c>
      <c r="F1581" t="s">
        <v>6</v>
      </c>
      <c r="G1581">
        <v>0.39195999999999998</v>
      </c>
      <c r="H1581">
        <v>630714.82999999996</v>
      </c>
      <c r="I1581">
        <v>3672256.55</v>
      </c>
      <c r="J1581">
        <v>-68.92</v>
      </c>
      <c r="K1581">
        <v>-68.92</v>
      </c>
      <c r="L1581">
        <v>0</v>
      </c>
      <c r="M1581">
        <v>16042524</v>
      </c>
      <c r="N1581" t="s">
        <v>25</v>
      </c>
      <c r="O1581">
        <v>24</v>
      </c>
      <c r="P1581">
        <v>32</v>
      </c>
      <c r="Q1581">
        <v>5963</v>
      </c>
    </row>
    <row r="1582" spans="1:17" x14ac:dyDescent="0.25">
      <c r="A1582" t="s">
        <v>375</v>
      </c>
      <c r="B1582" t="s">
        <v>319</v>
      </c>
      <c r="C1582" t="s">
        <v>13</v>
      </c>
      <c r="D1582" t="s">
        <v>14</v>
      </c>
      <c r="E1582" t="s">
        <v>128</v>
      </c>
      <c r="F1582" t="s">
        <v>246</v>
      </c>
      <c r="G1582">
        <v>0.36692999999999998</v>
      </c>
      <c r="H1582">
        <v>630714.82999999996</v>
      </c>
      <c r="I1582">
        <v>3672256.55</v>
      </c>
      <c r="J1582">
        <v>-68.92</v>
      </c>
      <c r="K1582">
        <v>-68.92</v>
      </c>
      <c r="L1582">
        <v>0</v>
      </c>
      <c r="M1582">
        <v>16032924</v>
      </c>
      <c r="N1582" t="s">
        <v>25</v>
      </c>
      <c r="O1582">
        <v>24</v>
      </c>
      <c r="P1582">
        <v>32</v>
      </c>
      <c r="Q1582">
        <v>5963</v>
      </c>
    </row>
    <row r="1583" spans="1:17" x14ac:dyDescent="0.25">
      <c r="A1583" t="s">
        <v>375</v>
      </c>
      <c r="B1583" t="s">
        <v>319</v>
      </c>
      <c r="C1583" t="s">
        <v>13</v>
      </c>
      <c r="D1583" t="s">
        <v>14</v>
      </c>
      <c r="E1583" t="s">
        <v>128</v>
      </c>
      <c r="F1583" t="s">
        <v>247</v>
      </c>
      <c r="G1583">
        <v>0.32690000000000002</v>
      </c>
      <c r="H1583">
        <v>630714.82999999996</v>
      </c>
      <c r="I1583">
        <v>3672256.55</v>
      </c>
      <c r="J1583">
        <v>-68.92</v>
      </c>
      <c r="K1583">
        <v>-68.92</v>
      </c>
      <c r="L1583">
        <v>0</v>
      </c>
      <c r="M1583">
        <v>16032224</v>
      </c>
      <c r="N1583" t="s">
        <v>25</v>
      </c>
      <c r="O1583">
        <v>24</v>
      </c>
      <c r="P1583">
        <v>32</v>
      </c>
      <c r="Q1583">
        <v>5963</v>
      </c>
    </row>
    <row r="1584" spans="1:17" x14ac:dyDescent="0.25">
      <c r="A1584" t="s">
        <v>375</v>
      </c>
      <c r="B1584" t="s">
        <v>319</v>
      </c>
      <c r="C1584" t="s">
        <v>13</v>
      </c>
      <c r="D1584" t="s">
        <v>14</v>
      </c>
      <c r="E1584" t="s">
        <v>128</v>
      </c>
      <c r="F1584" t="s">
        <v>248</v>
      </c>
      <c r="G1584">
        <v>0.30957000000000001</v>
      </c>
      <c r="H1584">
        <v>630714.82999999996</v>
      </c>
      <c r="I1584">
        <v>3672209.14</v>
      </c>
      <c r="J1584">
        <v>-68.89</v>
      </c>
      <c r="K1584">
        <v>-68.89</v>
      </c>
      <c r="L1584">
        <v>0</v>
      </c>
      <c r="M1584">
        <v>16100224</v>
      </c>
      <c r="N1584" t="s">
        <v>25</v>
      </c>
      <c r="O1584">
        <v>24</v>
      </c>
      <c r="P1584">
        <v>32</v>
      </c>
      <c r="Q1584">
        <v>5963</v>
      </c>
    </row>
    <row r="1585" spans="1:17" x14ac:dyDescent="0.25">
      <c r="A1585" t="s">
        <v>375</v>
      </c>
      <c r="B1585" t="s">
        <v>319</v>
      </c>
      <c r="C1585" t="s">
        <v>13</v>
      </c>
      <c r="D1585" t="s">
        <v>14</v>
      </c>
      <c r="E1585" t="s">
        <v>128</v>
      </c>
      <c r="F1585" t="s">
        <v>15</v>
      </c>
      <c r="G1585">
        <v>0.29855999999999999</v>
      </c>
      <c r="H1585">
        <v>630714.82999999996</v>
      </c>
      <c r="I1585">
        <v>3672232.85</v>
      </c>
      <c r="J1585">
        <v>-68.91</v>
      </c>
      <c r="K1585">
        <v>-68.91</v>
      </c>
      <c r="L1585">
        <v>0</v>
      </c>
      <c r="M1585">
        <v>16052524</v>
      </c>
      <c r="N1585" t="s">
        <v>25</v>
      </c>
      <c r="O1585">
        <v>24</v>
      </c>
      <c r="P1585">
        <v>32</v>
      </c>
      <c r="Q1585">
        <v>5963</v>
      </c>
    </row>
    <row r="1586" spans="1:17" x14ac:dyDescent="0.25">
      <c r="A1586" t="s">
        <v>375</v>
      </c>
      <c r="B1586" t="s">
        <v>319</v>
      </c>
      <c r="C1586" t="s">
        <v>13</v>
      </c>
      <c r="D1586" t="s">
        <v>14</v>
      </c>
      <c r="E1586" t="s">
        <v>129</v>
      </c>
      <c r="F1586" t="s">
        <v>4</v>
      </c>
      <c r="G1586">
        <v>0.53637999999999997</v>
      </c>
      <c r="H1586">
        <v>630520.92000000004</v>
      </c>
      <c r="I1586">
        <v>3671995.77</v>
      </c>
      <c r="J1586">
        <v>-69.150000000000006</v>
      </c>
      <c r="K1586">
        <v>-69.150000000000006</v>
      </c>
      <c r="L1586">
        <v>0</v>
      </c>
      <c r="M1586">
        <v>16041524</v>
      </c>
      <c r="N1586" t="s">
        <v>25</v>
      </c>
      <c r="O1586">
        <v>24</v>
      </c>
      <c r="P1586">
        <v>32</v>
      </c>
      <c r="Q1586">
        <v>5963</v>
      </c>
    </row>
    <row r="1587" spans="1:17" x14ac:dyDescent="0.25">
      <c r="A1587" t="s">
        <v>375</v>
      </c>
      <c r="B1587" t="s">
        <v>319</v>
      </c>
      <c r="C1587" t="s">
        <v>13</v>
      </c>
      <c r="D1587" t="s">
        <v>14</v>
      </c>
      <c r="E1587" t="s">
        <v>129</v>
      </c>
      <c r="F1587" t="s">
        <v>6</v>
      </c>
      <c r="G1587">
        <v>0.42853000000000002</v>
      </c>
      <c r="H1587">
        <v>630714.82999999996</v>
      </c>
      <c r="I1587">
        <v>3672256.55</v>
      </c>
      <c r="J1587">
        <v>-68.92</v>
      </c>
      <c r="K1587">
        <v>-68.92</v>
      </c>
      <c r="L1587">
        <v>0</v>
      </c>
      <c r="M1587">
        <v>16042524</v>
      </c>
      <c r="N1587" t="s">
        <v>25</v>
      </c>
      <c r="O1587">
        <v>24</v>
      </c>
      <c r="P1587">
        <v>32</v>
      </c>
      <c r="Q1587">
        <v>5963</v>
      </c>
    </row>
    <row r="1588" spans="1:17" x14ac:dyDescent="0.25">
      <c r="A1588" t="s">
        <v>375</v>
      </c>
      <c r="B1588" t="s">
        <v>319</v>
      </c>
      <c r="C1588" t="s">
        <v>13</v>
      </c>
      <c r="D1588" t="s">
        <v>14</v>
      </c>
      <c r="E1588" t="s">
        <v>129</v>
      </c>
      <c r="F1588" t="s">
        <v>246</v>
      </c>
      <c r="G1588">
        <v>0.40165000000000001</v>
      </c>
      <c r="H1588">
        <v>630714.82999999996</v>
      </c>
      <c r="I1588">
        <v>3672256.55</v>
      </c>
      <c r="J1588">
        <v>-68.92</v>
      </c>
      <c r="K1588">
        <v>-68.92</v>
      </c>
      <c r="L1588">
        <v>0</v>
      </c>
      <c r="M1588">
        <v>16042824</v>
      </c>
      <c r="N1588" t="s">
        <v>25</v>
      </c>
      <c r="O1588">
        <v>24</v>
      </c>
      <c r="P1588">
        <v>32</v>
      </c>
      <c r="Q1588">
        <v>5963</v>
      </c>
    </row>
    <row r="1589" spans="1:17" x14ac:dyDescent="0.25">
      <c r="A1589" t="s">
        <v>375</v>
      </c>
      <c r="B1589" t="s">
        <v>319</v>
      </c>
      <c r="C1589" t="s">
        <v>13</v>
      </c>
      <c r="D1589" t="s">
        <v>14</v>
      </c>
      <c r="E1589" t="s">
        <v>129</v>
      </c>
      <c r="F1589" t="s">
        <v>247</v>
      </c>
      <c r="G1589">
        <v>0.36568000000000001</v>
      </c>
      <c r="H1589">
        <v>630714.82999999996</v>
      </c>
      <c r="I1589">
        <v>3672232.85</v>
      </c>
      <c r="J1589">
        <v>-68.91</v>
      </c>
      <c r="K1589">
        <v>-68.91</v>
      </c>
      <c r="L1589">
        <v>0</v>
      </c>
      <c r="M1589">
        <v>16032924</v>
      </c>
      <c r="N1589" t="s">
        <v>25</v>
      </c>
      <c r="O1589">
        <v>24</v>
      </c>
      <c r="P1589">
        <v>32</v>
      </c>
      <c r="Q1589">
        <v>5963</v>
      </c>
    </row>
    <row r="1590" spans="1:17" x14ac:dyDescent="0.25">
      <c r="A1590" t="s">
        <v>375</v>
      </c>
      <c r="B1590" t="s">
        <v>319</v>
      </c>
      <c r="C1590" t="s">
        <v>13</v>
      </c>
      <c r="D1590" t="s">
        <v>14</v>
      </c>
      <c r="E1590" t="s">
        <v>129</v>
      </c>
      <c r="F1590" t="s">
        <v>248</v>
      </c>
      <c r="G1590">
        <v>0.35627999999999999</v>
      </c>
      <c r="H1590">
        <v>630714.82999999996</v>
      </c>
      <c r="I1590">
        <v>3672209.14</v>
      </c>
      <c r="J1590">
        <v>-68.89</v>
      </c>
      <c r="K1590">
        <v>-68.89</v>
      </c>
      <c r="L1590">
        <v>0</v>
      </c>
      <c r="M1590">
        <v>16100224</v>
      </c>
      <c r="N1590" t="s">
        <v>25</v>
      </c>
      <c r="O1590">
        <v>24</v>
      </c>
      <c r="P1590">
        <v>32</v>
      </c>
      <c r="Q1590">
        <v>5963</v>
      </c>
    </row>
    <row r="1591" spans="1:17" x14ac:dyDescent="0.25">
      <c r="A1591" t="s">
        <v>375</v>
      </c>
      <c r="B1591" t="s">
        <v>319</v>
      </c>
      <c r="C1591" t="s">
        <v>13</v>
      </c>
      <c r="D1591" t="s">
        <v>14</v>
      </c>
      <c r="E1591" t="s">
        <v>129</v>
      </c>
      <c r="F1591" t="s">
        <v>15</v>
      </c>
      <c r="G1591">
        <v>0.34325</v>
      </c>
      <c r="H1591">
        <v>630714.82999999996</v>
      </c>
      <c r="I1591">
        <v>3672209.14</v>
      </c>
      <c r="J1591">
        <v>-68.89</v>
      </c>
      <c r="K1591">
        <v>-68.89</v>
      </c>
      <c r="L1591">
        <v>0</v>
      </c>
      <c r="M1591">
        <v>16090424</v>
      </c>
      <c r="N1591" t="s">
        <v>25</v>
      </c>
      <c r="O1591">
        <v>24</v>
      </c>
      <c r="P1591">
        <v>32</v>
      </c>
      <c r="Q1591">
        <v>5963</v>
      </c>
    </row>
    <row r="1592" spans="1:17" x14ac:dyDescent="0.25">
      <c r="A1592" t="s">
        <v>375</v>
      </c>
      <c r="B1592" t="s">
        <v>319</v>
      </c>
      <c r="C1592" t="s">
        <v>13</v>
      </c>
      <c r="D1592" t="s">
        <v>14</v>
      </c>
      <c r="E1592" t="s">
        <v>130</v>
      </c>
      <c r="F1592" t="s">
        <v>4</v>
      </c>
      <c r="G1592">
        <v>0.60697000000000001</v>
      </c>
      <c r="H1592">
        <v>630520.92000000004</v>
      </c>
      <c r="I1592">
        <v>3671995.77</v>
      </c>
      <c r="J1592">
        <v>-69.150000000000006</v>
      </c>
      <c r="K1592">
        <v>-69.150000000000006</v>
      </c>
      <c r="L1592">
        <v>0</v>
      </c>
      <c r="M1592">
        <v>16041524</v>
      </c>
      <c r="N1592" t="s">
        <v>25</v>
      </c>
      <c r="O1592">
        <v>24</v>
      </c>
      <c r="P1592">
        <v>32</v>
      </c>
      <c r="Q1592">
        <v>5963</v>
      </c>
    </row>
    <row r="1593" spans="1:17" x14ac:dyDescent="0.25">
      <c r="A1593" t="s">
        <v>375</v>
      </c>
      <c r="B1593" t="s">
        <v>319</v>
      </c>
      <c r="C1593" t="s">
        <v>13</v>
      </c>
      <c r="D1593" t="s">
        <v>14</v>
      </c>
      <c r="E1593" t="s">
        <v>130</v>
      </c>
      <c r="F1593" t="s">
        <v>6</v>
      </c>
      <c r="G1593">
        <v>0.49442000000000003</v>
      </c>
      <c r="H1593">
        <v>630545.16</v>
      </c>
      <c r="I1593">
        <v>3671995.77</v>
      </c>
      <c r="J1593">
        <v>-69.12</v>
      </c>
      <c r="K1593">
        <v>-69.12</v>
      </c>
      <c r="L1593">
        <v>0</v>
      </c>
      <c r="M1593">
        <v>16041524</v>
      </c>
      <c r="N1593" t="s">
        <v>25</v>
      </c>
      <c r="O1593">
        <v>24</v>
      </c>
      <c r="P1593">
        <v>32</v>
      </c>
      <c r="Q1593">
        <v>5963</v>
      </c>
    </row>
    <row r="1594" spans="1:17" x14ac:dyDescent="0.25">
      <c r="A1594" t="s">
        <v>375</v>
      </c>
      <c r="B1594" t="s">
        <v>319</v>
      </c>
      <c r="C1594" t="s">
        <v>13</v>
      </c>
      <c r="D1594" t="s">
        <v>14</v>
      </c>
      <c r="E1594" t="s">
        <v>130</v>
      </c>
      <c r="F1594" t="s">
        <v>246</v>
      </c>
      <c r="G1594">
        <v>0.4456</v>
      </c>
      <c r="H1594">
        <v>630714.82999999996</v>
      </c>
      <c r="I1594">
        <v>3672232.85</v>
      </c>
      <c r="J1594">
        <v>-68.91</v>
      </c>
      <c r="K1594">
        <v>-68.91</v>
      </c>
      <c r="L1594">
        <v>0</v>
      </c>
      <c r="M1594">
        <v>16032924</v>
      </c>
      <c r="N1594" t="s">
        <v>25</v>
      </c>
      <c r="O1594">
        <v>24</v>
      </c>
      <c r="P1594">
        <v>32</v>
      </c>
      <c r="Q1594">
        <v>5963</v>
      </c>
    </row>
    <row r="1595" spans="1:17" x14ac:dyDescent="0.25">
      <c r="A1595" t="s">
        <v>375</v>
      </c>
      <c r="B1595" t="s">
        <v>319</v>
      </c>
      <c r="C1595" t="s">
        <v>13</v>
      </c>
      <c r="D1595" t="s">
        <v>14</v>
      </c>
      <c r="E1595" t="s">
        <v>130</v>
      </c>
      <c r="F1595" t="s">
        <v>247</v>
      </c>
      <c r="G1595">
        <v>0.38729999999999998</v>
      </c>
      <c r="H1595">
        <v>630725</v>
      </c>
      <c r="I1595">
        <v>3672225</v>
      </c>
      <c r="J1595">
        <v>-68.89</v>
      </c>
      <c r="K1595">
        <v>-68.89</v>
      </c>
      <c r="L1595">
        <v>0</v>
      </c>
      <c r="M1595">
        <v>16032224</v>
      </c>
      <c r="N1595" t="s">
        <v>25</v>
      </c>
      <c r="O1595">
        <v>24</v>
      </c>
      <c r="P1595">
        <v>32</v>
      </c>
      <c r="Q1595">
        <v>5963</v>
      </c>
    </row>
    <row r="1596" spans="1:17" x14ac:dyDescent="0.25">
      <c r="A1596" t="s">
        <v>375</v>
      </c>
      <c r="B1596" t="s">
        <v>319</v>
      </c>
      <c r="C1596" t="s">
        <v>13</v>
      </c>
      <c r="D1596" t="s">
        <v>14</v>
      </c>
      <c r="E1596" t="s">
        <v>130</v>
      </c>
      <c r="F1596" t="s">
        <v>248</v>
      </c>
      <c r="G1596">
        <v>0.37079000000000001</v>
      </c>
      <c r="H1596">
        <v>630714.82999999996</v>
      </c>
      <c r="I1596">
        <v>3672209.14</v>
      </c>
      <c r="J1596">
        <v>-68.89</v>
      </c>
      <c r="K1596">
        <v>-68.89</v>
      </c>
      <c r="L1596">
        <v>0</v>
      </c>
      <c r="M1596">
        <v>16100224</v>
      </c>
      <c r="N1596" t="s">
        <v>25</v>
      </c>
      <c r="O1596">
        <v>24</v>
      </c>
      <c r="P1596">
        <v>32</v>
      </c>
      <c r="Q1596">
        <v>5963</v>
      </c>
    </row>
    <row r="1597" spans="1:17" x14ac:dyDescent="0.25">
      <c r="A1597" t="s">
        <v>375</v>
      </c>
      <c r="B1597" t="s">
        <v>319</v>
      </c>
      <c r="C1597" t="s">
        <v>13</v>
      </c>
      <c r="D1597" t="s">
        <v>14</v>
      </c>
      <c r="E1597" t="s">
        <v>130</v>
      </c>
      <c r="F1597" t="s">
        <v>15</v>
      </c>
      <c r="G1597">
        <v>0.36836000000000002</v>
      </c>
      <c r="H1597">
        <v>630714.82999999996</v>
      </c>
      <c r="I1597">
        <v>3672209.14</v>
      </c>
      <c r="J1597">
        <v>-68.89</v>
      </c>
      <c r="K1597">
        <v>-68.89</v>
      </c>
      <c r="L1597">
        <v>0</v>
      </c>
      <c r="M1597">
        <v>16052524</v>
      </c>
      <c r="N1597" t="s">
        <v>25</v>
      </c>
      <c r="O1597">
        <v>24</v>
      </c>
      <c r="P1597">
        <v>32</v>
      </c>
      <c r="Q1597">
        <v>5963</v>
      </c>
    </row>
    <row r="1598" spans="1:17" x14ac:dyDescent="0.25">
      <c r="A1598" t="s">
        <v>375</v>
      </c>
      <c r="B1598" t="s">
        <v>319</v>
      </c>
      <c r="C1598" t="s">
        <v>13</v>
      </c>
      <c r="D1598" t="s">
        <v>14</v>
      </c>
      <c r="E1598" t="s">
        <v>131</v>
      </c>
      <c r="F1598" t="s">
        <v>4</v>
      </c>
      <c r="G1598">
        <v>0.62595999999999996</v>
      </c>
      <c r="H1598">
        <v>630520.92000000004</v>
      </c>
      <c r="I1598">
        <v>3671995.77</v>
      </c>
      <c r="J1598">
        <v>-69.150000000000006</v>
      </c>
      <c r="K1598">
        <v>-69.150000000000006</v>
      </c>
      <c r="L1598">
        <v>0</v>
      </c>
      <c r="M1598">
        <v>16041524</v>
      </c>
      <c r="N1598" t="s">
        <v>25</v>
      </c>
      <c r="O1598">
        <v>24</v>
      </c>
      <c r="P1598">
        <v>32</v>
      </c>
      <c r="Q1598">
        <v>5963</v>
      </c>
    </row>
    <row r="1599" spans="1:17" x14ac:dyDescent="0.25">
      <c r="A1599" t="s">
        <v>375</v>
      </c>
      <c r="B1599" t="s">
        <v>319</v>
      </c>
      <c r="C1599" t="s">
        <v>13</v>
      </c>
      <c r="D1599" t="s">
        <v>14</v>
      </c>
      <c r="E1599" t="s">
        <v>131</v>
      </c>
      <c r="F1599" t="s">
        <v>6</v>
      </c>
      <c r="G1599">
        <v>0.52851000000000004</v>
      </c>
      <c r="H1599">
        <v>630545.16</v>
      </c>
      <c r="I1599">
        <v>3671995.77</v>
      </c>
      <c r="J1599">
        <v>-69.12</v>
      </c>
      <c r="K1599">
        <v>-69.12</v>
      </c>
      <c r="L1599">
        <v>0</v>
      </c>
      <c r="M1599">
        <v>16120324</v>
      </c>
      <c r="N1599" t="s">
        <v>25</v>
      </c>
      <c r="O1599">
        <v>24</v>
      </c>
      <c r="P1599">
        <v>32</v>
      </c>
      <c r="Q1599">
        <v>5963</v>
      </c>
    </row>
    <row r="1600" spans="1:17" x14ac:dyDescent="0.25">
      <c r="A1600" t="s">
        <v>375</v>
      </c>
      <c r="B1600" t="s">
        <v>319</v>
      </c>
      <c r="C1600" t="s">
        <v>13</v>
      </c>
      <c r="D1600" t="s">
        <v>14</v>
      </c>
      <c r="E1600" t="s">
        <v>131</v>
      </c>
      <c r="F1600" t="s">
        <v>246</v>
      </c>
      <c r="G1600">
        <v>0.51566000000000001</v>
      </c>
      <c r="H1600">
        <v>630545.16</v>
      </c>
      <c r="I1600">
        <v>3671995.77</v>
      </c>
      <c r="J1600">
        <v>-69.12</v>
      </c>
      <c r="K1600">
        <v>-69.12</v>
      </c>
      <c r="L1600">
        <v>0</v>
      </c>
      <c r="M1600">
        <v>16120224</v>
      </c>
      <c r="N1600" t="s">
        <v>25</v>
      </c>
      <c r="O1600">
        <v>24</v>
      </c>
      <c r="P1600">
        <v>32</v>
      </c>
      <c r="Q1600">
        <v>5963</v>
      </c>
    </row>
    <row r="1601" spans="1:17" x14ac:dyDescent="0.25">
      <c r="A1601" t="s">
        <v>375</v>
      </c>
      <c r="B1601" t="s">
        <v>319</v>
      </c>
      <c r="C1601" t="s">
        <v>13</v>
      </c>
      <c r="D1601" t="s">
        <v>14</v>
      </c>
      <c r="E1601" t="s">
        <v>131</v>
      </c>
      <c r="F1601" t="s">
        <v>247</v>
      </c>
      <c r="G1601">
        <v>0.43568000000000001</v>
      </c>
      <c r="H1601">
        <v>630545.16</v>
      </c>
      <c r="I1601">
        <v>3671995.77</v>
      </c>
      <c r="J1601">
        <v>-69.12</v>
      </c>
      <c r="K1601">
        <v>-69.12</v>
      </c>
      <c r="L1601">
        <v>0</v>
      </c>
      <c r="M1601">
        <v>16041724</v>
      </c>
      <c r="N1601" t="s">
        <v>25</v>
      </c>
      <c r="O1601">
        <v>24</v>
      </c>
      <c r="P1601">
        <v>32</v>
      </c>
      <c r="Q1601">
        <v>5963</v>
      </c>
    </row>
    <row r="1602" spans="1:17" x14ac:dyDescent="0.25">
      <c r="A1602" t="s">
        <v>375</v>
      </c>
      <c r="B1602" t="s">
        <v>319</v>
      </c>
      <c r="C1602" t="s">
        <v>13</v>
      </c>
      <c r="D1602" t="s">
        <v>14</v>
      </c>
      <c r="E1602" t="s">
        <v>131</v>
      </c>
      <c r="F1602" t="s">
        <v>248</v>
      </c>
      <c r="G1602">
        <v>0.41271999999999998</v>
      </c>
      <c r="H1602">
        <v>630714.82999999996</v>
      </c>
      <c r="I1602">
        <v>3672185.43</v>
      </c>
      <c r="J1602">
        <v>-68.89</v>
      </c>
      <c r="K1602">
        <v>-68.89</v>
      </c>
      <c r="L1602">
        <v>0</v>
      </c>
      <c r="M1602">
        <v>16100224</v>
      </c>
      <c r="N1602" t="s">
        <v>25</v>
      </c>
      <c r="O1602">
        <v>24</v>
      </c>
      <c r="P1602">
        <v>32</v>
      </c>
      <c r="Q1602">
        <v>5963</v>
      </c>
    </row>
    <row r="1603" spans="1:17" x14ac:dyDescent="0.25">
      <c r="A1603" t="s">
        <v>375</v>
      </c>
      <c r="B1603" t="s">
        <v>319</v>
      </c>
      <c r="C1603" t="s">
        <v>13</v>
      </c>
      <c r="D1603" t="s">
        <v>14</v>
      </c>
      <c r="E1603" t="s">
        <v>131</v>
      </c>
      <c r="F1603" t="s">
        <v>15</v>
      </c>
      <c r="G1603">
        <v>0.39572000000000002</v>
      </c>
      <c r="H1603">
        <v>630714.82999999996</v>
      </c>
      <c r="I1603">
        <v>3672185.43</v>
      </c>
      <c r="J1603">
        <v>-68.89</v>
      </c>
      <c r="K1603">
        <v>-68.89</v>
      </c>
      <c r="L1603">
        <v>0</v>
      </c>
      <c r="M1603">
        <v>16052524</v>
      </c>
      <c r="N1603" t="s">
        <v>25</v>
      </c>
      <c r="O1603">
        <v>24</v>
      </c>
      <c r="P1603">
        <v>32</v>
      </c>
      <c r="Q1603">
        <v>5963</v>
      </c>
    </row>
    <row r="1604" spans="1:17" x14ac:dyDescent="0.25">
      <c r="A1604" t="s">
        <v>375</v>
      </c>
      <c r="B1604" t="s">
        <v>319</v>
      </c>
      <c r="C1604" t="s">
        <v>13</v>
      </c>
      <c r="D1604" t="s">
        <v>14</v>
      </c>
      <c r="E1604" t="s">
        <v>132</v>
      </c>
      <c r="F1604" t="s">
        <v>4</v>
      </c>
      <c r="G1604">
        <v>0.64039999999999997</v>
      </c>
      <c r="H1604">
        <v>630545.16</v>
      </c>
      <c r="I1604">
        <v>3671995.77</v>
      </c>
      <c r="J1604">
        <v>-69.12</v>
      </c>
      <c r="K1604">
        <v>-69.12</v>
      </c>
      <c r="L1604">
        <v>0</v>
      </c>
      <c r="M1604">
        <v>16041524</v>
      </c>
      <c r="N1604" t="s">
        <v>25</v>
      </c>
      <c r="O1604">
        <v>24</v>
      </c>
      <c r="P1604">
        <v>32</v>
      </c>
      <c r="Q1604">
        <v>5963</v>
      </c>
    </row>
    <row r="1605" spans="1:17" x14ac:dyDescent="0.25">
      <c r="A1605" t="s">
        <v>375</v>
      </c>
      <c r="B1605" t="s">
        <v>319</v>
      </c>
      <c r="C1605" t="s">
        <v>13</v>
      </c>
      <c r="D1605" t="s">
        <v>14</v>
      </c>
      <c r="E1605" t="s">
        <v>132</v>
      </c>
      <c r="F1605" t="s">
        <v>6</v>
      </c>
      <c r="G1605">
        <v>0.56123999999999996</v>
      </c>
      <c r="H1605">
        <v>630545.16</v>
      </c>
      <c r="I1605">
        <v>3671995.77</v>
      </c>
      <c r="J1605">
        <v>-69.12</v>
      </c>
      <c r="K1605">
        <v>-69.12</v>
      </c>
      <c r="L1605">
        <v>0</v>
      </c>
      <c r="M1605">
        <v>16120224</v>
      </c>
      <c r="N1605" t="s">
        <v>25</v>
      </c>
      <c r="O1605">
        <v>24</v>
      </c>
      <c r="P1605">
        <v>32</v>
      </c>
      <c r="Q1605">
        <v>5963</v>
      </c>
    </row>
    <row r="1606" spans="1:17" x14ac:dyDescent="0.25">
      <c r="A1606" t="s">
        <v>375</v>
      </c>
      <c r="B1606" t="s">
        <v>319</v>
      </c>
      <c r="C1606" t="s">
        <v>13</v>
      </c>
      <c r="D1606" t="s">
        <v>14</v>
      </c>
      <c r="E1606" t="s">
        <v>132</v>
      </c>
      <c r="F1606" t="s">
        <v>246</v>
      </c>
      <c r="G1606">
        <v>0.49501000000000001</v>
      </c>
      <c r="H1606">
        <v>630545.16</v>
      </c>
      <c r="I1606">
        <v>3671995.77</v>
      </c>
      <c r="J1606">
        <v>-69.12</v>
      </c>
      <c r="K1606">
        <v>-69.12</v>
      </c>
      <c r="L1606">
        <v>0</v>
      </c>
      <c r="M1606">
        <v>16120324</v>
      </c>
      <c r="N1606" t="s">
        <v>25</v>
      </c>
      <c r="O1606">
        <v>24</v>
      </c>
      <c r="P1606">
        <v>32</v>
      </c>
      <c r="Q1606">
        <v>5963</v>
      </c>
    </row>
    <row r="1607" spans="1:17" x14ac:dyDescent="0.25">
      <c r="A1607" t="s">
        <v>375</v>
      </c>
      <c r="B1607" t="s">
        <v>319</v>
      </c>
      <c r="C1607" t="s">
        <v>13</v>
      </c>
      <c r="D1607" t="s">
        <v>14</v>
      </c>
      <c r="E1607" t="s">
        <v>132</v>
      </c>
      <c r="F1607" t="s">
        <v>247</v>
      </c>
      <c r="G1607">
        <v>0.44624000000000003</v>
      </c>
      <c r="H1607">
        <v>630545.16</v>
      </c>
      <c r="I1607">
        <v>3671995.77</v>
      </c>
      <c r="J1607">
        <v>-69.12</v>
      </c>
      <c r="K1607">
        <v>-69.12</v>
      </c>
      <c r="L1607">
        <v>0</v>
      </c>
      <c r="M1607">
        <v>16041724</v>
      </c>
      <c r="N1607" t="s">
        <v>25</v>
      </c>
      <c r="O1607">
        <v>24</v>
      </c>
      <c r="P1607">
        <v>32</v>
      </c>
      <c r="Q1607">
        <v>5963</v>
      </c>
    </row>
    <row r="1608" spans="1:17" x14ac:dyDescent="0.25">
      <c r="A1608" t="s">
        <v>375</v>
      </c>
      <c r="B1608" t="s">
        <v>319</v>
      </c>
      <c r="C1608" t="s">
        <v>13</v>
      </c>
      <c r="D1608" t="s">
        <v>14</v>
      </c>
      <c r="E1608" t="s">
        <v>132</v>
      </c>
      <c r="F1608" t="s">
        <v>248</v>
      </c>
      <c r="G1608">
        <v>0.43008000000000002</v>
      </c>
      <c r="H1608">
        <v>630714.82999999996</v>
      </c>
      <c r="I1608">
        <v>3672161.72</v>
      </c>
      <c r="J1608">
        <v>-68.86</v>
      </c>
      <c r="K1608">
        <v>-68.86</v>
      </c>
      <c r="L1608">
        <v>0</v>
      </c>
      <c r="M1608">
        <v>16071124</v>
      </c>
      <c r="N1608" t="s">
        <v>25</v>
      </c>
      <c r="O1608">
        <v>24</v>
      </c>
      <c r="P1608">
        <v>32</v>
      </c>
      <c r="Q1608">
        <v>5963</v>
      </c>
    </row>
    <row r="1609" spans="1:17" x14ac:dyDescent="0.25">
      <c r="A1609" t="s">
        <v>375</v>
      </c>
      <c r="B1609" t="s">
        <v>319</v>
      </c>
      <c r="C1609" t="s">
        <v>13</v>
      </c>
      <c r="D1609" t="s">
        <v>14</v>
      </c>
      <c r="E1609" t="s">
        <v>132</v>
      </c>
      <c r="F1609" t="s">
        <v>15</v>
      </c>
      <c r="G1609">
        <v>0.41236</v>
      </c>
      <c r="H1609">
        <v>630714.82999999996</v>
      </c>
      <c r="I1609">
        <v>3672161.72</v>
      </c>
      <c r="J1609">
        <v>-68.86</v>
      </c>
      <c r="K1609">
        <v>-68.86</v>
      </c>
      <c r="L1609">
        <v>0</v>
      </c>
      <c r="M1609">
        <v>16090424</v>
      </c>
      <c r="N1609" t="s">
        <v>25</v>
      </c>
      <c r="O1609">
        <v>24</v>
      </c>
      <c r="P1609">
        <v>32</v>
      </c>
      <c r="Q1609">
        <v>5963</v>
      </c>
    </row>
    <row r="1610" spans="1:17" x14ac:dyDescent="0.25">
      <c r="A1610" t="s">
        <v>375</v>
      </c>
      <c r="B1610" t="s">
        <v>319</v>
      </c>
      <c r="C1610" t="s">
        <v>13</v>
      </c>
      <c r="D1610" t="s">
        <v>14</v>
      </c>
      <c r="E1610" t="s">
        <v>133</v>
      </c>
      <c r="F1610" t="s">
        <v>4</v>
      </c>
      <c r="G1610">
        <v>0.63858000000000004</v>
      </c>
      <c r="H1610">
        <v>630545.16</v>
      </c>
      <c r="I1610">
        <v>3671995.77</v>
      </c>
      <c r="J1610">
        <v>-69.12</v>
      </c>
      <c r="K1610">
        <v>-69.12</v>
      </c>
      <c r="L1610">
        <v>0</v>
      </c>
      <c r="M1610">
        <v>16041524</v>
      </c>
      <c r="N1610" t="s">
        <v>25</v>
      </c>
      <c r="O1610">
        <v>24</v>
      </c>
      <c r="P1610">
        <v>32</v>
      </c>
      <c r="Q1610">
        <v>5963</v>
      </c>
    </row>
    <row r="1611" spans="1:17" x14ac:dyDescent="0.25">
      <c r="A1611" t="s">
        <v>375</v>
      </c>
      <c r="B1611" t="s">
        <v>319</v>
      </c>
      <c r="C1611" t="s">
        <v>13</v>
      </c>
      <c r="D1611" t="s">
        <v>14</v>
      </c>
      <c r="E1611" t="s">
        <v>133</v>
      </c>
      <c r="F1611" t="s">
        <v>6</v>
      </c>
      <c r="G1611">
        <v>0.57494999999999996</v>
      </c>
      <c r="H1611">
        <v>630545.16</v>
      </c>
      <c r="I1611">
        <v>3671995.77</v>
      </c>
      <c r="J1611">
        <v>-69.12</v>
      </c>
      <c r="K1611">
        <v>-69.12</v>
      </c>
      <c r="L1611">
        <v>0</v>
      </c>
      <c r="M1611">
        <v>16120224</v>
      </c>
      <c r="N1611" t="s">
        <v>25</v>
      </c>
      <c r="O1611">
        <v>24</v>
      </c>
      <c r="P1611">
        <v>32</v>
      </c>
      <c r="Q1611">
        <v>5963</v>
      </c>
    </row>
    <row r="1612" spans="1:17" x14ac:dyDescent="0.25">
      <c r="A1612" t="s">
        <v>375</v>
      </c>
      <c r="B1612" t="s">
        <v>319</v>
      </c>
      <c r="C1612" t="s">
        <v>13</v>
      </c>
      <c r="D1612" t="s">
        <v>14</v>
      </c>
      <c r="E1612" t="s">
        <v>133</v>
      </c>
      <c r="F1612" t="s">
        <v>246</v>
      </c>
      <c r="G1612">
        <v>0.55247999999999997</v>
      </c>
      <c r="H1612">
        <v>630569.4</v>
      </c>
      <c r="I1612">
        <v>3671995.77</v>
      </c>
      <c r="J1612">
        <v>-69.069999999999993</v>
      </c>
      <c r="K1612">
        <v>-69.069999999999993</v>
      </c>
      <c r="L1612">
        <v>0</v>
      </c>
      <c r="M1612">
        <v>16120224</v>
      </c>
      <c r="N1612" t="s">
        <v>25</v>
      </c>
      <c r="O1612">
        <v>24</v>
      </c>
      <c r="P1612">
        <v>32</v>
      </c>
      <c r="Q1612">
        <v>5963</v>
      </c>
    </row>
    <row r="1613" spans="1:17" x14ac:dyDescent="0.25">
      <c r="A1613" t="s">
        <v>375</v>
      </c>
      <c r="B1613" t="s">
        <v>319</v>
      </c>
      <c r="C1613" t="s">
        <v>13</v>
      </c>
      <c r="D1613" t="s">
        <v>14</v>
      </c>
      <c r="E1613" t="s">
        <v>133</v>
      </c>
      <c r="F1613" t="s">
        <v>247</v>
      </c>
      <c r="G1613">
        <v>0.48487000000000002</v>
      </c>
      <c r="H1613">
        <v>630569.4</v>
      </c>
      <c r="I1613">
        <v>3671995.77</v>
      </c>
      <c r="J1613">
        <v>-69.069999999999993</v>
      </c>
      <c r="K1613">
        <v>-69.069999999999993</v>
      </c>
      <c r="L1613">
        <v>0</v>
      </c>
      <c r="M1613">
        <v>16041724</v>
      </c>
      <c r="N1613" t="s">
        <v>25</v>
      </c>
      <c r="O1613">
        <v>24</v>
      </c>
      <c r="P1613">
        <v>32</v>
      </c>
      <c r="Q1613">
        <v>5963</v>
      </c>
    </row>
    <row r="1614" spans="1:17" x14ac:dyDescent="0.25">
      <c r="A1614" t="s">
        <v>375</v>
      </c>
      <c r="B1614" t="s">
        <v>319</v>
      </c>
      <c r="C1614" t="s">
        <v>13</v>
      </c>
      <c r="D1614" t="s">
        <v>14</v>
      </c>
      <c r="E1614" t="s">
        <v>133</v>
      </c>
      <c r="F1614" t="s">
        <v>248</v>
      </c>
      <c r="G1614">
        <v>0.43532999999999999</v>
      </c>
      <c r="H1614">
        <v>630714.82999999996</v>
      </c>
      <c r="I1614">
        <v>3672161.72</v>
      </c>
      <c r="J1614">
        <v>-68.86</v>
      </c>
      <c r="K1614">
        <v>-68.86</v>
      </c>
      <c r="L1614">
        <v>0</v>
      </c>
      <c r="M1614">
        <v>16052524</v>
      </c>
      <c r="N1614" t="s">
        <v>25</v>
      </c>
      <c r="O1614">
        <v>24</v>
      </c>
      <c r="P1614">
        <v>32</v>
      </c>
      <c r="Q1614">
        <v>5963</v>
      </c>
    </row>
    <row r="1615" spans="1:17" x14ac:dyDescent="0.25">
      <c r="A1615" t="s">
        <v>375</v>
      </c>
      <c r="B1615" t="s">
        <v>319</v>
      </c>
      <c r="C1615" t="s">
        <v>13</v>
      </c>
      <c r="D1615" t="s">
        <v>14</v>
      </c>
      <c r="E1615" t="s">
        <v>133</v>
      </c>
      <c r="F1615" t="s">
        <v>15</v>
      </c>
      <c r="G1615">
        <v>0.43428</v>
      </c>
      <c r="H1615">
        <v>630714.82999999996</v>
      </c>
      <c r="I1615">
        <v>3672161.72</v>
      </c>
      <c r="J1615">
        <v>-68.86</v>
      </c>
      <c r="K1615">
        <v>-68.86</v>
      </c>
      <c r="L1615">
        <v>0</v>
      </c>
      <c r="M1615">
        <v>16071124</v>
      </c>
      <c r="N1615" t="s">
        <v>25</v>
      </c>
      <c r="O1615">
        <v>24</v>
      </c>
      <c r="P1615">
        <v>32</v>
      </c>
      <c r="Q1615">
        <v>5963</v>
      </c>
    </row>
    <row r="1616" spans="1:17" x14ac:dyDescent="0.25">
      <c r="A1616" t="s">
        <v>375</v>
      </c>
      <c r="B1616" t="s">
        <v>319</v>
      </c>
      <c r="C1616" t="s">
        <v>13</v>
      </c>
      <c r="D1616" t="s">
        <v>14</v>
      </c>
      <c r="E1616" t="s">
        <v>219</v>
      </c>
      <c r="F1616" t="s">
        <v>4</v>
      </c>
      <c r="G1616">
        <v>0.64703999999999995</v>
      </c>
      <c r="H1616">
        <v>630569.4</v>
      </c>
      <c r="I1616">
        <v>3671995.77</v>
      </c>
      <c r="J1616">
        <v>-69.069999999999993</v>
      </c>
      <c r="K1616">
        <v>-69.069999999999993</v>
      </c>
      <c r="L1616">
        <v>0</v>
      </c>
      <c r="M1616">
        <v>16041524</v>
      </c>
      <c r="N1616" t="s">
        <v>25</v>
      </c>
      <c r="O1616">
        <v>24</v>
      </c>
      <c r="P1616">
        <v>32</v>
      </c>
      <c r="Q1616">
        <v>5963</v>
      </c>
    </row>
    <row r="1617" spans="1:17" x14ac:dyDescent="0.25">
      <c r="A1617" t="s">
        <v>375</v>
      </c>
      <c r="B1617" t="s">
        <v>319</v>
      </c>
      <c r="C1617" t="s">
        <v>13</v>
      </c>
      <c r="D1617" t="s">
        <v>14</v>
      </c>
      <c r="E1617" t="s">
        <v>219</v>
      </c>
      <c r="F1617" t="s">
        <v>6</v>
      </c>
      <c r="G1617">
        <v>0.59845000000000004</v>
      </c>
      <c r="H1617">
        <v>630593.64</v>
      </c>
      <c r="I1617">
        <v>3671995.77</v>
      </c>
      <c r="J1617">
        <v>-69.02</v>
      </c>
      <c r="K1617">
        <v>-69.02</v>
      </c>
      <c r="L1617">
        <v>0</v>
      </c>
      <c r="M1617">
        <v>16041524</v>
      </c>
      <c r="N1617" t="s">
        <v>25</v>
      </c>
      <c r="O1617">
        <v>24</v>
      </c>
      <c r="P1617">
        <v>32</v>
      </c>
      <c r="Q1617">
        <v>5963</v>
      </c>
    </row>
    <row r="1618" spans="1:17" x14ac:dyDescent="0.25">
      <c r="A1618" t="s">
        <v>375</v>
      </c>
      <c r="B1618" t="s">
        <v>319</v>
      </c>
      <c r="C1618" t="s">
        <v>13</v>
      </c>
      <c r="D1618" t="s">
        <v>14</v>
      </c>
      <c r="E1618" t="s">
        <v>219</v>
      </c>
      <c r="F1618" t="s">
        <v>246</v>
      </c>
      <c r="G1618">
        <v>0.52263000000000004</v>
      </c>
      <c r="H1618">
        <v>630593.64</v>
      </c>
      <c r="I1618">
        <v>3671995.77</v>
      </c>
      <c r="J1618">
        <v>-69.02</v>
      </c>
      <c r="K1618">
        <v>-69.02</v>
      </c>
      <c r="L1618">
        <v>0</v>
      </c>
      <c r="M1618">
        <v>16120224</v>
      </c>
      <c r="N1618" t="s">
        <v>25</v>
      </c>
      <c r="O1618">
        <v>24</v>
      </c>
      <c r="P1618">
        <v>32</v>
      </c>
      <c r="Q1618">
        <v>5963</v>
      </c>
    </row>
    <row r="1619" spans="1:17" x14ac:dyDescent="0.25">
      <c r="A1619" t="s">
        <v>375</v>
      </c>
      <c r="B1619" t="s">
        <v>319</v>
      </c>
      <c r="C1619" t="s">
        <v>13</v>
      </c>
      <c r="D1619" t="s">
        <v>14</v>
      </c>
      <c r="E1619" t="s">
        <v>219</v>
      </c>
      <c r="F1619" t="s">
        <v>247</v>
      </c>
      <c r="G1619">
        <v>0.47216999999999998</v>
      </c>
      <c r="H1619">
        <v>630593.64</v>
      </c>
      <c r="I1619">
        <v>3671995.77</v>
      </c>
      <c r="J1619">
        <v>-69.02</v>
      </c>
      <c r="K1619">
        <v>-69.02</v>
      </c>
      <c r="L1619">
        <v>0</v>
      </c>
      <c r="M1619">
        <v>16041724</v>
      </c>
      <c r="N1619" t="s">
        <v>25</v>
      </c>
      <c r="O1619">
        <v>24</v>
      </c>
      <c r="P1619">
        <v>32</v>
      </c>
      <c r="Q1619">
        <v>5963</v>
      </c>
    </row>
    <row r="1620" spans="1:17" x14ac:dyDescent="0.25">
      <c r="A1620" t="s">
        <v>375</v>
      </c>
      <c r="B1620" t="s">
        <v>319</v>
      </c>
      <c r="C1620" t="s">
        <v>13</v>
      </c>
      <c r="D1620" t="s">
        <v>14</v>
      </c>
      <c r="E1620" t="s">
        <v>219</v>
      </c>
      <c r="F1620" t="s">
        <v>248</v>
      </c>
      <c r="G1620">
        <v>0.43961</v>
      </c>
      <c r="H1620">
        <v>630714.82999999996</v>
      </c>
      <c r="I1620">
        <v>3672138.02</v>
      </c>
      <c r="J1620">
        <v>-68.86</v>
      </c>
      <c r="K1620">
        <v>-68.86</v>
      </c>
      <c r="L1620">
        <v>0</v>
      </c>
      <c r="M1620">
        <v>16052524</v>
      </c>
      <c r="N1620" t="s">
        <v>25</v>
      </c>
      <c r="O1620">
        <v>24</v>
      </c>
      <c r="P1620">
        <v>32</v>
      </c>
      <c r="Q1620">
        <v>5963</v>
      </c>
    </row>
    <row r="1621" spans="1:17" x14ac:dyDescent="0.25">
      <c r="A1621" t="s">
        <v>375</v>
      </c>
      <c r="B1621" t="s">
        <v>319</v>
      </c>
      <c r="C1621" t="s">
        <v>13</v>
      </c>
      <c r="D1621" t="s">
        <v>14</v>
      </c>
      <c r="E1621" t="s">
        <v>219</v>
      </c>
      <c r="F1621" t="s">
        <v>15</v>
      </c>
      <c r="G1621">
        <v>0.43059999999999998</v>
      </c>
      <c r="H1621">
        <v>630714.82999999996</v>
      </c>
      <c r="I1621">
        <v>3672138.02</v>
      </c>
      <c r="J1621">
        <v>-68.86</v>
      </c>
      <c r="K1621">
        <v>-68.86</v>
      </c>
      <c r="L1621">
        <v>0</v>
      </c>
      <c r="M1621">
        <v>16071124</v>
      </c>
      <c r="N1621" t="s">
        <v>25</v>
      </c>
      <c r="O1621">
        <v>24</v>
      </c>
      <c r="P1621">
        <v>32</v>
      </c>
      <c r="Q1621">
        <v>5963</v>
      </c>
    </row>
    <row r="1622" spans="1:17" x14ac:dyDescent="0.25">
      <c r="A1622" t="s">
        <v>375</v>
      </c>
      <c r="B1622" t="s">
        <v>319</v>
      </c>
      <c r="C1622" t="s">
        <v>13</v>
      </c>
      <c r="D1622" t="s">
        <v>14</v>
      </c>
      <c r="E1622" t="s">
        <v>220</v>
      </c>
      <c r="F1622" t="s">
        <v>4</v>
      </c>
      <c r="G1622">
        <v>0.65246999999999999</v>
      </c>
      <c r="H1622">
        <v>630593.64</v>
      </c>
      <c r="I1622">
        <v>3671995.77</v>
      </c>
      <c r="J1622">
        <v>-69.02</v>
      </c>
      <c r="K1622">
        <v>-69.02</v>
      </c>
      <c r="L1622">
        <v>0</v>
      </c>
      <c r="M1622">
        <v>16041524</v>
      </c>
      <c r="N1622" t="s">
        <v>25</v>
      </c>
      <c r="O1622">
        <v>24</v>
      </c>
      <c r="P1622">
        <v>32</v>
      </c>
      <c r="Q1622">
        <v>5963</v>
      </c>
    </row>
    <row r="1623" spans="1:17" x14ac:dyDescent="0.25">
      <c r="A1623" t="s">
        <v>375</v>
      </c>
      <c r="B1623" t="s">
        <v>319</v>
      </c>
      <c r="C1623" t="s">
        <v>13</v>
      </c>
      <c r="D1623" t="s">
        <v>14</v>
      </c>
      <c r="E1623" t="s">
        <v>220</v>
      </c>
      <c r="F1623" t="s">
        <v>6</v>
      </c>
      <c r="G1623">
        <v>0.57072999999999996</v>
      </c>
      <c r="H1623">
        <v>630593.64</v>
      </c>
      <c r="I1623">
        <v>3671995.77</v>
      </c>
      <c r="J1623">
        <v>-69.02</v>
      </c>
      <c r="K1623">
        <v>-69.02</v>
      </c>
      <c r="L1623">
        <v>0</v>
      </c>
      <c r="M1623">
        <v>16120324</v>
      </c>
      <c r="N1623" t="s">
        <v>25</v>
      </c>
      <c r="O1623">
        <v>24</v>
      </c>
      <c r="P1623">
        <v>32</v>
      </c>
      <c r="Q1623">
        <v>5963</v>
      </c>
    </row>
    <row r="1624" spans="1:17" x14ac:dyDescent="0.25">
      <c r="A1624" t="s">
        <v>375</v>
      </c>
      <c r="B1624" t="s">
        <v>319</v>
      </c>
      <c r="C1624" t="s">
        <v>13</v>
      </c>
      <c r="D1624" t="s">
        <v>14</v>
      </c>
      <c r="E1624" t="s">
        <v>220</v>
      </c>
      <c r="F1624" t="s">
        <v>246</v>
      </c>
      <c r="G1624">
        <v>0.54935</v>
      </c>
      <c r="H1624">
        <v>630593.64</v>
      </c>
      <c r="I1624">
        <v>3671995.77</v>
      </c>
      <c r="J1624">
        <v>-69.02</v>
      </c>
      <c r="K1624">
        <v>-69.02</v>
      </c>
      <c r="L1624">
        <v>0</v>
      </c>
      <c r="M1624">
        <v>16120224</v>
      </c>
      <c r="N1624" t="s">
        <v>25</v>
      </c>
      <c r="O1624">
        <v>24</v>
      </c>
      <c r="P1624">
        <v>32</v>
      </c>
      <c r="Q1624">
        <v>5963</v>
      </c>
    </row>
    <row r="1625" spans="1:17" x14ac:dyDescent="0.25">
      <c r="A1625" t="s">
        <v>375</v>
      </c>
      <c r="B1625" t="s">
        <v>319</v>
      </c>
      <c r="C1625" t="s">
        <v>13</v>
      </c>
      <c r="D1625" t="s">
        <v>14</v>
      </c>
      <c r="E1625" t="s">
        <v>220</v>
      </c>
      <c r="F1625" t="s">
        <v>247</v>
      </c>
      <c r="G1625">
        <v>0.45104</v>
      </c>
      <c r="H1625">
        <v>630593.64</v>
      </c>
      <c r="I1625">
        <v>3671995.77</v>
      </c>
      <c r="J1625">
        <v>-69.02</v>
      </c>
      <c r="K1625">
        <v>-69.02</v>
      </c>
      <c r="L1625">
        <v>0</v>
      </c>
      <c r="M1625">
        <v>16041724</v>
      </c>
      <c r="N1625" t="s">
        <v>25</v>
      </c>
      <c r="O1625">
        <v>24</v>
      </c>
      <c r="P1625">
        <v>32</v>
      </c>
      <c r="Q1625">
        <v>5963</v>
      </c>
    </row>
    <row r="1626" spans="1:17" x14ac:dyDescent="0.25">
      <c r="A1626" t="s">
        <v>375</v>
      </c>
      <c r="B1626" t="s">
        <v>319</v>
      </c>
      <c r="C1626" t="s">
        <v>13</v>
      </c>
      <c r="D1626" t="s">
        <v>14</v>
      </c>
      <c r="E1626" t="s">
        <v>220</v>
      </c>
      <c r="F1626" t="s">
        <v>248</v>
      </c>
      <c r="G1626">
        <v>0.42462</v>
      </c>
      <c r="H1626">
        <v>630714.82999999996</v>
      </c>
      <c r="I1626">
        <v>3672138.02</v>
      </c>
      <c r="J1626">
        <v>-68.86</v>
      </c>
      <c r="K1626">
        <v>-68.86</v>
      </c>
      <c r="L1626">
        <v>0</v>
      </c>
      <c r="M1626">
        <v>16052524</v>
      </c>
      <c r="N1626" t="s">
        <v>25</v>
      </c>
      <c r="O1626">
        <v>24</v>
      </c>
      <c r="P1626">
        <v>32</v>
      </c>
      <c r="Q1626">
        <v>5963</v>
      </c>
    </row>
    <row r="1627" spans="1:17" x14ac:dyDescent="0.25">
      <c r="A1627" t="s">
        <v>375</v>
      </c>
      <c r="B1627" t="s">
        <v>319</v>
      </c>
      <c r="C1627" t="s">
        <v>13</v>
      </c>
      <c r="D1627" t="s">
        <v>14</v>
      </c>
      <c r="E1627" t="s">
        <v>220</v>
      </c>
      <c r="F1627" t="s">
        <v>15</v>
      </c>
      <c r="G1627">
        <v>0.42433999999999999</v>
      </c>
      <c r="H1627">
        <v>630714.82999999996</v>
      </c>
      <c r="I1627">
        <v>3672138.02</v>
      </c>
      <c r="J1627">
        <v>-68.86</v>
      </c>
      <c r="K1627">
        <v>-68.86</v>
      </c>
      <c r="L1627">
        <v>0</v>
      </c>
      <c r="M1627">
        <v>16052424</v>
      </c>
      <c r="N1627" t="s">
        <v>25</v>
      </c>
      <c r="O1627">
        <v>24</v>
      </c>
      <c r="P1627">
        <v>32</v>
      </c>
      <c r="Q1627">
        <v>5963</v>
      </c>
    </row>
    <row r="1628" spans="1:17" x14ac:dyDescent="0.25">
      <c r="A1628" t="s">
        <v>375</v>
      </c>
      <c r="B1628" t="s">
        <v>319</v>
      </c>
      <c r="C1628" t="s">
        <v>13</v>
      </c>
      <c r="D1628" t="s">
        <v>14</v>
      </c>
      <c r="E1628" t="s">
        <v>221</v>
      </c>
      <c r="F1628" t="s">
        <v>4</v>
      </c>
      <c r="G1628">
        <v>0.61668000000000001</v>
      </c>
      <c r="H1628">
        <v>630593.64</v>
      </c>
      <c r="I1628">
        <v>3671995.77</v>
      </c>
      <c r="J1628">
        <v>-69.02</v>
      </c>
      <c r="K1628">
        <v>-69.02</v>
      </c>
      <c r="L1628">
        <v>0</v>
      </c>
      <c r="M1628">
        <v>16041524</v>
      </c>
      <c r="N1628" t="s">
        <v>25</v>
      </c>
      <c r="O1628">
        <v>24</v>
      </c>
      <c r="P1628">
        <v>32</v>
      </c>
      <c r="Q1628">
        <v>5963</v>
      </c>
    </row>
    <row r="1629" spans="1:17" x14ac:dyDescent="0.25">
      <c r="A1629" t="s">
        <v>375</v>
      </c>
      <c r="B1629" t="s">
        <v>319</v>
      </c>
      <c r="C1629" t="s">
        <v>13</v>
      </c>
      <c r="D1629" t="s">
        <v>14</v>
      </c>
      <c r="E1629" t="s">
        <v>221</v>
      </c>
      <c r="F1629" t="s">
        <v>6</v>
      </c>
      <c r="G1629">
        <v>0.50460000000000005</v>
      </c>
      <c r="H1629">
        <v>630593.64</v>
      </c>
      <c r="I1629">
        <v>3671995.77</v>
      </c>
      <c r="J1629">
        <v>-69.02</v>
      </c>
      <c r="K1629">
        <v>-69.02</v>
      </c>
      <c r="L1629">
        <v>0</v>
      </c>
      <c r="M1629">
        <v>16120224</v>
      </c>
      <c r="N1629" t="s">
        <v>25</v>
      </c>
      <c r="O1629">
        <v>24</v>
      </c>
      <c r="P1629">
        <v>32</v>
      </c>
      <c r="Q1629">
        <v>5963</v>
      </c>
    </row>
    <row r="1630" spans="1:17" x14ac:dyDescent="0.25">
      <c r="A1630" t="s">
        <v>375</v>
      </c>
      <c r="B1630" t="s">
        <v>319</v>
      </c>
      <c r="C1630" t="s">
        <v>13</v>
      </c>
      <c r="D1630" t="s">
        <v>14</v>
      </c>
      <c r="E1630" t="s">
        <v>221</v>
      </c>
      <c r="F1630" t="s">
        <v>246</v>
      </c>
      <c r="G1630">
        <v>0.44006000000000001</v>
      </c>
      <c r="H1630">
        <v>630714.82999999996</v>
      </c>
      <c r="I1630">
        <v>3672138.02</v>
      </c>
      <c r="J1630">
        <v>-68.86</v>
      </c>
      <c r="K1630">
        <v>-68.86</v>
      </c>
      <c r="L1630">
        <v>0</v>
      </c>
      <c r="M1630">
        <v>16032224</v>
      </c>
      <c r="N1630" t="s">
        <v>25</v>
      </c>
      <c r="O1630">
        <v>24</v>
      </c>
      <c r="P1630">
        <v>32</v>
      </c>
      <c r="Q1630">
        <v>5963</v>
      </c>
    </row>
    <row r="1631" spans="1:17" x14ac:dyDescent="0.25">
      <c r="A1631" t="s">
        <v>375</v>
      </c>
      <c r="B1631" t="s">
        <v>319</v>
      </c>
      <c r="C1631" t="s">
        <v>13</v>
      </c>
      <c r="D1631" t="s">
        <v>14</v>
      </c>
      <c r="E1631" t="s">
        <v>221</v>
      </c>
      <c r="F1631" t="s">
        <v>247</v>
      </c>
      <c r="G1631">
        <v>0.41737999999999997</v>
      </c>
      <c r="H1631">
        <v>630714.82999999996</v>
      </c>
      <c r="I1631">
        <v>3672114.31</v>
      </c>
      <c r="J1631">
        <v>-68.73</v>
      </c>
      <c r="K1631">
        <v>-68.73</v>
      </c>
      <c r="L1631">
        <v>0</v>
      </c>
      <c r="M1631">
        <v>16100224</v>
      </c>
      <c r="N1631" t="s">
        <v>25</v>
      </c>
      <c r="O1631">
        <v>24</v>
      </c>
      <c r="P1631">
        <v>32</v>
      </c>
      <c r="Q1631">
        <v>5963</v>
      </c>
    </row>
    <row r="1632" spans="1:17" x14ac:dyDescent="0.25">
      <c r="A1632" t="s">
        <v>375</v>
      </c>
      <c r="B1632" t="s">
        <v>319</v>
      </c>
      <c r="C1632" t="s">
        <v>13</v>
      </c>
      <c r="D1632" t="s">
        <v>14</v>
      </c>
      <c r="E1632" t="s">
        <v>221</v>
      </c>
      <c r="F1632" t="s">
        <v>248</v>
      </c>
      <c r="G1632">
        <v>0.39044000000000001</v>
      </c>
      <c r="H1632">
        <v>630714.82999999996</v>
      </c>
      <c r="I1632">
        <v>3672114.31</v>
      </c>
      <c r="J1632">
        <v>-68.73</v>
      </c>
      <c r="K1632">
        <v>-68.73</v>
      </c>
      <c r="L1632">
        <v>0</v>
      </c>
      <c r="M1632">
        <v>16052524</v>
      </c>
      <c r="N1632" t="s">
        <v>25</v>
      </c>
      <c r="O1632">
        <v>24</v>
      </c>
      <c r="P1632">
        <v>32</v>
      </c>
      <c r="Q1632">
        <v>5963</v>
      </c>
    </row>
    <row r="1633" spans="1:17" x14ac:dyDescent="0.25">
      <c r="A1633" t="s">
        <v>375</v>
      </c>
      <c r="B1633" t="s">
        <v>319</v>
      </c>
      <c r="C1633" t="s">
        <v>13</v>
      </c>
      <c r="D1633" t="s">
        <v>14</v>
      </c>
      <c r="E1633" t="s">
        <v>221</v>
      </c>
      <c r="F1633" t="s">
        <v>15</v>
      </c>
      <c r="G1633">
        <v>0.38729999999999998</v>
      </c>
      <c r="H1633">
        <v>630714.82999999996</v>
      </c>
      <c r="I1633">
        <v>3672114.31</v>
      </c>
      <c r="J1633">
        <v>-68.73</v>
      </c>
      <c r="K1633">
        <v>-68.73</v>
      </c>
      <c r="L1633">
        <v>0</v>
      </c>
      <c r="M1633">
        <v>16071124</v>
      </c>
      <c r="N1633" t="s">
        <v>25</v>
      </c>
      <c r="O1633">
        <v>24</v>
      </c>
      <c r="P1633">
        <v>32</v>
      </c>
      <c r="Q1633">
        <v>5963</v>
      </c>
    </row>
    <row r="1634" spans="1:17" x14ac:dyDescent="0.25">
      <c r="A1634" t="s">
        <v>375</v>
      </c>
      <c r="B1634" t="s">
        <v>319</v>
      </c>
      <c r="C1634" t="s">
        <v>13</v>
      </c>
      <c r="D1634" t="s">
        <v>14</v>
      </c>
      <c r="E1634" t="s">
        <v>222</v>
      </c>
      <c r="F1634" t="s">
        <v>4</v>
      </c>
      <c r="G1634">
        <v>0.45177</v>
      </c>
      <c r="H1634">
        <v>630593.64</v>
      </c>
      <c r="I1634">
        <v>3671995.77</v>
      </c>
      <c r="J1634">
        <v>-69.02</v>
      </c>
      <c r="K1634">
        <v>-69.02</v>
      </c>
      <c r="L1634">
        <v>0</v>
      </c>
      <c r="M1634">
        <v>16041524</v>
      </c>
      <c r="N1634" t="s">
        <v>25</v>
      </c>
      <c r="O1634">
        <v>24</v>
      </c>
      <c r="P1634">
        <v>32</v>
      </c>
      <c r="Q1634">
        <v>5963</v>
      </c>
    </row>
    <row r="1635" spans="1:17" x14ac:dyDescent="0.25">
      <c r="A1635" t="s">
        <v>375</v>
      </c>
      <c r="B1635" t="s">
        <v>319</v>
      </c>
      <c r="C1635" t="s">
        <v>13</v>
      </c>
      <c r="D1635" t="s">
        <v>14</v>
      </c>
      <c r="E1635" t="s">
        <v>222</v>
      </c>
      <c r="F1635" t="s">
        <v>6</v>
      </c>
      <c r="G1635">
        <v>0.39145999999999997</v>
      </c>
      <c r="H1635">
        <v>630714.82999999996</v>
      </c>
      <c r="I1635">
        <v>3672114.31</v>
      </c>
      <c r="J1635">
        <v>-68.73</v>
      </c>
      <c r="K1635">
        <v>-68.73</v>
      </c>
      <c r="L1635">
        <v>0</v>
      </c>
      <c r="M1635">
        <v>16032224</v>
      </c>
      <c r="N1635" t="s">
        <v>25</v>
      </c>
      <c r="O1635">
        <v>24</v>
      </c>
      <c r="P1635">
        <v>32</v>
      </c>
      <c r="Q1635">
        <v>5963</v>
      </c>
    </row>
    <row r="1636" spans="1:17" x14ac:dyDescent="0.25">
      <c r="A1636" t="s">
        <v>375</v>
      </c>
      <c r="B1636" t="s">
        <v>319</v>
      </c>
      <c r="C1636" t="s">
        <v>13</v>
      </c>
      <c r="D1636" t="s">
        <v>14</v>
      </c>
      <c r="E1636" t="s">
        <v>222</v>
      </c>
      <c r="F1636" t="s">
        <v>246</v>
      </c>
      <c r="G1636">
        <v>0.37779000000000001</v>
      </c>
      <c r="H1636">
        <v>630714.82999999996</v>
      </c>
      <c r="I1636">
        <v>3672114.31</v>
      </c>
      <c r="J1636">
        <v>-68.73</v>
      </c>
      <c r="K1636">
        <v>-68.73</v>
      </c>
      <c r="L1636">
        <v>0</v>
      </c>
      <c r="M1636">
        <v>16042524</v>
      </c>
      <c r="N1636" t="s">
        <v>25</v>
      </c>
      <c r="O1636">
        <v>24</v>
      </c>
      <c r="P1636">
        <v>32</v>
      </c>
      <c r="Q1636">
        <v>5963</v>
      </c>
    </row>
    <row r="1637" spans="1:17" x14ac:dyDescent="0.25">
      <c r="A1637" t="s">
        <v>375</v>
      </c>
      <c r="B1637" t="s">
        <v>319</v>
      </c>
      <c r="C1637" t="s">
        <v>13</v>
      </c>
      <c r="D1637" t="s">
        <v>14</v>
      </c>
      <c r="E1637" t="s">
        <v>222</v>
      </c>
      <c r="F1637" t="s">
        <v>247</v>
      </c>
      <c r="G1637">
        <v>0.34771000000000002</v>
      </c>
      <c r="H1637">
        <v>630714.82999999996</v>
      </c>
      <c r="I1637">
        <v>3672114.31</v>
      </c>
      <c r="J1637">
        <v>-68.73</v>
      </c>
      <c r="K1637">
        <v>-68.73</v>
      </c>
      <c r="L1637">
        <v>0</v>
      </c>
      <c r="M1637">
        <v>16100224</v>
      </c>
      <c r="N1637" t="s">
        <v>25</v>
      </c>
      <c r="O1637">
        <v>24</v>
      </c>
      <c r="P1637">
        <v>32</v>
      </c>
      <c r="Q1637">
        <v>5963</v>
      </c>
    </row>
    <row r="1638" spans="1:17" x14ac:dyDescent="0.25">
      <c r="A1638" t="s">
        <v>375</v>
      </c>
      <c r="B1638" t="s">
        <v>319</v>
      </c>
      <c r="C1638" t="s">
        <v>13</v>
      </c>
      <c r="D1638" t="s">
        <v>14</v>
      </c>
      <c r="E1638" t="s">
        <v>222</v>
      </c>
      <c r="F1638" t="s">
        <v>248</v>
      </c>
      <c r="G1638">
        <v>0.33715000000000001</v>
      </c>
      <c r="H1638">
        <v>630714.82999999996</v>
      </c>
      <c r="I1638">
        <v>3672114.31</v>
      </c>
      <c r="J1638">
        <v>-68.73</v>
      </c>
      <c r="K1638">
        <v>-68.73</v>
      </c>
      <c r="L1638">
        <v>0</v>
      </c>
      <c r="M1638">
        <v>16032824</v>
      </c>
      <c r="N1638" t="s">
        <v>25</v>
      </c>
      <c r="O1638">
        <v>24</v>
      </c>
      <c r="P1638">
        <v>32</v>
      </c>
      <c r="Q1638">
        <v>5963</v>
      </c>
    </row>
    <row r="1639" spans="1:17" x14ac:dyDescent="0.25">
      <c r="A1639" t="s">
        <v>375</v>
      </c>
      <c r="B1639" t="s">
        <v>319</v>
      </c>
      <c r="C1639" t="s">
        <v>13</v>
      </c>
      <c r="D1639" t="s">
        <v>14</v>
      </c>
      <c r="E1639" t="s">
        <v>222</v>
      </c>
      <c r="F1639" t="s">
        <v>15</v>
      </c>
      <c r="G1639">
        <v>0.32808999999999999</v>
      </c>
      <c r="H1639">
        <v>630714.82999999996</v>
      </c>
      <c r="I1639">
        <v>3672114.31</v>
      </c>
      <c r="J1639">
        <v>-68.73</v>
      </c>
      <c r="K1639">
        <v>-68.73</v>
      </c>
      <c r="L1639">
        <v>0</v>
      </c>
      <c r="M1639">
        <v>16052424</v>
      </c>
      <c r="N1639" t="s">
        <v>25</v>
      </c>
      <c r="O1639">
        <v>24</v>
      </c>
      <c r="P1639">
        <v>32</v>
      </c>
      <c r="Q1639">
        <v>5963</v>
      </c>
    </row>
    <row r="1640" spans="1:17" x14ac:dyDescent="0.25">
      <c r="A1640" t="s">
        <v>375</v>
      </c>
      <c r="B1640" t="s">
        <v>319</v>
      </c>
      <c r="C1640" t="s">
        <v>13</v>
      </c>
      <c r="D1640" t="s">
        <v>14</v>
      </c>
      <c r="E1640" t="s">
        <v>223</v>
      </c>
      <c r="F1640" t="s">
        <v>4</v>
      </c>
      <c r="G1640">
        <v>0.34560999999999997</v>
      </c>
      <c r="H1640">
        <v>630725</v>
      </c>
      <c r="I1640">
        <v>3672100</v>
      </c>
      <c r="J1640">
        <v>-68.84</v>
      </c>
      <c r="K1640">
        <v>-68.84</v>
      </c>
      <c r="L1640">
        <v>0</v>
      </c>
      <c r="M1640">
        <v>16042824</v>
      </c>
      <c r="N1640" t="s">
        <v>25</v>
      </c>
      <c r="O1640">
        <v>24</v>
      </c>
      <c r="P1640">
        <v>32</v>
      </c>
      <c r="Q1640">
        <v>5963</v>
      </c>
    </row>
    <row r="1641" spans="1:17" x14ac:dyDescent="0.25">
      <c r="A1641" t="s">
        <v>375</v>
      </c>
      <c r="B1641" t="s">
        <v>319</v>
      </c>
      <c r="C1641" t="s">
        <v>13</v>
      </c>
      <c r="D1641" t="s">
        <v>14</v>
      </c>
      <c r="E1641" t="s">
        <v>223</v>
      </c>
      <c r="F1641" t="s">
        <v>6</v>
      </c>
      <c r="G1641">
        <v>0.31892999999999999</v>
      </c>
      <c r="H1641">
        <v>630714.82999999996</v>
      </c>
      <c r="I1641">
        <v>3672114.31</v>
      </c>
      <c r="J1641">
        <v>-68.73</v>
      </c>
      <c r="K1641">
        <v>-68.73</v>
      </c>
      <c r="L1641">
        <v>0</v>
      </c>
      <c r="M1641">
        <v>16042524</v>
      </c>
      <c r="N1641" t="s">
        <v>25</v>
      </c>
      <c r="O1641">
        <v>24</v>
      </c>
      <c r="P1641">
        <v>32</v>
      </c>
      <c r="Q1641">
        <v>5963</v>
      </c>
    </row>
    <row r="1642" spans="1:17" x14ac:dyDescent="0.25">
      <c r="A1642" t="s">
        <v>375</v>
      </c>
      <c r="B1642" t="s">
        <v>319</v>
      </c>
      <c r="C1642" t="s">
        <v>13</v>
      </c>
      <c r="D1642" t="s">
        <v>14</v>
      </c>
      <c r="E1642" t="s">
        <v>223</v>
      </c>
      <c r="F1642" t="s">
        <v>246</v>
      </c>
      <c r="G1642">
        <v>0.28003</v>
      </c>
      <c r="H1642">
        <v>630714.82999999996</v>
      </c>
      <c r="I1642">
        <v>3672114.31</v>
      </c>
      <c r="J1642">
        <v>-68.73</v>
      </c>
      <c r="K1642">
        <v>-68.73</v>
      </c>
      <c r="L1642">
        <v>0</v>
      </c>
      <c r="M1642">
        <v>16032824</v>
      </c>
      <c r="N1642" t="s">
        <v>25</v>
      </c>
      <c r="O1642">
        <v>24</v>
      </c>
      <c r="P1642">
        <v>32</v>
      </c>
      <c r="Q1642">
        <v>5963</v>
      </c>
    </row>
    <row r="1643" spans="1:17" x14ac:dyDescent="0.25">
      <c r="A1643" t="s">
        <v>375</v>
      </c>
      <c r="B1643" t="s">
        <v>319</v>
      </c>
      <c r="C1643" t="s">
        <v>13</v>
      </c>
      <c r="D1643" t="s">
        <v>14</v>
      </c>
      <c r="E1643" t="s">
        <v>223</v>
      </c>
      <c r="F1643" t="s">
        <v>247</v>
      </c>
      <c r="G1643">
        <v>0.27853</v>
      </c>
      <c r="H1643">
        <v>630714.82999999996</v>
      </c>
      <c r="I1643">
        <v>3672090.6</v>
      </c>
      <c r="J1643">
        <v>-68.86</v>
      </c>
      <c r="K1643">
        <v>-68.86</v>
      </c>
      <c r="L1643">
        <v>0</v>
      </c>
      <c r="M1643">
        <v>16052424</v>
      </c>
      <c r="N1643" t="s">
        <v>25</v>
      </c>
      <c r="O1643">
        <v>24</v>
      </c>
      <c r="P1643">
        <v>32</v>
      </c>
      <c r="Q1643">
        <v>5963</v>
      </c>
    </row>
    <row r="1644" spans="1:17" x14ac:dyDescent="0.25">
      <c r="A1644" t="s">
        <v>375</v>
      </c>
      <c r="B1644" t="s">
        <v>319</v>
      </c>
      <c r="C1644" t="s">
        <v>13</v>
      </c>
      <c r="D1644" t="s">
        <v>14</v>
      </c>
      <c r="E1644" t="s">
        <v>223</v>
      </c>
      <c r="F1644" t="s">
        <v>248</v>
      </c>
      <c r="G1644">
        <v>0.26389000000000001</v>
      </c>
      <c r="H1644">
        <v>630714.82999999996</v>
      </c>
      <c r="I1644">
        <v>3672114.31</v>
      </c>
      <c r="J1644">
        <v>-68.73</v>
      </c>
      <c r="K1644">
        <v>-68.73</v>
      </c>
      <c r="L1644">
        <v>0</v>
      </c>
      <c r="M1644">
        <v>16032924</v>
      </c>
      <c r="N1644" t="s">
        <v>25</v>
      </c>
      <c r="O1644">
        <v>24</v>
      </c>
      <c r="P1644">
        <v>32</v>
      </c>
      <c r="Q1644">
        <v>5963</v>
      </c>
    </row>
    <row r="1645" spans="1:17" x14ac:dyDescent="0.25">
      <c r="A1645" t="s">
        <v>375</v>
      </c>
      <c r="B1645" t="s">
        <v>319</v>
      </c>
      <c r="C1645" t="s">
        <v>13</v>
      </c>
      <c r="D1645" t="s">
        <v>14</v>
      </c>
      <c r="E1645" t="s">
        <v>223</v>
      </c>
      <c r="F1645" t="s">
        <v>15</v>
      </c>
      <c r="G1645">
        <v>0.25180999999999998</v>
      </c>
      <c r="H1645">
        <v>630725</v>
      </c>
      <c r="I1645">
        <v>3672100</v>
      </c>
      <c r="J1645">
        <v>-68.84</v>
      </c>
      <c r="K1645">
        <v>-68.84</v>
      </c>
      <c r="L1645">
        <v>0</v>
      </c>
      <c r="M1645">
        <v>16052424</v>
      </c>
      <c r="N1645" t="s">
        <v>25</v>
      </c>
      <c r="O1645">
        <v>24</v>
      </c>
      <c r="P1645">
        <v>32</v>
      </c>
      <c r="Q1645">
        <v>5963</v>
      </c>
    </row>
    <row r="1646" spans="1:17" x14ac:dyDescent="0.25">
      <c r="A1646" t="s">
        <v>375</v>
      </c>
      <c r="B1646" t="s">
        <v>319</v>
      </c>
      <c r="C1646" t="s">
        <v>13</v>
      </c>
      <c r="D1646" t="s">
        <v>14</v>
      </c>
      <c r="E1646" t="s">
        <v>224</v>
      </c>
      <c r="F1646" t="s">
        <v>4</v>
      </c>
      <c r="G1646">
        <v>0.25651000000000002</v>
      </c>
      <c r="H1646">
        <v>630714.82999999996</v>
      </c>
      <c r="I1646">
        <v>3672090.6</v>
      </c>
      <c r="J1646">
        <v>-68.86</v>
      </c>
      <c r="K1646">
        <v>-68.86</v>
      </c>
      <c r="L1646">
        <v>0</v>
      </c>
      <c r="M1646">
        <v>16042824</v>
      </c>
      <c r="N1646" t="s">
        <v>25</v>
      </c>
      <c r="O1646">
        <v>24</v>
      </c>
      <c r="P1646">
        <v>32</v>
      </c>
      <c r="Q1646">
        <v>5963</v>
      </c>
    </row>
    <row r="1647" spans="1:17" x14ac:dyDescent="0.25">
      <c r="A1647" t="s">
        <v>375</v>
      </c>
      <c r="B1647" t="s">
        <v>319</v>
      </c>
      <c r="C1647" t="s">
        <v>13</v>
      </c>
      <c r="D1647" t="s">
        <v>14</v>
      </c>
      <c r="E1647" t="s">
        <v>224</v>
      </c>
      <c r="F1647" t="s">
        <v>6</v>
      </c>
      <c r="G1647">
        <v>0.23622000000000001</v>
      </c>
      <c r="H1647">
        <v>630725</v>
      </c>
      <c r="I1647">
        <v>3672100</v>
      </c>
      <c r="J1647">
        <v>-68.84</v>
      </c>
      <c r="K1647">
        <v>-68.84</v>
      </c>
      <c r="L1647">
        <v>0</v>
      </c>
      <c r="M1647">
        <v>16042524</v>
      </c>
      <c r="N1647" t="s">
        <v>25</v>
      </c>
      <c r="O1647">
        <v>24</v>
      </c>
      <c r="P1647">
        <v>32</v>
      </c>
      <c r="Q1647">
        <v>5963</v>
      </c>
    </row>
    <row r="1648" spans="1:17" x14ac:dyDescent="0.25">
      <c r="A1648" t="s">
        <v>375</v>
      </c>
      <c r="B1648" t="s">
        <v>319</v>
      </c>
      <c r="C1648" t="s">
        <v>13</v>
      </c>
      <c r="D1648" t="s">
        <v>14</v>
      </c>
      <c r="E1648" t="s">
        <v>224</v>
      </c>
      <c r="F1648" t="s">
        <v>246</v>
      </c>
      <c r="G1648">
        <v>0.22800999999999999</v>
      </c>
      <c r="H1648">
        <v>630725</v>
      </c>
      <c r="I1648">
        <v>3672100</v>
      </c>
      <c r="J1648">
        <v>-68.84</v>
      </c>
      <c r="K1648">
        <v>-68.84</v>
      </c>
      <c r="L1648">
        <v>0</v>
      </c>
      <c r="M1648">
        <v>16032824</v>
      </c>
      <c r="N1648" t="s">
        <v>25</v>
      </c>
      <c r="O1648">
        <v>24</v>
      </c>
      <c r="P1648">
        <v>32</v>
      </c>
      <c r="Q1648">
        <v>5963</v>
      </c>
    </row>
    <row r="1649" spans="1:17" x14ac:dyDescent="0.25">
      <c r="A1649" t="s">
        <v>375</v>
      </c>
      <c r="B1649" t="s">
        <v>319</v>
      </c>
      <c r="C1649" t="s">
        <v>13</v>
      </c>
      <c r="D1649" t="s">
        <v>14</v>
      </c>
      <c r="E1649" t="s">
        <v>224</v>
      </c>
      <c r="F1649" t="s">
        <v>247</v>
      </c>
      <c r="G1649">
        <v>0.2094</v>
      </c>
      <c r="H1649">
        <v>630714.82999999996</v>
      </c>
      <c r="I1649">
        <v>3672090.6</v>
      </c>
      <c r="J1649">
        <v>-68.86</v>
      </c>
      <c r="K1649">
        <v>-68.86</v>
      </c>
      <c r="L1649">
        <v>0</v>
      </c>
      <c r="M1649">
        <v>16032224</v>
      </c>
      <c r="N1649" t="s">
        <v>25</v>
      </c>
      <c r="O1649">
        <v>24</v>
      </c>
      <c r="P1649">
        <v>32</v>
      </c>
      <c r="Q1649">
        <v>5963</v>
      </c>
    </row>
    <row r="1650" spans="1:17" x14ac:dyDescent="0.25">
      <c r="A1650" t="s">
        <v>375</v>
      </c>
      <c r="B1650" t="s">
        <v>319</v>
      </c>
      <c r="C1650" t="s">
        <v>13</v>
      </c>
      <c r="D1650" t="s">
        <v>14</v>
      </c>
      <c r="E1650" t="s">
        <v>224</v>
      </c>
      <c r="F1650" t="s">
        <v>248</v>
      </c>
      <c r="G1650">
        <v>0.18243000000000001</v>
      </c>
      <c r="H1650">
        <v>630725</v>
      </c>
      <c r="I1650">
        <v>3672100</v>
      </c>
      <c r="J1650">
        <v>-68.84</v>
      </c>
      <c r="K1650">
        <v>-68.84</v>
      </c>
      <c r="L1650">
        <v>0</v>
      </c>
      <c r="M1650">
        <v>16032924</v>
      </c>
      <c r="N1650" t="s">
        <v>25</v>
      </c>
      <c r="O1650">
        <v>24</v>
      </c>
      <c r="P1650">
        <v>32</v>
      </c>
      <c r="Q1650">
        <v>5963</v>
      </c>
    </row>
    <row r="1651" spans="1:17" x14ac:dyDescent="0.25">
      <c r="A1651" t="s">
        <v>375</v>
      </c>
      <c r="B1651" t="s">
        <v>319</v>
      </c>
      <c r="C1651" t="s">
        <v>13</v>
      </c>
      <c r="D1651" t="s">
        <v>14</v>
      </c>
      <c r="E1651" t="s">
        <v>224</v>
      </c>
      <c r="F1651" t="s">
        <v>15</v>
      </c>
      <c r="G1651">
        <v>0.16814999999999999</v>
      </c>
      <c r="H1651">
        <v>630750</v>
      </c>
      <c r="I1651">
        <v>3672075</v>
      </c>
      <c r="J1651">
        <v>-68.66</v>
      </c>
      <c r="K1651">
        <v>-68.66</v>
      </c>
      <c r="L1651">
        <v>0</v>
      </c>
      <c r="M1651">
        <v>16032224</v>
      </c>
      <c r="N1651" t="s">
        <v>25</v>
      </c>
      <c r="O1651">
        <v>24</v>
      </c>
      <c r="P1651">
        <v>32</v>
      </c>
      <c r="Q1651">
        <v>5963</v>
      </c>
    </row>
    <row r="1652" spans="1:17" x14ac:dyDescent="0.25">
      <c r="A1652" t="s">
        <v>375</v>
      </c>
      <c r="B1652" t="s">
        <v>319</v>
      </c>
      <c r="C1652" t="s">
        <v>13</v>
      </c>
      <c r="D1652" t="s">
        <v>14</v>
      </c>
      <c r="E1652" t="s">
        <v>225</v>
      </c>
      <c r="F1652" t="s">
        <v>4</v>
      </c>
      <c r="G1652">
        <v>0.16832</v>
      </c>
      <c r="H1652">
        <v>630775</v>
      </c>
      <c r="I1652">
        <v>3672100</v>
      </c>
      <c r="J1652">
        <v>-68.56</v>
      </c>
      <c r="K1652">
        <v>-68.56</v>
      </c>
      <c r="L1652">
        <v>0</v>
      </c>
      <c r="M1652">
        <v>16032824</v>
      </c>
      <c r="N1652" t="s">
        <v>25</v>
      </c>
      <c r="O1652">
        <v>24</v>
      </c>
      <c r="P1652">
        <v>32</v>
      </c>
      <c r="Q1652">
        <v>5963</v>
      </c>
    </row>
    <row r="1653" spans="1:17" x14ac:dyDescent="0.25">
      <c r="A1653" t="s">
        <v>375</v>
      </c>
      <c r="B1653" t="s">
        <v>319</v>
      </c>
      <c r="C1653" t="s">
        <v>13</v>
      </c>
      <c r="D1653" t="s">
        <v>14</v>
      </c>
      <c r="E1653" t="s">
        <v>225</v>
      </c>
      <c r="F1653" t="s">
        <v>6</v>
      </c>
      <c r="G1653">
        <v>0.15959999999999999</v>
      </c>
      <c r="H1653">
        <v>630750</v>
      </c>
      <c r="I1653">
        <v>3672100</v>
      </c>
      <c r="J1653">
        <v>-68.77</v>
      </c>
      <c r="K1653">
        <v>-68.77</v>
      </c>
      <c r="L1653">
        <v>0</v>
      </c>
      <c r="M1653">
        <v>16042524</v>
      </c>
      <c r="N1653" t="s">
        <v>25</v>
      </c>
      <c r="O1653">
        <v>24</v>
      </c>
      <c r="P1653">
        <v>32</v>
      </c>
      <c r="Q1653">
        <v>5963</v>
      </c>
    </row>
    <row r="1654" spans="1:17" x14ac:dyDescent="0.25">
      <c r="A1654" t="s">
        <v>375</v>
      </c>
      <c r="B1654" t="s">
        <v>319</v>
      </c>
      <c r="C1654" t="s">
        <v>13</v>
      </c>
      <c r="D1654" t="s">
        <v>14</v>
      </c>
      <c r="E1654" t="s">
        <v>225</v>
      </c>
      <c r="F1654" t="s">
        <v>246</v>
      </c>
      <c r="G1654">
        <v>0.15307999999999999</v>
      </c>
      <c r="H1654">
        <v>630775</v>
      </c>
      <c r="I1654">
        <v>3672100</v>
      </c>
      <c r="J1654">
        <v>-68.56</v>
      </c>
      <c r="K1654">
        <v>-68.56</v>
      </c>
      <c r="L1654">
        <v>0</v>
      </c>
      <c r="M1654">
        <v>16042824</v>
      </c>
      <c r="N1654" t="s">
        <v>25</v>
      </c>
      <c r="O1654">
        <v>24</v>
      </c>
      <c r="P1654">
        <v>32</v>
      </c>
      <c r="Q1654">
        <v>5963</v>
      </c>
    </row>
    <row r="1655" spans="1:17" x14ac:dyDescent="0.25">
      <c r="A1655" t="s">
        <v>375</v>
      </c>
      <c r="B1655" t="s">
        <v>319</v>
      </c>
      <c r="C1655" t="s">
        <v>13</v>
      </c>
      <c r="D1655" t="s">
        <v>14</v>
      </c>
      <c r="E1655" t="s">
        <v>225</v>
      </c>
      <c r="F1655" t="s">
        <v>247</v>
      </c>
      <c r="G1655">
        <v>0.13261000000000001</v>
      </c>
      <c r="H1655">
        <v>630825</v>
      </c>
      <c r="I1655">
        <v>3672125</v>
      </c>
      <c r="J1655">
        <v>-69.28</v>
      </c>
      <c r="K1655">
        <v>-69.28</v>
      </c>
      <c r="L1655">
        <v>0</v>
      </c>
      <c r="M1655">
        <v>16042824</v>
      </c>
      <c r="N1655" t="s">
        <v>25</v>
      </c>
      <c r="O1655">
        <v>24</v>
      </c>
      <c r="P1655">
        <v>32</v>
      </c>
      <c r="Q1655">
        <v>5963</v>
      </c>
    </row>
    <row r="1656" spans="1:17" x14ac:dyDescent="0.25">
      <c r="A1656" t="s">
        <v>375</v>
      </c>
      <c r="B1656" t="s">
        <v>319</v>
      </c>
      <c r="C1656" t="s">
        <v>13</v>
      </c>
      <c r="D1656" t="s">
        <v>14</v>
      </c>
      <c r="E1656" t="s">
        <v>225</v>
      </c>
      <c r="F1656" t="s">
        <v>248</v>
      </c>
      <c r="G1656">
        <v>0.11712</v>
      </c>
      <c r="H1656">
        <v>630375.49</v>
      </c>
      <c r="I1656">
        <v>3672375.09</v>
      </c>
      <c r="J1656">
        <v>-69.680000000000007</v>
      </c>
      <c r="K1656">
        <v>-69.680000000000007</v>
      </c>
      <c r="L1656">
        <v>0</v>
      </c>
      <c r="M1656">
        <v>16080224</v>
      </c>
      <c r="N1656" t="s">
        <v>25</v>
      </c>
      <c r="O1656">
        <v>24</v>
      </c>
      <c r="P1656">
        <v>32</v>
      </c>
      <c r="Q1656">
        <v>5963</v>
      </c>
    </row>
    <row r="1657" spans="1:17" x14ac:dyDescent="0.25">
      <c r="A1657" t="s">
        <v>375</v>
      </c>
      <c r="B1657" t="s">
        <v>319</v>
      </c>
      <c r="C1657" t="s">
        <v>13</v>
      </c>
      <c r="D1657" t="s">
        <v>14</v>
      </c>
      <c r="E1657" t="s">
        <v>225</v>
      </c>
      <c r="F1657" t="s">
        <v>15</v>
      </c>
      <c r="G1657">
        <v>0.1118</v>
      </c>
      <c r="H1657">
        <v>630351.25</v>
      </c>
      <c r="I1657">
        <v>3672375.09</v>
      </c>
      <c r="J1657">
        <v>-69.72</v>
      </c>
      <c r="K1657">
        <v>-69.72</v>
      </c>
      <c r="L1657">
        <v>0</v>
      </c>
      <c r="M1657">
        <v>16072424</v>
      </c>
      <c r="N1657" t="s">
        <v>25</v>
      </c>
      <c r="O1657">
        <v>24</v>
      </c>
      <c r="P1657">
        <v>32</v>
      </c>
      <c r="Q1657">
        <v>5963</v>
      </c>
    </row>
    <row r="1658" spans="1:17" x14ac:dyDescent="0.25">
      <c r="A1658" t="s">
        <v>375</v>
      </c>
      <c r="B1658" t="s">
        <v>319</v>
      </c>
      <c r="C1658" t="s">
        <v>13</v>
      </c>
      <c r="D1658" t="s">
        <v>14</v>
      </c>
      <c r="E1658" t="s">
        <v>134</v>
      </c>
      <c r="F1658" t="s">
        <v>4</v>
      </c>
      <c r="G1658">
        <v>3.6549999999999999E-2</v>
      </c>
      <c r="H1658">
        <v>630714.82999999996</v>
      </c>
      <c r="I1658">
        <v>3672232.85</v>
      </c>
      <c r="J1658">
        <v>-68.91</v>
      </c>
      <c r="K1658">
        <v>-68.91</v>
      </c>
      <c r="L1658">
        <v>0</v>
      </c>
      <c r="M1658">
        <v>16050824</v>
      </c>
      <c r="N1658" t="s">
        <v>25</v>
      </c>
      <c r="O1658">
        <v>24</v>
      </c>
      <c r="P1658">
        <v>32</v>
      </c>
      <c r="Q1658">
        <v>5963</v>
      </c>
    </row>
    <row r="1659" spans="1:17" x14ac:dyDescent="0.25">
      <c r="A1659" t="s">
        <v>375</v>
      </c>
      <c r="B1659" t="s">
        <v>319</v>
      </c>
      <c r="C1659" t="s">
        <v>13</v>
      </c>
      <c r="D1659" t="s">
        <v>14</v>
      </c>
      <c r="E1659" t="s">
        <v>134</v>
      </c>
      <c r="F1659" t="s">
        <v>6</v>
      </c>
      <c r="G1659">
        <v>3.4439999999999998E-2</v>
      </c>
      <c r="H1659">
        <v>630714.82999999996</v>
      </c>
      <c r="I1659">
        <v>3672232.85</v>
      </c>
      <c r="J1659">
        <v>-68.91</v>
      </c>
      <c r="K1659">
        <v>-68.91</v>
      </c>
      <c r="L1659">
        <v>0</v>
      </c>
      <c r="M1659">
        <v>16052324</v>
      </c>
      <c r="N1659" t="s">
        <v>25</v>
      </c>
      <c r="O1659">
        <v>24</v>
      </c>
      <c r="P1659">
        <v>32</v>
      </c>
      <c r="Q1659">
        <v>5963</v>
      </c>
    </row>
    <row r="1660" spans="1:17" x14ac:dyDescent="0.25">
      <c r="A1660" t="s">
        <v>375</v>
      </c>
      <c r="B1660" t="s">
        <v>319</v>
      </c>
      <c r="C1660" t="s">
        <v>13</v>
      </c>
      <c r="D1660" t="s">
        <v>14</v>
      </c>
      <c r="E1660" t="s">
        <v>134</v>
      </c>
      <c r="F1660" t="s">
        <v>246</v>
      </c>
      <c r="G1660">
        <v>3.4430000000000002E-2</v>
      </c>
      <c r="H1660">
        <v>630714.82999999996</v>
      </c>
      <c r="I1660">
        <v>3672232.85</v>
      </c>
      <c r="J1660">
        <v>-68.91</v>
      </c>
      <c r="K1660">
        <v>-68.91</v>
      </c>
      <c r="L1660">
        <v>0</v>
      </c>
      <c r="M1660">
        <v>16061324</v>
      </c>
      <c r="N1660" t="s">
        <v>25</v>
      </c>
      <c r="O1660">
        <v>24</v>
      </c>
      <c r="P1660">
        <v>32</v>
      </c>
      <c r="Q1660">
        <v>5963</v>
      </c>
    </row>
    <row r="1661" spans="1:17" x14ac:dyDescent="0.25">
      <c r="A1661" t="s">
        <v>375</v>
      </c>
      <c r="B1661" t="s">
        <v>319</v>
      </c>
      <c r="C1661" t="s">
        <v>13</v>
      </c>
      <c r="D1661" t="s">
        <v>14</v>
      </c>
      <c r="E1661" t="s">
        <v>134</v>
      </c>
      <c r="F1661" t="s">
        <v>247</v>
      </c>
      <c r="G1661">
        <v>3.0210000000000001E-2</v>
      </c>
      <c r="H1661">
        <v>630714.82999999996</v>
      </c>
      <c r="I1661">
        <v>3672232.85</v>
      </c>
      <c r="J1661">
        <v>-68.91</v>
      </c>
      <c r="K1661">
        <v>-68.91</v>
      </c>
      <c r="L1661">
        <v>0</v>
      </c>
      <c r="M1661">
        <v>16050724</v>
      </c>
      <c r="N1661" t="s">
        <v>25</v>
      </c>
      <c r="O1661">
        <v>24</v>
      </c>
      <c r="P1661">
        <v>32</v>
      </c>
      <c r="Q1661">
        <v>5963</v>
      </c>
    </row>
    <row r="1662" spans="1:17" x14ac:dyDescent="0.25">
      <c r="A1662" t="s">
        <v>375</v>
      </c>
      <c r="B1662" t="s">
        <v>319</v>
      </c>
      <c r="C1662" t="s">
        <v>13</v>
      </c>
      <c r="D1662" t="s">
        <v>14</v>
      </c>
      <c r="E1662" t="s">
        <v>134</v>
      </c>
      <c r="F1662" t="s">
        <v>248</v>
      </c>
      <c r="G1662">
        <v>2.9610000000000001E-2</v>
      </c>
      <c r="H1662">
        <v>630714.82999999996</v>
      </c>
      <c r="I1662">
        <v>3672232.85</v>
      </c>
      <c r="J1662">
        <v>-68.91</v>
      </c>
      <c r="K1662">
        <v>-68.91</v>
      </c>
      <c r="L1662">
        <v>0</v>
      </c>
      <c r="M1662">
        <v>16071124</v>
      </c>
      <c r="N1662" t="s">
        <v>25</v>
      </c>
      <c r="O1662">
        <v>24</v>
      </c>
      <c r="P1662">
        <v>32</v>
      </c>
      <c r="Q1662">
        <v>5963</v>
      </c>
    </row>
    <row r="1663" spans="1:17" x14ac:dyDescent="0.25">
      <c r="A1663" t="s">
        <v>375</v>
      </c>
      <c r="B1663" t="s">
        <v>319</v>
      </c>
      <c r="C1663" t="s">
        <v>13</v>
      </c>
      <c r="D1663" t="s">
        <v>14</v>
      </c>
      <c r="E1663" t="s">
        <v>134</v>
      </c>
      <c r="F1663" t="s">
        <v>15</v>
      </c>
      <c r="G1663">
        <v>2.7050000000000001E-2</v>
      </c>
      <c r="H1663">
        <v>630714.82999999996</v>
      </c>
      <c r="I1663">
        <v>3672232.85</v>
      </c>
      <c r="J1663">
        <v>-68.91</v>
      </c>
      <c r="K1663">
        <v>-68.91</v>
      </c>
      <c r="L1663">
        <v>0</v>
      </c>
      <c r="M1663">
        <v>16101724</v>
      </c>
      <c r="N1663" t="s">
        <v>25</v>
      </c>
      <c r="O1663">
        <v>24</v>
      </c>
      <c r="P1663">
        <v>32</v>
      </c>
      <c r="Q1663">
        <v>5963</v>
      </c>
    </row>
    <row r="1664" spans="1:17" x14ac:dyDescent="0.25">
      <c r="A1664" t="s">
        <v>375</v>
      </c>
      <c r="B1664" t="s">
        <v>319</v>
      </c>
      <c r="C1664" t="s">
        <v>13</v>
      </c>
      <c r="D1664" t="s">
        <v>14</v>
      </c>
      <c r="E1664" t="s">
        <v>141</v>
      </c>
      <c r="F1664" t="s">
        <v>4</v>
      </c>
      <c r="G1664">
        <v>5.0959999999999998E-2</v>
      </c>
      <c r="H1664">
        <v>630423.97</v>
      </c>
      <c r="I1664">
        <v>3672375.09</v>
      </c>
      <c r="J1664">
        <v>-69.58</v>
      </c>
      <c r="K1664">
        <v>-69.58</v>
      </c>
      <c r="L1664">
        <v>0</v>
      </c>
      <c r="M1664">
        <v>16080224</v>
      </c>
      <c r="N1664" t="s">
        <v>25</v>
      </c>
      <c r="O1664">
        <v>24</v>
      </c>
      <c r="P1664">
        <v>32</v>
      </c>
      <c r="Q1664">
        <v>5963</v>
      </c>
    </row>
    <row r="1665" spans="1:17" x14ac:dyDescent="0.25">
      <c r="A1665" t="s">
        <v>375</v>
      </c>
      <c r="B1665" t="s">
        <v>319</v>
      </c>
      <c r="C1665" t="s">
        <v>13</v>
      </c>
      <c r="D1665" t="s">
        <v>14</v>
      </c>
      <c r="E1665" t="s">
        <v>141</v>
      </c>
      <c r="F1665" t="s">
        <v>6</v>
      </c>
      <c r="G1665">
        <v>4.752E-2</v>
      </c>
      <c r="H1665">
        <v>630423.97</v>
      </c>
      <c r="I1665">
        <v>3672375.09</v>
      </c>
      <c r="J1665">
        <v>-69.58</v>
      </c>
      <c r="K1665">
        <v>-69.58</v>
      </c>
      <c r="L1665">
        <v>0</v>
      </c>
      <c r="M1665">
        <v>16072324</v>
      </c>
      <c r="N1665" t="s">
        <v>25</v>
      </c>
      <c r="O1665">
        <v>24</v>
      </c>
      <c r="P1665">
        <v>32</v>
      </c>
      <c r="Q1665">
        <v>5963</v>
      </c>
    </row>
    <row r="1666" spans="1:17" x14ac:dyDescent="0.25">
      <c r="A1666" t="s">
        <v>375</v>
      </c>
      <c r="B1666" t="s">
        <v>319</v>
      </c>
      <c r="C1666" t="s">
        <v>13</v>
      </c>
      <c r="D1666" t="s">
        <v>14</v>
      </c>
      <c r="E1666" t="s">
        <v>141</v>
      </c>
      <c r="F1666" t="s">
        <v>246</v>
      </c>
      <c r="G1666">
        <v>4.7199999999999999E-2</v>
      </c>
      <c r="H1666">
        <v>630423.97</v>
      </c>
      <c r="I1666">
        <v>3672375.09</v>
      </c>
      <c r="J1666">
        <v>-69.58</v>
      </c>
      <c r="K1666">
        <v>-69.58</v>
      </c>
      <c r="L1666">
        <v>0</v>
      </c>
      <c r="M1666">
        <v>16073124</v>
      </c>
      <c r="N1666" t="s">
        <v>25</v>
      </c>
      <c r="O1666">
        <v>24</v>
      </c>
      <c r="P1666">
        <v>32</v>
      </c>
      <c r="Q1666">
        <v>5963</v>
      </c>
    </row>
    <row r="1667" spans="1:17" x14ac:dyDescent="0.25">
      <c r="A1667" t="s">
        <v>375</v>
      </c>
      <c r="B1667" t="s">
        <v>319</v>
      </c>
      <c r="C1667" t="s">
        <v>13</v>
      </c>
      <c r="D1667" t="s">
        <v>14</v>
      </c>
      <c r="E1667" t="s">
        <v>141</v>
      </c>
      <c r="F1667" t="s">
        <v>247</v>
      </c>
      <c r="G1667">
        <v>4.0280000000000003E-2</v>
      </c>
      <c r="H1667">
        <v>630423.97</v>
      </c>
      <c r="I1667">
        <v>3672375.09</v>
      </c>
      <c r="J1667">
        <v>-69.58</v>
      </c>
      <c r="K1667">
        <v>-69.58</v>
      </c>
      <c r="L1667">
        <v>0</v>
      </c>
      <c r="M1667">
        <v>16071724</v>
      </c>
      <c r="N1667" t="s">
        <v>25</v>
      </c>
      <c r="O1667">
        <v>24</v>
      </c>
      <c r="P1667">
        <v>32</v>
      </c>
      <c r="Q1667">
        <v>5963</v>
      </c>
    </row>
    <row r="1668" spans="1:17" x14ac:dyDescent="0.25">
      <c r="A1668" t="s">
        <v>375</v>
      </c>
      <c r="B1668" t="s">
        <v>319</v>
      </c>
      <c r="C1668" t="s">
        <v>13</v>
      </c>
      <c r="D1668" t="s">
        <v>14</v>
      </c>
      <c r="E1668" t="s">
        <v>141</v>
      </c>
      <c r="F1668" t="s">
        <v>248</v>
      </c>
      <c r="G1668">
        <v>3.9899999999999998E-2</v>
      </c>
      <c r="H1668">
        <v>630423.97</v>
      </c>
      <c r="I1668">
        <v>3672375.09</v>
      </c>
      <c r="J1668">
        <v>-69.58</v>
      </c>
      <c r="K1668">
        <v>-69.58</v>
      </c>
      <c r="L1668">
        <v>0</v>
      </c>
      <c r="M1668">
        <v>16080924</v>
      </c>
      <c r="N1668" t="s">
        <v>25</v>
      </c>
      <c r="O1668">
        <v>24</v>
      </c>
      <c r="P1668">
        <v>32</v>
      </c>
      <c r="Q1668">
        <v>5963</v>
      </c>
    </row>
    <row r="1669" spans="1:17" x14ac:dyDescent="0.25">
      <c r="A1669" t="s">
        <v>375</v>
      </c>
      <c r="B1669" t="s">
        <v>319</v>
      </c>
      <c r="C1669" t="s">
        <v>13</v>
      </c>
      <c r="D1669" t="s">
        <v>14</v>
      </c>
      <c r="E1669" t="s">
        <v>141</v>
      </c>
      <c r="F1669" t="s">
        <v>15</v>
      </c>
      <c r="G1669">
        <v>3.9849999999999997E-2</v>
      </c>
      <c r="H1669">
        <v>630423.97</v>
      </c>
      <c r="I1669">
        <v>3672375.09</v>
      </c>
      <c r="J1669">
        <v>-69.58</v>
      </c>
      <c r="K1669">
        <v>-69.58</v>
      </c>
      <c r="L1669">
        <v>0</v>
      </c>
      <c r="M1669">
        <v>16073024</v>
      </c>
      <c r="N1669" t="s">
        <v>25</v>
      </c>
      <c r="O1669">
        <v>24</v>
      </c>
      <c r="P1669">
        <v>32</v>
      </c>
      <c r="Q1669">
        <v>5963</v>
      </c>
    </row>
    <row r="1670" spans="1:17" x14ac:dyDescent="0.25">
      <c r="A1670" t="s">
        <v>375</v>
      </c>
      <c r="B1670" t="s">
        <v>319</v>
      </c>
      <c r="C1670" t="s">
        <v>13</v>
      </c>
      <c r="D1670" t="s">
        <v>14</v>
      </c>
      <c r="E1670" t="s">
        <v>142</v>
      </c>
      <c r="F1670" t="s">
        <v>4</v>
      </c>
      <c r="G1670">
        <v>5.0720000000000001E-2</v>
      </c>
      <c r="H1670">
        <v>630423.97</v>
      </c>
      <c r="I1670">
        <v>3672375.09</v>
      </c>
      <c r="J1670">
        <v>-69.58</v>
      </c>
      <c r="K1670">
        <v>-69.58</v>
      </c>
      <c r="L1670">
        <v>0</v>
      </c>
      <c r="M1670">
        <v>16080224</v>
      </c>
      <c r="N1670" t="s">
        <v>25</v>
      </c>
      <c r="O1670">
        <v>24</v>
      </c>
      <c r="P1670">
        <v>32</v>
      </c>
      <c r="Q1670">
        <v>5963</v>
      </c>
    </row>
    <row r="1671" spans="1:17" x14ac:dyDescent="0.25">
      <c r="A1671" t="s">
        <v>375</v>
      </c>
      <c r="B1671" t="s">
        <v>319</v>
      </c>
      <c r="C1671" t="s">
        <v>13</v>
      </c>
      <c r="D1671" t="s">
        <v>14</v>
      </c>
      <c r="E1671" t="s">
        <v>142</v>
      </c>
      <c r="F1671" t="s">
        <v>6</v>
      </c>
      <c r="G1671">
        <v>4.8050000000000002E-2</v>
      </c>
      <c r="H1671">
        <v>630423.97</v>
      </c>
      <c r="I1671">
        <v>3672375.09</v>
      </c>
      <c r="J1671">
        <v>-69.58</v>
      </c>
      <c r="K1671">
        <v>-69.58</v>
      </c>
      <c r="L1671">
        <v>0</v>
      </c>
      <c r="M1671">
        <v>16073124</v>
      </c>
      <c r="N1671" t="s">
        <v>25</v>
      </c>
      <c r="O1671">
        <v>24</v>
      </c>
      <c r="P1671">
        <v>32</v>
      </c>
      <c r="Q1671">
        <v>5963</v>
      </c>
    </row>
    <row r="1672" spans="1:17" x14ac:dyDescent="0.25">
      <c r="A1672" t="s">
        <v>375</v>
      </c>
      <c r="B1672" t="s">
        <v>319</v>
      </c>
      <c r="C1672" t="s">
        <v>13</v>
      </c>
      <c r="D1672" t="s">
        <v>14</v>
      </c>
      <c r="E1672" t="s">
        <v>142</v>
      </c>
      <c r="F1672" t="s">
        <v>246</v>
      </c>
      <c r="G1672">
        <v>4.743E-2</v>
      </c>
      <c r="H1672">
        <v>630423.97</v>
      </c>
      <c r="I1672">
        <v>3672375.09</v>
      </c>
      <c r="J1672">
        <v>-69.58</v>
      </c>
      <c r="K1672">
        <v>-69.58</v>
      </c>
      <c r="L1672">
        <v>0</v>
      </c>
      <c r="M1672">
        <v>16072324</v>
      </c>
      <c r="N1672" t="s">
        <v>25</v>
      </c>
      <c r="O1672">
        <v>24</v>
      </c>
      <c r="P1672">
        <v>32</v>
      </c>
      <c r="Q1672">
        <v>5963</v>
      </c>
    </row>
    <row r="1673" spans="1:17" x14ac:dyDescent="0.25">
      <c r="A1673" t="s">
        <v>375</v>
      </c>
      <c r="B1673" t="s">
        <v>319</v>
      </c>
      <c r="C1673" t="s">
        <v>13</v>
      </c>
      <c r="D1673" t="s">
        <v>14</v>
      </c>
      <c r="E1673" t="s">
        <v>142</v>
      </c>
      <c r="F1673" t="s">
        <v>247</v>
      </c>
      <c r="G1673">
        <v>4.0149999999999998E-2</v>
      </c>
      <c r="H1673">
        <v>630423.97</v>
      </c>
      <c r="I1673">
        <v>3672375.09</v>
      </c>
      <c r="J1673">
        <v>-69.58</v>
      </c>
      <c r="K1673">
        <v>-69.58</v>
      </c>
      <c r="L1673">
        <v>0</v>
      </c>
      <c r="M1673">
        <v>16080924</v>
      </c>
      <c r="N1673" t="s">
        <v>25</v>
      </c>
      <c r="O1673">
        <v>24</v>
      </c>
      <c r="P1673">
        <v>32</v>
      </c>
      <c r="Q1673">
        <v>5963</v>
      </c>
    </row>
    <row r="1674" spans="1:17" x14ac:dyDescent="0.25">
      <c r="A1674" t="s">
        <v>375</v>
      </c>
      <c r="B1674" t="s">
        <v>319</v>
      </c>
      <c r="C1674" t="s">
        <v>13</v>
      </c>
      <c r="D1674" t="s">
        <v>14</v>
      </c>
      <c r="E1674" t="s">
        <v>142</v>
      </c>
      <c r="F1674" t="s">
        <v>248</v>
      </c>
      <c r="G1674">
        <v>3.9980000000000002E-2</v>
      </c>
      <c r="H1674">
        <v>630423.97</v>
      </c>
      <c r="I1674">
        <v>3672375.09</v>
      </c>
      <c r="J1674">
        <v>-69.58</v>
      </c>
      <c r="K1674">
        <v>-69.58</v>
      </c>
      <c r="L1674">
        <v>0</v>
      </c>
      <c r="M1674">
        <v>16073024</v>
      </c>
      <c r="N1674" t="s">
        <v>25</v>
      </c>
      <c r="O1674">
        <v>24</v>
      </c>
      <c r="P1674">
        <v>32</v>
      </c>
      <c r="Q1674">
        <v>5963</v>
      </c>
    </row>
    <row r="1675" spans="1:17" x14ac:dyDescent="0.25">
      <c r="A1675" t="s">
        <v>375</v>
      </c>
      <c r="B1675" t="s">
        <v>319</v>
      </c>
      <c r="C1675" t="s">
        <v>13</v>
      </c>
      <c r="D1675" t="s">
        <v>14</v>
      </c>
      <c r="E1675" t="s">
        <v>142</v>
      </c>
      <c r="F1675" t="s">
        <v>15</v>
      </c>
      <c r="G1675">
        <v>3.9629999999999999E-2</v>
      </c>
      <c r="H1675">
        <v>630423.97</v>
      </c>
      <c r="I1675">
        <v>3672375.09</v>
      </c>
      <c r="J1675">
        <v>-69.58</v>
      </c>
      <c r="K1675">
        <v>-69.58</v>
      </c>
      <c r="L1675">
        <v>0</v>
      </c>
      <c r="M1675">
        <v>16071724</v>
      </c>
      <c r="N1675" t="s">
        <v>25</v>
      </c>
      <c r="O1675">
        <v>24</v>
      </c>
      <c r="P1675">
        <v>32</v>
      </c>
      <c r="Q1675">
        <v>5963</v>
      </c>
    </row>
    <row r="1676" spans="1:17" x14ac:dyDescent="0.25">
      <c r="A1676" t="s">
        <v>375</v>
      </c>
      <c r="B1676" t="s">
        <v>319</v>
      </c>
      <c r="C1676" t="s">
        <v>13</v>
      </c>
      <c r="D1676" t="s">
        <v>14</v>
      </c>
      <c r="E1676" t="s">
        <v>143</v>
      </c>
      <c r="F1676" t="s">
        <v>4</v>
      </c>
      <c r="G1676">
        <v>4.7480000000000001E-2</v>
      </c>
      <c r="H1676">
        <v>630423.97</v>
      </c>
      <c r="I1676">
        <v>3672375.09</v>
      </c>
      <c r="J1676">
        <v>-69.58</v>
      </c>
      <c r="K1676">
        <v>-69.58</v>
      </c>
      <c r="L1676">
        <v>0</v>
      </c>
      <c r="M1676">
        <v>16080224</v>
      </c>
      <c r="N1676" t="s">
        <v>25</v>
      </c>
      <c r="O1676">
        <v>24</v>
      </c>
      <c r="P1676">
        <v>32</v>
      </c>
      <c r="Q1676">
        <v>5963</v>
      </c>
    </row>
    <row r="1677" spans="1:17" x14ac:dyDescent="0.25">
      <c r="A1677" t="s">
        <v>375</v>
      </c>
      <c r="B1677" t="s">
        <v>319</v>
      </c>
      <c r="C1677" t="s">
        <v>13</v>
      </c>
      <c r="D1677" t="s">
        <v>14</v>
      </c>
      <c r="E1677" t="s">
        <v>143</v>
      </c>
      <c r="F1677" t="s">
        <v>6</v>
      </c>
      <c r="G1677">
        <v>4.6149999999999997E-2</v>
      </c>
      <c r="H1677">
        <v>630423.97</v>
      </c>
      <c r="I1677">
        <v>3672375.09</v>
      </c>
      <c r="J1677">
        <v>-69.58</v>
      </c>
      <c r="K1677">
        <v>-69.58</v>
      </c>
      <c r="L1677">
        <v>0</v>
      </c>
      <c r="M1677">
        <v>16073124</v>
      </c>
      <c r="N1677" t="s">
        <v>25</v>
      </c>
      <c r="O1677">
        <v>24</v>
      </c>
      <c r="P1677">
        <v>32</v>
      </c>
      <c r="Q1677">
        <v>5963</v>
      </c>
    </row>
    <row r="1678" spans="1:17" x14ac:dyDescent="0.25">
      <c r="A1678" t="s">
        <v>375</v>
      </c>
      <c r="B1678" t="s">
        <v>319</v>
      </c>
      <c r="C1678" t="s">
        <v>13</v>
      </c>
      <c r="D1678" t="s">
        <v>14</v>
      </c>
      <c r="E1678" t="s">
        <v>143</v>
      </c>
      <c r="F1678" t="s">
        <v>246</v>
      </c>
      <c r="G1678">
        <v>4.5190000000000001E-2</v>
      </c>
      <c r="H1678">
        <v>630423.97</v>
      </c>
      <c r="I1678">
        <v>3672375.09</v>
      </c>
      <c r="J1678">
        <v>-69.58</v>
      </c>
      <c r="K1678">
        <v>-69.58</v>
      </c>
      <c r="L1678">
        <v>0</v>
      </c>
      <c r="M1678">
        <v>16072324</v>
      </c>
      <c r="N1678" t="s">
        <v>25</v>
      </c>
      <c r="O1678">
        <v>24</v>
      </c>
      <c r="P1678">
        <v>32</v>
      </c>
      <c r="Q1678">
        <v>5963</v>
      </c>
    </row>
    <row r="1679" spans="1:17" x14ac:dyDescent="0.25">
      <c r="A1679" t="s">
        <v>375</v>
      </c>
      <c r="B1679" t="s">
        <v>319</v>
      </c>
      <c r="C1679" t="s">
        <v>13</v>
      </c>
      <c r="D1679" t="s">
        <v>14</v>
      </c>
      <c r="E1679" t="s">
        <v>143</v>
      </c>
      <c r="F1679" t="s">
        <v>247</v>
      </c>
      <c r="G1679">
        <v>3.9030000000000002E-2</v>
      </c>
      <c r="H1679">
        <v>630423.97</v>
      </c>
      <c r="I1679">
        <v>3672375.09</v>
      </c>
      <c r="J1679">
        <v>-69.58</v>
      </c>
      <c r="K1679">
        <v>-69.58</v>
      </c>
      <c r="L1679">
        <v>0</v>
      </c>
      <c r="M1679">
        <v>16080924</v>
      </c>
      <c r="N1679" t="s">
        <v>25</v>
      </c>
      <c r="O1679">
        <v>24</v>
      </c>
      <c r="P1679">
        <v>32</v>
      </c>
      <c r="Q1679">
        <v>5963</v>
      </c>
    </row>
    <row r="1680" spans="1:17" x14ac:dyDescent="0.25">
      <c r="A1680" t="s">
        <v>375</v>
      </c>
      <c r="B1680" t="s">
        <v>319</v>
      </c>
      <c r="C1680" t="s">
        <v>13</v>
      </c>
      <c r="D1680" t="s">
        <v>14</v>
      </c>
      <c r="E1680" t="s">
        <v>143</v>
      </c>
      <c r="F1680" t="s">
        <v>248</v>
      </c>
      <c r="G1680">
        <v>3.8190000000000002E-2</v>
      </c>
      <c r="H1680">
        <v>630423.97</v>
      </c>
      <c r="I1680">
        <v>3672375.09</v>
      </c>
      <c r="J1680">
        <v>-69.58</v>
      </c>
      <c r="K1680">
        <v>-69.58</v>
      </c>
      <c r="L1680">
        <v>0</v>
      </c>
      <c r="M1680">
        <v>16073024</v>
      </c>
      <c r="N1680" t="s">
        <v>25</v>
      </c>
      <c r="O1680">
        <v>24</v>
      </c>
      <c r="P1680">
        <v>32</v>
      </c>
      <c r="Q1680">
        <v>5963</v>
      </c>
    </row>
    <row r="1681" spans="1:17" x14ac:dyDescent="0.25">
      <c r="A1681" t="s">
        <v>375</v>
      </c>
      <c r="B1681" t="s">
        <v>319</v>
      </c>
      <c r="C1681" t="s">
        <v>13</v>
      </c>
      <c r="D1681" t="s">
        <v>14</v>
      </c>
      <c r="E1681" t="s">
        <v>143</v>
      </c>
      <c r="F1681" t="s">
        <v>15</v>
      </c>
      <c r="G1681">
        <v>3.789E-2</v>
      </c>
      <c r="H1681">
        <v>630423.97</v>
      </c>
      <c r="I1681">
        <v>3672375.09</v>
      </c>
      <c r="J1681">
        <v>-69.58</v>
      </c>
      <c r="K1681">
        <v>-69.58</v>
      </c>
      <c r="L1681">
        <v>0</v>
      </c>
      <c r="M1681">
        <v>16072424</v>
      </c>
      <c r="N1681" t="s">
        <v>25</v>
      </c>
      <c r="O1681">
        <v>24</v>
      </c>
      <c r="P1681">
        <v>32</v>
      </c>
      <c r="Q1681">
        <v>5963</v>
      </c>
    </row>
    <row r="1682" spans="1:17" x14ac:dyDescent="0.25">
      <c r="A1682" t="s">
        <v>375</v>
      </c>
      <c r="B1682" t="s">
        <v>319</v>
      </c>
      <c r="C1682" t="s">
        <v>13</v>
      </c>
      <c r="D1682" t="s">
        <v>14</v>
      </c>
      <c r="E1682" t="s">
        <v>135</v>
      </c>
      <c r="F1682" t="s">
        <v>4</v>
      </c>
      <c r="G1682">
        <v>3.5610000000000003E-2</v>
      </c>
      <c r="H1682">
        <v>630714.82999999996</v>
      </c>
      <c r="I1682">
        <v>3672351.38</v>
      </c>
      <c r="J1682">
        <v>-68.98</v>
      </c>
      <c r="K1682">
        <v>-68.98</v>
      </c>
      <c r="L1682">
        <v>0</v>
      </c>
      <c r="M1682">
        <v>16032924</v>
      </c>
      <c r="N1682" t="s">
        <v>25</v>
      </c>
      <c r="O1682">
        <v>24</v>
      </c>
      <c r="P1682">
        <v>32</v>
      </c>
      <c r="Q1682">
        <v>5963</v>
      </c>
    </row>
    <row r="1683" spans="1:17" x14ac:dyDescent="0.25">
      <c r="A1683" t="s">
        <v>375</v>
      </c>
      <c r="B1683" t="s">
        <v>319</v>
      </c>
      <c r="C1683" t="s">
        <v>13</v>
      </c>
      <c r="D1683" t="s">
        <v>14</v>
      </c>
      <c r="E1683" t="s">
        <v>135</v>
      </c>
      <c r="F1683" t="s">
        <v>6</v>
      </c>
      <c r="G1683">
        <v>2.9319999999999999E-2</v>
      </c>
      <c r="H1683">
        <v>630399.73</v>
      </c>
      <c r="I1683">
        <v>3672375.09</v>
      </c>
      <c r="J1683">
        <v>-69.62</v>
      </c>
      <c r="K1683">
        <v>-69.62</v>
      </c>
      <c r="L1683">
        <v>0</v>
      </c>
      <c r="M1683">
        <v>16072324</v>
      </c>
      <c r="N1683" t="s">
        <v>25</v>
      </c>
      <c r="O1683">
        <v>24</v>
      </c>
      <c r="P1683">
        <v>32</v>
      </c>
      <c r="Q1683">
        <v>5963</v>
      </c>
    </row>
    <row r="1684" spans="1:17" x14ac:dyDescent="0.25">
      <c r="A1684" t="s">
        <v>375</v>
      </c>
      <c r="B1684" t="s">
        <v>319</v>
      </c>
      <c r="C1684" t="s">
        <v>13</v>
      </c>
      <c r="D1684" t="s">
        <v>14</v>
      </c>
      <c r="E1684" t="s">
        <v>135</v>
      </c>
      <c r="F1684" t="s">
        <v>246</v>
      </c>
      <c r="G1684">
        <v>2.862E-2</v>
      </c>
      <c r="H1684">
        <v>630423.97</v>
      </c>
      <c r="I1684">
        <v>3672375.09</v>
      </c>
      <c r="J1684">
        <v>-69.58</v>
      </c>
      <c r="K1684">
        <v>-69.58</v>
      </c>
      <c r="L1684">
        <v>0</v>
      </c>
      <c r="M1684">
        <v>16080224</v>
      </c>
      <c r="N1684" t="s">
        <v>25</v>
      </c>
      <c r="O1684">
        <v>24</v>
      </c>
      <c r="P1684">
        <v>32</v>
      </c>
      <c r="Q1684">
        <v>5963</v>
      </c>
    </row>
    <row r="1685" spans="1:17" x14ac:dyDescent="0.25">
      <c r="A1685" t="s">
        <v>375</v>
      </c>
      <c r="B1685" t="s">
        <v>319</v>
      </c>
      <c r="C1685" t="s">
        <v>13</v>
      </c>
      <c r="D1685" t="s">
        <v>14</v>
      </c>
      <c r="E1685" t="s">
        <v>135</v>
      </c>
      <c r="F1685" t="s">
        <v>247</v>
      </c>
      <c r="G1685">
        <v>2.7900000000000001E-2</v>
      </c>
      <c r="H1685">
        <v>630399.73</v>
      </c>
      <c r="I1685">
        <v>3672375.09</v>
      </c>
      <c r="J1685">
        <v>-69.62</v>
      </c>
      <c r="K1685">
        <v>-69.62</v>
      </c>
      <c r="L1685">
        <v>0</v>
      </c>
      <c r="M1685">
        <v>16073024</v>
      </c>
      <c r="N1685" t="s">
        <v>25</v>
      </c>
      <c r="O1685">
        <v>24</v>
      </c>
      <c r="P1685">
        <v>32</v>
      </c>
      <c r="Q1685">
        <v>5963</v>
      </c>
    </row>
    <row r="1686" spans="1:17" x14ac:dyDescent="0.25">
      <c r="A1686" t="s">
        <v>375</v>
      </c>
      <c r="B1686" t="s">
        <v>319</v>
      </c>
      <c r="C1686" t="s">
        <v>13</v>
      </c>
      <c r="D1686" t="s">
        <v>14</v>
      </c>
      <c r="E1686" t="s">
        <v>135</v>
      </c>
      <c r="F1686" t="s">
        <v>248</v>
      </c>
      <c r="G1686">
        <v>2.7709999999999999E-2</v>
      </c>
      <c r="H1686">
        <v>630399.73</v>
      </c>
      <c r="I1686">
        <v>3672375.09</v>
      </c>
      <c r="J1686">
        <v>-69.62</v>
      </c>
      <c r="K1686">
        <v>-69.62</v>
      </c>
      <c r="L1686">
        <v>0</v>
      </c>
      <c r="M1686">
        <v>16080224</v>
      </c>
      <c r="N1686" t="s">
        <v>25</v>
      </c>
      <c r="O1686">
        <v>24</v>
      </c>
      <c r="P1686">
        <v>32</v>
      </c>
      <c r="Q1686">
        <v>5963</v>
      </c>
    </row>
    <row r="1687" spans="1:17" x14ac:dyDescent="0.25">
      <c r="A1687" t="s">
        <v>375</v>
      </c>
      <c r="B1687" t="s">
        <v>319</v>
      </c>
      <c r="C1687" t="s">
        <v>13</v>
      </c>
      <c r="D1687" t="s">
        <v>14</v>
      </c>
      <c r="E1687" t="s">
        <v>135</v>
      </c>
      <c r="F1687" t="s">
        <v>15</v>
      </c>
      <c r="G1687">
        <v>2.7349999999999999E-2</v>
      </c>
      <c r="H1687">
        <v>630399.73</v>
      </c>
      <c r="I1687">
        <v>3672375.09</v>
      </c>
      <c r="J1687">
        <v>-69.62</v>
      </c>
      <c r="K1687">
        <v>-69.62</v>
      </c>
      <c r="L1687">
        <v>0</v>
      </c>
      <c r="M1687">
        <v>16062924</v>
      </c>
      <c r="N1687" t="s">
        <v>25</v>
      </c>
      <c r="O1687">
        <v>24</v>
      </c>
      <c r="P1687">
        <v>32</v>
      </c>
      <c r="Q1687">
        <v>5963</v>
      </c>
    </row>
    <row r="1688" spans="1:17" x14ac:dyDescent="0.25">
      <c r="A1688" t="s">
        <v>375</v>
      </c>
      <c r="B1688" t="s">
        <v>319</v>
      </c>
      <c r="C1688" t="s">
        <v>13</v>
      </c>
      <c r="D1688" t="s">
        <v>14</v>
      </c>
      <c r="E1688" t="s">
        <v>136</v>
      </c>
      <c r="F1688" t="s">
        <v>4</v>
      </c>
      <c r="G1688">
        <v>3.5779999999999999E-2</v>
      </c>
      <c r="H1688">
        <v>630714.82999999996</v>
      </c>
      <c r="I1688">
        <v>3672351.38</v>
      </c>
      <c r="J1688">
        <v>-68.98</v>
      </c>
      <c r="K1688">
        <v>-68.98</v>
      </c>
      <c r="L1688">
        <v>0</v>
      </c>
      <c r="M1688">
        <v>16032924</v>
      </c>
      <c r="N1688" t="s">
        <v>25</v>
      </c>
      <c r="O1688">
        <v>24</v>
      </c>
      <c r="P1688">
        <v>32</v>
      </c>
      <c r="Q1688">
        <v>5963</v>
      </c>
    </row>
    <row r="1689" spans="1:17" x14ac:dyDescent="0.25">
      <c r="A1689" t="s">
        <v>375</v>
      </c>
      <c r="B1689" t="s">
        <v>319</v>
      </c>
      <c r="C1689" t="s">
        <v>13</v>
      </c>
      <c r="D1689" t="s">
        <v>14</v>
      </c>
      <c r="E1689" t="s">
        <v>136</v>
      </c>
      <c r="F1689" t="s">
        <v>6</v>
      </c>
      <c r="G1689">
        <v>2.903E-2</v>
      </c>
      <c r="H1689">
        <v>630714.82999999996</v>
      </c>
      <c r="I1689">
        <v>3672327.68</v>
      </c>
      <c r="J1689">
        <v>-68.95</v>
      </c>
      <c r="K1689">
        <v>-68.95</v>
      </c>
      <c r="L1689">
        <v>0</v>
      </c>
      <c r="M1689">
        <v>16042824</v>
      </c>
      <c r="N1689" t="s">
        <v>25</v>
      </c>
      <c r="O1689">
        <v>24</v>
      </c>
      <c r="P1689">
        <v>32</v>
      </c>
      <c r="Q1689">
        <v>5963</v>
      </c>
    </row>
    <row r="1690" spans="1:17" x14ac:dyDescent="0.25">
      <c r="A1690" t="s">
        <v>375</v>
      </c>
      <c r="B1690" t="s">
        <v>319</v>
      </c>
      <c r="C1690" t="s">
        <v>13</v>
      </c>
      <c r="D1690" t="s">
        <v>14</v>
      </c>
      <c r="E1690" t="s">
        <v>136</v>
      </c>
      <c r="F1690" t="s">
        <v>246</v>
      </c>
      <c r="G1690">
        <v>2.8289999999999999E-2</v>
      </c>
      <c r="H1690">
        <v>630714.82999999996</v>
      </c>
      <c r="I1690">
        <v>3672327.68</v>
      </c>
      <c r="J1690">
        <v>-68.95</v>
      </c>
      <c r="K1690">
        <v>-68.95</v>
      </c>
      <c r="L1690">
        <v>0</v>
      </c>
      <c r="M1690">
        <v>16042524</v>
      </c>
      <c r="N1690" t="s">
        <v>25</v>
      </c>
      <c r="O1690">
        <v>24</v>
      </c>
      <c r="P1690">
        <v>32</v>
      </c>
      <c r="Q1690">
        <v>5963</v>
      </c>
    </row>
    <row r="1691" spans="1:17" x14ac:dyDescent="0.25">
      <c r="A1691" t="s">
        <v>375</v>
      </c>
      <c r="B1691" t="s">
        <v>319</v>
      </c>
      <c r="C1691" t="s">
        <v>13</v>
      </c>
      <c r="D1691" t="s">
        <v>14</v>
      </c>
      <c r="E1691" t="s">
        <v>136</v>
      </c>
      <c r="F1691" t="s">
        <v>247</v>
      </c>
      <c r="G1691">
        <v>2.7060000000000001E-2</v>
      </c>
      <c r="H1691">
        <v>630399.73</v>
      </c>
      <c r="I1691">
        <v>3672375.09</v>
      </c>
      <c r="J1691">
        <v>-69.62</v>
      </c>
      <c r="K1691">
        <v>-69.62</v>
      </c>
      <c r="L1691">
        <v>0</v>
      </c>
      <c r="M1691">
        <v>16073024</v>
      </c>
      <c r="N1691" t="s">
        <v>25</v>
      </c>
      <c r="O1691">
        <v>24</v>
      </c>
      <c r="P1691">
        <v>32</v>
      </c>
      <c r="Q1691">
        <v>5963</v>
      </c>
    </row>
    <row r="1692" spans="1:17" x14ac:dyDescent="0.25">
      <c r="A1692" t="s">
        <v>375</v>
      </c>
      <c r="B1692" t="s">
        <v>319</v>
      </c>
      <c r="C1692" t="s">
        <v>13</v>
      </c>
      <c r="D1692" t="s">
        <v>14</v>
      </c>
      <c r="E1692" t="s">
        <v>136</v>
      </c>
      <c r="F1692" t="s">
        <v>248</v>
      </c>
      <c r="G1692">
        <v>2.6919999999999999E-2</v>
      </c>
      <c r="H1692">
        <v>630399.73</v>
      </c>
      <c r="I1692">
        <v>3672375.09</v>
      </c>
      <c r="J1692">
        <v>-69.62</v>
      </c>
      <c r="K1692">
        <v>-69.62</v>
      </c>
      <c r="L1692">
        <v>0</v>
      </c>
      <c r="M1692">
        <v>16072924</v>
      </c>
      <c r="N1692" t="s">
        <v>25</v>
      </c>
      <c r="O1692">
        <v>24</v>
      </c>
      <c r="P1692">
        <v>32</v>
      </c>
      <c r="Q1692">
        <v>5963</v>
      </c>
    </row>
    <row r="1693" spans="1:17" x14ac:dyDescent="0.25">
      <c r="A1693" t="s">
        <v>375</v>
      </c>
      <c r="B1693" t="s">
        <v>319</v>
      </c>
      <c r="C1693" t="s">
        <v>13</v>
      </c>
      <c r="D1693" t="s">
        <v>14</v>
      </c>
      <c r="E1693" t="s">
        <v>136</v>
      </c>
      <c r="F1693" t="s">
        <v>15</v>
      </c>
      <c r="G1693">
        <v>2.6089999999999999E-2</v>
      </c>
      <c r="H1693">
        <v>630399.73</v>
      </c>
      <c r="I1693">
        <v>3672375.09</v>
      </c>
      <c r="J1693">
        <v>-69.62</v>
      </c>
      <c r="K1693">
        <v>-69.62</v>
      </c>
      <c r="L1693">
        <v>0</v>
      </c>
      <c r="M1693">
        <v>16073124</v>
      </c>
      <c r="N1693" t="s">
        <v>25</v>
      </c>
      <c r="O1693">
        <v>24</v>
      </c>
      <c r="P1693">
        <v>32</v>
      </c>
      <c r="Q1693">
        <v>5963</v>
      </c>
    </row>
    <row r="1694" spans="1:17" x14ac:dyDescent="0.25">
      <c r="A1694" t="s">
        <v>375</v>
      </c>
      <c r="B1694" t="s">
        <v>319</v>
      </c>
      <c r="C1694" t="s">
        <v>13</v>
      </c>
      <c r="D1694" t="s">
        <v>14</v>
      </c>
      <c r="E1694" t="s">
        <v>137</v>
      </c>
      <c r="F1694" t="s">
        <v>4</v>
      </c>
      <c r="G1694">
        <v>3.406E-2</v>
      </c>
      <c r="H1694">
        <v>630714.82999999996</v>
      </c>
      <c r="I1694">
        <v>3672351.38</v>
      </c>
      <c r="J1694">
        <v>-68.98</v>
      </c>
      <c r="K1694">
        <v>-68.98</v>
      </c>
      <c r="L1694">
        <v>0</v>
      </c>
      <c r="M1694">
        <v>16032924</v>
      </c>
      <c r="N1694" t="s">
        <v>25</v>
      </c>
      <c r="O1694">
        <v>24</v>
      </c>
      <c r="P1694">
        <v>32</v>
      </c>
      <c r="Q1694">
        <v>5963</v>
      </c>
    </row>
    <row r="1695" spans="1:17" x14ac:dyDescent="0.25">
      <c r="A1695" t="s">
        <v>375</v>
      </c>
      <c r="B1695" t="s">
        <v>319</v>
      </c>
      <c r="C1695" t="s">
        <v>13</v>
      </c>
      <c r="D1695" t="s">
        <v>14</v>
      </c>
      <c r="E1695" t="s">
        <v>137</v>
      </c>
      <c r="F1695" t="s">
        <v>6</v>
      </c>
      <c r="G1695">
        <v>2.8170000000000001E-2</v>
      </c>
      <c r="H1695">
        <v>630714.82999999996</v>
      </c>
      <c r="I1695">
        <v>3672327.68</v>
      </c>
      <c r="J1695">
        <v>-68.95</v>
      </c>
      <c r="K1695">
        <v>-68.95</v>
      </c>
      <c r="L1695">
        <v>0</v>
      </c>
      <c r="M1695">
        <v>16042824</v>
      </c>
      <c r="N1695" t="s">
        <v>25</v>
      </c>
      <c r="O1695">
        <v>24</v>
      </c>
      <c r="P1695">
        <v>32</v>
      </c>
      <c r="Q1695">
        <v>5963</v>
      </c>
    </row>
    <row r="1696" spans="1:17" x14ac:dyDescent="0.25">
      <c r="A1696" t="s">
        <v>375</v>
      </c>
      <c r="B1696" t="s">
        <v>319</v>
      </c>
      <c r="C1696" t="s">
        <v>13</v>
      </c>
      <c r="D1696" t="s">
        <v>14</v>
      </c>
      <c r="E1696" t="s">
        <v>137</v>
      </c>
      <c r="F1696" t="s">
        <v>246</v>
      </c>
      <c r="G1696">
        <v>2.7029999999999998E-2</v>
      </c>
      <c r="H1696">
        <v>630714.82999999996</v>
      </c>
      <c r="I1696">
        <v>3672327.68</v>
      </c>
      <c r="J1696">
        <v>-68.95</v>
      </c>
      <c r="K1696">
        <v>-68.95</v>
      </c>
      <c r="L1696">
        <v>0</v>
      </c>
      <c r="M1696">
        <v>16042524</v>
      </c>
      <c r="N1696" t="s">
        <v>25</v>
      </c>
      <c r="O1696">
        <v>24</v>
      </c>
      <c r="P1696">
        <v>32</v>
      </c>
      <c r="Q1696">
        <v>5963</v>
      </c>
    </row>
    <row r="1697" spans="1:17" x14ac:dyDescent="0.25">
      <c r="A1697" t="s">
        <v>375</v>
      </c>
      <c r="B1697" t="s">
        <v>319</v>
      </c>
      <c r="C1697" t="s">
        <v>13</v>
      </c>
      <c r="D1697" t="s">
        <v>14</v>
      </c>
      <c r="E1697" t="s">
        <v>137</v>
      </c>
      <c r="F1697" t="s">
        <v>247</v>
      </c>
      <c r="G1697">
        <v>2.6159999999999999E-2</v>
      </c>
      <c r="H1697">
        <v>630399.73</v>
      </c>
      <c r="I1697">
        <v>3672375.09</v>
      </c>
      <c r="J1697">
        <v>-69.62</v>
      </c>
      <c r="K1697">
        <v>-69.62</v>
      </c>
      <c r="L1697">
        <v>0</v>
      </c>
      <c r="M1697">
        <v>16073024</v>
      </c>
      <c r="N1697" t="s">
        <v>25</v>
      </c>
      <c r="O1697">
        <v>24</v>
      </c>
      <c r="P1697">
        <v>32</v>
      </c>
      <c r="Q1697">
        <v>5963</v>
      </c>
    </row>
    <row r="1698" spans="1:17" x14ac:dyDescent="0.25">
      <c r="A1698" t="s">
        <v>375</v>
      </c>
      <c r="B1698" t="s">
        <v>319</v>
      </c>
      <c r="C1698" t="s">
        <v>13</v>
      </c>
      <c r="D1698" t="s">
        <v>14</v>
      </c>
      <c r="E1698" t="s">
        <v>137</v>
      </c>
      <c r="F1698" t="s">
        <v>248</v>
      </c>
      <c r="G1698">
        <v>2.6069999999999999E-2</v>
      </c>
      <c r="H1698">
        <v>630399.73</v>
      </c>
      <c r="I1698">
        <v>3672375.09</v>
      </c>
      <c r="J1698">
        <v>-69.62</v>
      </c>
      <c r="K1698">
        <v>-69.62</v>
      </c>
      <c r="L1698">
        <v>0</v>
      </c>
      <c r="M1698">
        <v>16080224</v>
      </c>
      <c r="N1698" t="s">
        <v>25</v>
      </c>
      <c r="O1698">
        <v>24</v>
      </c>
      <c r="P1698">
        <v>32</v>
      </c>
      <c r="Q1698">
        <v>5963</v>
      </c>
    </row>
    <row r="1699" spans="1:17" x14ac:dyDescent="0.25">
      <c r="A1699" t="s">
        <v>375</v>
      </c>
      <c r="B1699" t="s">
        <v>319</v>
      </c>
      <c r="C1699" t="s">
        <v>13</v>
      </c>
      <c r="D1699" t="s">
        <v>14</v>
      </c>
      <c r="E1699" t="s">
        <v>137</v>
      </c>
      <c r="F1699" t="s">
        <v>15</v>
      </c>
      <c r="G1699">
        <v>2.5600000000000001E-2</v>
      </c>
      <c r="H1699">
        <v>630399.73</v>
      </c>
      <c r="I1699">
        <v>3672375.09</v>
      </c>
      <c r="J1699">
        <v>-69.62</v>
      </c>
      <c r="K1699">
        <v>-69.62</v>
      </c>
      <c r="L1699">
        <v>0</v>
      </c>
      <c r="M1699">
        <v>16073124</v>
      </c>
      <c r="N1699" t="s">
        <v>25</v>
      </c>
      <c r="O1699">
        <v>24</v>
      </c>
      <c r="P1699">
        <v>32</v>
      </c>
      <c r="Q1699">
        <v>5963</v>
      </c>
    </row>
    <row r="1700" spans="1:17" x14ac:dyDescent="0.25">
      <c r="A1700" t="s">
        <v>375</v>
      </c>
      <c r="B1700" t="s">
        <v>319</v>
      </c>
      <c r="C1700" t="s">
        <v>13</v>
      </c>
      <c r="D1700" t="s">
        <v>14</v>
      </c>
      <c r="E1700" t="s">
        <v>138</v>
      </c>
      <c r="F1700" t="s">
        <v>4</v>
      </c>
      <c r="G1700">
        <v>3.5279999999999999E-2</v>
      </c>
      <c r="H1700">
        <v>630714.82999999996</v>
      </c>
      <c r="I1700">
        <v>3672327.68</v>
      </c>
      <c r="J1700">
        <v>-68.95</v>
      </c>
      <c r="K1700">
        <v>-68.95</v>
      </c>
      <c r="L1700">
        <v>0</v>
      </c>
      <c r="M1700">
        <v>16032924</v>
      </c>
      <c r="N1700" t="s">
        <v>25</v>
      </c>
      <c r="O1700">
        <v>24</v>
      </c>
      <c r="P1700">
        <v>32</v>
      </c>
      <c r="Q1700">
        <v>5963</v>
      </c>
    </row>
    <row r="1701" spans="1:17" x14ac:dyDescent="0.25">
      <c r="A1701" t="s">
        <v>375</v>
      </c>
      <c r="B1701" t="s">
        <v>319</v>
      </c>
      <c r="C1701" t="s">
        <v>13</v>
      </c>
      <c r="D1701" t="s">
        <v>14</v>
      </c>
      <c r="E1701" t="s">
        <v>138</v>
      </c>
      <c r="F1701" t="s">
        <v>6</v>
      </c>
      <c r="G1701">
        <v>3.04E-2</v>
      </c>
      <c r="H1701">
        <v>630375.49</v>
      </c>
      <c r="I1701">
        <v>3672375.09</v>
      </c>
      <c r="J1701">
        <v>-69.680000000000007</v>
      </c>
      <c r="K1701">
        <v>-69.680000000000007</v>
      </c>
      <c r="L1701">
        <v>0</v>
      </c>
      <c r="M1701">
        <v>16072924</v>
      </c>
      <c r="N1701" t="s">
        <v>25</v>
      </c>
      <c r="O1701">
        <v>24</v>
      </c>
      <c r="P1701">
        <v>32</v>
      </c>
      <c r="Q1701">
        <v>5963</v>
      </c>
    </row>
    <row r="1702" spans="1:17" x14ac:dyDescent="0.25">
      <c r="A1702" t="s">
        <v>375</v>
      </c>
      <c r="B1702" t="s">
        <v>319</v>
      </c>
      <c r="C1702" t="s">
        <v>13</v>
      </c>
      <c r="D1702" t="s">
        <v>14</v>
      </c>
      <c r="E1702" t="s">
        <v>138</v>
      </c>
      <c r="F1702" t="s">
        <v>246</v>
      </c>
      <c r="G1702">
        <v>3.0020000000000002E-2</v>
      </c>
      <c r="H1702">
        <v>630375.49</v>
      </c>
      <c r="I1702">
        <v>3672375.09</v>
      </c>
      <c r="J1702">
        <v>-69.680000000000007</v>
      </c>
      <c r="K1702">
        <v>-69.680000000000007</v>
      </c>
      <c r="L1702">
        <v>0</v>
      </c>
      <c r="M1702">
        <v>16062924</v>
      </c>
      <c r="N1702" t="s">
        <v>25</v>
      </c>
      <c r="O1702">
        <v>24</v>
      </c>
      <c r="P1702">
        <v>32</v>
      </c>
      <c r="Q1702">
        <v>5963</v>
      </c>
    </row>
    <row r="1703" spans="1:17" x14ac:dyDescent="0.25">
      <c r="A1703" t="s">
        <v>375</v>
      </c>
      <c r="B1703" t="s">
        <v>319</v>
      </c>
      <c r="C1703" t="s">
        <v>13</v>
      </c>
      <c r="D1703" t="s">
        <v>14</v>
      </c>
      <c r="E1703" t="s">
        <v>138</v>
      </c>
      <c r="F1703" t="s">
        <v>247</v>
      </c>
      <c r="G1703">
        <v>2.623E-2</v>
      </c>
      <c r="H1703">
        <v>630399.73</v>
      </c>
      <c r="I1703">
        <v>3672375.09</v>
      </c>
      <c r="J1703">
        <v>-69.62</v>
      </c>
      <c r="K1703">
        <v>-69.62</v>
      </c>
      <c r="L1703">
        <v>0</v>
      </c>
      <c r="M1703">
        <v>16071724</v>
      </c>
      <c r="N1703" t="s">
        <v>25</v>
      </c>
      <c r="O1703">
        <v>24</v>
      </c>
      <c r="P1703">
        <v>32</v>
      </c>
      <c r="Q1703">
        <v>5963</v>
      </c>
    </row>
    <row r="1704" spans="1:17" x14ac:dyDescent="0.25">
      <c r="A1704" t="s">
        <v>375</v>
      </c>
      <c r="B1704" t="s">
        <v>319</v>
      </c>
      <c r="C1704" t="s">
        <v>13</v>
      </c>
      <c r="D1704" t="s">
        <v>14</v>
      </c>
      <c r="E1704" t="s">
        <v>138</v>
      </c>
      <c r="F1704" t="s">
        <v>248</v>
      </c>
      <c r="G1704">
        <v>2.546E-2</v>
      </c>
      <c r="H1704">
        <v>630399.73</v>
      </c>
      <c r="I1704">
        <v>3672375.09</v>
      </c>
      <c r="J1704">
        <v>-69.62</v>
      </c>
      <c r="K1704">
        <v>-69.62</v>
      </c>
      <c r="L1704">
        <v>0</v>
      </c>
      <c r="M1704">
        <v>16080924</v>
      </c>
      <c r="N1704" t="s">
        <v>25</v>
      </c>
      <c r="O1704">
        <v>24</v>
      </c>
      <c r="P1704">
        <v>32</v>
      </c>
      <c r="Q1704">
        <v>5963</v>
      </c>
    </row>
    <row r="1705" spans="1:17" x14ac:dyDescent="0.25">
      <c r="A1705" t="s">
        <v>375</v>
      </c>
      <c r="B1705" t="s">
        <v>319</v>
      </c>
      <c r="C1705" t="s">
        <v>13</v>
      </c>
      <c r="D1705" t="s">
        <v>14</v>
      </c>
      <c r="E1705" t="s">
        <v>138</v>
      </c>
      <c r="F1705" t="s">
        <v>15</v>
      </c>
      <c r="G1705">
        <v>2.538E-2</v>
      </c>
      <c r="H1705">
        <v>630399.73</v>
      </c>
      <c r="I1705">
        <v>3672375.09</v>
      </c>
      <c r="J1705">
        <v>-69.62</v>
      </c>
      <c r="K1705">
        <v>-69.62</v>
      </c>
      <c r="L1705">
        <v>0</v>
      </c>
      <c r="M1705">
        <v>16063024</v>
      </c>
      <c r="N1705" t="s">
        <v>25</v>
      </c>
      <c r="O1705">
        <v>24</v>
      </c>
      <c r="P1705">
        <v>32</v>
      </c>
      <c r="Q1705">
        <v>5963</v>
      </c>
    </row>
    <row r="1706" spans="1:17" x14ac:dyDescent="0.25">
      <c r="A1706" t="s">
        <v>375</v>
      </c>
      <c r="B1706" t="s">
        <v>319</v>
      </c>
      <c r="C1706" t="s">
        <v>13</v>
      </c>
      <c r="D1706" t="s">
        <v>14</v>
      </c>
      <c r="E1706" t="s">
        <v>139</v>
      </c>
      <c r="F1706" t="s">
        <v>4</v>
      </c>
      <c r="G1706">
        <v>4.0529999999999997E-2</v>
      </c>
      <c r="H1706">
        <v>630399.73</v>
      </c>
      <c r="I1706">
        <v>3672375.09</v>
      </c>
      <c r="J1706">
        <v>-69.62</v>
      </c>
      <c r="K1706">
        <v>-69.62</v>
      </c>
      <c r="L1706">
        <v>0</v>
      </c>
      <c r="M1706">
        <v>16080224</v>
      </c>
      <c r="N1706" t="s">
        <v>25</v>
      </c>
      <c r="O1706">
        <v>24</v>
      </c>
      <c r="P1706">
        <v>32</v>
      </c>
      <c r="Q1706">
        <v>5963</v>
      </c>
    </row>
    <row r="1707" spans="1:17" x14ac:dyDescent="0.25">
      <c r="A1707" t="s">
        <v>375</v>
      </c>
      <c r="B1707" t="s">
        <v>319</v>
      </c>
      <c r="C1707" t="s">
        <v>13</v>
      </c>
      <c r="D1707" t="s">
        <v>14</v>
      </c>
      <c r="E1707" t="s">
        <v>139</v>
      </c>
      <c r="F1707" t="s">
        <v>6</v>
      </c>
      <c r="G1707">
        <v>3.7530000000000001E-2</v>
      </c>
      <c r="H1707">
        <v>630399.73</v>
      </c>
      <c r="I1707">
        <v>3672375.09</v>
      </c>
      <c r="J1707">
        <v>-69.62</v>
      </c>
      <c r="K1707">
        <v>-69.62</v>
      </c>
      <c r="L1707">
        <v>0</v>
      </c>
      <c r="M1707">
        <v>16073124</v>
      </c>
      <c r="N1707" t="s">
        <v>25</v>
      </c>
      <c r="O1707">
        <v>24</v>
      </c>
      <c r="P1707">
        <v>32</v>
      </c>
      <c r="Q1707">
        <v>5963</v>
      </c>
    </row>
    <row r="1708" spans="1:17" x14ac:dyDescent="0.25">
      <c r="A1708" t="s">
        <v>375</v>
      </c>
      <c r="B1708" t="s">
        <v>319</v>
      </c>
      <c r="C1708" t="s">
        <v>13</v>
      </c>
      <c r="D1708" t="s">
        <v>14</v>
      </c>
      <c r="E1708" t="s">
        <v>139</v>
      </c>
      <c r="F1708" t="s">
        <v>246</v>
      </c>
      <c r="G1708">
        <v>3.6859999999999997E-2</v>
      </c>
      <c r="H1708">
        <v>630399.73</v>
      </c>
      <c r="I1708">
        <v>3672375.09</v>
      </c>
      <c r="J1708">
        <v>-69.62</v>
      </c>
      <c r="K1708">
        <v>-69.62</v>
      </c>
      <c r="L1708">
        <v>0</v>
      </c>
      <c r="M1708">
        <v>16072324</v>
      </c>
      <c r="N1708" t="s">
        <v>25</v>
      </c>
      <c r="O1708">
        <v>24</v>
      </c>
      <c r="P1708">
        <v>32</v>
      </c>
      <c r="Q1708">
        <v>5963</v>
      </c>
    </row>
    <row r="1709" spans="1:17" x14ac:dyDescent="0.25">
      <c r="A1709" t="s">
        <v>375</v>
      </c>
      <c r="B1709" t="s">
        <v>319</v>
      </c>
      <c r="C1709" t="s">
        <v>13</v>
      </c>
      <c r="D1709" t="s">
        <v>14</v>
      </c>
      <c r="E1709" t="s">
        <v>139</v>
      </c>
      <c r="F1709" t="s">
        <v>247</v>
      </c>
      <c r="G1709">
        <v>3.3020000000000001E-2</v>
      </c>
      <c r="H1709">
        <v>630399.73</v>
      </c>
      <c r="I1709">
        <v>3672375.09</v>
      </c>
      <c r="J1709">
        <v>-69.62</v>
      </c>
      <c r="K1709">
        <v>-69.62</v>
      </c>
      <c r="L1709">
        <v>0</v>
      </c>
      <c r="M1709">
        <v>16073024</v>
      </c>
      <c r="N1709" t="s">
        <v>25</v>
      </c>
      <c r="O1709">
        <v>24</v>
      </c>
      <c r="P1709">
        <v>32</v>
      </c>
      <c r="Q1709">
        <v>5963</v>
      </c>
    </row>
    <row r="1710" spans="1:17" x14ac:dyDescent="0.25">
      <c r="A1710" t="s">
        <v>375</v>
      </c>
      <c r="B1710" t="s">
        <v>319</v>
      </c>
      <c r="C1710" t="s">
        <v>13</v>
      </c>
      <c r="D1710" t="s">
        <v>14</v>
      </c>
      <c r="E1710" t="s">
        <v>139</v>
      </c>
      <c r="F1710" t="s">
        <v>248</v>
      </c>
      <c r="G1710">
        <v>3.295E-2</v>
      </c>
      <c r="H1710">
        <v>630399.73</v>
      </c>
      <c r="I1710">
        <v>3672375.09</v>
      </c>
      <c r="J1710">
        <v>-69.62</v>
      </c>
      <c r="K1710">
        <v>-69.62</v>
      </c>
      <c r="L1710">
        <v>0</v>
      </c>
      <c r="M1710">
        <v>16063024</v>
      </c>
      <c r="N1710" t="s">
        <v>25</v>
      </c>
      <c r="O1710">
        <v>24</v>
      </c>
      <c r="P1710">
        <v>32</v>
      </c>
      <c r="Q1710">
        <v>5963</v>
      </c>
    </row>
    <row r="1711" spans="1:17" x14ac:dyDescent="0.25">
      <c r="A1711" t="s">
        <v>375</v>
      </c>
      <c r="B1711" t="s">
        <v>319</v>
      </c>
      <c r="C1711" t="s">
        <v>13</v>
      </c>
      <c r="D1711" t="s">
        <v>14</v>
      </c>
      <c r="E1711" t="s">
        <v>139</v>
      </c>
      <c r="F1711" t="s">
        <v>15</v>
      </c>
      <c r="G1711">
        <v>3.159E-2</v>
      </c>
      <c r="H1711">
        <v>630399.73</v>
      </c>
      <c r="I1711">
        <v>3672375.09</v>
      </c>
      <c r="J1711">
        <v>-69.62</v>
      </c>
      <c r="K1711">
        <v>-69.62</v>
      </c>
      <c r="L1711">
        <v>0</v>
      </c>
      <c r="M1711">
        <v>16080924</v>
      </c>
      <c r="N1711" t="s">
        <v>25</v>
      </c>
      <c r="O1711">
        <v>24</v>
      </c>
      <c r="P1711">
        <v>32</v>
      </c>
      <c r="Q1711">
        <v>5963</v>
      </c>
    </row>
    <row r="1712" spans="1:17" x14ac:dyDescent="0.25">
      <c r="A1712" t="s">
        <v>375</v>
      </c>
      <c r="B1712" t="s">
        <v>319</v>
      </c>
      <c r="C1712" t="s">
        <v>13</v>
      </c>
      <c r="D1712" t="s">
        <v>14</v>
      </c>
      <c r="E1712" t="s">
        <v>140</v>
      </c>
      <c r="F1712" t="s">
        <v>4</v>
      </c>
      <c r="G1712">
        <v>3.8809999999999997E-2</v>
      </c>
      <c r="H1712">
        <v>630399.73</v>
      </c>
      <c r="I1712">
        <v>3672375.09</v>
      </c>
      <c r="J1712">
        <v>-69.62</v>
      </c>
      <c r="K1712">
        <v>-69.62</v>
      </c>
      <c r="L1712">
        <v>0</v>
      </c>
      <c r="M1712">
        <v>16080224</v>
      </c>
      <c r="N1712" t="s">
        <v>25</v>
      </c>
      <c r="O1712">
        <v>24</v>
      </c>
      <c r="P1712">
        <v>32</v>
      </c>
      <c r="Q1712">
        <v>5963</v>
      </c>
    </row>
    <row r="1713" spans="1:17" x14ac:dyDescent="0.25">
      <c r="A1713" t="s">
        <v>375</v>
      </c>
      <c r="B1713" t="s">
        <v>319</v>
      </c>
      <c r="C1713" t="s">
        <v>13</v>
      </c>
      <c r="D1713" t="s">
        <v>14</v>
      </c>
      <c r="E1713" t="s">
        <v>140</v>
      </c>
      <c r="F1713" t="s">
        <v>6</v>
      </c>
      <c r="G1713">
        <v>3.6749999999999998E-2</v>
      </c>
      <c r="H1713">
        <v>630399.73</v>
      </c>
      <c r="I1713">
        <v>3672375.09</v>
      </c>
      <c r="J1713">
        <v>-69.62</v>
      </c>
      <c r="K1713">
        <v>-69.62</v>
      </c>
      <c r="L1713">
        <v>0</v>
      </c>
      <c r="M1713">
        <v>16073124</v>
      </c>
      <c r="N1713" t="s">
        <v>25</v>
      </c>
      <c r="O1713">
        <v>24</v>
      </c>
      <c r="P1713">
        <v>32</v>
      </c>
      <c r="Q1713">
        <v>5963</v>
      </c>
    </row>
    <row r="1714" spans="1:17" x14ac:dyDescent="0.25">
      <c r="A1714" t="s">
        <v>375</v>
      </c>
      <c r="B1714" t="s">
        <v>319</v>
      </c>
      <c r="C1714" t="s">
        <v>13</v>
      </c>
      <c r="D1714" t="s">
        <v>14</v>
      </c>
      <c r="E1714" t="s">
        <v>140</v>
      </c>
      <c r="F1714" t="s">
        <v>246</v>
      </c>
      <c r="G1714">
        <v>3.6069999999999998E-2</v>
      </c>
      <c r="H1714">
        <v>630399.73</v>
      </c>
      <c r="I1714">
        <v>3672375.09</v>
      </c>
      <c r="J1714">
        <v>-69.62</v>
      </c>
      <c r="K1714">
        <v>-69.62</v>
      </c>
      <c r="L1714">
        <v>0</v>
      </c>
      <c r="M1714">
        <v>16072324</v>
      </c>
      <c r="N1714" t="s">
        <v>25</v>
      </c>
      <c r="O1714">
        <v>24</v>
      </c>
      <c r="P1714">
        <v>32</v>
      </c>
      <c r="Q1714">
        <v>5963</v>
      </c>
    </row>
    <row r="1715" spans="1:17" x14ac:dyDescent="0.25">
      <c r="A1715" t="s">
        <v>375</v>
      </c>
      <c r="B1715" t="s">
        <v>319</v>
      </c>
      <c r="C1715" t="s">
        <v>13</v>
      </c>
      <c r="D1715" t="s">
        <v>14</v>
      </c>
      <c r="E1715" t="s">
        <v>140</v>
      </c>
      <c r="F1715" t="s">
        <v>247</v>
      </c>
      <c r="G1715">
        <v>3.2099999999999997E-2</v>
      </c>
      <c r="H1715">
        <v>630399.73</v>
      </c>
      <c r="I1715">
        <v>3672375.09</v>
      </c>
      <c r="J1715">
        <v>-69.62</v>
      </c>
      <c r="K1715">
        <v>-69.62</v>
      </c>
      <c r="L1715">
        <v>0</v>
      </c>
      <c r="M1715">
        <v>16073024</v>
      </c>
      <c r="N1715" t="s">
        <v>25</v>
      </c>
      <c r="O1715">
        <v>24</v>
      </c>
      <c r="P1715">
        <v>32</v>
      </c>
      <c r="Q1715">
        <v>5963</v>
      </c>
    </row>
    <row r="1716" spans="1:17" x14ac:dyDescent="0.25">
      <c r="A1716" t="s">
        <v>375</v>
      </c>
      <c r="B1716" t="s">
        <v>319</v>
      </c>
      <c r="C1716" t="s">
        <v>13</v>
      </c>
      <c r="D1716" t="s">
        <v>14</v>
      </c>
      <c r="E1716" t="s">
        <v>140</v>
      </c>
      <c r="F1716" t="s">
        <v>248</v>
      </c>
      <c r="G1716">
        <v>3.1280000000000002E-2</v>
      </c>
      <c r="H1716">
        <v>630399.73</v>
      </c>
      <c r="I1716">
        <v>3672375.09</v>
      </c>
      <c r="J1716">
        <v>-69.62</v>
      </c>
      <c r="K1716">
        <v>-69.62</v>
      </c>
      <c r="L1716">
        <v>0</v>
      </c>
      <c r="M1716">
        <v>16063024</v>
      </c>
      <c r="N1716" t="s">
        <v>25</v>
      </c>
      <c r="O1716">
        <v>24</v>
      </c>
      <c r="P1716">
        <v>32</v>
      </c>
      <c r="Q1716">
        <v>5963</v>
      </c>
    </row>
    <row r="1717" spans="1:17" x14ac:dyDescent="0.25">
      <c r="A1717" t="s">
        <v>375</v>
      </c>
      <c r="B1717" t="s">
        <v>319</v>
      </c>
      <c r="C1717" t="s">
        <v>13</v>
      </c>
      <c r="D1717" t="s">
        <v>14</v>
      </c>
      <c r="E1717" t="s">
        <v>140</v>
      </c>
      <c r="F1717" t="s">
        <v>15</v>
      </c>
      <c r="G1717">
        <v>3.1060000000000001E-2</v>
      </c>
      <c r="H1717">
        <v>630399.73</v>
      </c>
      <c r="I1717">
        <v>3672375.09</v>
      </c>
      <c r="J1717">
        <v>-69.62</v>
      </c>
      <c r="K1717">
        <v>-69.62</v>
      </c>
      <c r="L1717">
        <v>0</v>
      </c>
      <c r="M1717">
        <v>16080924</v>
      </c>
      <c r="N1717" t="s">
        <v>25</v>
      </c>
      <c r="O1717">
        <v>24</v>
      </c>
      <c r="P1717">
        <v>32</v>
      </c>
      <c r="Q1717">
        <v>5963</v>
      </c>
    </row>
    <row r="1718" spans="1:17" x14ac:dyDescent="0.25">
      <c r="A1718" t="s">
        <v>375</v>
      </c>
      <c r="B1718" t="s">
        <v>320</v>
      </c>
      <c r="C1718" t="s">
        <v>13</v>
      </c>
      <c r="D1718" t="s">
        <v>12</v>
      </c>
      <c r="E1718" t="s">
        <v>3</v>
      </c>
      <c r="F1718" t="s">
        <v>4</v>
      </c>
      <c r="G1718">
        <v>0.56196999999999997</v>
      </c>
      <c r="H1718">
        <v>630714.82999999996</v>
      </c>
      <c r="I1718">
        <v>3672138.02</v>
      </c>
      <c r="J1718">
        <v>-68.86</v>
      </c>
      <c r="K1718">
        <v>-68.86</v>
      </c>
      <c r="L1718">
        <v>0</v>
      </c>
      <c r="M1718" t="s">
        <v>376</v>
      </c>
      <c r="N1718" t="s">
        <v>25</v>
      </c>
      <c r="O1718">
        <v>24</v>
      </c>
      <c r="P1718">
        <v>32</v>
      </c>
      <c r="Q1718">
        <v>5963</v>
      </c>
    </row>
    <row r="1719" spans="1:17" x14ac:dyDescent="0.25">
      <c r="A1719" t="s">
        <v>375</v>
      </c>
      <c r="B1719" t="s">
        <v>320</v>
      </c>
      <c r="C1719" t="s">
        <v>13</v>
      </c>
      <c r="D1719" t="s">
        <v>12</v>
      </c>
      <c r="E1719" t="s">
        <v>251</v>
      </c>
      <c r="F1719" t="s">
        <v>4</v>
      </c>
      <c r="G1719">
        <v>0.56105000000000005</v>
      </c>
      <c r="H1719">
        <v>630714.82999999996</v>
      </c>
      <c r="I1719">
        <v>3672138.02</v>
      </c>
      <c r="J1719">
        <v>-68.86</v>
      </c>
      <c r="K1719">
        <v>-68.86</v>
      </c>
      <c r="L1719">
        <v>0</v>
      </c>
      <c r="M1719" t="s">
        <v>376</v>
      </c>
      <c r="N1719" t="s">
        <v>25</v>
      </c>
      <c r="O1719">
        <v>24</v>
      </c>
      <c r="P1719">
        <v>32</v>
      </c>
      <c r="Q1719">
        <v>5963</v>
      </c>
    </row>
    <row r="1720" spans="1:17" x14ac:dyDescent="0.25">
      <c r="A1720" t="s">
        <v>375</v>
      </c>
      <c r="B1720" t="s">
        <v>320</v>
      </c>
      <c r="C1720" t="s">
        <v>13</v>
      </c>
      <c r="D1720" t="s">
        <v>12</v>
      </c>
      <c r="E1720" t="s">
        <v>255</v>
      </c>
      <c r="F1720" t="s">
        <v>4</v>
      </c>
      <c r="G1720">
        <v>2.5300000000000001E-3</v>
      </c>
      <c r="H1720">
        <v>630399.73</v>
      </c>
      <c r="I1720">
        <v>3672375.09</v>
      </c>
      <c r="J1720">
        <v>-69.62</v>
      </c>
      <c r="K1720">
        <v>-69.62</v>
      </c>
      <c r="L1720">
        <v>0</v>
      </c>
      <c r="M1720" t="s">
        <v>376</v>
      </c>
      <c r="N1720" t="s">
        <v>25</v>
      </c>
      <c r="O1720">
        <v>24</v>
      </c>
      <c r="P1720">
        <v>32</v>
      </c>
      <c r="Q1720">
        <v>5963</v>
      </c>
    </row>
    <row r="1721" spans="1:17" x14ac:dyDescent="0.25">
      <c r="A1721" t="s">
        <v>375</v>
      </c>
      <c r="B1721" t="s">
        <v>320</v>
      </c>
      <c r="C1721" t="s">
        <v>13</v>
      </c>
      <c r="D1721" t="s">
        <v>12</v>
      </c>
      <c r="E1721" t="s">
        <v>7</v>
      </c>
      <c r="F1721" t="s">
        <v>4</v>
      </c>
      <c r="G1721">
        <v>0.56196999999999997</v>
      </c>
      <c r="H1721">
        <v>630714.82999999996</v>
      </c>
      <c r="I1721">
        <v>3672138.02</v>
      </c>
      <c r="J1721">
        <v>-68.86</v>
      </c>
      <c r="K1721">
        <v>-68.86</v>
      </c>
      <c r="L1721">
        <v>0</v>
      </c>
      <c r="M1721" t="s">
        <v>376</v>
      </c>
      <c r="N1721" t="s">
        <v>25</v>
      </c>
      <c r="O1721">
        <v>24</v>
      </c>
      <c r="P1721">
        <v>32</v>
      </c>
      <c r="Q1721">
        <v>5963</v>
      </c>
    </row>
    <row r="1722" spans="1:17" x14ac:dyDescent="0.25">
      <c r="A1722" t="s">
        <v>375</v>
      </c>
      <c r="B1722" t="s">
        <v>320</v>
      </c>
      <c r="C1722" t="s">
        <v>13</v>
      </c>
      <c r="D1722" t="s">
        <v>12</v>
      </c>
      <c r="E1722" t="s">
        <v>252</v>
      </c>
      <c r="F1722" t="s">
        <v>4</v>
      </c>
      <c r="G1722">
        <v>8.9999999999999998E-4</v>
      </c>
      <c r="H1722">
        <v>630423.97</v>
      </c>
      <c r="I1722">
        <v>3672375.09</v>
      </c>
      <c r="J1722">
        <v>-69.58</v>
      </c>
      <c r="K1722">
        <v>-69.58</v>
      </c>
      <c r="L1722">
        <v>0</v>
      </c>
      <c r="M1722" t="s">
        <v>376</v>
      </c>
      <c r="N1722" t="s">
        <v>25</v>
      </c>
      <c r="O1722">
        <v>24</v>
      </c>
      <c r="P1722">
        <v>32</v>
      </c>
      <c r="Q1722">
        <v>5963</v>
      </c>
    </row>
    <row r="1723" spans="1:17" x14ac:dyDescent="0.25">
      <c r="A1723" t="s">
        <v>375</v>
      </c>
      <c r="B1723" t="s">
        <v>320</v>
      </c>
      <c r="C1723" t="s">
        <v>13</v>
      </c>
      <c r="D1723" t="s">
        <v>12</v>
      </c>
      <c r="E1723" t="s">
        <v>253</v>
      </c>
      <c r="F1723" t="s">
        <v>4</v>
      </c>
      <c r="G1723">
        <v>6.7000000000000002E-4</v>
      </c>
      <c r="H1723">
        <v>630714.82999999996</v>
      </c>
      <c r="I1723">
        <v>3672303.97</v>
      </c>
      <c r="J1723">
        <v>-68.959999999999994</v>
      </c>
      <c r="K1723">
        <v>-68.959999999999994</v>
      </c>
      <c r="L1723">
        <v>0</v>
      </c>
      <c r="M1723" t="s">
        <v>376</v>
      </c>
      <c r="N1723" t="s">
        <v>25</v>
      </c>
      <c r="O1723">
        <v>24</v>
      </c>
      <c r="P1723">
        <v>32</v>
      </c>
      <c r="Q1723">
        <v>5963</v>
      </c>
    </row>
    <row r="1724" spans="1:17" x14ac:dyDescent="0.25">
      <c r="A1724" t="s">
        <v>375</v>
      </c>
      <c r="B1724" t="s">
        <v>320</v>
      </c>
      <c r="C1724" t="s">
        <v>13</v>
      </c>
      <c r="D1724" t="s">
        <v>12</v>
      </c>
      <c r="E1724" t="s">
        <v>254</v>
      </c>
      <c r="F1724" t="s">
        <v>4</v>
      </c>
      <c r="G1724">
        <v>7.2000000000000005E-4</v>
      </c>
      <c r="H1724">
        <v>630399.73</v>
      </c>
      <c r="I1724">
        <v>3672375.09</v>
      </c>
      <c r="J1724">
        <v>-69.62</v>
      </c>
      <c r="K1724">
        <v>-69.62</v>
      </c>
      <c r="L1724">
        <v>0</v>
      </c>
      <c r="M1724" t="s">
        <v>376</v>
      </c>
      <c r="N1724" t="s">
        <v>25</v>
      </c>
      <c r="O1724">
        <v>24</v>
      </c>
      <c r="P1724">
        <v>32</v>
      </c>
      <c r="Q1724">
        <v>5963</v>
      </c>
    </row>
    <row r="1725" spans="1:17" x14ac:dyDescent="0.25">
      <c r="A1725" t="s">
        <v>375</v>
      </c>
      <c r="B1725" t="s">
        <v>320</v>
      </c>
      <c r="C1725" t="s">
        <v>13</v>
      </c>
      <c r="D1725" t="s">
        <v>12</v>
      </c>
      <c r="E1725" t="s">
        <v>256</v>
      </c>
      <c r="F1725" t="s">
        <v>4</v>
      </c>
      <c r="G1725">
        <v>9.3000000000000005E-4</v>
      </c>
      <c r="H1725">
        <v>630714.82999999996</v>
      </c>
      <c r="I1725">
        <v>3672232.85</v>
      </c>
      <c r="J1725">
        <v>-68.91</v>
      </c>
      <c r="K1725">
        <v>-68.91</v>
      </c>
      <c r="L1725">
        <v>0</v>
      </c>
      <c r="M1725" t="s">
        <v>376</v>
      </c>
      <c r="N1725" t="s">
        <v>25</v>
      </c>
      <c r="O1725">
        <v>24</v>
      </c>
      <c r="P1725">
        <v>32</v>
      </c>
      <c r="Q1725">
        <v>5963</v>
      </c>
    </row>
    <row r="1726" spans="1:17" x14ac:dyDescent="0.25">
      <c r="A1726" t="s">
        <v>375</v>
      </c>
      <c r="B1726" t="s">
        <v>320</v>
      </c>
      <c r="C1726" t="s">
        <v>13</v>
      </c>
      <c r="D1726" t="s">
        <v>12</v>
      </c>
      <c r="E1726" t="s">
        <v>125</v>
      </c>
      <c r="F1726" t="s">
        <v>4</v>
      </c>
      <c r="G1726">
        <v>3.347E-2</v>
      </c>
      <c r="H1726">
        <v>630714.82999999996</v>
      </c>
      <c r="I1726">
        <v>3672232.85</v>
      </c>
      <c r="J1726">
        <v>-68.91</v>
      </c>
      <c r="K1726">
        <v>-68.91</v>
      </c>
      <c r="L1726">
        <v>0</v>
      </c>
      <c r="M1726" t="s">
        <v>376</v>
      </c>
      <c r="N1726" t="s">
        <v>25</v>
      </c>
      <c r="O1726">
        <v>24</v>
      </c>
      <c r="P1726">
        <v>32</v>
      </c>
      <c r="Q1726">
        <v>5963</v>
      </c>
    </row>
    <row r="1727" spans="1:17" x14ac:dyDescent="0.25">
      <c r="A1727" t="s">
        <v>375</v>
      </c>
      <c r="B1727" t="s">
        <v>320</v>
      </c>
      <c r="C1727" t="s">
        <v>13</v>
      </c>
      <c r="D1727" t="s">
        <v>12</v>
      </c>
      <c r="E1727" t="s">
        <v>128</v>
      </c>
      <c r="F1727" t="s">
        <v>4</v>
      </c>
      <c r="G1727">
        <v>4.07E-2</v>
      </c>
      <c r="H1727">
        <v>630714.82999999996</v>
      </c>
      <c r="I1727">
        <v>3672209.14</v>
      </c>
      <c r="J1727">
        <v>-68.89</v>
      </c>
      <c r="K1727">
        <v>-68.89</v>
      </c>
      <c r="L1727">
        <v>0</v>
      </c>
      <c r="M1727" t="s">
        <v>376</v>
      </c>
      <c r="N1727" t="s">
        <v>25</v>
      </c>
      <c r="O1727">
        <v>24</v>
      </c>
      <c r="P1727">
        <v>32</v>
      </c>
      <c r="Q1727">
        <v>5963</v>
      </c>
    </row>
    <row r="1728" spans="1:17" x14ac:dyDescent="0.25">
      <c r="A1728" t="s">
        <v>375</v>
      </c>
      <c r="B1728" t="s">
        <v>320</v>
      </c>
      <c r="C1728" t="s">
        <v>13</v>
      </c>
      <c r="D1728" t="s">
        <v>12</v>
      </c>
      <c r="E1728" t="s">
        <v>129</v>
      </c>
      <c r="F1728" t="s">
        <v>4</v>
      </c>
      <c r="G1728">
        <v>4.8320000000000002E-2</v>
      </c>
      <c r="H1728">
        <v>630714.82999999996</v>
      </c>
      <c r="I1728">
        <v>3672209.14</v>
      </c>
      <c r="J1728">
        <v>-68.89</v>
      </c>
      <c r="K1728">
        <v>-68.89</v>
      </c>
      <c r="L1728">
        <v>0</v>
      </c>
      <c r="M1728" t="s">
        <v>376</v>
      </c>
      <c r="N1728" t="s">
        <v>25</v>
      </c>
      <c r="O1728">
        <v>24</v>
      </c>
      <c r="P1728">
        <v>32</v>
      </c>
      <c r="Q1728">
        <v>5963</v>
      </c>
    </row>
    <row r="1729" spans="1:17" x14ac:dyDescent="0.25">
      <c r="A1729" t="s">
        <v>375</v>
      </c>
      <c r="B1729" t="s">
        <v>320</v>
      </c>
      <c r="C1729" t="s">
        <v>13</v>
      </c>
      <c r="D1729" t="s">
        <v>12</v>
      </c>
      <c r="E1729" t="s">
        <v>130</v>
      </c>
      <c r="F1729" t="s">
        <v>4</v>
      </c>
      <c r="G1729">
        <v>5.5899999999999998E-2</v>
      </c>
      <c r="H1729">
        <v>630714.82999999996</v>
      </c>
      <c r="I1729">
        <v>3672185.43</v>
      </c>
      <c r="J1729">
        <v>-68.89</v>
      </c>
      <c r="K1729">
        <v>-68.89</v>
      </c>
      <c r="L1729">
        <v>0</v>
      </c>
      <c r="M1729" t="s">
        <v>376</v>
      </c>
      <c r="N1729" t="s">
        <v>25</v>
      </c>
      <c r="O1729">
        <v>24</v>
      </c>
      <c r="P1729">
        <v>32</v>
      </c>
      <c r="Q1729">
        <v>5963</v>
      </c>
    </row>
    <row r="1730" spans="1:17" x14ac:dyDescent="0.25">
      <c r="A1730" t="s">
        <v>375</v>
      </c>
      <c r="B1730" t="s">
        <v>320</v>
      </c>
      <c r="C1730" t="s">
        <v>13</v>
      </c>
      <c r="D1730" t="s">
        <v>12</v>
      </c>
      <c r="E1730" t="s">
        <v>131</v>
      </c>
      <c r="F1730" t="s">
        <v>4</v>
      </c>
      <c r="G1730">
        <v>6.2230000000000001E-2</v>
      </c>
      <c r="H1730">
        <v>630714.82999999996</v>
      </c>
      <c r="I1730">
        <v>3672185.43</v>
      </c>
      <c r="J1730">
        <v>-68.89</v>
      </c>
      <c r="K1730">
        <v>-68.89</v>
      </c>
      <c r="L1730">
        <v>0</v>
      </c>
      <c r="M1730" t="s">
        <v>376</v>
      </c>
      <c r="N1730" t="s">
        <v>25</v>
      </c>
      <c r="O1730">
        <v>24</v>
      </c>
      <c r="P1730">
        <v>32</v>
      </c>
      <c r="Q1730">
        <v>5963</v>
      </c>
    </row>
    <row r="1731" spans="1:17" x14ac:dyDescent="0.25">
      <c r="A1731" t="s">
        <v>375</v>
      </c>
      <c r="B1731" t="s">
        <v>320</v>
      </c>
      <c r="C1731" t="s">
        <v>13</v>
      </c>
      <c r="D1731" t="s">
        <v>12</v>
      </c>
      <c r="E1731" t="s">
        <v>132</v>
      </c>
      <c r="F1731" t="s">
        <v>4</v>
      </c>
      <c r="G1731">
        <v>6.7040000000000002E-2</v>
      </c>
      <c r="H1731">
        <v>630714.82999999996</v>
      </c>
      <c r="I1731">
        <v>3672161.72</v>
      </c>
      <c r="J1731">
        <v>-68.86</v>
      </c>
      <c r="K1731">
        <v>-68.86</v>
      </c>
      <c r="L1731">
        <v>0</v>
      </c>
      <c r="M1731" t="s">
        <v>376</v>
      </c>
      <c r="N1731" t="s">
        <v>25</v>
      </c>
      <c r="O1731">
        <v>24</v>
      </c>
      <c r="P1731">
        <v>32</v>
      </c>
      <c r="Q1731">
        <v>5963</v>
      </c>
    </row>
    <row r="1732" spans="1:17" x14ac:dyDescent="0.25">
      <c r="A1732" t="s">
        <v>375</v>
      </c>
      <c r="B1732" t="s">
        <v>320</v>
      </c>
      <c r="C1732" t="s">
        <v>13</v>
      </c>
      <c r="D1732" t="s">
        <v>12</v>
      </c>
      <c r="E1732" t="s">
        <v>133</v>
      </c>
      <c r="F1732" t="s">
        <v>4</v>
      </c>
      <c r="G1732">
        <v>6.9349999999999995E-2</v>
      </c>
      <c r="H1732">
        <v>630714.82999999996</v>
      </c>
      <c r="I1732">
        <v>3672161.72</v>
      </c>
      <c r="J1732">
        <v>-68.86</v>
      </c>
      <c r="K1732">
        <v>-68.86</v>
      </c>
      <c r="L1732">
        <v>0</v>
      </c>
      <c r="M1732" t="s">
        <v>376</v>
      </c>
      <c r="N1732" t="s">
        <v>25</v>
      </c>
      <c r="O1732">
        <v>24</v>
      </c>
      <c r="P1732">
        <v>32</v>
      </c>
      <c r="Q1732">
        <v>5963</v>
      </c>
    </row>
    <row r="1733" spans="1:17" x14ac:dyDescent="0.25">
      <c r="A1733" t="s">
        <v>375</v>
      </c>
      <c r="B1733" t="s">
        <v>320</v>
      </c>
      <c r="C1733" t="s">
        <v>13</v>
      </c>
      <c r="D1733" t="s">
        <v>12</v>
      </c>
      <c r="E1733" t="s">
        <v>219</v>
      </c>
      <c r="F1733" t="s">
        <v>4</v>
      </c>
      <c r="G1733">
        <v>7.1940000000000004E-2</v>
      </c>
      <c r="H1733">
        <v>630714.82999999996</v>
      </c>
      <c r="I1733">
        <v>3672138.02</v>
      </c>
      <c r="J1733">
        <v>-68.86</v>
      </c>
      <c r="K1733">
        <v>-68.86</v>
      </c>
      <c r="L1733">
        <v>0</v>
      </c>
      <c r="M1733" t="s">
        <v>376</v>
      </c>
      <c r="N1733" t="s">
        <v>25</v>
      </c>
      <c r="O1733">
        <v>24</v>
      </c>
      <c r="P1733">
        <v>32</v>
      </c>
      <c r="Q1733">
        <v>5963</v>
      </c>
    </row>
    <row r="1734" spans="1:17" x14ac:dyDescent="0.25">
      <c r="A1734" t="s">
        <v>375</v>
      </c>
      <c r="B1734" t="s">
        <v>320</v>
      </c>
      <c r="C1734" t="s">
        <v>13</v>
      </c>
      <c r="D1734" t="s">
        <v>12</v>
      </c>
      <c r="E1734" t="s">
        <v>220</v>
      </c>
      <c r="F1734" t="s">
        <v>4</v>
      </c>
      <c r="G1734">
        <v>6.898E-2</v>
      </c>
      <c r="H1734">
        <v>630714.82999999996</v>
      </c>
      <c r="I1734">
        <v>3672114.31</v>
      </c>
      <c r="J1734">
        <v>-68.73</v>
      </c>
      <c r="K1734">
        <v>-68.73</v>
      </c>
      <c r="L1734">
        <v>0</v>
      </c>
      <c r="M1734" t="s">
        <v>376</v>
      </c>
      <c r="N1734" t="s">
        <v>25</v>
      </c>
      <c r="O1734">
        <v>24</v>
      </c>
      <c r="P1734">
        <v>32</v>
      </c>
      <c r="Q1734">
        <v>5963</v>
      </c>
    </row>
    <row r="1735" spans="1:17" x14ac:dyDescent="0.25">
      <c r="A1735" t="s">
        <v>375</v>
      </c>
      <c r="B1735" t="s">
        <v>320</v>
      </c>
      <c r="C1735" t="s">
        <v>13</v>
      </c>
      <c r="D1735" t="s">
        <v>12</v>
      </c>
      <c r="E1735" t="s">
        <v>221</v>
      </c>
      <c r="F1735" t="s">
        <v>4</v>
      </c>
      <c r="G1735">
        <v>6.4939999999999998E-2</v>
      </c>
      <c r="H1735">
        <v>630714.82999999996</v>
      </c>
      <c r="I1735">
        <v>3672114.31</v>
      </c>
      <c r="J1735">
        <v>-68.73</v>
      </c>
      <c r="K1735">
        <v>-68.73</v>
      </c>
      <c r="L1735">
        <v>0</v>
      </c>
      <c r="M1735" t="s">
        <v>376</v>
      </c>
      <c r="N1735" t="s">
        <v>25</v>
      </c>
      <c r="O1735">
        <v>24</v>
      </c>
      <c r="P1735">
        <v>32</v>
      </c>
      <c r="Q1735">
        <v>5963</v>
      </c>
    </row>
    <row r="1736" spans="1:17" x14ac:dyDescent="0.25">
      <c r="A1736" t="s">
        <v>375</v>
      </c>
      <c r="B1736" t="s">
        <v>320</v>
      </c>
      <c r="C1736" t="s">
        <v>13</v>
      </c>
      <c r="D1736" t="s">
        <v>12</v>
      </c>
      <c r="E1736" t="s">
        <v>222</v>
      </c>
      <c r="F1736" t="s">
        <v>4</v>
      </c>
      <c r="G1736">
        <v>5.364E-2</v>
      </c>
      <c r="H1736">
        <v>630714.82999999996</v>
      </c>
      <c r="I1736">
        <v>3672090.6</v>
      </c>
      <c r="J1736">
        <v>-68.86</v>
      </c>
      <c r="K1736">
        <v>-68.86</v>
      </c>
      <c r="L1736">
        <v>0</v>
      </c>
      <c r="M1736" t="s">
        <v>376</v>
      </c>
      <c r="N1736" t="s">
        <v>25</v>
      </c>
      <c r="O1736">
        <v>24</v>
      </c>
      <c r="P1736">
        <v>32</v>
      </c>
      <c r="Q1736">
        <v>5963</v>
      </c>
    </row>
    <row r="1737" spans="1:17" x14ac:dyDescent="0.25">
      <c r="A1737" t="s">
        <v>375</v>
      </c>
      <c r="B1737" t="s">
        <v>320</v>
      </c>
      <c r="C1737" t="s">
        <v>13</v>
      </c>
      <c r="D1737" t="s">
        <v>12</v>
      </c>
      <c r="E1737" t="s">
        <v>223</v>
      </c>
      <c r="F1737" t="s">
        <v>4</v>
      </c>
      <c r="G1737">
        <v>4.0300000000000002E-2</v>
      </c>
      <c r="H1737">
        <v>630714.82999999996</v>
      </c>
      <c r="I1737">
        <v>3672090.6</v>
      </c>
      <c r="J1737">
        <v>-68.86</v>
      </c>
      <c r="K1737">
        <v>-68.86</v>
      </c>
      <c r="L1737">
        <v>0</v>
      </c>
      <c r="M1737" t="s">
        <v>376</v>
      </c>
      <c r="N1737" t="s">
        <v>25</v>
      </c>
      <c r="O1737">
        <v>24</v>
      </c>
      <c r="P1737">
        <v>32</v>
      </c>
      <c r="Q1737">
        <v>5963</v>
      </c>
    </row>
    <row r="1738" spans="1:17" x14ac:dyDescent="0.25">
      <c r="A1738" t="s">
        <v>375</v>
      </c>
      <c r="B1738" t="s">
        <v>320</v>
      </c>
      <c r="C1738" t="s">
        <v>13</v>
      </c>
      <c r="D1738" t="s">
        <v>12</v>
      </c>
      <c r="E1738" t="s">
        <v>224</v>
      </c>
      <c r="F1738" t="s">
        <v>4</v>
      </c>
      <c r="G1738">
        <v>2.6509999999999999E-2</v>
      </c>
      <c r="H1738">
        <v>630750</v>
      </c>
      <c r="I1738">
        <v>3672075</v>
      </c>
      <c r="J1738">
        <v>-68.66</v>
      </c>
      <c r="K1738">
        <v>-68.66</v>
      </c>
      <c r="L1738">
        <v>0</v>
      </c>
      <c r="M1738" t="s">
        <v>376</v>
      </c>
      <c r="N1738" t="s">
        <v>25</v>
      </c>
      <c r="O1738">
        <v>24</v>
      </c>
      <c r="P1738">
        <v>32</v>
      </c>
      <c r="Q1738">
        <v>5963</v>
      </c>
    </row>
    <row r="1739" spans="1:17" x14ac:dyDescent="0.25">
      <c r="A1739" t="s">
        <v>375</v>
      </c>
      <c r="B1739" t="s">
        <v>320</v>
      </c>
      <c r="C1739" t="s">
        <v>13</v>
      </c>
      <c r="D1739" t="s">
        <v>12</v>
      </c>
      <c r="E1739" t="s">
        <v>225</v>
      </c>
      <c r="F1739" t="s">
        <v>4</v>
      </c>
      <c r="G1739">
        <v>1.7000000000000001E-2</v>
      </c>
      <c r="H1739">
        <v>630850</v>
      </c>
      <c r="I1739">
        <v>3672100</v>
      </c>
      <c r="J1739">
        <v>-69.209999999999994</v>
      </c>
      <c r="K1739">
        <v>-69.209999999999994</v>
      </c>
      <c r="L1739">
        <v>0</v>
      </c>
      <c r="M1739" t="s">
        <v>376</v>
      </c>
      <c r="N1739" t="s">
        <v>25</v>
      </c>
      <c r="O1739">
        <v>24</v>
      </c>
      <c r="P1739">
        <v>32</v>
      </c>
      <c r="Q1739">
        <v>5963</v>
      </c>
    </row>
    <row r="1740" spans="1:17" x14ac:dyDescent="0.25">
      <c r="A1740" t="s">
        <v>375</v>
      </c>
      <c r="B1740" t="s">
        <v>320</v>
      </c>
      <c r="C1740" t="s">
        <v>13</v>
      </c>
      <c r="D1740" t="s">
        <v>12</v>
      </c>
      <c r="E1740" t="s">
        <v>134</v>
      </c>
      <c r="F1740" t="s">
        <v>4</v>
      </c>
      <c r="G1740">
        <v>9.3000000000000005E-4</v>
      </c>
      <c r="H1740">
        <v>630714.82999999996</v>
      </c>
      <c r="I1740">
        <v>3672232.85</v>
      </c>
      <c r="J1740">
        <v>-68.91</v>
      </c>
      <c r="K1740">
        <v>-68.91</v>
      </c>
      <c r="L1740">
        <v>0</v>
      </c>
      <c r="M1740" t="s">
        <v>376</v>
      </c>
      <c r="N1740" t="s">
        <v>25</v>
      </c>
      <c r="O1740">
        <v>24</v>
      </c>
      <c r="P1740">
        <v>32</v>
      </c>
      <c r="Q1740">
        <v>5963</v>
      </c>
    </row>
    <row r="1741" spans="1:17" x14ac:dyDescent="0.25">
      <c r="A1741" t="s">
        <v>375</v>
      </c>
      <c r="B1741" t="s">
        <v>320</v>
      </c>
      <c r="C1741" t="s">
        <v>13</v>
      </c>
      <c r="D1741" t="s">
        <v>12</v>
      </c>
      <c r="E1741" t="s">
        <v>141</v>
      </c>
      <c r="F1741" t="s">
        <v>4</v>
      </c>
      <c r="G1741">
        <v>3.1E-4</v>
      </c>
      <c r="H1741">
        <v>630423.97</v>
      </c>
      <c r="I1741">
        <v>3672375.09</v>
      </c>
      <c r="J1741">
        <v>-69.58</v>
      </c>
      <c r="K1741">
        <v>-69.58</v>
      </c>
      <c r="L1741">
        <v>0</v>
      </c>
      <c r="M1741" t="s">
        <v>376</v>
      </c>
      <c r="N1741" t="s">
        <v>25</v>
      </c>
      <c r="O1741">
        <v>24</v>
      </c>
      <c r="P1741">
        <v>32</v>
      </c>
      <c r="Q1741">
        <v>5963</v>
      </c>
    </row>
    <row r="1742" spans="1:17" x14ac:dyDescent="0.25">
      <c r="A1742" t="s">
        <v>375</v>
      </c>
      <c r="B1742" t="s">
        <v>320</v>
      </c>
      <c r="C1742" t="s">
        <v>13</v>
      </c>
      <c r="D1742" t="s">
        <v>12</v>
      </c>
      <c r="E1742" t="s">
        <v>142</v>
      </c>
      <c r="F1742" t="s">
        <v>4</v>
      </c>
      <c r="G1742">
        <v>2.9999999999999997E-4</v>
      </c>
      <c r="H1742">
        <v>630423.97</v>
      </c>
      <c r="I1742">
        <v>3672375.09</v>
      </c>
      <c r="J1742">
        <v>-69.58</v>
      </c>
      <c r="K1742">
        <v>-69.58</v>
      </c>
      <c r="L1742">
        <v>0</v>
      </c>
      <c r="M1742" t="s">
        <v>376</v>
      </c>
      <c r="N1742" t="s">
        <v>25</v>
      </c>
      <c r="O1742">
        <v>24</v>
      </c>
      <c r="P1742">
        <v>32</v>
      </c>
      <c r="Q1742">
        <v>5963</v>
      </c>
    </row>
    <row r="1743" spans="1:17" x14ac:dyDescent="0.25">
      <c r="A1743" t="s">
        <v>375</v>
      </c>
      <c r="B1743" t="s">
        <v>320</v>
      </c>
      <c r="C1743" t="s">
        <v>13</v>
      </c>
      <c r="D1743" t="s">
        <v>12</v>
      </c>
      <c r="E1743" t="s">
        <v>143</v>
      </c>
      <c r="F1743" t="s">
        <v>4</v>
      </c>
      <c r="G1743">
        <v>2.7999999999999998E-4</v>
      </c>
      <c r="H1743">
        <v>630423.97</v>
      </c>
      <c r="I1743">
        <v>3672375.09</v>
      </c>
      <c r="J1743">
        <v>-69.58</v>
      </c>
      <c r="K1743">
        <v>-69.58</v>
      </c>
      <c r="L1743">
        <v>0</v>
      </c>
      <c r="M1743" t="s">
        <v>376</v>
      </c>
      <c r="N1743" t="s">
        <v>25</v>
      </c>
      <c r="O1743">
        <v>24</v>
      </c>
      <c r="P1743">
        <v>32</v>
      </c>
      <c r="Q1743">
        <v>5963</v>
      </c>
    </row>
    <row r="1744" spans="1:17" x14ac:dyDescent="0.25">
      <c r="A1744" t="s">
        <v>375</v>
      </c>
      <c r="B1744" t="s">
        <v>320</v>
      </c>
      <c r="C1744" t="s">
        <v>13</v>
      </c>
      <c r="D1744" t="s">
        <v>12</v>
      </c>
      <c r="E1744" t="s">
        <v>135</v>
      </c>
      <c r="F1744" t="s">
        <v>4</v>
      </c>
      <c r="G1744">
        <v>2.2000000000000001E-4</v>
      </c>
      <c r="H1744">
        <v>630714.82999999996</v>
      </c>
      <c r="I1744">
        <v>3672303.97</v>
      </c>
      <c r="J1744">
        <v>-68.959999999999994</v>
      </c>
      <c r="K1744">
        <v>-68.959999999999994</v>
      </c>
      <c r="L1744">
        <v>0</v>
      </c>
      <c r="M1744" t="s">
        <v>376</v>
      </c>
      <c r="N1744" t="s">
        <v>25</v>
      </c>
      <c r="O1744">
        <v>24</v>
      </c>
      <c r="P1744">
        <v>32</v>
      </c>
      <c r="Q1744">
        <v>5963</v>
      </c>
    </row>
    <row r="1745" spans="1:17" x14ac:dyDescent="0.25">
      <c r="A1745" t="s">
        <v>375</v>
      </c>
      <c r="B1745" t="s">
        <v>320</v>
      </c>
      <c r="C1745" t="s">
        <v>13</v>
      </c>
      <c r="D1745" t="s">
        <v>12</v>
      </c>
      <c r="E1745" t="s">
        <v>136</v>
      </c>
      <c r="F1745" t="s">
        <v>4</v>
      </c>
      <c r="G1745">
        <v>2.2000000000000001E-4</v>
      </c>
      <c r="H1745">
        <v>630714.82999999996</v>
      </c>
      <c r="I1745">
        <v>3672303.97</v>
      </c>
      <c r="J1745">
        <v>-68.959999999999994</v>
      </c>
      <c r="K1745">
        <v>-68.959999999999994</v>
      </c>
      <c r="L1745">
        <v>0</v>
      </c>
      <c r="M1745" t="s">
        <v>376</v>
      </c>
      <c r="N1745" t="s">
        <v>25</v>
      </c>
      <c r="O1745">
        <v>24</v>
      </c>
      <c r="P1745">
        <v>32</v>
      </c>
      <c r="Q1745">
        <v>5963</v>
      </c>
    </row>
    <row r="1746" spans="1:17" x14ac:dyDescent="0.25">
      <c r="A1746" t="s">
        <v>375</v>
      </c>
      <c r="B1746" t="s">
        <v>320</v>
      </c>
      <c r="C1746" t="s">
        <v>13</v>
      </c>
      <c r="D1746" t="s">
        <v>12</v>
      </c>
      <c r="E1746" t="s">
        <v>137</v>
      </c>
      <c r="F1746" t="s">
        <v>4</v>
      </c>
      <c r="G1746">
        <v>2.2000000000000001E-4</v>
      </c>
      <c r="H1746">
        <v>630714.82999999996</v>
      </c>
      <c r="I1746">
        <v>3672303.97</v>
      </c>
      <c r="J1746">
        <v>-68.959999999999994</v>
      </c>
      <c r="K1746">
        <v>-68.959999999999994</v>
      </c>
      <c r="L1746">
        <v>0</v>
      </c>
      <c r="M1746" t="s">
        <v>376</v>
      </c>
      <c r="N1746" t="s">
        <v>25</v>
      </c>
      <c r="O1746">
        <v>24</v>
      </c>
      <c r="P1746">
        <v>32</v>
      </c>
      <c r="Q1746">
        <v>5963</v>
      </c>
    </row>
    <row r="1747" spans="1:17" x14ac:dyDescent="0.25">
      <c r="A1747" t="s">
        <v>375</v>
      </c>
      <c r="B1747" t="s">
        <v>320</v>
      </c>
      <c r="C1747" t="s">
        <v>13</v>
      </c>
      <c r="D1747" t="s">
        <v>12</v>
      </c>
      <c r="E1747" t="s">
        <v>138</v>
      </c>
      <c r="F1747" t="s">
        <v>4</v>
      </c>
      <c r="G1747">
        <v>2.2000000000000001E-4</v>
      </c>
      <c r="H1747">
        <v>630375.49</v>
      </c>
      <c r="I1747">
        <v>3672375.09</v>
      </c>
      <c r="J1747">
        <v>-69.680000000000007</v>
      </c>
      <c r="K1747">
        <v>-69.680000000000007</v>
      </c>
      <c r="L1747">
        <v>0</v>
      </c>
      <c r="M1747" t="s">
        <v>376</v>
      </c>
      <c r="N1747" t="s">
        <v>25</v>
      </c>
      <c r="O1747">
        <v>24</v>
      </c>
      <c r="P1747">
        <v>32</v>
      </c>
      <c r="Q1747">
        <v>5963</v>
      </c>
    </row>
    <row r="1748" spans="1:17" x14ac:dyDescent="0.25">
      <c r="A1748" t="s">
        <v>375</v>
      </c>
      <c r="B1748" t="s">
        <v>320</v>
      </c>
      <c r="C1748" t="s">
        <v>13</v>
      </c>
      <c r="D1748" t="s">
        <v>12</v>
      </c>
      <c r="E1748" t="s">
        <v>139</v>
      </c>
      <c r="F1748" t="s">
        <v>4</v>
      </c>
      <c r="G1748">
        <v>2.5999999999999998E-4</v>
      </c>
      <c r="H1748">
        <v>630399.73</v>
      </c>
      <c r="I1748">
        <v>3672375.09</v>
      </c>
      <c r="J1748">
        <v>-69.62</v>
      </c>
      <c r="K1748">
        <v>-69.62</v>
      </c>
      <c r="L1748">
        <v>0</v>
      </c>
      <c r="M1748" t="s">
        <v>376</v>
      </c>
      <c r="N1748" t="s">
        <v>25</v>
      </c>
      <c r="O1748">
        <v>24</v>
      </c>
      <c r="P1748">
        <v>32</v>
      </c>
      <c r="Q1748">
        <v>5963</v>
      </c>
    </row>
    <row r="1749" spans="1:17" x14ac:dyDescent="0.25">
      <c r="A1749" t="s">
        <v>375</v>
      </c>
      <c r="B1749" t="s">
        <v>320</v>
      </c>
      <c r="C1749" t="s">
        <v>13</v>
      </c>
      <c r="D1749" t="s">
        <v>12</v>
      </c>
      <c r="E1749" t="s">
        <v>140</v>
      </c>
      <c r="F1749" t="s">
        <v>4</v>
      </c>
      <c r="G1749">
        <v>2.5000000000000001E-4</v>
      </c>
      <c r="H1749">
        <v>630399.73</v>
      </c>
      <c r="I1749">
        <v>3672375.09</v>
      </c>
      <c r="J1749">
        <v>-69.62</v>
      </c>
      <c r="K1749">
        <v>-69.62</v>
      </c>
      <c r="L1749">
        <v>0</v>
      </c>
      <c r="M1749" t="s">
        <v>376</v>
      </c>
      <c r="N1749" t="s">
        <v>25</v>
      </c>
      <c r="O1749">
        <v>24</v>
      </c>
      <c r="P1749">
        <v>32</v>
      </c>
      <c r="Q1749">
        <v>5963</v>
      </c>
    </row>
    <row r="1750" spans="1:17" x14ac:dyDescent="0.25">
      <c r="A1750" t="s">
        <v>375</v>
      </c>
      <c r="B1750" t="s">
        <v>321</v>
      </c>
      <c r="C1750" t="s">
        <v>21</v>
      </c>
      <c r="D1750" t="s">
        <v>22</v>
      </c>
      <c r="E1750" t="s">
        <v>3</v>
      </c>
      <c r="F1750" t="s">
        <v>4</v>
      </c>
      <c r="G1750">
        <v>3.09666</v>
      </c>
      <c r="H1750">
        <v>630617.88</v>
      </c>
      <c r="I1750">
        <v>3671995.77</v>
      </c>
      <c r="J1750">
        <v>-68.97</v>
      </c>
      <c r="K1750">
        <v>-68.97</v>
      </c>
      <c r="L1750">
        <v>0</v>
      </c>
      <c r="M1750" t="s">
        <v>376</v>
      </c>
      <c r="N1750" t="s">
        <v>25</v>
      </c>
      <c r="O1750">
        <v>24</v>
      </c>
      <c r="P1750">
        <v>32</v>
      </c>
      <c r="Q1750">
        <v>5963</v>
      </c>
    </row>
    <row r="1751" spans="1:17" x14ac:dyDescent="0.25">
      <c r="A1751" t="s">
        <v>375</v>
      </c>
      <c r="B1751" t="s">
        <v>321</v>
      </c>
      <c r="C1751" t="s">
        <v>21</v>
      </c>
      <c r="D1751" t="s">
        <v>22</v>
      </c>
      <c r="E1751" t="s">
        <v>251</v>
      </c>
      <c r="F1751" t="s">
        <v>4</v>
      </c>
      <c r="G1751">
        <v>2.9609000000000001</v>
      </c>
      <c r="H1751">
        <v>630617.88</v>
      </c>
      <c r="I1751">
        <v>3671995.77</v>
      </c>
      <c r="J1751">
        <v>-68.97</v>
      </c>
      <c r="K1751">
        <v>-68.97</v>
      </c>
      <c r="L1751">
        <v>0</v>
      </c>
      <c r="M1751" t="s">
        <v>376</v>
      </c>
      <c r="N1751" t="s">
        <v>25</v>
      </c>
      <c r="O1751">
        <v>24</v>
      </c>
      <c r="P1751">
        <v>32</v>
      </c>
      <c r="Q1751">
        <v>5963</v>
      </c>
    </row>
    <row r="1752" spans="1:17" x14ac:dyDescent="0.25">
      <c r="A1752" t="s">
        <v>375</v>
      </c>
      <c r="B1752" t="s">
        <v>321</v>
      </c>
      <c r="C1752" t="s">
        <v>21</v>
      </c>
      <c r="D1752" t="s">
        <v>22</v>
      </c>
      <c r="E1752" t="s">
        <v>255</v>
      </c>
      <c r="F1752" t="s">
        <v>4</v>
      </c>
      <c r="G1752">
        <v>0.34672999999999998</v>
      </c>
      <c r="H1752">
        <v>630423.97</v>
      </c>
      <c r="I1752">
        <v>3672375.09</v>
      </c>
      <c r="J1752">
        <v>-69.58</v>
      </c>
      <c r="K1752">
        <v>-69.58</v>
      </c>
      <c r="L1752">
        <v>0</v>
      </c>
      <c r="M1752" t="s">
        <v>376</v>
      </c>
      <c r="N1752" t="s">
        <v>25</v>
      </c>
      <c r="O1752">
        <v>24</v>
      </c>
      <c r="P1752">
        <v>32</v>
      </c>
      <c r="Q1752">
        <v>5963</v>
      </c>
    </row>
    <row r="1753" spans="1:17" x14ac:dyDescent="0.25">
      <c r="A1753" t="s">
        <v>375</v>
      </c>
      <c r="B1753" t="s">
        <v>321</v>
      </c>
      <c r="C1753" t="s">
        <v>21</v>
      </c>
      <c r="D1753" t="s">
        <v>22</v>
      </c>
      <c r="E1753" t="s">
        <v>7</v>
      </c>
      <c r="F1753" t="s">
        <v>4</v>
      </c>
      <c r="G1753">
        <v>3.09666</v>
      </c>
      <c r="H1753">
        <v>630617.88</v>
      </c>
      <c r="I1753">
        <v>3671995.77</v>
      </c>
      <c r="J1753">
        <v>-68.97</v>
      </c>
      <c r="K1753">
        <v>-68.97</v>
      </c>
      <c r="L1753">
        <v>0</v>
      </c>
      <c r="M1753" t="s">
        <v>376</v>
      </c>
      <c r="N1753" t="s">
        <v>25</v>
      </c>
      <c r="O1753">
        <v>24</v>
      </c>
      <c r="P1753">
        <v>32</v>
      </c>
      <c r="Q1753">
        <v>5963</v>
      </c>
    </row>
    <row r="1754" spans="1:17" x14ac:dyDescent="0.25">
      <c r="A1754" t="s">
        <v>375</v>
      </c>
      <c r="B1754" t="s">
        <v>321</v>
      </c>
      <c r="C1754" t="s">
        <v>21</v>
      </c>
      <c r="D1754" t="s">
        <v>22</v>
      </c>
      <c r="E1754" t="s">
        <v>252</v>
      </c>
      <c r="F1754" t="s">
        <v>4</v>
      </c>
      <c r="G1754">
        <v>0.14915999999999999</v>
      </c>
      <c r="H1754">
        <v>630423.97</v>
      </c>
      <c r="I1754">
        <v>3672375.09</v>
      </c>
      <c r="J1754">
        <v>-69.58</v>
      </c>
      <c r="K1754">
        <v>-69.58</v>
      </c>
      <c r="L1754">
        <v>0</v>
      </c>
      <c r="M1754" t="s">
        <v>376</v>
      </c>
      <c r="N1754" t="s">
        <v>25</v>
      </c>
      <c r="O1754">
        <v>24</v>
      </c>
      <c r="P1754">
        <v>32</v>
      </c>
      <c r="Q1754">
        <v>5963</v>
      </c>
    </row>
    <row r="1755" spans="1:17" x14ac:dyDescent="0.25">
      <c r="A1755" t="s">
        <v>375</v>
      </c>
      <c r="B1755" t="s">
        <v>321</v>
      </c>
      <c r="C1755" t="s">
        <v>21</v>
      </c>
      <c r="D1755" t="s">
        <v>22</v>
      </c>
      <c r="E1755" t="s">
        <v>253</v>
      </c>
      <c r="F1755" t="s">
        <v>4</v>
      </c>
      <c r="G1755">
        <v>0.10545</v>
      </c>
      <c r="H1755">
        <v>630714.82999999996</v>
      </c>
      <c r="I1755">
        <v>3672351.38</v>
      </c>
      <c r="J1755">
        <v>-68.98</v>
      </c>
      <c r="K1755">
        <v>-68.98</v>
      </c>
      <c r="L1755">
        <v>0</v>
      </c>
      <c r="M1755" t="s">
        <v>376</v>
      </c>
      <c r="N1755" t="s">
        <v>25</v>
      </c>
      <c r="O1755">
        <v>24</v>
      </c>
      <c r="P1755">
        <v>32</v>
      </c>
      <c r="Q1755">
        <v>5963</v>
      </c>
    </row>
    <row r="1756" spans="1:17" x14ac:dyDescent="0.25">
      <c r="A1756" t="s">
        <v>375</v>
      </c>
      <c r="B1756" t="s">
        <v>321</v>
      </c>
      <c r="C1756" t="s">
        <v>21</v>
      </c>
      <c r="D1756" t="s">
        <v>22</v>
      </c>
      <c r="E1756" t="s">
        <v>254</v>
      </c>
      <c r="F1756" t="s">
        <v>4</v>
      </c>
      <c r="G1756">
        <v>0.10702</v>
      </c>
      <c r="H1756">
        <v>630714.82999999996</v>
      </c>
      <c r="I1756">
        <v>3672327.68</v>
      </c>
      <c r="J1756">
        <v>-68.95</v>
      </c>
      <c r="K1756">
        <v>-68.95</v>
      </c>
      <c r="L1756">
        <v>0</v>
      </c>
      <c r="M1756" t="s">
        <v>376</v>
      </c>
      <c r="N1756" t="s">
        <v>25</v>
      </c>
      <c r="O1756">
        <v>24</v>
      </c>
      <c r="P1756">
        <v>32</v>
      </c>
      <c r="Q1756">
        <v>5963</v>
      </c>
    </row>
    <row r="1757" spans="1:17" x14ac:dyDescent="0.25">
      <c r="A1757" t="s">
        <v>375</v>
      </c>
      <c r="B1757" t="s">
        <v>321</v>
      </c>
      <c r="C1757" t="s">
        <v>21</v>
      </c>
      <c r="D1757" t="s">
        <v>22</v>
      </c>
      <c r="E1757" t="s">
        <v>256</v>
      </c>
      <c r="F1757" t="s">
        <v>4</v>
      </c>
      <c r="G1757">
        <v>3.6549999999999999E-2</v>
      </c>
      <c r="H1757">
        <v>630714.82999999996</v>
      </c>
      <c r="I1757">
        <v>3672232.85</v>
      </c>
      <c r="J1757">
        <v>-68.91</v>
      </c>
      <c r="K1757">
        <v>-68.91</v>
      </c>
      <c r="L1757">
        <v>0</v>
      </c>
      <c r="M1757" t="s">
        <v>376</v>
      </c>
      <c r="N1757" t="s">
        <v>25</v>
      </c>
      <c r="O1757">
        <v>24</v>
      </c>
      <c r="P1757">
        <v>32</v>
      </c>
      <c r="Q1757">
        <v>5963</v>
      </c>
    </row>
    <row r="1758" spans="1:17" x14ac:dyDescent="0.25">
      <c r="A1758" t="s">
        <v>375</v>
      </c>
      <c r="B1758" t="s">
        <v>321</v>
      </c>
      <c r="C1758" t="s">
        <v>21</v>
      </c>
      <c r="D1758" t="s">
        <v>22</v>
      </c>
      <c r="E1758" t="s">
        <v>125</v>
      </c>
      <c r="F1758" t="s">
        <v>4</v>
      </c>
      <c r="G1758">
        <v>0.23785000000000001</v>
      </c>
      <c r="H1758">
        <v>630545.16</v>
      </c>
      <c r="I1758">
        <v>3671995.77</v>
      </c>
      <c r="J1758">
        <v>-69.12</v>
      </c>
      <c r="K1758">
        <v>-69.12</v>
      </c>
      <c r="L1758">
        <v>0</v>
      </c>
      <c r="M1758" t="s">
        <v>376</v>
      </c>
      <c r="N1758" t="s">
        <v>25</v>
      </c>
      <c r="O1758">
        <v>24</v>
      </c>
      <c r="P1758">
        <v>32</v>
      </c>
      <c r="Q1758">
        <v>5963</v>
      </c>
    </row>
    <row r="1759" spans="1:17" x14ac:dyDescent="0.25">
      <c r="A1759" t="s">
        <v>375</v>
      </c>
      <c r="B1759" t="s">
        <v>321</v>
      </c>
      <c r="C1759" t="s">
        <v>21</v>
      </c>
      <c r="D1759" t="s">
        <v>22</v>
      </c>
      <c r="E1759" t="s">
        <v>128</v>
      </c>
      <c r="F1759" t="s">
        <v>4</v>
      </c>
      <c r="G1759">
        <v>0.28140999999999999</v>
      </c>
      <c r="H1759">
        <v>630545.16</v>
      </c>
      <c r="I1759">
        <v>3671995.77</v>
      </c>
      <c r="J1759">
        <v>-69.12</v>
      </c>
      <c r="K1759">
        <v>-69.12</v>
      </c>
      <c r="L1759">
        <v>0</v>
      </c>
      <c r="M1759" t="s">
        <v>376</v>
      </c>
      <c r="N1759" t="s">
        <v>25</v>
      </c>
      <c r="O1759">
        <v>24</v>
      </c>
      <c r="P1759">
        <v>32</v>
      </c>
      <c r="Q1759">
        <v>5963</v>
      </c>
    </row>
    <row r="1760" spans="1:17" x14ac:dyDescent="0.25">
      <c r="A1760" t="s">
        <v>375</v>
      </c>
      <c r="B1760" t="s">
        <v>321</v>
      </c>
      <c r="C1760" t="s">
        <v>21</v>
      </c>
      <c r="D1760" t="s">
        <v>22</v>
      </c>
      <c r="E1760" t="s">
        <v>129</v>
      </c>
      <c r="F1760" t="s">
        <v>4</v>
      </c>
      <c r="G1760">
        <v>0.32049</v>
      </c>
      <c r="H1760">
        <v>630520.92000000004</v>
      </c>
      <c r="I1760">
        <v>3671995.77</v>
      </c>
      <c r="J1760">
        <v>-69.150000000000006</v>
      </c>
      <c r="K1760">
        <v>-69.150000000000006</v>
      </c>
      <c r="L1760">
        <v>0</v>
      </c>
      <c r="M1760" t="s">
        <v>376</v>
      </c>
      <c r="N1760" t="s">
        <v>25</v>
      </c>
      <c r="O1760">
        <v>24</v>
      </c>
      <c r="P1760">
        <v>32</v>
      </c>
      <c r="Q1760">
        <v>5963</v>
      </c>
    </row>
    <row r="1761" spans="1:17" x14ac:dyDescent="0.25">
      <c r="A1761" t="s">
        <v>375</v>
      </c>
      <c r="B1761" t="s">
        <v>321</v>
      </c>
      <c r="C1761" t="s">
        <v>21</v>
      </c>
      <c r="D1761" t="s">
        <v>22</v>
      </c>
      <c r="E1761" t="s">
        <v>130</v>
      </c>
      <c r="F1761" t="s">
        <v>4</v>
      </c>
      <c r="G1761">
        <v>0.36266999999999999</v>
      </c>
      <c r="H1761">
        <v>630520.92000000004</v>
      </c>
      <c r="I1761">
        <v>3671995.77</v>
      </c>
      <c r="J1761">
        <v>-69.150000000000006</v>
      </c>
      <c r="K1761">
        <v>-69.150000000000006</v>
      </c>
      <c r="L1761">
        <v>0</v>
      </c>
      <c r="M1761" t="s">
        <v>376</v>
      </c>
      <c r="N1761" t="s">
        <v>25</v>
      </c>
      <c r="O1761">
        <v>24</v>
      </c>
      <c r="P1761">
        <v>32</v>
      </c>
      <c r="Q1761">
        <v>5963</v>
      </c>
    </row>
    <row r="1762" spans="1:17" x14ac:dyDescent="0.25">
      <c r="A1762" t="s">
        <v>375</v>
      </c>
      <c r="B1762" t="s">
        <v>321</v>
      </c>
      <c r="C1762" t="s">
        <v>21</v>
      </c>
      <c r="D1762" t="s">
        <v>22</v>
      </c>
      <c r="E1762" t="s">
        <v>131</v>
      </c>
      <c r="F1762" t="s">
        <v>4</v>
      </c>
      <c r="G1762">
        <v>0.37402000000000002</v>
      </c>
      <c r="H1762">
        <v>630520.92000000004</v>
      </c>
      <c r="I1762">
        <v>3671995.77</v>
      </c>
      <c r="J1762">
        <v>-69.150000000000006</v>
      </c>
      <c r="K1762">
        <v>-69.150000000000006</v>
      </c>
      <c r="L1762">
        <v>0</v>
      </c>
      <c r="M1762" t="s">
        <v>376</v>
      </c>
      <c r="N1762" t="s">
        <v>25</v>
      </c>
      <c r="O1762">
        <v>24</v>
      </c>
      <c r="P1762">
        <v>32</v>
      </c>
      <c r="Q1762">
        <v>5963</v>
      </c>
    </row>
    <row r="1763" spans="1:17" x14ac:dyDescent="0.25">
      <c r="A1763" t="s">
        <v>375</v>
      </c>
      <c r="B1763" t="s">
        <v>321</v>
      </c>
      <c r="C1763" t="s">
        <v>21</v>
      </c>
      <c r="D1763" t="s">
        <v>22</v>
      </c>
      <c r="E1763" t="s">
        <v>132</v>
      </c>
      <c r="F1763" t="s">
        <v>4</v>
      </c>
      <c r="G1763">
        <v>0.38263999999999998</v>
      </c>
      <c r="H1763">
        <v>630545.16</v>
      </c>
      <c r="I1763">
        <v>3671995.77</v>
      </c>
      <c r="J1763">
        <v>-69.12</v>
      </c>
      <c r="K1763">
        <v>-69.12</v>
      </c>
      <c r="L1763">
        <v>0</v>
      </c>
      <c r="M1763" t="s">
        <v>376</v>
      </c>
      <c r="N1763" t="s">
        <v>25</v>
      </c>
      <c r="O1763">
        <v>24</v>
      </c>
      <c r="P1763">
        <v>32</v>
      </c>
      <c r="Q1763">
        <v>5963</v>
      </c>
    </row>
    <row r="1764" spans="1:17" x14ac:dyDescent="0.25">
      <c r="A1764" t="s">
        <v>375</v>
      </c>
      <c r="B1764" t="s">
        <v>321</v>
      </c>
      <c r="C1764" t="s">
        <v>21</v>
      </c>
      <c r="D1764" t="s">
        <v>22</v>
      </c>
      <c r="E1764" t="s">
        <v>133</v>
      </c>
      <c r="F1764" t="s">
        <v>4</v>
      </c>
      <c r="G1764">
        <v>0.38156000000000001</v>
      </c>
      <c r="H1764">
        <v>630545.16</v>
      </c>
      <c r="I1764">
        <v>3671995.77</v>
      </c>
      <c r="J1764">
        <v>-69.12</v>
      </c>
      <c r="K1764">
        <v>-69.12</v>
      </c>
      <c r="L1764">
        <v>0</v>
      </c>
      <c r="M1764" t="s">
        <v>376</v>
      </c>
      <c r="N1764" t="s">
        <v>25</v>
      </c>
      <c r="O1764">
        <v>24</v>
      </c>
      <c r="P1764">
        <v>32</v>
      </c>
      <c r="Q1764">
        <v>5963</v>
      </c>
    </row>
    <row r="1765" spans="1:17" x14ac:dyDescent="0.25">
      <c r="A1765" t="s">
        <v>375</v>
      </c>
      <c r="B1765" t="s">
        <v>321</v>
      </c>
      <c r="C1765" t="s">
        <v>21</v>
      </c>
      <c r="D1765" t="s">
        <v>22</v>
      </c>
      <c r="E1765" t="s">
        <v>219</v>
      </c>
      <c r="F1765" t="s">
        <v>4</v>
      </c>
      <c r="G1765">
        <v>0.38661000000000001</v>
      </c>
      <c r="H1765">
        <v>630569.4</v>
      </c>
      <c r="I1765">
        <v>3671995.77</v>
      </c>
      <c r="J1765">
        <v>-69.069999999999993</v>
      </c>
      <c r="K1765">
        <v>-69.069999999999993</v>
      </c>
      <c r="L1765">
        <v>0</v>
      </c>
      <c r="M1765" t="s">
        <v>376</v>
      </c>
      <c r="N1765" t="s">
        <v>25</v>
      </c>
      <c r="O1765">
        <v>24</v>
      </c>
      <c r="P1765">
        <v>32</v>
      </c>
      <c r="Q1765">
        <v>5963</v>
      </c>
    </row>
    <row r="1766" spans="1:17" x14ac:dyDescent="0.25">
      <c r="A1766" t="s">
        <v>375</v>
      </c>
      <c r="B1766" t="s">
        <v>321</v>
      </c>
      <c r="C1766" t="s">
        <v>21</v>
      </c>
      <c r="D1766" t="s">
        <v>22</v>
      </c>
      <c r="E1766" t="s">
        <v>220</v>
      </c>
      <c r="F1766" t="s">
        <v>4</v>
      </c>
      <c r="G1766">
        <v>0.38985999999999998</v>
      </c>
      <c r="H1766">
        <v>630593.64</v>
      </c>
      <c r="I1766">
        <v>3671995.77</v>
      </c>
      <c r="J1766">
        <v>-69.02</v>
      </c>
      <c r="K1766">
        <v>-69.02</v>
      </c>
      <c r="L1766">
        <v>0</v>
      </c>
      <c r="M1766" t="s">
        <v>376</v>
      </c>
      <c r="N1766" t="s">
        <v>25</v>
      </c>
      <c r="O1766">
        <v>24</v>
      </c>
      <c r="P1766">
        <v>32</v>
      </c>
      <c r="Q1766">
        <v>5963</v>
      </c>
    </row>
    <row r="1767" spans="1:17" x14ac:dyDescent="0.25">
      <c r="A1767" t="s">
        <v>375</v>
      </c>
      <c r="B1767" t="s">
        <v>321</v>
      </c>
      <c r="C1767" t="s">
        <v>21</v>
      </c>
      <c r="D1767" t="s">
        <v>22</v>
      </c>
      <c r="E1767" t="s">
        <v>221</v>
      </c>
      <c r="F1767" t="s">
        <v>4</v>
      </c>
      <c r="G1767">
        <v>0.36847999999999997</v>
      </c>
      <c r="H1767">
        <v>630593.64</v>
      </c>
      <c r="I1767">
        <v>3671995.77</v>
      </c>
      <c r="J1767">
        <v>-69.02</v>
      </c>
      <c r="K1767">
        <v>-69.02</v>
      </c>
      <c r="L1767">
        <v>0</v>
      </c>
      <c r="M1767" t="s">
        <v>376</v>
      </c>
      <c r="N1767" t="s">
        <v>25</v>
      </c>
      <c r="O1767">
        <v>24</v>
      </c>
      <c r="P1767">
        <v>32</v>
      </c>
      <c r="Q1767">
        <v>5963</v>
      </c>
    </row>
    <row r="1768" spans="1:17" x14ac:dyDescent="0.25">
      <c r="A1768" t="s">
        <v>375</v>
      </c>
      <c r="B1768" t="s">
        <v>321</v>
      </c>
      <c r="C1768" t="s">
        <v>21</v>
      </c>
      <c r="D1768" t="s">
        <v>22</v>
      </c>
      <c r="E1768" t="s">
        <v>222</v>
      </c>
      <c r="F1768" t="s">
        <v>4</v>
      </c>
      <c r="G1768">
        <v>0.26994000000000001</v>
      </c>
      <c r="H1768">
        <v>630593.64</v>
      </c>
      <c r="I1768">
        <v>3671995.77</v>
      </c>
      <c r="J1768">
        <v>-69.02</v>
      </c>
      <c r="K1768">
        <v>-69.02</v>
      </c>
      <c r="L1768">
        <v>0</v>
      </c>
      <c r="M1768" t="s">
        <v>376</v>
      </c>
      <c r="N1768" t="s">
        <v>25</v>
      </c>
      <c r="O1768">
        <v>24</v>
      </c>
      <c r="P1768">
        <v>32</v>
      </c>
      <c r="Q1768">
        <v>5963</v>
      </c>
    </row>
    <row r="1769" spans="1:17" x14ac:dyDescent="0.25">
      <c r="A1769" t="s">
        <v>375</v>
      </c>
      <c r="B1769" t="s">
        <v>321</v>
      </c>
      <c r="C1769" t="s">
        <v>21</v>
      </c>
      <c r="D1769" t="s">
        <v>22</v>
      </c>
      <c r="E1769" t="s">
        <v>223</v>
      </c>
      <c r="F1769" t="s">
        <v>4</v>
      </c>
      <c r="G1769">
        <v>0.20651</v>
      </c>
      <c r="H1769">
        <v>630725</v>
      </c>
      <c r="I1769">
        <v>3672100</v>
      </c>
      <c r="J1769">
        <v>-68.84</v>
      </c>
      <c r="K1769">
        <v>-68.84</v>
      </c>
      <c r="L1769">
        <v>0</v>
      </c>
      <c r="M1769" t="s">
        <v>376</v>
      </c>
      <c r="N1769" t="s">
        <v>25</v>
      </c>
      <c r="O1769">
        <v>24</v>
      </c>
      <c r="P1769">
        <v>32</v>
      </c>
      <c r="Q1769">
        <v>5963</v>
      </c>
    </row>
    <row r="1770" spans="1:17" x14ac:dyDescent="0.25">
      <c r="A1770" t="s">
        <v>375</v>
      </c>
      <c r="B1770" t="s">
        <v>321</v>
      </c>
      <c r="C1770" t="s">
        <v>21</v>
      </c>
      <c r="D1770" t="s">
        <v>22</v>
      </c>
      <c r="E1770" t="s">
        <v>224</v>
      </c>
      <c r="F1770" t="s">
        <v>4</v>
      </c>
      <c r="G1770">
        <v>0.15326999999999999</v>
      </c>
      <c r="H1770">
        <v>630714.82999999996</v>
      </c>
      <c r="I1770">
        <v>3672090.6</v>
      </c>
      <c r="J1770">
        <v>-68.86</v>
      </c>
      <c r="K1770">
        <v>-68.86</v>
      </c>
      <c r="L1770">
        <v>0</v>
      </c>
      <c r="M1770" t="s">
        <v>376</v>
      </c>
      <c r="N1770" t="s">
        <v>25</v>
      </c>
      <c r="O1770">
        <v>24</v>
      </c>
      <c r="P1770">
        <v>32</v>
      </c>
      <c r="Q1770">
        <v>5963</v>
      </c>
    </row>
    <row r="1771" spans="1:17" x14ac:dyDescent="0.25">
      <c r="A1771" t="s">
        <v>375</v>
      </c>
      <c r="B1771" t="s">
        <v>321</v>
      </c>
      <c r="C1771" t="s">
        <v>21</v>
      </c>
      <c r="D1771" t="s">
        <v>22</v>
      </c>
      <c r="E1771" t="s">
        <v>225</v>
      </c>
      <c r="F1771" t="s">
        <v>4</v>
      </c>
      <c r="G1771">
        <v>0.10057000000000001</v>
      </c>
      <c r="H1771">
        <v>630775</v>
      </c>
      <c r="I1771">
        <v>3672100</v>
      </c>
      <c r="J1771">
        <v>-68.56</v>
      </c>
      <c r="K1771">
        <v>-68.56</v>
      </c>
      <c r="L1771">
        <v>0</v>
      </c>
      <c r="M1771" t="s">
        <v>376</v>
      </c>
      <c r="N1771" t="s">
        <v>25</v>
      </c>
      <c r="O1771">
        <v>24</v>
      </c>
      <c r="P1771">
        <v>32</v>
      </c>
      <c r="Q1771">
        <v>5963</v>
      </c>
    </row>
    <row r="1772" spans="1:17" x14ac:dyDescent="0.25">
      <c r="A1772" t="s">
        <v>375</v>
      </c>
      <c r="B1772" t="s">
        <v>321</v>
      </c>
      <c r="C1772" t="s">
        <v>21</v>
      </c>
      <c r="D1772" t="s">
        <v>22</v>
      </c>
      <c r="E1772" t="s">
        <v>134</v>
      </c>
      <c r="F1772" t="s">
        <v>4</v>
      </c>
      <c r="G1772">
        <v>3.6549999999999999E-2</v>
      </c>
      <c r="H1772">
        <v>630714.82999999996</v>
      </c>
      <c r="I1772">
        <v>3672232.85</v>
      </c>
      <c r="J1772">
        <v>-68.91</v>
      </c>
      <c r="K1772">
        <v>-68.91</v>
      </c>
      <c r="L1772">
        <v>0</v>
      </c>
      <c r="M1772" t="s">
        <v>376</v>
      </c>
      <c r="N1772" t="s">
        <v>25</v>
      </c>
      <c r="O1772">
        <v>24</v>
      </c>
      <c r="P1772">
        <v>32</v>
      </c>
      <c r="Q1772">
        <v>5963</v>
      </c>
    </row>
    <row r="1773" spans="1:17" x14ac:dyDescent="0.25">
      <c r="A1773" t="s">
        <v>375</v>
      </c>
      <c r="B1773" t="s">
        <v>321</v>
      </c>
      <c r="C1773" t="s">
        <v>21</v>
      </c>
      <c r="D1773" t="s">
        <v>22</v>
      </c>
      <c r="E1773" t="s">
        <v>141</v>
      </c>
      <c r="F1773" t="s">
        <v>4</v>
      </c>
      <c r="G1773">
        <v>5.0959999999999998E-2</v>
      </c>
      <c r="H1773">
        <v>630423.97</v>
      </c>
      <c r="I1773">
        <v>3672375.09</v>
      </c>
      <c r="J1773">
        <v>-69.58</v>
      </c>
      <c r="K1773">
        <v>-69.58</v>
      </c>
      <c r="L1773">
        <v>0</v>
      </c>
      <c r="M1773" t="s">
        <v>376</v>
      </c>
      <c r="N1773" t="s">
        <v>25</v>
      </c>
      <c r="O1773">
        <v>24</v>
      </c>
      <c r="P1773">
        <v>32</v>
      </c>
      <c r="Q1773">
        <v>5963</v>
      </c>
    </row>
    <row r="1774" spans="1:17" x14ac:dyDescent="0.25">
      <c r="A1774" t="s">
        <v>375</v>
      </c>
      <c r="B1774" t="s">
        <v>321</v>
      </c>
      <c r="C1774" t="s">
        <v>21</v>
      </c>
      <c r="D1774" t="s">
        <v>22</v>
      </c>
      <c r="E1774" t="s">
        <v>142</v>
      </c>
      <c r="F1774" t="s">
        <v>4</v>
      </c>
      <c r="G1774">
        <v>5.0720000000000001E-2</v>
      </c>
      <c r="H1774">
        <v>630423.97</v>
      </c>
      <c r="I1774">
        <v>3672375.09</v>
      </c>
      <c r="J1774">
        <v>-69.58</v>
      </c>
      <c r="K1774">
        <v>-69.58</v>
      </c>
      <c r="L1774">
        <v>0</v>
      </c>
      <c r="M1774" t="s">
        <v>376</v>
      </c>
      <c r="N1774" t="s">
        <v>25</v>
      </c>
      <c r="O1774">
        <v>24</v>
      </c>
      <c r="P1774">
        <v>32</v>
      </c>
      <c r="Q1774">
        <v>5963</v>
      </c>
    </row>
    <row r="1775" spans="1:17" x14ac:dyDescent="0.25">
      <c r="A1775" t="s">
        <v>375</v>
      </c>
      <c r="B1775" t="s">
        <v>321</v>
      </c>
      <c r="C1775" t="s">
        <v>21</v>
      </c>
      <c r="D1775" t="s">
        <v>22</v>
      </c>
      <c r="E1775" t="s">
        <v>143</v>
      </c>
      <c r="F1775" t="s">
        <v>4</v>
      </c>
      <c r="G1775">
        <v>4.7480000000000001E-2</v>
      </c>
      <c r="H1775">
        <v>630423.97</v>
      </c>
      <c r="I1775">
        <v>3672375.09</v>
      </c>
      <c r="J1775">
        <v>-69.58</v>
      </c>
      <c r="K1775">
        <v>-69.58</v>
      </c>
      <c r="L1775">
        <v>0</v>
      </c>
      <c r="M1775" t="s">
        <v>376</v>
      </c>
      <c r="N1775" t="s">
        <v>25</v>
      </c>
      <c r="O1775">
        <v>24</v>
      </c>
      <c r="P1775">
        <v>32</v>
      </c>
      <c r="Q1775">
        <v>5963</v>
      </c>
    </row>
    <row r="1776" spans="1:17" x14ac:dyDescent="0.25">
      <c r="A1776" t="s">
        <v>375</v>
      </c>
      <c r="B1776" t="s">
        <v>321</v>
      </c>
      <c r="C1776" t="s">
        <v>21</v>
      </c>
      <c r="D1776" t="s">
        <v>22</v>
      </c>
      <c r="E1776" t="s">
        <v>135</v>
      </c>
      <c r="F1776" t="s">
        <v>4</v>
      </c>
      <c r="G1776">
        <v>3.5610000000000003E-2</v>
      </c>
      <c r="H1776">
        <v>630714.82999999996</v>
      </c>
      <c r="I1776">
        <v>3672351.38</v>
      </c>
      <c r="J1776">
        <v>-68.98</v>
      </c>
      <c r="K1776">
        <v>-68.98</v>
      </c>
      <c r="L1776">
        <v>0</v>
      </c>
      <c r="M1776" t="s">
        <v>376</v>
      </c>
      <c r="N1776" t="s">
        <v>25</v>
      </c>
      <c r="O1776">
        <v>24</v>
      </c>
      <c r="P1776">
        <v>32</v>
      </c>
      <c r="Q1776">
        <v>5963</v>
      </c>
    </row>
    <row r="1777" spans="1:17" x14ac:dyDescent="0.25">
      <c r="A1777" t="s">
        <v>375</v>
      </c>
      <c r="B1777" t="s">
        <v>321</v>
      </c>
      <c r="C1777" t="s">
        <v>21</v>
      </c>
      <c r="D1777" t="s">
        <v>22</v>
      </c>
      <c r="E1777" t="s">
        <v>136</v>
      </c>
      <c r="F1777" t="s">
        <v>4</v>
      </c>
      <c r="G1777">
        <v>3.5779999999999999E-2</v>
      </c>
      <c r="H1777">
        <v>630714.82999999996</v>
      </c>
      <c r="I1777">
        <v>3672351.38</v>
      </c>
      <c r="J1777">
        <v>-68.98</v>
      </c>
      <c r="K1777">
        <v>-68.98</v>
      </c>
      <c r="L1777">
        <v>0</v>
      </c>
      <c r="M1777" t="s">
        <v>376</v>
      </c>
      <c r="N1777" t="s">
        <v>25</v>
      </c>
      <c r="O1777">
        <v>24</v>
      </c>
      <c r="P1777">
        <v>32</v>
      </c>
      <c r="Q1777">
        <v>5963</v>
      </c>
    </row>
    <row r="1778" spans="1:17" x14ac:dyDescent="0.25">
      <c r="A1778" t="s">
        <v>375</v>
      </c>
      <c r="B1778" t="s">
        <v>321</v>
      </c>
      <c r="C1778" t="s">
        <v>21</v>
      </c>
      <c r="D1778" t="s">
        <v>22</v>
      </c>
      <c r="E1778" t="s">
        <v>137</v>
      </c>
      <c r="F1778" t="s">
        <v>4</v>
      </c>
      <c r="G1778">
        <v>3.406E-2</v>
      </c>
      <c r="H1778">
        <v>630714.82999999996</v>
      </c>
      <c r="I1778">
        <v>3672351.38</v>
      </c>
      <c r="J1778">
        <v>-68.98</v>
      </c>
      <c r="K1778">
        <v>-68.98</v>
      </c>
      <c r="L1778">
        <v>0</v>
      </c>
      <c r="M1778" t="s">
        <v>376</v>
      </c>
      <c r="N1778" t="s">
        <v>25</v>
      </c>
      <c r="O1778">
        <v>24</v>
      </c>
      <c r="P1778">
        <v>32</v>
      </c>
      <c r="Q1778">
        <v>5963</v>
      </c>
    </row>
    <row r="1779" spans="1:17" x14ac:dyDescent="0.25">
      <c r="A1779" t="s">
        <v>375</v>
      </c>
      <c r="B1779" t="s">
        <v>321</v>
      </c>
      <c r="C1779" t="s">
        <v>21</v>
      </c>
      <c r="D1779" t="s">
        <v>22</v>
      </c>
      <c r="E1779" t="s">
        <v>138</v>
      </c>
      <c r="F1779" t="s">
        <v>4</v>
      </c>
      <c r="G1779">
        <v>3.5279999999999999E-2</v>
      </c>
      <c r="H1779">
        <v>630714.82999999996</v>
      </c>
      <c r="I1779">
        <v>3672327.68</v>
      </c>
      <c r="J1779">
        <v>-68.95</v>
      </c>
      <c r="K1779">
        <v>-68.95</v>
      </c>
      <c r="L1779">
        <v>0</v>
      </c>
      <c r="M1779" t="s">
        <v>376</v>
      </c>
      <c r="N1779" t="s">
        <v>25</v>
      </c>
      <c r="O1779">
        <v>24</v>
      </c>
      <c r="P1779">
        <v>32</v>
      </c>
      <c r="Q1779">
        <v>5963</v>
      </c>
    </row>
    <row r="1780" spans="1:17" x14ac:dyDescent="0.25">
      <c r="A1780" t="s">
        <v>375</v>
      </c>
      <c r="B1780" t="s">
        <v>321</v>
      </c>
      <c r="C1780" t="s">
        <v>21</v>
      </c>
      <c r="D1780" t="s">
        <v>22</v>
      </c>
      <c r="E1780" t="s">
        <v>139</v>
      </c>
      <c r="F1780" t="s">
        <v>4</v>
      </c>
      <c r="G1780">
        <v>4.0529999999999997E-2</v>
      </c>
      <c r="H1780">
        <v>630399.73</v>
      </c>
      <c r="I1780">
        <v>3672375.09</v>
      </c>
      <c r="J1780">
        <v>-69.62</v>
      </c>
      <c r="K1780">
        <v>-69.62</v>
      </c>
      <c r="L1780">
        <v>0</v>
      </c>
      <c r="M1780" t="s">
        <v>376</v>
      </c>
      <c r="N1780" t="s">
        <v>25</v>
      </c>
      <c r="O1780">
        <v>24</v>
      </c>
      <c r="P1780">
        <v>32</v>
      </c>
      <c r="Q1780">
        <v>5963</v>
      </c>
    </row>
    <row r="1781" spans="1:17" x14ac:dyDescent="0.25">
      <c r="A1781" t="s">
        <v>375</v>
      </c>
      <c r="B1781" t="s">
        <v>321</v>
      </c>
      <c r="C1781" t="s">
        <v>21</v>
      </c>
      <c r="D1781" t="s">
        <v>22</v>
      </c>
      <c r="E1781" t="s">
        <v>140</v>
      </c>
      <c r="F1781" t="s">
        <v>4</v>
      </c>
      <c r="G1781">
        <v>3.8809999999999997E-2</v>
      </c>
      <c r="H1781">
        <v>630399.73</v>
      </c>
      <c r="I1781">
        <v>3672375.09</v>
      </c>
      <c r="J1781">
        <v>-69.62</v>
      </c>
      <c r="K1781">
        <v>-69.62</v>
      </c>
      <c r="L1781">
        <v>0</v>
      </c>
      <c r="M1781" t="s">
        <v>376</v>
      </c>
      <c r="N1781" t="s">
        <v>25</v>
      </c>
      <c r="O1781">
        <v>24</v>
      </c>
      <c r="P1781">
        <v>32</v>
      </c>
      <c r="Q1781">
        <v>5963</v>
      </c>
    </row>
    <row r="1782" spans="1:17" x14ac:dyDescent="0.25">
      <c r="A1782" t="s">
        <v>375</v>
      </c>
      <c r="B1782" t="s">
        <v>321</v>
      </c>
      <c r="C1782" t="s">
        <v>21</v>
      </c>
      <c r="D1782" t="s">
        <v>23</v>
      </c>
      <c r="E1782" t="s">
        <v>3</v>
      </c>
      <c r="F1782" t="s">
        <v>4</v>
      </c>
      <c r="G1782">
        <v>1.90019</v>
      </c>
      <c r="H1782">
        <v>630714.82999999996</v>
      </c>
      <c r="I1782">
        <v>3672138.02</v>
      </c>
      <c r="J1782">
        <v>-68.86</v>
      </c>
      <c r="K1782">
        <v>-68.86</v>
      </c>
      <c r="L1782">
        <v>0</v>
      </c>
      <c r="M1782" t="s">
        <v>376</v>
      </c>
      <c r="N1782" t="s">
        <v>25</v>
      </c>
      <c r="O1782">
        <v>24</v>
      </c>
      <c r="P1782">
        <v>32</v>
      </c>
      <c r="Q1782">
        <v>5963</v>
      </c>
    </row>
    <row r="1783" spans="1:17" x14ac:dyDescent="0.25">
      <c r="A1783" t="s">
        <v>375</v>
      </c>
      <c r="B1783" t="s">
        <v>321</v>
      </c>
      <c r="C1783" t="s">
        <v>21</v>
      </c>
      <c r="D1783" t="s">
        <v>23</v>
      </c>
      <c r="E1783" t="s">
        <v>251</v>
      </c>
      <c r="F1783" t="s">
        <v>4</v>
      </c>
      <c r="G1783">
        <v>1.89924</v>
      </c>
      <c r="H1783">
        <v>630714.82999999996</v>
      </c>
      <c r="I1783">
        <v>3672138.02</v>
      </c>
      <c r="J1783">
        <v>-68.86</v>
      </c>
      <c r="K1783">
        <v>-68.86</v>
      </c>
      <c r="L1783">
        <v>0</v>
      </c>
      <c r="M1783" t="s">
        <v>376</v>
      </c>
      <c r="N1783" t="s">
        <v>25</v>
      </c>
      <c r="O1783">
        <v>24</v>
      </c>
      <c r="P1783">
        <v>32</v>
      </c>
      <c r="Q1783">
        <v>5963</v>
      </c>
    </row>
    <row r="1784" spans="1:17" x14ac:dyDescent="0.25">
      <c r="A1784" t="s">
        <v>375</v>
      </c>
      <c r="B1784" t="s">
        <v>321</v>
      </c>
      <c r="C1784" t="s">
        <v>21</v>
      </c>
      <c r="D1784" t="s">
        <v>23</v>
      </c>
      <c r="E1784" t="s">
        <v>255</v>
      </c>
      <c r="F1784" t="s">
        <v>4</v>
      </c>
      <c r="G1784">
        <v>0.26418000000000003</v>
      </c>
      <c r="H1784">
        <v>630399.73</v>
      </c>
      <c r="I1784">
        <v>3672375.09</v>
      </c>
      <c r="J1784">
        <v>-69.62</v>
      </c>
      <c r="K1784">
        <v>-69.62</v>
      </c>
      <c r="L1784">
        <v>0</v>
      </c>
      <c r="M1784" t="s">
        <v>376</v>
      </c>
      <c r="N1784" t="s">
        <v>25</v>
      </c>
      <c r="O1784">
        <v>24</v>
      </c>
      <c r="P1784">
        <v>32</v>
      </c>
      <c r="Q1784">
        <v>5963</v>
      </c>
    </row>
    <row r="1785" spans="1:17" x14ac:dyDescent="0.25">
      <c r="A1785" t="s">
        <v>375</v>
      </c>
      <c r="B1785" t="s">
        <v>321</v>
      </c>
      <c r="C1785" t="s">
        <v>21</v>
      </c>
      <c r="D1785" t="s">
        <v>23</v>
      </c>
      <c r="E1785" t="s">
        <v>7</v>
      </c>
      <c r="F1785" t="s">
        <v>4</v>
      </c>
      <c r="G1785">
        <v>1.90019</v>
      </c>
      <c r="H1785">
        <v>630714.82999999996</v>
      </c>
      <c r="I1785">
        <v>3672138.02</v>
      </c>
      <c r="J1785">
        <v>-68.86</v>
      </c>
      <c r="K1785">
        <v>-68.86</v>
      </c>
      <c r="L1785">
        <v>0</v>
      </c>
      <c r="M1785" t="s">
        <v>376</v>
      </c>
      <c r="N1785" t="s">
        <v>25</v>
      </c>
      <c r="O1785">
        <v>24</v>
      </c>
      <c r="P1785">
        <v>32</v>
      </c>
      <c r="Q1785">
        <v>5963</v>
      </c>
    </row>
    <row r="1786" spans="1:17" x14ac:dyDescent="0.25">
      <c r="A1786" t="s">
        <v>375</v>
      </c>
      <c r="B1786" t="s">
        <v>321</v>
      </c>
      <c r="C1786" t="s">
        <v>21</v>
      </c>
      <c r="D1786" t="s">
        <v>23</v>
      </c>
      <c r="E1786" t="s">
        <v>252</v>
      </c>
      <c r="F1786" t="s">
        <v>4</v>
      </c>
      <c r="G1786">
        <v>0.1094</v>
      </c>
      <c r="H1786">
        <v>630423.97</v>
      </c>
      <c r="I1786">
        <v>3672375.09</v>
      </c>
      <c r="J1786">
        <v>-69.58</v>
      </c>
      <c r="K1786">
        <v>-69.58</v>
      </c>
      <c r="L1786">
        <v>0</v>
      </c>
      <c r="M1786" t="s">
        <v>376</v>
      </c>
      <c r="N1786" t="s">
        <v>25</v>
      </c>
      <c r="O1786">
        <v>24</v>
      </c>
      <c r="P1786">
        <v>32</v>
      </c>
      <c r="Q1786">
        <v>5963</v>
      </c>
    </row>
    <row r="1787" spans="1:17" x14ac:dyDescent="0.25">
      <c r="A1787" t="s">
        <v>375</v>
      </c>
      <c r="B1787" t="s">
        <v>321</v>
      </c>
      <c r="C1787" t="s">
        <v>21</v>
      </c>
      <c r="D1787" t="s">
        <v>23</v>
      </c>
      <c r="E1787" t="s">
        <v>253</v>
      </c>
      <c r="F1787" t="s">
        <v>4</v>
      </c>
      <c r="G1787">
        <v>7.5870000000000007E-2</v>
      </c>
      <c r="H1787">
        <v>630399.73</v>
      </c>
      <c r="I1787">
        <v>3672375.09</v>
      </c>
      <c r="J1787">
        <v>-69.62</v>
      </c>
      <c r="K1787">
        <v>-69.62</v>
      </c>
      <c r="L1787">
        <v>0</v>
      </c>
      <c r="M1787" t="s">
        <v>376</v>
      </c>
      <c r="N1787" t="s">
        <v>25</v>
      </c>
      <c r="O1787">
        <v>24</v>
      </c>
      <c r="P1787">
        <v>32</v>
      </c>
      <c r="Q1787">
        <v>5963</v>
      </c>
    </row>
    <row r="1788" spans="1:17" x14ac:dyDescent="0.25">
      <c r="A1788" t="s">
        <v>375</v>
      </c>
      <c r="B1788" t="s">
        <v>321</v>
      </c>
      <c r="C1788" t="s">
        <v>21</v>
      </c>
      <c r="D1788" t="s">
        <v>23</v>
      </c>
      <c r="E1788" t="s">
        <v>254</v>
      </c>
      <c r="F1788" t="s">
        <v>4</v>
      </c>
      <c r="G1788">
        <v>8.3269999999999997E-2</v>
      </c>
      <c r="H1788">
        <v>630399.73</v>
      </c>
      <c r="I1788">
        <v>3672375.09</v>
      </c>
      <c r="J1788">
        <v>-69.62</v>
      </c>
      <c r="K1788">
        <v>-69.62</v>
      </c>
      <c r="L1788">
        <v>0</v>
      </c>
      <c r="M1788" t="s">
        <v>376</v>
      </c>
      <c r="N1788" t="s">
        <v>25</v>
      </c>
      <c r="O1788">
        <v>24</v>
      </c>
      <c r="P1788">
        <v>32</v>
      </c>
      <c r="Q1788">
        <v>5963</v>
      </c>
    </row>
    <row r="1789" spans="1:17" x14ac:dyDescent="0.25">
      <c r="A1789" t="s">
        <v>375</v>
      </c>
      <c r="B1789" t="s">
        <v>321</v>
      </c>
      <c r="C1789" t="s">
        <v>21</v>
      </c>
      <c r="D1789" t="s">
        <v>23</v>
      </c>
      <c r="E1789" t="s">
        <v>256</v>
      </c>
      <c r="F1789" t="s">
        <v>4</v>
      </c>
      <c r="G1789">
        <v>2.613E-2</v>
      </c>
      <c r="H1789">
        <v>630714.82999999996</v>
      </c>
      <c r="I1789">
        <v>3672232.85</v>
      </c>
      <c r="J1789">
        <v>-68.91</v>
      </c>
      <c r="K1789">
        <v>-68.91</v>
      </c>
      <c r="L1789">
        <v>0</v>
      </c>
      <c r="M1789" t="s">
        <v>376</v>
      </c>
      <c r="N1789" t="s">
        <v>25</v>
      </c>
      <c r="O1789">
        <v>24</v>
      </c>
      <c r="P1789">
        <v>32</v>
      </c>
      <c r="Q1789">
        <v>5963</v>
      </c>
    </row>
    <row r="1790" spans="1:17" x14ac:dyDescent="0.25">
      <c r="A1790" t="s">
        <v>375</v>
      </c>
      <c r="B1790" t="s">
        <v>321</v>
      </c>
      <c r="C1790" t="s">
        <v>21</v>
      </c>
      <c r="D1790" t="s">
        <v>23</v>
      </c>
      <c r="E1790" t="s">
        <v>125</v>
      </c>
      <c r="F1790" t="s">
        <v>4</v>
      </c>
      <c r="G1790">
        <v>0.14964</v>
      </c>
      <c r="H1790">
        <v>630725</v>
      </c>
      <c r="I1790">
        <v>3672250</v>
      </c>
      <c r="J1790">
        <v>-68.89</v>
      </c>
      <c r="K1790">
        <v>-68.89</v>
      </c>
      <c r="L1790">
        <v>0</v>
      </c>
      <c r="M1790" t="s">
        <v>376</v>
      </c>
      <c r="N1790" t="s">
        <v>25</v>
      </c>
      <c r="O1790">
        <v>24</v>
      </c>
      <c r="P1790">
        <v>32</v>
      </c>
      <c r="Q1790">
        <v>5963</v>
      </c>
    </row>
    <row r="1791" spans="1:17" x14ac:dyDescent="0.25">
      <c r="A1791" t="s">
        <v>375</v>
      </c>
      <c r="B1791" t="s">
        <v>321</v>
      </c>
      <c r="C1791" t="s">
        <v>21</v>
      </c>
      <c r="D1791" t="s">
        <v>23</v>
      </c>
      <c r="E1791" t="s">
        <v>128</v>
      </c>
      <c r="F1791" t="s">
        <v>4</v>
      </c>
      <c r="G1791">
        <v>0.17771999999999999</v>
      </c>
      <c r="H1791">
        <v>630714.82999999996</v>
      </c>
      <c r="I1791">
        <v>3672232.85</v>
      </c>
      <c r="J1791">
        <v>-68.91</v>
      </c>
      <c r="K1791">
        <v>-68.91</v>
      </c>
      <c r="L1791">
        <v>0</v>
      </c>
      <c r="M1791" t="s">
        <v>376</v>
      </c>
      <c r="N1791" t="s">
        <v>25</v>
      </c>
      <c r="O1791">
        <v>24</v>
      </c>
      <c r="P1791">
        <v>32</v>
      </c>
      <c r="Q1791">
        <v>5963</v>
      </c>
    </row>
    <row r="1792" spans="1:17" x14ac:dyDescent="0.25">
      <c r="A1792" t="s">
        <v>375</v>
      </c>
      <c r="B1792" t="s">
        <v>321</v>
      </c>
      <c r="C1792" t="s">
        <v>21</v>
      </c>
      <c r="D1792" t="s">
        <v>23</v>
      </c>
      <c r="E1792" t="s">
        <v>129</v>
      </c>
      <c r="F1792" t="s">
        <v>4</v>
      </c>
      <c r="G1792">
        <v>0.18915999999999999</v>
      </c>
      <c r="H1792">
        <v>630714.82999999996</v>
      </c>
      <c r="I1792">
        <v>3672209.14</v>
      </c>
      <c r="J1792">
        <v>-68.89</v>
      </c>
      <c r="K1792">
        <v>-68.89</v>
      </c>
      <c r="L1792">
        <v>0</v>
      </c>
      <c r="M1792" t="s">
        <v>376</v>
      </c>
      <c r="N1792" t="s">
        <v>25</v>
      </c>
      <c r="O1792">
        <v>24</v>
      </c>
      <c r="P1792">
        <v>32</v>
      </c>
      <c r="Q1792">
        <v>5963</v>
      </c>
    </row>
    <row r="1793" spans="1:17" x14ac:dyDescent="0.25">
      <c r="A1793" t="s">
        <v>375</v>
      </c>
      <c r="B1793" t="s">
        <v>321</v>
      </c>
      <c r="C1793" t="s">
        <v>21</v>
      </c>
      <c r="D1793" t="s">
        <v>23</v>
      </c>
      <c r="E1793" t="s">
        <v>130</v>
      </c>
      <c r="F1793" t="s">
        <v>4</v>
      </c>
      <c r="G1793">
        <v>0.21617</v>
      </c>
      <c r="H1793">
        <v>630714.82999999996</v>
      </c>
      <c r="I1793">
        <v>3672209.14</v>
      </c>
      <c r="J1793">
        <v>-68.89</v>
      </c>
      <c r="K1793">
        <v>-68.89</v>
      </c>
      <c r="L1793">
        <v>0</v>
      </c>
      <c r="M1793" t="s">
        <v>376</v>
      </c>
      <c r="N1793" t="s">
        <v>25</v>
      </c>
      <c r="O1793">
        <v>24</v>
      </c>
      <c r="P1793">
        <v>32</v>
      </c>
      <c r="Q1793">
        <v>5963</v>
      </c>
    </row>
    <row r="1794" spans="1:17" x14ac:dyDescent="0.25">
      <c r="A1794" t="s">
        <v>375</v>
      </c>
      <c r="B1794" t="s">
        <v>321</v>
      </c>
      <c r="C1794" t="s">
        <v>21</v>
      </c>
      <c r="D1794" t="s">
        <v>23</v>
      </c>
      <c r="E1794" t="s">
        <v>131</v>
      </c>
      <c r="F1794" t="s">
        <v>4</v>
      </c>
      <c r="G1794">
        <v>0.22669</v>
      </c>
      <c r="H1794">
        <v>630714.82999999996</v>
      </c>
      <c r="I1794">
        <v>3672185.43</v>
      </c>
      <c r="J1794">
        <v>-68.89</v>
      </c>
      <c r="K1794">
        <v>-68.89</v>
      </c>
      <c r="L1794">
        <v>0</v>
      </c>
      <c r="M1794" t="s">
        <v>376</v>
      </c>
      <c r="N1794" t="s">
        <v>25</v>
      </c>
      <c r="O1794">
        <v>24</v>
      </c>
      <c r="P1794">
        <v>32</v>
      </c>
      <c r="Q1794">
        <v>5963</v>
      </c>
    </row>
    <row r="1795" spans="1:17" x14ac:dyDescent="0.25">
      <c r="A1795" t="s">
        <v>375</v>
      </c>
      <c r="B1795" t="s">
        <v>321</v>
      </c>
      <c r="C1795" t="s">
        <v>21</v>
      </c>
      <c r="D1795" t="s">
        <v>23</v>
      </c>
      <c r="E1795" t="s">
        <v>132</v>
      </c>
      <c r="F1795" t="s">
        <v>4</v>
      </c>
      <c r="G1795">
        <v>0.23533000000000001</v>
      </c>
      <c r="H1795">
        <v>630714.82999999996</v>
      </c>
      <c r="I1795">
        <v>3672185.43</v>
      </c>
      <c r="J1795">
        <v>-68.89</v>
      </c>
      <c r="K1795">
        <v>-68.89</v>
      </c>
      <c r="L1795">
        <v>0</v>
      </c>
      <c r="M1795" t="s">
        <v>376</v>
      </c>
      <c r="N1795" t="s">
        <v>25</v>
      </c>
      <c r="O1795">
        <v>24</v>
      </c>
      <c r="P1795">
        <v>32</v>
      </c>
      <c r="Q1795">
        <v>5963</v>
      </c>
    </row>
    <row r="1796" spans="1:17" x14ac:dyDescent="0.25">
      <c r="A1796" t="s">
        <v>375</v>
      </c>
      <c r="B1796" t="s">
        <v>321</v>
      </c>
      <c r="C1796" t="s">
        <v>21</v>
      </c>
      <c r="D1796" t="s">
        <v>23</v>
      </c>
      <c r="E1796" t="s">
        <v>133</v>
      </c>
      <c r="F1796" t="s">
        <v>4</v>
      </c>
      <c r="G1796">
        <v>0.25083</v>
      </c>
      <c r="H1796">
        <v>630714.82999999996</v>
      </c>
      <c r="I1796">
        <v>3672161.72</v>
      </c>
      <c r="J1796">
        <v>-68.86</v>
      </c>
      <c r="K1796">
        <v>-68.86</v>
      </c>
      <c r="L1796">
        <v>0</v>
      </c>
      <c r="M1796" t="s">
        <v>376</v>
      </c>
      <c r="N1796" t="s">
        <v>25</v>
      </c>
      <c r="O1796">
        <v>24</v>
      </c>
      <c r="P1796">
        <v>32</v>
      </c>
      <c r="Q1796">
        <v>5963</v>
      </c>
    </row>
    <row r="1797" spans="1:17" x14ac:dyDescent="0.25">
      <c r="A1797" t="s">
        <v>375</v>
      </c>
      <c r="B1797" t="s">
        <v>321</v>
      </c>
      <c r="C1797" t="s">
        <v>21</v>
      </c>
      <c r="D1797" t="s">
        <v>23</v>
      </c>
      <c r="E1797" t="s">
        <v>219</v>
      </c>
      <c r="F1797" t="s">
        <v>4</v>
      </c>
      <c r="G1797">
        <v>0.24518000000000001</v>
      </c>
      <c r="H1797">
        <v>630714.82999999996</v>
      </c>
      <c r="I1797">
        <v>3672138.02</v>
      </c>
      <c r="J1797">
        <v>-68.86</v>
      </c>
      <c r="K1797">
        <v>-68.86</v>
      </c>
      <c r="L1797">
        <v>0</v>
      </c>
      <c r="M1797" t="s">
        <v>376</v>
      </c>
      <c r="N1797" t="s">
        <v>25</v>
      </c>
      <c r="O1797">
        <v>24</v>
      </c>
      <c r="P1797">
        <v>32</v>
      </c>
      <c r="Q1797">
        <v>5963</v>
      </c>
    </row>
    <row r="1798" spans="1:17" x14ac:dyDescent="0.25">
      <c r="A1798" t="s">
        <v>375</v>
      </c>
      <c r="B1798" t="s">
        <v>321</v>
      </c>
      <c r="C1798" t="s">
        <v>21</v>
      </c>
      <c r="D1798" t="s">
        <v>23</v>
      </c>
      <c r="E1798" t="s">
        <v>220</v>
      </c>
      <c r="F1798" t="s">
        <v>4</v>
      </c>
      <c r="G1798">
        <v>0.24240999999999999</v>
      </c>
      <c r="H1798">
        <v>630714.82999999996</v>
      </c>
      <c r="I1798">
        <v>3672138.02</v>
      </c>
      <c r="J1798">
        <v>-68.86</v>
      </c>
      <c r="K1798">
        <v>-68.86</v>
      </c>
      <c r="L1798">
        <v>0</v>
      </c>
      <c r="M1798" t="s">
        <v>376</v>
      </c>
      <c r="N1798" t="s">
        <v>25</v>
      </c>
      <c r="O1798">
        <v>24</v>
      </c>
      <c r="P1798">
        <v>32</v>
      </c>
      <c r="Q1798">
        <v>5963</v>
      </c>
    </row>
    <row r="1799" spans="1:17" x14ac:dyDescent="0.25">
      <c r="A1799" t="s">
        <v>375</v>
      </c>
      <c r="B1799" t="s">
        <v>321</v>
      </c>
      <c r="C1799" t="s">
        <v>21</v>
      </c>
      <c r="D1799" t="s">
        <v>23</v>
      </c>
      <c r="E1799" t="s">
        <v>221</v>
      </c>
      <c r="F1799" t="s">
        <v>4</v>
      </c>
      <c r="G1799">
        <v>0.22090000000000001</v>
      </c>
      <c r="H1799">
        <v>630714.82999999996</v>
      </c>
      <c r="I1799">
        <v>3672114.31</v>
      </c>
      <c r="J1799">
        <v>-68.73</v>
      </c>
      <c r="K1799">
        <v>-68.73</v>
      </c>
      <c r="L1799">
        <v>0</v>
      </c>
      <c r="M1799" t="s">
        <v>376</v>
      </c>
      <c r="N1799" t="s">
        <v>25</v>
      </c>
      <c r="O1799">
        <v>24</v>
      </c>
      <c r="P1799">
        <v>32</v>
      </c>
      <c r="Q1799">
        <v>5963</v>
      </c>
    </row>
    <row r="1800" spans="1:17" x14ac:dyDescent="0.25">
      <c r="A1800" t="s">
        <v>375</v>
      </c>
      <c r="B1800" t="s">
        <v>321</v>
      </c>
      <c r="C1800" t="s">
        <v>21</v>
      </c>
      <c r="D1800" t="s">
        <v>23</v>
      </c>
      <c r="E1800" t="s">
        <v>222</v>
      </c>
      <c r="F1800" t="s">
        <v>4</v>
      </c>
      <c r="G1800">
        <v>0.18786</v>
      </c>
      <c r="H1800">
        <v>630714.82999999996</v>
      </c>
      <c r="I1800">
        <v>3672114.31</v>
      </c>
      <c r="J1800">
        <v>-68.73</v>
      </c>
      <c r="K1800">
        <v>-68.73</v>
      </c>
      <c r="L1800">
        <v>0</v>
      </c>
      <c r="M1800" t="s">
        <v>376</v>
      </c>
      <c r="N1800" t="s">
        <v>25</v>
      </c>
      <c r="O1800">
        <v>24</v>
      </c>
      <c r="P1800">
        <v>32</v>
      </c>
      <c r="Q1800">
        <v>5963</v>
      </c>
    </row>
    <row r="1801" spans="1:17" x14ac:dyDescent="0.25">
      <c r="A1801" t="s">
        <v>375</v>
      </c>
      <c r="B1801" t="s">
        <v>321</v>
      </c>
      <c r="C1801" t="s">
        <v>21</v>
      </c>
      <c r="D1801" t="s">
        <v>23</v>
      </c>
      <c r="E1801" t="s">
        <v>223</v>
      </c>
      <c r="F1801" t="s">
        <v>4</v>
      </c>
      <c r="G1801">
        <v>0.14445</v>
      </c>
      <c r="H1801">
        <v>630714.82999999996</v>
      </c>
      <c r="I1801">
        <v>3672090.6</v>
      </c>
      <c r="J1801">
        <v>-68.86</v>
      </c>
      <c r="K1801">
        <v>-68.86</v>
      </c>
      <c r="L1801">
        <v>0</v>
      </c>
      <c r="M1801" t="s">
        <v>376</v>
      </c>
      <c r="N1801" t="s">
        <v>25</v>
      </c>
      <c r="O1801">
        <v>24</v>
      </c>
      <c r="P1801">
        <v>32</v>
      </c>
      <c r="Q1801">
        <v>5963</v>
      </c>
    </row>
    <row r="1802" spans="1:17" x14ac:dyDescent="0.25">
      <c r="A1802" t="s">
        <v>375</v>
      </c>
      <c r="B1802" t="s">
        <v>321</v>
      </c>
      <c r="C1802" t="s">
        <v>21</v>
      </c>
      <c r="D1802" t="s">
        <v>23</v>
      </c>
      <c r="E1802" t="s">
        <v>224</v>
      </c>
      <c r="F1802" t="s">
        <v>4</v>
      </c>
      <c r="G1802">
        <v>9.7439999999999999E-2</v>
      </c>
      <c r="H1802">
        <v>630725</v>
      </c>
      <c r="I1802">
        <v>3672075</v>
      </c>
      <c r="J1802">
        <v>-68.73</v>
      </c>
      <c r="K1802">
        <v>-68.73</v>
      </c>
      <c r="L1802">
        <v>0</v>
      </c>
      <c r="M1802" t="s">
        <v>376</v>
      </c>
      <c r="N1802" t="s">
        <v>25</v>
      </c>
      <c r="O1802">
        <v>24</v>
      </c>
      <c r="P1802">
        <v>32</v>
      </c>
      <c r="Q1802">
        <v>5963</v>
      </c>
    </row>
    <row r="1803" spans="1:17" x14ac:dyDescent="0.25">
      <c r="A1803" t="s">
        <v>375</v>
      </c>
      <c r="B1803" t="s">
        <v>321</v>
      </c>
      <c r="C1803" t="s">
        <v>21</v>
      </c>
      <c r="D1803" t="s">
        <v>23</v>
      </c>
      <c r="E1803" t="s">
        <v>225</v>
      </c>
      <c r="F1803" t="s">
        <v>4</v>
      </c>
      <c r="G1803">
        <v>6.0740000000000002E-2</v>
      </c>
      <c r="H1803">
        <v>630375.49</v>
      </c>
      <c r="I1803">
        <v>3672375.09</v>
      </c>
      <c r="J1803">
        <v>-69.680000000000007</v>
      </c>
      <c r="K1803">
        <v>-69.680000000000007</v>
      </c>
      <c r="L1803">
        <v>0</v>
      </c>
      <c r="M1803" t="s">
        <v>376</v>
      </c>
      <c r="N1803" t="s">
        <v>25</v>
      </c>
      <c r="O1803">
        <v>24</v>
      </c>
      <c r="P1803">
        <v>32</v>
      </c>
      <c r="Q1803">
        <v>5963</v>
      </c>
    </row>
    <row r="1804" spans="1:17" x14ac:dyDescent="0.25">
      <c r="A1804" t="s">
        <v>375</v>
      </c>
      <c r="B1804" t="s">
        <v>321</v>
      </c>
      <c r="C1804" t="s">
        <v>21</v>
      </c>
      <c r="D1804" t="s">
        <v>23</v>
      </c>
      <c r="E1804" t="s">
        <v>134</v>
      </c>
      <c r="F1804" t="s">
        <v>4</v>
      </c>
      <c r="G1804">
        <v>2.613E-2</v>
      </c>
      <c r="H1804">
        <v>630714.82999999996</v>
      </c>
      <c r="I1804">
        <v>3672232.85</v>
      </c>
      <c r="J1804">
        <v>-68.91</v>
      </c>
      <c r="K1804">
        <v>-68.91</v>
      </c>
      <c r="L1804">
        <v>0</v>
      </c>
      <c r="M1804" t="s">
        <v>376</v>
      </c>
      <c r="N1804" t="s">
        <v>25</v>
      </c>
      <c r="O1804">
        <v>24</v>
      </c>
      <c r="P1804">
        <v>32</v>
      </c>
      <c r="Q1804">
        <v>5963</v>
      </c>
    </row>
    <row r="1805" spans="1:17" x14ac:dyDescent="0.25">
      <c r="A1805" t="s">
        <v>375</v>
      </c>
      <c r="B1805" t="s">
        <v>321</v>
      </c>
      <c r="C1805" t="s">
        <v>21</v>
      </c>
      <c r="D1805" t="s">
        <v>23</v>
      </c>
      <c r="E1805" t="s">
        <v>141</v>
      </c>
      <c r="F1805" t="s">
        <v>4</v>
      </c>
      <c r="G1805">
        <v>3.8420000000000003E-2</v>
      </c>
      <c r="H1805">
        <v>630423.97</v>
      </c>
      <c r="I1805">
        <v>3672375.09</v>
      </c>
      <c r="J1805">
        <v>-69.58</v>
      </c>
      <c r="K1805">
        <v>-69.58</v>
      </c>
      <c r="L1805">
        <v>0</v>
      </c>
      <c r="M1805" t="s">
        <v>376</v>
      </c>
      <c r="N1805" t="s">
        <v>25</v>
      </c>
      <c r="O1805">
        <v>24</v>
      </c>
      <c r="P1805">
        <v>32</v>
      </c>
      <c r="Q1805">
        <v>5963</v>
      </c>
    </row>
    <row r="1806" spans="1:17" x14ac:dyDescent="0.25">
      <c r="A1806" t="s">
        <v>375</v>
      </c>
      <c r="B1806" t="s">
        <v>321</v>
      </c>
      <c r="C1806" t="s">
        <v>21</v>
      </c>
      <c r="D1806" t="s">
        <v>23</v>
      </c>
      <c r="E1806" t="s">
        <v>142</v>
      </c>
      <c r="F1806" t="s">
        <v>4</v>
      </c>
      <c r="G1806">
        <v>3.6630000000000003E-2</v>
      </c>
      <c r="H1806">
        <v>630423.97</v>
      </c>
      <c r="I1806">
        <v>3672375.09</v>
      </c>
      <c r="J1806">
        <v>-69.58</v>
      </c>
      <c r="K1806">
        <v>-69.58</v>
      </c>
      <c r="L1806">
        <v>0</v>
      </c>
      <c r="M1806" t="s">
        <v>376</v>
      </c>
      <c r="N1806" t="s">
        <v>25</v>
      </c>
      <c r="O1806">
        <v>24</v>
      </c>
      <c r="P1806">
        <v>32</v>
      </c>
      <c r="Q1806">
        <v>5963</v>
      </c>
    </row>
    <row r="1807" spans="1:17" x14ac:dyDescent="0.25">
      <c r="A1807" t="s">
        <v>375</v>
      </c>
      <c r="B1807" t="s">
        <v>321</v>
      </c>
      <c r="C1807" t="s">
        <v>21</v>
      </c>
      <c r="D1807" t="s">
        <v>23</v>
      </c>
      <c r="E1807" t="s">
        <v>143</v>
      </c>
      <c r="F1807" t="s">
        <v>4</v>
      </c>
      <c r="G1807">
        <v>3.4349999999999999E-2</v>
      </c>
      <c r="H1807">
        <v>630423.97</v>
      </c>
      <c r="I1807">
        <v>3672375.09</v>
      </c>
      <c r="J1807">
        <v>-69.58</v>
      </c>
      <c r="K1807">
        <v>-69.58</v>
      </c>
      <c r="L1807">
        <v>0</v>
      </c>
      <c r="M1807" t="s">
        <v>376</v>
      </c>
      <c r="N1807" t="s">
        <v>25</v>
      </c>
      <c r="O1807">
        <v>24</v>
      </c>
      <c r="P1807">
        <v>32</v>
      </c>
      <c r="Q1807">
        <v>5963</v>
      </c>
    </row>
    <row r="1808" spans="1:17" x14ac:dyDescent="0.25">
      <c r="A1808" t="s">
        <v>375</v>
      </c>
      <c r="B1808" t="s">
        <v>321</v>
      </c>
      <c r="C1808" t="s">
        <v>21</v>
      </c>
      <c r="D1808" t="s">
        <v>23</v>
      </c>
      <c r="E1808" t="s">
        <v>135</v>
      </c>
      <c r="F1808" t="s">
        <v>4</v>
      </c>
      <c r="G1808">
        <v>2.5760000000000002E-2</v>
      </c>
      <c r="H1808">
        <v>630399.73</v>
      </c>
      <c r="I1808">
        <v>3672375.09</v>
      </c>
      <c r="J1808">
        <v>-69.62</v>
      </c>
      <c r="K1808">
        <v>-69.62</v>
      </c>
      <c r="L1808">
        <v>0</v>
      </c>
      <c r="M1808" t="s">
        <v>376</v>
      </c>
      <c r="N1808" t="s">
        <v>25</v>
      </c>
      <c r="O1808">
        <v>24</v>
      </c>
      <c r="P1808">
        <v>32</v>
      </c>
      <c r="Q1808">
        <v>5963</v>
      </c>
    </row>
    <row r="1809" spans="1:17" x14ac:dyDescent="0.25">
      <c r="A1809" t="s">
        <v>375</v>
      </c>
      <c r="B1809" t="s">
        <v>321</v>
      </c>
      <c r="C1809" t="s">
        <v>21</v>
      </c>
      <c r="D1809" t="s">
        <v>23</v>
      </c>
      <c r="E1809" t="s">
        <v>136</v>
      </c>
      <c r="F1809" t="s">
        <v>4</v>
      </c>
      <c r="G1809">
        <v>2.5180000000000001E-2</v>
      </c>
      <c r="H1809">
        <v>630399.73</v>
      </c>
      <c r="I1809">
        <v>3672375.09</v>
      </c>
      <c r="J1809">
        <v>-69.62</v>
      </c>
      <c r="K1809">
        <v>-69.62</v>
      </c>
      <c r="L1809">
        <v>0</v>
      </c>
      <c r="M1809" t="s">
        <v>376</v>
      </c>
      <c r="N1809" t="s">
        <v>25</v>
      </c>
      <c r="O1809">
        <v>24</v>
      </c>
      <c r="P1809">
        <v>32</v>
      </c>
      <c r="Q1809">
        <v>5963</v>
      </c>
    </row>
    <row r="1810" spans="1:17" x14ac:dyDescent="0.25">
      <c r="A1810" t="s">
        <v>375</v>
      </c>
      <c r="B1810" t="s">
        <v>321</v>
      </c>
      <c r="C1810" t="s">
        <v>21</v>
      </c>
      <c r="D1810" t="s">
        <v>23</v>
      </c>
      <c r="E1810" t="s">
        <v>137</v>
      </c>
      <c r="F1810" t="s">
        <v>4</v>
      </c>
      <c r="G1810">
        <v>2.4719999999999999E-2</v>
      </c>
      <c r="H1810">
        <v>630399.73</v>
      </c>
      <c r="I1810">
        <v>3672375.09</v>
      </c>
      <c r="J1810">
        <v>-69.62</v>
      </c>
      <c r="K1810">
        <v>-69.62</v>
      </c>
      <c r="L1810">
        <v>0</v>
      </c>
      <c r="M1810" t="s">
        <v>376</v>
      </c>
      <c r="N1810" t="s">
        <v>25</v>
      </c>
      <c r="O1810">
        <v>24</v>
      </c>
      <c r="P1810">
        <v>32</v>
      </c>
      <c r="Q1810">
        <v>5963</v>
      </c>
    </row>
    <row r="1811" spans="1:17" x14ac:dyDescent="0.25">
      <c r="A1811" t="s">
        <v>375</v>
      </c>
      <c r="B1811" t="s">
        <v>321</v>
      </c>
      <c r="C1811" t="s">
        <v>21</v>
      </c>
      <c r="D1811" t="s">
        <v>23</v>
      </c>
      <c r="E1811" t="s">
        <v>138</v>
      </c>
      <c r="F1811" t="s">
        <v>4</v>
      </c>
      <c r="G1811">
        <v>2.4479999999999998E-2</v>
      </c>
      <c r="H1811">
        <v>630399.73</v>
      </c>
      <c r="I1811">
        <v>3672375.09</v>
      </c>
      <c r="J1811">
        <v>-69.62</v>
      </c>
      <c r="K1811">
        <v>-69.62</v>
      </c>
      <c r="L1811">
        <v>0</v>
      </c>
      <c r="M1811" t="s">
        <v>376</v>
      </c>
      <c r="N1811" t="s">
        <v>25</v>
      </c>
      <c r="O1811">
        <v>24</v>
      </c>
      <c r="P1811">
        <v>32</v>
      </c>
      <c r="Q1811">
        <v>5963</v>
      </c>
    </row>
    <row r="1812" spans="1:17" x14ac:dyDescent="0.25">
      <c r="A1812" t="s">
        <v>375</v>
      </c>
      <c r="B1812" t="s">
        <v>321</v>
      </c>
      <c r="C1812" t="s">
        <v>21</v>
      </c>
      <c r="D1812" t="s">
        <v>23</v>
      </c>
      <c r="E1812" t="s">
        <v>139</v>
      </c>
      <c r="F1812" t="s">
        <v>4</v>
      </c>
      <c r="G1812">
        <v>2.9850000000000002E-2</v>
      </c>
      <c r="H1812">
        <v>630399.73</v>
      </c>
      <c r="I1812">
        <v>3672375.09</v>
      </c>
      <c r="J1812">
        <v>-69.62</v>
      </c>
      <c r="K1812">
        <v>-69.62</v>
      </c>
      <c r="L1812">
        <v>0</v>
      </c>
      <c r="M1812" t="s">
        <v>376</v>
      </c>
      <c r="N1812" t="s">
        <v>25</v>
      </c>
      <c r="O1812">
        <v>24</v>
      </c>
      <c r="P1812">
        <v>32</v>
      </c>
      <c r="Q1812">
        <v>5963</v>
      </c>
    </row>
    <row r="1813" spans="1:17" x14ac:dyDescent="0.25">
      <c r="A1813" t="s">
        <v>375</v>
      </c>
      <c r="B1813" t="s">
        <v>321</v>
      </c>
      <c r="C1813" t="s">
        <v>21</v>
      </c>
      <c r="D1813" t="s">
        <v>23</v>
      </c>
      <c r="E1813" t="s">
        <v>140</v>
      </c>
      <c r="F1813" t="s">
        <v>4</v>
      </c>
      <c r="G1813">
        <v>2.896E-2</v>
      </c>
      <c r="H1813">
        <v>630399.73</v>
      </c>
      <c r="I1813">
        <v>3672375.09</v>
      </c>
      <c r="J1813">
        <v>-69.62</v>
      </c>
      <c r="K1813">
        <v>-69.62</v>
      </c>
      <c r="L1813">
        <v>0</v>
      </c>
      <c r="M1813" t="s">
        <v>376</v>
      </c>
      <c r="N1813" t="s">
        <v>25</v>
      </c>
      <c r="O1813">
        <v>24</v>
      </c>
      <c r="P1813">
        <v>32</v>
      </c>
      <c r="Q1813">
        <v>5963</v>
      </c>
    </row>
    <row r="1814" spans="1:17" x14ac:dyDescent="0.25">
      <c r="A1814" t="s">
        <v>375</v>
      </c>
      <c r="B1814" t="s">
        <v>322</v>
      </c>
      <c r="C1814" t="s">
        <v>21</v>
      </c>
      <c r="D1814" t="s">
        <v>12</v>
      </c>
      <c r="E1814" t="s">
        <v>3</v>
      </c>
      <c r="F1814" t="s">
        <v>4</v>
      </c>
      <c r="G1814">
        <v>0.33615</v>
      </c>
      <c r="H1814">
        <v>630714.82999999996</v>
      </c>
      <c r="I1814">
        <v>3672138.02</v>
      </c>
      <c r="J1814">
        <v>-68.86</v>
      </c>
      <c r="K1814">
        <v>-68.86</v>
      </c>
      <c r="L1814">
        <v>0</v>
      </c>
      <c r="M1814" t="s">
        <v>376</v>
      </c>
      <c r="N1814" t="s">
        <v>25</v>
      </c>
      <c r="O1814">
        <v>24</v>
      </c>
      <c r="P1814">
        <v>32</v>
      </c>
      <c r="Q1814">
        <v>5963</v>
      </c>
    </row>
    <row r="1815" spans="1:17" x14ac:dyDescent="0.25">
      <c r="A1815" t="s">
        <v>375</v>
      </c>
      <c r="B1815" t="s">
        <v>322</v>
      </c>
      <c r="C1815" t="s">
        <v>21</v>
      </c>
      <c r="D1815" t="s">
        <v>12</v>
      </c>
      <c r="E1815" t="s">
        <v>251</v>
      </c>
      <c r="F1815" t="s">
        <v>4</v>
      </c>
      <c r="G1815">
        <v>0.33522999999999997</v>
      </c>
      <c r="H1815">
        <v>630714.82999999996</v>
      </c>
      <c r="I1815">
        <v>3672138.02</v>
      </c>
      <c r="J1815">
        <v>-68.86</v>
      </c>
      <c r="K1815">
        <v>-68.86</v>
      </c>
      <c r="L1815">
        <v>0</v>
      </c>
      <c r="M1815" t="s">
        <v>376</v>
      </c>
      <c r="N1815" t="s">
        <v>25</v>
      </c>
      <c r="O1815">
        <v>24</v>
      </c>
      <c r="P1815">
        <v>32</v>
      </c>
      <c r="Q1815">
        <v>5963</v>
      </c>
    </row>
    <row r="1816" spans="1:17" x14ac:dyDescent="0.25">
      <c r="A1816" t="s">
        <v>375</v>
      </c>
      <c r="B1816" t="s">
        <v>322</v>
      </c>
      <c r="C1816" t="s">
        <v>21</v>
      </c>
      <c r="D1816" t="s">
        <v>12</v>
      </c>
      <c r="E1816" t="s">
        <v>255</v>
      </c>
      <c r="F1816" t="s">
        <v>4</v>
      </c>
      <c r="G1816">
        <v>2.5300000000000001E-3</v>
      </c>
      <c r="H1816">
        <v>630399.73</v>
      </c>
      <c r="I1816">
        <v>3672375.09</v>
      </c>
      <c r="J1816">
        <v>-69.62</v>
      </c>
      <c r="K1816">
        <v>-69.62</v>
      </c>
      <c r="L1816">
        <v>0</v>
      </c>
      <c r="M1816" t="s">
        <v>376</v>
      </c>
      <c r="N1816" t="s">
        <v>25</v>
      </c>
      <c r="O1816">
        <v>24</v>
      </c>
      <c r="P1816">
        <v>32</v>
      </c>
      <c r="Q1816">
        <v>5963</v>
      </c>
    </row>
    <row r="1817" spans="1:17" x14ac:dyDescent="0.25">
      <c r="A1817" t="s">
        <v>375</v>
      </c>
      <c r="B1817" t="s">
        <v>322</v>
      </c>
      <c r="C1817" t="s">
        <v>21</v>
      </c>
      <c r="D1817" t="s">
        <v>12</v>
      </c>
      <c r="E1817" t="s">
        <v>7</v>
      </c>
      <c r="F1817" t="s">
        <v>4</v>
      </c>
      <c r="G1817">
        <v>0.33615</v>
      </c>
      <c r="H1817">
        <v>630714.82999999996</v>
      </c>
      <c r="I1817">
        <v>3672138.02</v>
      </c>
      <c r="J1817">
        <v>-68.86</v>
      </c>
      <c r="K1817">
        <v>-68.86</v>
      </c>
      <c r="L1817">
        <v>0</v>
      </c>
      <c r="M1817" t="s">
        <v>376</v>
      </c>
      <c r="N1817" t="s">
        <v>25</v>
      </c>
      <c r="O1817">
        <v>24</v>
      </c>
      <c r="P1817">
        <v>32</v>
      </c>
      <c r="Q1817">
        <v>5963</v>
      </c>
    </row>
    <row r="1818" spans="1:17" x14ac:dyDescent="0.25">
      <c r="A1818" t="s">
        <v>375</v>
      </c>
      <c r="B1818" t="s">
        <v>322</v>
      </c>
      <c r="C1818" t="s">
        <v>21</v>
      </c>
      <c r="D1818" t="s">
        <v>12</v>
      </c>
      <c r="E1818" t="s">
        <v>252</v>
      </c>
      <c r="F1818" t="s">
        <v>4</v>
      </c>
      <c r="G1818">
        <v>8.9999999999999998E-4</v>
      </c>
      <c r="H1818">
        <v>630423.97</v>
      </c>
      <c r="I1818">
        <v>3672375.09</v>
      </c>
      <c r="J1818">
        <v>-69.58</v>
      </c>
      <c r="K1818">
        <v>-69.58</v>
      </c>
      <c r="L1818">
        <v>0</v>
      </c>
      <c r="M1818" t="s">
        <v>376</v>
      </c>
      <c r="N1818" t="s">
        <v>25</v>
      </c>
      <c r="O1818">
        <v>24</v>
      </c>
      <c r="P1818">
        <v>32</v>
      </c>
      <c r="Q1818">
        <v>5963</v>
      </c>
    </row>
    <row r="1819" spans="1:17" x14ac:dyDescent="0.25">
      <c r="A1819" t="s">
        <v>375</v>
      </c>
      <c r="B1819" t="s">
        <v>322</v>
      </c>
      <c r="C1819" t="s">
        <v>21</v>
      </c>
      <c r="D1819" t="s">
        <v>12</v>
      </c>
      <c r="E1819" t="s">
        <v>253</v>
      </c>
      <c r="F1819" t="s">
        <v>4</v>
      </c>
      <c r="G1819">
        <v>6.7000000000000002E-4</v>
      </c>
      <c r="H1819">
        <v>630714.82999999996</v>
      </c>
      <c r="I1819">
        <v>3672303.97</v>
      </c>
      <c r="J1819">
        <v>-68.959999999999994</v>
      </c>
      <c r="K1819">
        <v>-68.959999999999994</v>
      </c>
      <c r="L1819">
        <v>0</v>
      </c>
      <c r="M1819" t="s">
        <v>376</v>
      </c>
      <c r="N1819" t="s">
        <v>25</v>
      </c>
      <c r="O1819">
        <v>24</v>
      </c>
      <c r="P1819">
        <v>32</v>
      </c>
      <c r="Q1819">
        <v>5963</v>
      </c>
    </row>
    <row r="1820" spans="1:17" x14ac:dyDescent="0.25">
      <c r="A1820" t="s">
        <v>375</v>
      </c>
      <c r="B1820" t="s">
        <v>322</v>
      </c>
      <c r="C1820" t="s">
        <v>21</v>
      </c>
      <c r="D1820" t="s">
        <v>12</v>
      </c>
      <c r="E1820" t="s">
        <v>254</v>
      </c>
      <c r="F1820" t="s">
        <v>4</v>
      </c>
      <c r="G1820">
        <v>7.2000000000000005E-4</v>
      </c>
      <c r="H1820">
        <v>630399.73</v>
      </c>
      <c r="I1820">
        <v>3672375.09</v>
      </c>
      <c r="J1820">
        <v>-69.62</v>
      </c>
      <c r="K1820">
        <v>-69.62</v>
      </c>
      <c r="L1820">
        <v>0</v>
      </c>
      <c r="M1820" t="s">
        <v>376</v>
      </c>
      <c r="N1820" t="s">
        <v>25</v>
      </c>
      <c r="O1820">
        <v>24</v>
      </c>
      <c r="P1820">
        <v>32</v>
      </c>
      <c r="Q1820">
        <v>5963</v>
      </c>
    </row>
    <row r="1821" spans="1:17" x14ac:dyDescent="0.25">
      <c r="A1821" t="s">
        <v>375</v>
      </c>
      <c r="B1821" t="s">
        <v>322</v>
      </c>
      <c r="C1821" t="s">
        <v>21</v>
      </c>
      <c r="D1821" t="s">
        <v>12</v>
      </c>
      <c r="E1821" t="s">
        <v>256</v>
      </c>
      <c r="F1821" t="s">
        <v>4</v>
      </c>
      <c r="G1821">
        <v>9.3000000000000005E-4</v>
      </c>
      <c r="H1821">
        <v>630714.82999999996</v>
      </c>
      <c r="I1821">
        <v>3672232.85</v>
      </c>
      <c r="J1821">
        <v>-68.91</v>
      </c>
      <c r="K1821">
        <v>-68.91</v>
      </c>
      <c r="L1821">
        <v>0</v>
      </c>
      <c r="M1821" t="s">
        <v>376</v>
      </c>
      <c r="N1821" t="s">
        <v>25</v>
      </c>
      <c r="O1821">
        <v>24</v>
      </c>
      <c r="P1821">
        <v>32</v>
      </c>
      <c r="Q1821">
        <v>5963</v>
      </c>
    </row>
    <row r="1822" spans="1:17" x14ac:dyDescent="0.25">
      <c r="A1822" t="s">
        <v>375</v>
      </c>
      <c r="B1822" t="s">
        <v>322</v>
      </c>
      <c r="C1822" t="s">
        <v>21</v>
      </c>
      <c r="D1822" t="s">
        <v>12</v>
      </c>
      <c r="E1822" t="s">
        <v>125</v>
      </c>
      <c r="F1822" t="s">
        <v>4</v>
      </c>
      <c r="G1822">
        <v>0.02</v>
      </c>
      <c r="H1822">
        <v>630714.82999999996</v>
      </c>
      <c r="I1822">
        <v>3672232.85</v>
      </c>
      <c r="J1822">
        <v>-68.91</v>
      </c>
      <c r="K1822">
        <v>-68.91</v>
      </c>
      <c r="L1822">
        <v>0</v>
      </c>
      <c r="M1822" t="s">
        <v>376</v>
      </c>
      <c r="N1822" t="s">
        <v>25</v>
      </c>
      <c r="O1822">
        <v>24</v>
      </c>
      <c r="P1822">
        <v>32</v>
      </c>
      <c r="Q1822">
        <v>5963</v>
      </c>
    </row>
    <row r="1823" spans="1:17" x14ac:dyDescent="0.25">
      <c r="A1823" t="s">
        <v>375</v>
      </c>
      <c r="B1823" t="s">
        <v>322</v>
      </c>
      <c r="C1823" t="s">
        <v>21</v>
      </c>
      <c r="D1823" t="s">
        <v>12</v>
      </c>
      <c r="E1823" t="s">
        <v>128</v>
      </c>
      <c r="F1823" t="s">
        <v>4</v>
      </c>
      <c r="G1823">
        <v>2.4320000000000001E-2</v>
      </c>
      <c r="H1823">
        <v>630714.82999999996</v>
      </c>
      <c r="I1823">
        <v>3672209.14</v>
      </c>
      <c r="J1823">
        <v>-68.89</v>
      </c>
      <c r="K1823">
        <v>-68.89</v>
      </c>
      <c r="L1823">
        <v>0</v>
      </c>
      <c r="M1823" t="s">
        <v>376</v>
      </c>
      <c r="N1823" t="s">
        <v>25</v>
      </c>
      <c r="O1823">
        <v>24</v>
      </c>
      <c r="P1823">
        <v>32</v>
      </c>
      <c r="Q1823">
        <v>5963</v>
      </c>
    </row>
    <row r="1824" spans="1:17" x14ac:dyDescent="0.25">
      <c r="A1824" t="s">
        <v>375</v>
      </c>
      <c r="B1824" t="s">
        <v>322</v>
      </c>
      <c r="C1824" t="s">
        <v>21</v>
      </c>
      <c r="D1824" t="s">
        <v>12</v>
      </c>
      <c r="E1824" t="s">
        <v>129</v>
      </c>
      <c r="F1824" t="s">
        <v>4</v>
      </c>
      <c r="G1824">
        <v>2.887E-2</v>
      </c>
      <c r="H1824">
        <v>630714.82999999996</v>
      </c>
      <c r="I1824">
        <v>3672209.14</v>
      </c>
      <c r="J1824">
        <v>-68.89</v>
      </c>
      <c r="K1824">
        <v>-68.89</v>
      </c>
      <c r="L1824">
        <v>0</v>
      </c>
      <c r="M1824" t="s">
        <v>376</v>
      </c>
      <c r="N1824" t="s">
        <v>25</v>
      </c>
      <c r="O1824">
        <v>24</v>
      </c>
      <c r="P1824">
        <v>32</v>
      </c>
      <c r="Q1824">
        <v>5963</v>
      </c>
    </row>
    <row r="1825" spans="1:17" x14ac:dyDescent="0.25">
      <c r="A1825" t="s">
        <v>375</v>
      </c>
      <c r="B1825" t="s">
        <v>322</v>
      </c>
      <c r="C1825" t="s">
        <v>21</v>
      </c>
      <c r="D1825" t="s">
        <v>12</v>
      </c>
      <c r="E1825" t="s">
        <v>130</v>
      </c>
      <c r="F1825" t="s">
        <v>4</v>
      </c>
      <c r="G1825">
        <v>3.3399999999999999E-2</v>
      </c>
      <c r="H1825">
        <v>630714.82999999996</v>
      </c>
      <c r="I1825">
        <v>3672185.43</v>
      </c>
      <c r="J1825">
        <v>-68.89</v>
      </c>
      <c r="K1825">
        <v>-68.89</v>
      </c>
      <c r="L1825">
        <v>0</v>
      </c>
      <c r="M1825" t="s">
        <v>376</v>
      </c>
      <c r="N1825" t="s">
        <v>25</v>
      </c>
      <c r="O1825">
        <v>24</v>
      </c>
      <c r="P1825">
        <v>32</v>
      </c>
      <c r="Q1825">
        <v>5963</v>
      </c>
    </row>
    <row r="1826" spans="1:17" x14ac:dyDescent="0.25">
      <c r="A1826" t="s">
        <v>375</v>
      </c>
      <c r="B1826" t="s">
        <v>322</v>
      </c>
      <c r="C1826" t="s">
        <v>21</v>
      </c>
      <c r="D1826" t="s">
        <v>12</v>
      </c>
      <c r="E1826" t="s">
        <v>131</v>
      </c>
      <c r="F1826" t="s">
        <v>4</v>
      </c>
      <c r="G1826">
        <v>3.7179999999999998E-2</v>
      </c>
      <c r="H1826">
        <v>630714.82999999996</v>
      </c>
      <c r="I1826">
        <v>3672185.43</v>
      </c>
      <c r="J1826">
        <v>-68.89</v>
      </c>
      <c r="K1826">
        <v>-68.89</v>
      </c>
      <c r="L1826">
        <v>0</v>
      </c>
      <c r="M1826" t="s">
        <v>376</v>
      </c>
      <c r="N1826" t="s">
        <v>25</v>
      </c>
      <c r="O1826">
        <v>24</v>
      </c>
      <c r="P1826">
        <v>32</v>
      </c>
      <c r="Q1826">
        <v>5963</v>
      </c>
    </row>
    <row r="1827" spans="1:17" x14ac:dyDescent="0.25">
      <c r="A1827" t="s">
        <v>375</v>
      </c>
      <c r="B1827" t="s">
        <v>322</v>
      </c>
      <c r="C1827" t="s">
        <v>21</v>
      </c>
      <c r="D1827" t="s">
        <v>12</v>
      </c>
      <c r="E1827" t="s">
        <v>132</v>
      </c>
      <c r="F1827" t="s">
        <v>4</v>
      </c>
      <c r="G1827">
        <v>4.0059999999999998E-2</v>
      </c>
      <c r="H1827">
        <v>630714.82999999996</v>
      </c>
      <c r="I1827">
        <v>3672161.72</v>
      </c>
      <c r="J1827">
        <v>-68.86</v>
      </c>
      <c r="K1827">
        <v>-68.86</v>
      </c>
      <c r="L1827">
        <v>0</v>
      </c>
      <c r="M1827" t="s">
        <v>376</v>
      </c>
      <c r="N1827" t="s">
        <v>25</v>
      </c>
      <c r="O1827">
        <v>24</v>
      </c>
      <c r="P1827">
        <v>32</v>
      </c>
      <c r="Q1827">
        <v>5963</v>
      </c>
    </row>
    <row r="1828" spans="1:17" x14ac:dyDescent="0.25">
      <c r="A1828" t="s">
        <v>375</v>
      </c>
      <c r="B1828" t="s">
        <v>322</v>
      </c>
      <c r="C1828" t="s">
        <v>21</v>
      </c>
      <c r="D1828" t="s">
        <v>12</v>
      </c>
      <c r="E1828" t="s">
        <v>133</v>
      </c>
      <c r="F1828" t="s">
        <v>4</v>
      </c>
      <c r="G1828">
        <v>4.1439999999999998E-2</v>
      </c>
      <c r="H1828">
        <v>630714.82999999996</v>
      </c>
      <c r="I1828">
        <v>3672161.72</v>
      </c>
      <c r="J1828">
        <v>-68.86</v>
      </c>
      <c r="K1828">
        <v>-68.86</v>
      </c>
      <c r="L1828">
        <v>0</v>
      </c>
      <c r="M1828" t="s">
        <v>376</v>
      </c>
      <c r="N1828" t="s">
        <v>25</v>
      </c>
      <c r="O1828">
        <v>24</v>
      </c>
      <c r="P1828">
        <v>32</v>
      </c>
      <c r="Q1828">
        <v>5963</v>
      </c>
    </row>
    <row r="1829" spans="1:17" x14ac:dyDescent="0.25">
      <c r="A1829" t="s">
        <v>375</v>
      </c>
      <c r="B1829" t="s">
        <v>322</v>
      </c>
      <c r="C1829" t="s">
        <v>21</v>
      </c>
      <c r="D1829" t="s">
        <v>12</v>
      </c>
      <c r="E1829" t="s">
        <v>219</v>
      </c>
      <c r="F1829" t="s">
        <v>4</v>
      </c>
      <c r="G1829">
        <v>4.299E-2</v>
      </c>
      <c r="H1829">
        <v>630714.82999999996</v>
      </c>
      <c r="I1829">
        <v>3672138.02</v>
      </c>
      <c r="J1829">
        <v>-68.86</v>
      </c>
      <c r="K1829">
        <v>-68.86</v>
      </c>
      <c r="L1829">
        <v>0</v>
      </c>
      <c r="M1829" t="s">
        <v>376</v>
      </c>
      <c r="N1829" t="s">
        <v>25</v>
      </c>
      <c r="O1829">
        <v>24</v>
      </c>
      <c r="P1829">
        <v>32</v>
      </c>
      <c r="Q1829">
        <v>5963</v>
      </c>
    </row>
    <row r="1830" spans="1:17" x14ac:dyDescent="0.25">
      <c r="A1830" t="s">
        <v>375</v>
      </c>
      <c r="B1830" t="s">
        <v>322</v>
      </c>
      <c r="C1830" t="s">
        <v>21</v>
      </c>
      <c r="D1830" t="s">
        <v>12</v>
      </c>
      <c r="E1830" t="s">
        <v>220</v>
      </c>
      <c r="F1830" t="s">
        <v>4</v>
      </c>
      <c r="G1830">
        <v>4.1209999999999997E-2</v>
      </c>
      <c r="H1830">
        <v>630714.82999999996</v>
      </c>
      <c r="I1830">
        <v>3672114.31</v>
      </c>
      <c r="J1830">
        <v>-68.73</v>
      </c>
      <c r="K1830">
        <v>-68.73</v>
      </c>
      <c r="L1830">
        <v>0</v>
      </c>
      <c r="M1830" t="s">
        <v>376</v>
      </c>
      <c r="N1830" t="s">
        <v>25</v>
      </c>
      <c r="O1830">
        <v>24</v>
      </c>
      <c r="P1830">
        <v>32</v>
      </c>
      <c r="Q1830">
        <v>5963</v>
      </c>
    </row>
    <row r="1831" spans="1:17" x14ac:dyDescent="0.25">
      <c r="A1831" t="s">
        <v>375</v>
      </c>
      <c r="B1831" t="s">
        <v>322</v>
      </c>
      <c r="C1831" t="s">
        <v>21</v>
      </c>
      <c r="D1831" t="s">
        <v>12</v>
      </c>
      <c r="E1831" t="s">
        <v>221</v>
      </c>
      <c r="F1831" t="s">
        <v>4</v>
      </c>
      <c r="G1831">
        <v>3.8800000000000001E-2</v>
      </c>
      <c r="H1831">
        <v>630714.82999999996</v>
      </c>
      <c r="I1831">
        <v>3672114.31</v>
      </c>
      <c r="J1831">
        <v>-68.73</v>
      </c>
      <c r="K1831">
        <v>-68.73</v>
      </c>
      <c r="L1831">
        <v>0</v>
      </c>
      <c r="M1831" t="s">
        <v>376</v>
      </c>
      <c r="N1831" t="s">
        <v>25</v>
      </c>
      <c r="O1831">
        <v>24</v>
      </c>
      <c r="P1831">
        <v>32</v>
      </c>
      <c r="Q1831">
        <v>5963</v>
      </c>
    </row>
    <row r="1832" spans="1:17" x14ac:dyDescent="0.25">
      <c r="A1832" t="s">
        <v>375</v>
      </c>
      <c r="B1832" t="s">
        <v>322</v>
      </c>
      <c r="C1832" t="s">
        <v>21</v>
      </c>
      <c r="D1832" t="s">
        <v>12</v>
      </c>
      <c r="E1832" t="s">
        <v>222</v>
      </c>
      <c r="F1832" t="s">
        <v>4</v>
      </c>
      <c r="G1832">
        <v>3.2050000000000002E-2</v>
      </c>
      <c r="H1832">
        <v>630714.82999999996</v>
      </c>
      <c r="I1832">
        <v>3672090.6</v>
      </c>
      <c r="J1832">
        <v>-68.86</v>
      </c>
      <c r="K1832">
        <v>-68.86</v>
      </c>
      <c r="L1832">
        <v>0</v>
      </c>
      <c r="M1832" t="s">
        <v>376</v>
      </c>
      <c r="N1832" t="s">
        <v>25</v>
      </c>
      <c r="O1832">
        <v>24</v>
      </c>
      <c r="P1832">
        <v>32</v>
      </c>
      <c r="Q1832">
        <v>5963</v>
      </c>
    </row>
    <row r="1833" spans="1:17" x14ac:dyDescent="0.25">
      <c r="A1833" t="s">
        <v>375</v>
      </c>
      <c r="B1833" t="s">
        <v>322</v>
      </c>
      <c r="C1833" t="s">
        <v>21</v>
      </c>
      <c r="D1833" t="s">
        <v>12</v>
      </c>
      <c r="E1833" t="s">
        <v>223</v>
      </c>
      <c r="F1833" t="s">
        <v>4</v>
      </c>
      <c r="G1833">
        <v>2.4080000000000001E-2</v>
      </c>
      <c r="H1833">
        <v>630714.82999999996</v>
      </c>
      <c r="I1833">
        <v>3672090.6</v>
      </c>
      <c r="J1833">
        <v>-68.86</v>
      </c>
      <c r="K1833">
        <v>-68.86</v>
      </c>
      <c r="L1833">
        <v>0</v>
      </c>
      <c r="M1833" t="s">
        <v>376</v>
      </c>
      <c r="N1833" t="s">
        <v>25</v>
      </c>
      <c r="O1833">
        <v>24</v>
      </c>
      <c r="P1833">
        <v>32</v>
      </c>
      <c r="Q1833">
        <v>5963</v>
      </c>
    </row>
    <row r="1834" spans="1:17" x14ac:dyDescent="0.25">
      <c r="A1834" t="s">
        <v>375</v>
      </c>
      <c r="B1834" t="s">
        <v>322</v>
      </c>
      <c r="C1834" t="s">
        <v>21</v>
      </c>
      <c r="D1834" t="s">
        <v>12</v>
      </c>
      <c r="E1834" t="s">
        <v>224</v>
      </c>
      <c r="F1834" t="s">
        <v>4</v>
      </c>
      <c r="G1834">
        <v>1.584E-2</v>
      </c>
      <c r="H1834">
        <v>630750</v>
      </c>
      <c r="I1834">
        <v>3672075</v>
      </c>
      <c r="J1834">
        <v>-68.66</v>
      </c>
      <c r="K1834">
        <v>-68.66</v>
      </c>
      <c r="L1834">
        <v>0</v>
      </c>
      <c r="M1834" t="s">
        <v>376</v>
      </c>
      <c r="N1834" t="s">
        <v>25</v>
      </c>
      <c r="O1834">
        <v>24</v>
      </c>
      <c r="P1834">
        <v>32</v>
      </c>
      <c r="Q1834">
        <v>5963</v>
      </c>
    </row>
    <row r="1835" spans="1:17" x14ac:dyDescent="0.25">
      <c r="A1835" t="s">
        <v>375</v>
      </c>
      <c r="B1835" t="s">
        <v>322</v>
      </c>
      <c r="C1835" t="s">
        <v>21</v>
      </c>
      <c r="D1835" t="s">
        <v>12</v>
      </c>
      <c r="E1835" t="s">
        <v>225</v>
      </c>
      <c r="F1835" t="s">
        <v>4</v>
      </c>
      <c r="G1835">
        <v>1.0160000000000001E-2</v>
      </c>
      <c r="H1835">
        <v>630850</v>
      </c>
      <c r="I1835">
        <v>3672100</v>
      </c>
      <c r="J1835">
        <v>-69.209999999999994</v>
      </c>
      <c r="K1835">
        <v>-69.209999999999994</v>
      </c>
      <c r="L1835">
        <v>0</v>
      </c>
      <c r="M1835" t="s">
        <v>376</v>
      </c>
      <c r="N1835" t="s">
        <v>25</v>
      </c>
      <c r="O1835">
        <v>24</v>
      </c>
      <c r="P1835">
        <v>32</v>
      </c>
      <c r="Q1835">
        <v>5963</v>
      </c>
    </row>
    <row r="1836" spans="1:17" x14ac:dyDescent="0.25">
      <c r="A1836" t="s">
        <v>375</v>
      </c>
      <c r="B1836" t="s">
        <v>322</v>
      </c>
      <c r="C1836" t="s">
        <v>21</v>
      </c>
      <c r="D1836" t="s">
        <v>12</v>
      </c>
      <c r="E1836" t="s">
        <v>134</v>
      </c>
      <c r="F1836" t="s">
        <v>4</v>
      </c>
      <c r="G1836">
        <v>9.3000000000000005E-4</v>
      </c>
      <c r="H1836">
        <v>630714.82999999996</v>
      </c>
      <c r="I1836">
        <v>3672232.85</v>
      </c>
      <c r="J1836">
        <v>-68.91</v>
      </c>
      <c r="K1836">
        <v>-68.91</v>
      </c>
      <c r="L1836">
        <v>0</v>
      </c>
      <c r="M1836" t="s">
        <v>376</v>
      </c>
      <c r="N1836" t="s">
        <v>25</v>
      </c>
      <c r="O1836">
        <v>24</v>
      </c>
      <c r="P1836">
        <v>32</v>
      </c>
      <c r="Q1836">
        <v>5963</v>
      </c>
    </row>
    <row r="1837" spans="1:17" x14ac:dyDescent="0.25">
      <c r="A1837" t="s">
        <v>375</v>
      </c>
      <c r="B1837" t="s">
        <v>322</v>
      </c>
      <c r="C1837" t="s">
        <v>21</v>
      </c>
      <c r="D1837" t="s">
        <v>12</v>
      </c>
      <c r="E1837" t="s">
        <v>141</v>
      </c>
      <c r="F1837" t="s">
        <v>4</v>
      </c>
      <c r="G1837">
        <v>3.1E-4</v>
      </c>
      <c r="H1837">
        <v>630423.97</v>
      </c>
      <c r="I1837">
        <v>3672375.09</v>
      </c>
      <c r="J1837">
        <v>-69.58</v>
      </c>
      <c r="K1837">
        <v>-69.58</v>
      </c>
      <c r="L1837">
        <v>0</v>
      </c>
      <c r="M1837" t="s">
        <v>376</v>
      </c>
      <c r="N1837" t="s">
        <v>25</v>
      </c>
      <c r="O1837">
        <v>24</v>
      </c>
      <c r="P1837">
        <v>32</v>
      </c>
      <c r="Q1837">
        <v>5963</v>
      </c>
    </row>
    <row r="1838" spans="1:17" x14ac:dyDescent="0.25">
      <c r="A1838" t="s">
        <v>375</v>
      </c>
      <c r="B1838" t="s">
        <v>322</v>
      </c>
      <c r="C1838" t="s">
        <v>21</v>
      </c>
      <c r="D1838" t="s">
        <v>12</v>
      </c>
      <c r="E1838" t="s">
        <v>142</v>
      </c>
      <c r="F1838" t="s">
        <v>4</v>
      </c>
      <c r="G1838">
        <v>2.9999999999999997E-4</v>
      </c>
      <c r="H1838">
        <v>630423.97</v>
      </c>
      <c r="I1838">
        <v>3672375.09</v>
      </c>
      <c r="J1838">
        <v>-69.58</v>
      </c>
      <c r="K1838">
        <v>-69.58</v>
      </c>
      <c r="L1838">
        <v>0</v>
      </c>
      <c r="M1838" t="s">
        <v>376</v>
      </c>
      <c r="N1838" t="s">
        <v>25</v>
      </c>
      <c r="O1838">
        <v>24</v>
      </c>
      <c r="P1838">
        <v>32</v>
      </c>
      <c r="Q1838">
        <v>5963</v>
      </c>
    </row>
    <row r="1839" spans="1:17" x14ac:dyDescent="0.25">
      <c r="A1839" t="s">
        <v>375</v>
      </c>
      <c r="B1839" t="s">
        <v>322</v>
      </c>
      <c r="C1839" t="s">
        <v>21</v>
      </c>
      <c r="D1839" t="s">
        <v>12</v>
      </c>
      <c r="E1839" t="s">
        <v>143</v>
      </c>
      <c r="F1839" t="s">
        <v>4</v>
      </c>
      <c r="G1839">
        <v>2.7999999999999998E-4</v>
      </c>
      <c r="H1839">
        <v>630423.97</v>
      </c>
      <c r="I1839">
        <v>3672375.09</v>
      </c>
      <c r="J1839">
        <v>-69.58</v>
      </c>
      <c r="K1839">
        <v>-69.58</v>
      </c>
      <c r="L1839">
        <v>0</v>
      </c>
      <c r="M1839" t="s">
        <v>376</v>
      </c>
      <c r="N1839" t="s">
        <v>25</v>
      </c>
      <c r="O1839">
        <v>24</v>
      </c>
      <c r="P1839">
        <v>32</v>
      </c>
      <c r="Q1839">
        <v>5963</v>
      </c>
    </row>
    <row r="1840" spans="1:17" x14ac:dyDescent="0.25">
      <c r="A1840" t="s">
        <v>375</v>
      </c>
      <c r="B1840" t="s">
        <v>322</v>
      </c>
      <c r="C1840" t="s">
        <v>21</v>
      </c>
      <c r="D1840" t="s">
        <v>12</v>
      </c>
      <c r="E1840" t="s">
        <v>135</v>
      </c>
      <c r="F1840" t="s">
        <v>4</v>
      </c>
      <c r="G1840">
        <v>2.2000000000000001E-4</v>
      </c>
      <c r="H1840">
        <v>630714.82999999996</v>
      </c>
      <c r="I1840">
        <v>3672303.97</v>
      </c>
      <c r="J1840">
        <v>-68.959999999999994</v>
      </c>
      <c r="K1840">
        <v>-68.959999999999994</v>
      </c>
      <c r="L1840">
        <v>0</v>
      </c>
      <c r="M1840" t="s">
        <v>376</v>
      </c>
      <c r="N1840" t="s">
        <v>25</v>
      </c>
      <c r="O1840">
        <v>24</v>
      </c>
      <c r="P1840">
        <v>32</v>
      </c>
      <c r="Q1840">
        <v>5963</v>
      </c>
    </row>
    <row r="1841" spans="1:17" x14ac:dyDescent="0.25">
      <c r="A1841" t="s">
        <v>375</v>
      </c>
      <c r="B1841" t="s">
        <v>322</v>
      </c>
      <c r="C1841" t="s">
        <v>21</v>
      </c>
      <c r="D1841" t="s">
        <v>12</v>
      </c>
      <c r="E1841" t="s">
        <v>136</v>
      </c>
      <c r="F1841" t="s">
        <v>4</v>
      </c>
      <c r="G1841">
        <v>2.2000000000000001E-4</v>
      </c>
      <c r="H1841">
        <v>630714.82999999996</v>
      </c>
      <c r="I1841">
        <v>3672303.97</v>
      </c>
      <c r="J1841">
        <v>-68.959999999999994</v>
      </c>
      <c r="K1841">
        <v>-68.959999999999994</v>
      </c>
      <c r="L1841">
        <v>0</v>
      </c>
      <c r="M1841" t="s">
        <v>376</v>
      </c>
      <c r="N1841" t="s">
        <v>25</v>
      </c>
      <c r="O1841">
        <v>24</v>
      </c>
      <c r="P1841">
        <v>32</v>
      </c>
      <c r="Q1841">
        <v>5963</v>
      </c>
    </row>
    <row r="1842" spans="1:17" x14ac:dyDescent="0.25">
      <c r="A1842" t="s">
        <v>375</v>
      </c>
      <c r="B1842" t="s">
        <v>322</v>
      </c>
      <c r="C1842" t="s">
        <v>21</v>
      </c>
      <c r="D1842" t="s">
        <v>12</v>
      </c>
      <c r="E1842" t="s">
        <v>137</v>
      </c>
      <c r="F1842" t="s">
        <v>4</v>
      </c>
      <c r="G1842">
        <v>2.2000000000000001E-4</v>
      </c>
      <c r="H1842">
        <v>630714.82999999996</v>
      </c>
      <c r="I1842">
        <v>3672303.97</v>
      </c>
      <c r="J1842">
        <v>-68.959999999999994</v>
      </c>
      <c r="K1842">
        <v>-68.959999999999994</v>
      </c>
      <c r="L1842">
        <v>0</v>
      </c>
      <c r="M1842" t="s">
        <v>376</v>
      </c>
      <c r="N1842" t="s">
        <v>25</v>
      </c>
      <c r="O1842">
        <v>24</v>
      </c>
      <c r="P1842">
        <v>32</v>
      </c>
      <c r="Q1842">
        <v>5963</v>
      </c>
    </row>
    <row r="1843" spans="1:17" x14ac:dyDescent="0.25">
      <c r="A1843" t="s">
        <v>375</v>
      </c>
      <c r="B1843" t="s">
        <v>322</v>
      </c>
      <c r="C1843" t="s">
        <v>21</v>
      </c>
      <c r="D1843" t="s">
        <v>12</v>
      </c>
      <c r="E1843" t="s">
        <v>138</v>
      </c>
      <c r="F1843" t="s">
        <v>4</v>
      </c>
      <c r="G1843">
        <v>2.2000000000000001E-4</v>
      </c>
      <c r="H1843">
        <v>630375.49</v>
      </c>
      <c r="I1843">
        <v>3672375.09</v>
      </c>
      <c r="J1843">
        <v>-69.680000000000007</v>
      </c>
      <c r="K1843">
        <v>-69.680000000000007</v>
      </c>
      <c r="L1843">
        <v>0</v>
      </c>
      <c r="M1843" t="s">
        <v>376</v>
      </c>
      <c r="N1843" t="s">
        <v>25</v>
      </c>
      <c r="O1843">
        <v>24</v>
      </c>
      <c r="P1843">
        <v>32</v>
      </c>
      <c r="Q1843">
        <v>5963</v>
      </c>
    </row>
    <row r="1844" spans="1:17" x14ac:dyDescent="0.25">
      <c r="A1844" t="s">
        <v>375</v>
      </c>
      <c r="B1844" t="s">
        <v>322</v>
      </c>
      <c r="C1844" t="s">
        <v>21</v>
      </c>
      <c r="D1844" t="s">
        <v>12</v>
      </c>
      <c r="E1844" t="s">
        <v>139</v>
      </c>
      <c r="F1844" t="s">
        <v>4</v>
      </c>
      <c r="G1844">
        <v>2.5999999999999998E-4</v>
      </c>
      <c r="H1844">
        <v>630399.73</v>
      </c>
      <c r="I1844">
        <v>3672375.09</v>
      </c>
      <c r="J1844">
        <v>-69.62</v>
      </c>
      <c r="K1844">
        <v>-69.62</v>
      </c>
      <c r="L1844">
        <v>0</v>
      </c>
      <c r="M1844" t="s">
        <v>376</v>
      </c>
      <c r="N1844" t="s">
        <v>25</v>
      </c>
      <c r="O1844">
        <v>24</v>
      </c>
      <c r="P1844">
        <v>32</v>
      </c>
      <c r="Q1844">
        <v>5963</v>
      </c>
    </row>
    <row r="1845" spans="1:17" x14ac:dyDescent="0.25">
      <c r="A1845" t="s">
        <v>375</v>
      </c>
      <c r="B1845" t="s">
        <v>322</v>
      </c>
      <c r="C1845" t="s">
        <v>21</v>
      </c>
      <c r="D1845" t="s">
        <v>12</v>
      </c>
      <c r="E1845" t="s">
        <v>140</v>
      </c>
      <c r="F1845" t="s">
        <v>4</v>
      </c>
      <c r="G1845">
        <v>2.5000000000000001E-4</v>
      </c>
      <c r="H1845">
        <v>630399.73</v>
      </c>
      <c r="I1845">
        <v>3672375.09</v>
      </c>
      <c r="J1845">
        <v>-69.62</v>
      </c>
      <c r="K1845">
        <v>-69.62</v>
      </c>
      <c r="L1845">
        <v>0</v>
      </c>
      <c r="M1845" t="s">
        <v>376</v>
      </c>
      <c r="N1845" t="s">
        <v>25</v>
      </c>
      <c r="O1845">
        <v>24</v>
      </c>
      <c r="P1845">
        <v>32</v>
      </c>
      <c r="Q1845">
        <v>5963</v>
      </c>
    </row>
    <row r="1846" spans="1:17" x14ac:dyDescent="0.25">
      <c r="A1846" t="s">
        <v>375</v>
      </c>
      <c r="B1846" t="s">
        <v>323</v>
      </c>
      <c r="C1846" t="s">
        <v>16</v>
      </c>
      <c r="D1846" t="s">
        <v>18</v>
      </c>
      <c r="E1846" t="s">
        <v>3</v>
      </c>
      <c r="F1846" t="s">
        <v>4</v>
      </c>
      <c r="G1846">
        <v>7.7999999999999999E-4</v>
      </c>
      <c r="H1846">
        <v>630496.68000000005</v>
      </c>
      <c r="I1846">
        <v>3672375.09</v>
      </c>
      <c r="J1846">
        <v>-69.430000000000007</v>
      </c>
      <c r="K1846">
        <v>-69.430000000000007</v>
      </c>
      <c r="L1846">
        <v>0</v>
      </c>
      <c r="M1846" t="s">
        <v>376</v>
      </c>
      <c r="N1846" t="s">
        <v>25</v>
      </c>
      <c r="O1846">
        <v>10</v>
      </c>
      <c r="P1846">
        <v>17</v>
      </c>
      <c r="Q1846">
        <v>5963</v>
      </c>
    </row>
    <row r="1847" spans="1:17" x14ac:dyDescent="0.25">
      <c r="A1847" t="s">
        <v>375</v>
      </c>
      <c r="B1847" t="s">
        <v>323</v>
      </c>
      <c r="C1847" t="s">
        <v>16</v>
      </c>
      <c r="D1847" t="s">
        <v>18</v>
      </c>
      <c r="E1847" t="s">
        <v>255</v>
      </c>
      <c r="F1847" t="s">
        <v>4</v>
      </c>
      <c r="G1847">
        <v>7.7999999999999999E-4</v>
      </c>
      <c r="H1847">
        <v>630496.68000000005</v>
      </c>
      <c r="I1847">
        <v>3672375.09</v>
      </c>
      <c r="J1847">
        <v>-69.430000000000007</v>
      </c>
      <c r="K1847">
        <v>-69.430000000000007</v>
      </c>
      <c r="L1847">
        <v>0</v>
      </c>
      <c r="M1847" t="s">
        <v>376</v>
      </c>
      <c r="N1847" t="s">
        <v>25</v>
      </c>
      <c r="O1847">
        <v>10</v>
      </c>
      <c r="P1847">
        <v>17</v>
      </c>
      <c r="Q1847">
        <v>5963</v>
      </c>
    </row>
    <row r="1848" spans="1:17" x14ac:dyDescent="0.25">
      <c r="A1848" t="s">
        <v>375</v>
      </c>
      <c r="B1848" t="s">
        <v>323</v>
      </c>
      <c r="C1848" t="s">
        <v>16</v>
      </c>
      <c r="D1848" t="s">
        <v>18</v>
      </c>
      <c r="E1848" t="s">
        <v>7</v>
      </c>
      <c r="F1848" t="s">
        <v>4</v>
      </c>
      <c r="G1848">
        <v>7.7999999999999999E-4</v>
      </c>
      <c r="H1848">
        <v>630496.68000000005</v>
      </c>
      <c r="I1848">
        <v>3672375.09</v>
      </c>
      <c r="J1848">
        <v>-69.430000000000007</v>
      </c>
      <c r="K1848">
        <v>-69.430000000000007</v>
      </c>
      <c r="L1848">
        <v>0</v>
      </c>
      <c r="M1848" t="s">
        <v>376</v>
      </c>
      <c r="N1848" t="s">
        <v>25</v>
      </c>
      <c r="O1848">
        <v>10</v>
      </c>
      <c r="P1848">
        <v>17</v>
      </c>
      <c r="Q1848">
        <v>5963</v>
      </c>
    </row>
    <row r="1849" spans="1:17" x14ac:dyDescent="0.25">
      <c r="A1849" t="s">
        <v>375</v>
      </c>
      <c r="B1849" t="s">
        <v>323</v>
      </c>
      <c r="C1849" t="s">
        <v>16</v>
      </c>
      <c r="D1849" t="s">
        <v>18</v>
      </c>
      <c r="E1849" t="s">
        <v>252</v>
      </c>
      <c r="F1849" t="s">
        <v>4</v>
      </c>
      <c r="G1849">
        <v>3.3E-4</v>
      </c>
      <c r="H1849">
        <v>630472.43999999994</v>
      </c>
      <c r="I1849">
        <v>3672375.09</v>
      </c>
      <c r="J1849">
        <v>-69.489999999999995</v>
      </c>
      <c r="K1849">
        <v>-69.489999999999995</v>
      </c>
      <c r="L1849">
        <v>0</v>
      </c>
      <c r="M1849" t="s">
        <v>376</v>
      </c>
      <c r="N1849" t="s">
        <v>25</v>
      </c>
      <c r="O1849">
        <v>10</v>
      </c>
      <c r="P1849">
        <v>17</v>
      </c>
      <c r="Q1849">
        <v>5963</v>
      </c>
    </row>
    <row r="1850" spans="1:17" x14ac:dyDescent="0.25">
      <c r="A1850" t="s">
        <v>375</v>
      </c>
      <c r="B1850" t="s">
        <v>323</v>
      </c>
      <c r="C1850" t="s">
        <v>16</v>
      </c>
      <c r="D1850" t="s">
        <v>18</v>
      </c>
      <c r="E1850" t="s">
        <v>253</v>
      </c>
      <c r="F1850" t="s">
        <v>4</v>
      </c>
      <c r="G1850">
        <v>2.2000000000000001E-4</v>
      </c>
      <c r="H1850">
        <v>630545.16</v>
      </c>
      <c r="I1850">
        <v>3672375.09</v>
      </c>
      <c r="J1850">
        <v>-69.349999999999994</v>
      </c>
      <c r="K1850">
        <v>-69.349999999999994</v>
      </c>
      <c r="L1850">
        <v>0</v>
      </c>
      <c r="M1850" t="s">
        <v>376</v>
      </c>
      <c r="N1850" t="s">
        <v>25</v>
      </c>
      <c r="O1850">
        <v>10</v>
      </c>
      <c r="P1850">
        <v>17</v>
      </c>
      <c r="Q1850">
        <v>5963</v>
      </c>
    </row>
    <row r="1851" spans="1:17" x14ac:dyDescent="0.25">
      <c r="A1851" t="s">
        <v>375</v>
      </c>
      <c r="B1851" t="s">
        <v>323</v>
      </c>
      <c r="C1851" t="s">
        <v>16</v>
      </c>
      <c r="D1851" t="s">
        <v>18</v>
      </c>
      <c r="E1851" t="s">
        <v>254</v>
      </c>
      <c r="F1851" t="s">
        <v>4</v>
      </c>
      <c r="G1851">
        <v>2.7E-4</v>
      </c>
      <c r="H1851">
        <v>630472.43999999994</v>
      </c>
      <c r="I1851">
        <v>3672375.09</v>
      </c>
      <c r="J1851">
        <v>-69.489999999999995</v>
      </c>
      <c r="K1851">
        <v>-69.489999999999995</v>
      </c>
      <c r="L1851">
        <v>0</v>
      </c>
      <c r="M1851" t="s">
        <v>376</v>
      </c>
      <c r="N1851" t="s">
        <v>25</v>
      </c>
      <c r="O1851">
        <v>10</v>
      </c>
      <c r="P1851">
        <v>17</v>
      </c>
      <c r="Q1851">
        <v>5963</v>
      </c>
    </row>
    <row r="1852" spans="1:17" x14ac:dyDescent="0.25">
      <c r="A1852" t="s">
        <v>375</v>
      </c>
      <c r="B1852" t="s">
        <v>323</v>
      </c>
      <c r="C1852" t="s">
        <v>16</v>
      </c>
      <c r="D1852" t="s">
        <v>18</v>
      </c>
      <c r="E1852" t="s">
        <v>256</v>
      </c>
      <c r="F1852" t="s">
        <v>4</v>
      </c>
      <c r="G1852">
        <v>9.0000000000000006E-5</v>
      </c>
      <c r="H1852">
        <v>630714.82999999996</v>
      </c>
      <c r="I1852">
        <v>3672209.14</v>
      </c>
      <c r="J1852">
        <v>-68.89</v>
      </c>
      <c r="K1852">
        <v>-68.89</v>
      </c>
      <c r="L1852">
        <v>0</v>
      </c>
      <c r="M1852" t="s">
        <v>376</v>
      </c>
      <c r="N1852" t="s">
        <v>25</v>
      </c>
      <c r="O1852">
        <v>10</v>
      </c>
      <c r="P1852">
        <v>17</v>
      </c>
      <c r="Q1852">
        <v>5963</v>
      </c>
    </row>
    <row r="1853" spans="1:17" x14ac:dyDescent="0.25">
      <c r="A1853" t="s">
        <v>375</v>
      </c>
      <c r="B1853" t="s">
        <v>323</v>
      </c>
      <c r="C1853" t="s">
        <v>16</v>
      </c>
      <c r="D1853" t="s">
        <v>18</v>
      </c>
      <c r="E1853" t="s">
        <v>134</v>
      </c>
      <c r="F1853" t="s">
        <v>4</v>
      </c>
      <c r="G1853">
        <v>9.0000000000000006E-5</v>
      </c>
      <c r="H1853">
        <v>630714.82999999996</v>
      </c>
      <c r="I1853">
        <v>3672209.14</v>
      </c>
      <c r="J1853">
        <v>-68.89</v>
      </c>
      <c r="K1853">
        <v>-68.89</v>
      </c>
      <c r="L1853">
        <v>0</v>
      </c>
      <c r="M1853" t="s">
        <v>376</v>
      </c>
      <c r="N1853" t="s">
        <v>25</v>
      </c>
      <c r="O1853">
        <v>10</v>
      </c>
      <c r="P1853">
        <v>17</v>
      </c>
      <c r="Q1853">
        <v>5963</v>
      </c>
    </row>
    <row r="1854" spans="1:17" x14ac:dyDescent="0.25">
      <c r="A1854" t="s">
        <v>375</v>
      </c>
      <c r="B1854" t="s">
        <v>323</v>
      </c>
      <c r="C1854" t="s">
        <v>16</v>
      </c>
      <c r="D1854" t="s">
        <v>18</v>
      </c>
      <c r="E1854" t="s">
        <v>141</v>
      </c>
      <c r="F1854" t="s">
        <v>4</v>
      </c>
      <c r="G1854">
        <v>1.2E-4</v>
      </c>
      <c r="H1854">
        <v>630496.68000000005</v>
      </c>
      <c r="I1854">
        <v>3672375.09</v>
      </c>
      <c r="J1854">
        <v>-69.430000000000007</v>
      </c>
      <c r="K1854">
        <v>-69.430000000000007</v>
      </c>
      <c r="L1854">
        <v>0</v>
      </c>
      <c r="M1854" t="s">
        <v>376</v>
      </c>
      <c r="N1854" t="s">
        <v>25</v>
      </c>
      <c r="O1854">
        <v>10</v>
      </c>
      <c r="P1854">
        <v>17</v>
      </c>
      <c r="Q1854">
        <v>5963</v>
      </c>
    </row>
    <row r="1855" spans="1:17" x14ac:dyDescent="0.25">
      <c r="A1855" t="s">
        <v>375</v>
      </c>
      <c r="B1855" t="s">
        <v>323</v>
      </c>
      <c r="C1855" t="s">
        <v>16</v>
      </c>
      <c r="D1855" t="s">
        <v>18</v>
      </c>
      <c r="E1855" t="s">
        <v>142</v>
      </c>
      <c r="F1855" t="s">
        <v>4</v>
      </c>
      <c r="G1855">
        <v>1.2E-4</v>
      </c>
      <c r="H1855">
        <v>630472.43999999994</v>
      </c>
      <c r="I1855">
        <v>3672375.09</v>
      </c>
      <c r="J1855">
        <v>-69.489999999999995</v>
      </c>
      <c r="K1855">
        <v>-69.489999999999995</v>
      </c>
      <c r="L1855">
        <v>0</v>
      </c>
      <c r="M1855" t="s">
        <v>376</v>
      </c>
      <c r="N1855" t="s">
        <v>25</v>
      </c>
      <c r="O1855">
        <v>10</v>
      </c>
      <c r="P1855">
        <v>17</v>
      </c>
      <c r="Q1855">
        <v>5963</v>
      </c>
    </row>
    <row r="1856" spans="1:17" x14ac:dyDescent="0.25">
      <c r="A1856" t="s">
        <v>375</v>
      </c>
      <c r="B1856" t="s">
        <v>323</v>
      </c>
      <c r="C1856" t="s">
        <v>16</v>
      </c>
      <c r="D1856" t="s">
        <v>18</v>
      </c>
      <c r="E1856" t="s">
        <v>143</v>
      </c>
      <c r="F1856" t="s">
        <v>4</v>
      </c>
      <c r="G1856">
        <v>1.1E-4</v>
      </c>
      <c r="H1856">
        <v>630545.16</v>
      </c>
      <c r="I1856">
        <v>3672375.09</v>
      </c>
      <c r="J1856">
        <v>-69.349999999999994</v>
      </c>
      <c r="K1856">
        <v>-69.349999999999994</v>
      </c>
      <c r="L1856">
        <v>0</v>
      </c>
      <c r="M1856" t="s">
        <v>376</v>
      </c>
      <c r="N1856" t="s">
        <v>25</v>
      </c>
      <c r="O1856">
        <v>10</v>
      </c>
      <c r="P1856">
        <v>17</v>
      </c>
      <c r="Q1856">
        <v>5963</v>
      </c>
    </row>
    <row r="1857" spans="1:17" x14ac:dyDescent="0.25">
      <c r="A1857" t="s">
        <v>375</v>
      </c>
      <c r="B1857" t="s">
        <v>323</v>
      </c>
      <c r="C1857" t="s">
        <v>16</v>
      </c>
      <c r="D1857" t="s">
        <v>18</v>
      </c>
      <c r="E1857" t="s">
        <v>135</v>
      </c>
      <c r="F1857" t="s">
        <v>4</v>
      </c>
      <c r="G1857">
        <v>8.0000000000000007E-5</v>
      </c>
      <c r="H1857">
        <v>630593.64</v>
      </c>
      <c r="I1857">
        <v>3672375.09</v>
      </c>
      <c r="J1857">
        <v>-69.260000000000005</v>
      </c>
      <c r="K1857">
        <v>-69.260000000000005</v>
      </c>
      <c r="L1857">
        <v>0</v>
      </c>
      <c r="M1857" t="s">
        <v>376</v>
      </c>
      <c r="N1857" t="s">
        <v>25</v>
      </c>
      <c r="O1857">
        <v>10</v>
      </c>
      <c r="P1857">
        <v>17</v>
      </c>
      <c r="Q1857">
        <v>5963</v>
      </c>
    </row>
    <row r="1858" spans="1:17" x14ac:dyDescent="0.25">
      <c r="A1858" t="s">
        <v>375</v>
      </c>
      <c r="B1858" t="s">
        <v>323</v>
      </c>
      <c r="C1858" t="s">
        <v>16</v>
      </c>
      <c r="D1858" t="s">
        <v>18</v>
      </c>
      <c r="E1858" t="s">
        <v>136</v>
      </c>
      <c r="F1858" t="s">
        <v>4</v>
      </c>
      <c r="G1858">
        <v>6.9999999999999994E-5</v>
      </c>
      <c r="H1858">
        <v>630545.16</v>
      </c>
      <c r="I1858">
        <v>3672375.09</v>
      </c>
      <c r="J1858">
        <v>-69.349999999999994</v>
      </c>
      <c r="K1858">
        <v>-69.349999999999994</v>
      </c>
      <c r="L1858">
        <v>0</v>
      </c>
      <c r="M1858" t="s">
        <v>376</v>
      </c>
      <c r="N1858" t="s">
        <v>25</v>
      </c>
      <c r="O1858">
        <v>10</v>
      </c>
      <c r="P1858">
        <v>17</v>
      </c>
      <c r="Q1858">
        <v>5963</v>
      </c>
    </row>
    <row r="1859" spans="1:17" x14ac:dyDescent="0.25">
      <c r="A1859" t="s">
        <v>375</v>
      </c>
      <c r="B1859" t="s">
        <v>323</v>
      </c>
      <c r="C1859" t="s">
        <v>16</v>
      </c>
      <c r="D1859" t="s">
        <v>18</v>
      </c>
      <c r="E1859" t="s">
        <v>137</v>
      </c>
      <c r="F1859" t="s">
        <v>4</v>
      </c>
      <c r="G1859">
        <v>6.9999999999999994E-5</v>
      </c>
      <c r="H1859">
        <v>630545.16</v>
      </c>
      <c r="I1859">
        <v>3672375.09</v>
      </c>
      <c r="J1859">
        <v>-69.349999999999994</v>
      </c>
      <c r="K1859">
        <v>-69.349999999999994</v>
      </c>
      <c r="L1859">
        <v>0</v>
      </c>
      <c r="M1859" t="s">
        <v>376</v>
      </c>
      <c r="N1859" t="s">
        <v>25</v>
      </c>
      <c r="O1859">
        <v>10</v>
      </c>
      <c r="P1859">
        <v>17</v>
      </c>
      <c r="Q1859">
        <v>5963</v>
      </c>
    </row>
    <row r="1860" spans="1:17" x14ac:dyDescent="0.25">
      <c r="A1860" t="s">
        <v>375</v>
      </c>
      <c r="B1860" t="s">
        <v>323</v>
      </c>
      <c r="C1860" t="s">
        <v>16</v>
      </c>
      <c r="D1860" t="s">
        <v>18</v>
      </c>
      <c r="E1860" t="s">
        <v>138</v>
      </c>
      <c r="F1860" t="s">
        <v>4</v>
      </c>
      <c r="G1860">
        <v>1E-4</v>
      </c>
      <c r="H1860">
        <v>630496.68000000005</v>
      </c>
      <c r="I1860">
        <v>3672375.09</v>
      </c>
      <c r="J1860">
        <v>-69.430000000000007</v>
      </c>
      <c r="K1860">
        <v>-69.430000000000007</v>
      </c>
      <c r="L1860">
        <v>0</v>
      </c>
      <c r="M1860" t="s">
        <v>376</v>
      </c>
      <c r="N1860" t="s">
        <v>25</v>
      </c>
      <c r="O1860">
        <v>10</v>
      </c>
      <c r="P1860">
        <v>17</v>
      </c>
      <c r="Q1860">
        <v>5963</v>
      </c>
    </row>
    <row r="1861" spans="1:17" x14ac:dyDescent="0.25">
      <c r="A1861" t="s">
        <v>375</v>
      </c>
      <c r="B1861" t="s">
        <v>323</v>
      </c>
      <c r="C1861" t="s">
        <v>16</v>
      </c>
      <c r="D1861" t="s">
        <v>18</v>
      </c>
      <c r="E1861" t="s">
        <v>139</v>
      </c>
      <c r="F1861" t="s">
        <v>4</v>
      </c>
      <c r="G1861">
        <v>1E-4</v>
      </c>
      <c r="H1861">
        <v>630472.43999999994</v>
      </c>
      <c r="I1861">
        <v>3672375.09</v>
      </c>
      <c r="J1861">
        <v>-69.489999999999995</v>
      </c>
      <c r="K1861">
        <v>-69.489999999999995</v>
      </c>
      <c r="L1861">
        <v>0</v>
      </c>
      <c r="M1861" t="s">
        <v>376</v>
      </c>
      <c r="N1861" t="s">
        <v>25</v>
      </c>
      <c r="O1861">
        <v>10</v>
      </c>
      <c r="P1861">
        <v>17</v>
      </c>
      <c r="Q1861">
        <v>5963</v>
      </c>
    </row>
    <row r="1862" spans="1:17" x14ac:dyDescent="0.25">
      <c r="A1862" t="s">
        <v>375</v>
      </c>
      <c r="B1862" t="s">
        <v>323</v>
      </c>
      <c r="C1862" t="s">
        <v>16</v>
      </c>
      <c r="D1862" t="s">
        <v>18</v>
      </c>
      <c r="E1862" t="s">
        <v>140</v>
      </c>
      <c r="F1862" t="s">
        <v>4</v>
      </c>
      <c r="G1862">
        <v>9.0000000000000006E-5</v>
      </c>
      <c r="H1862">
        <v>630545.16</v>
      </c>
      <c r="I1862">
        <v>3672375.09</v>
      </c>
      <c r="J1862">
        <v>-69.349999999999994</v>
      </c>
      <c r="K1862">
        <v>-69.349999999999994</v>
      </c>
      <c r="L1862">
        <v>0</v>
      </c>
      <c r="M1862" t="s">
        <v>376</v>
      </c>
      <c r="N1862" t="s">
        <v>25</v>
      </c>
      <c r="O1862">
        <v>10</v>
      </c>
      <c r="P1862">
        <v>17</v>
      </c>
      <c r="Q1862">
        <v>5963</v>
      </c>
    </row>
    <row r="1863" spans="1:17" x14ac:dyDescent="0.25">
      <c r="A1863" t="s">
        <v>375</v>
      </c>
      <c r="B1863" t="s">
        <v>323</v>
      </c>
      <c r="C1863" t="s">
        <v>16</v>
      </c>
      <c r="D1863" t="s">
        <v>24</v>
      </c>
      <c r="E1863" t="s">
        <v>3</v>
      </c>
      <c r="F1863" t="s">
        <v>4</v>
      </c>
      <c r="G1863">
        <v>7.3999999999999999E-4</v>
      </c>
      <c r="H1863">
        <v>630448.19999999995</v>
      </c>
      <c r="I1863">
        <v>3672375.09</v>
      </c>
      <c r="J1863">
        <v>-69.53</v>
      </c>
      <c r="K1863">
        <v>-69.53</v>
      </c>
      <c r="L1863">
        <v>0</v>
      </c>
      <c r="M1863" t="s">
        <v>376</v>
      </c>
      <c r="N1863" t="s">
        <v>25</v>
      </c>
      <c r="O1863">
        <v>10</v>
      </c>
      <c r="P1863">
        <v>17</v>
      </c>
      <c r="Q1863">
        <v>5963</v>
      </c>
    </row>
    <row r="1864" spans="1:17" x14ac:dyDescent="0.25">
      <c r="A1864" t="s">
        <v>375</v>
      </c>
      <c r="B1864" t="s">
        <v>323</v>
      </c>
      <c r="C1864" t="s">
        <v>16</v>
      </c>
      <c r="D1864" t="s">
        <v>24</v>
      </c>
      <c r="E1864" t="s">
        <v>255</v>
      </c>
      <c r="F1864" t="s">
        <v>4</v>
      </c>
      <c r="G1864">
        <v>7.3999999999999999E-4</v>
      </c>
      <c r="H1864">
        <v>630448.19999999995</v>
      </c>
      <c r="I1864">
        <v>3672375.09</v>
      </c>
      <c r="J1864">
        <v>-69.53</v>
      </c>
      <c r="K1864">
        <v>-69.53</v>
      </c>
      <c r="L1864">
        <v>0</v>
      </c>
      <c r="M1864" t="s">
        <v>376</v>
      </c>
      <c r="N1864" t="s">
        <v>25</v>
      </c>
      <c r="O1864">
        <v>10</v>
      </c>
      <c r="P1864">
        <v>17</v>
      </c>
      <c r="Q1864">
        <v>5963</v>
      </c>
    </row>
    <row r="1865" spans="1:17" x14ac:dyDescent="0.25">
      <c r="A1865" t="s">
        <v>375</v>
      </c>
      <c r="B1865" t="s">
        <v>323</v>
      </c>
      <c r="C1865" t="s">
        <v>16</v>
      </c>
      <c r="D1865" t="s">
        <v>24</v>
      </c>
      <c r="E1865" t="s">
        <v>7</v>
      </c>
      <c r="F1865" t="s">
        <v>4</v>
      </c>
      <c r="G1865">
        <v>7.3999999999999999E-4</v>
      </c>
      <c r="H1865">
        <v>630448.19999999995</v>
      </c>
      <c r="I1865">
        <v>3672375.09</v>
      </c>
      <c r="J1865">
        <v>-69.53</v>
      </c>
      <c r="K1865">
        <v>-69.53</v>
      </c>
      <c r="L1865">
        <v>0</v>
      </c>
      <c r="M1865" t="s">
        <v>376</v>
      </c>
      <c r="N1865" t="s">
        <v>25</v>
      </c>
      <c r="O1865">
        <v>10</v>
      </c>
      <c r="P1865">
        <v>17</v>
      </c>
      <c r="Q1865">
        <v>5963</v>
      </c>
    </row>
    <row r="1866" spans="1:17" x14ac:dyDescent="0.25">
      <c r="A1866" t="s">
        <v>375</v>
      </c>
      <c r="B1866" t="s">
        <v>323</v>
      </c>
      <c r="C1866" t="s">
        <v>16</v>
      </c>
      <c r="D1866" t="s">
        <v>24</v>
      </c>
      <c r="E1866" t="s">
        <v>252</v>
      </c>
      <c r="F1866" t="s">
        <v>4</v>
      </c>
      <c r="G1866">
        <v>3.1E-4</v>
      </c>
      <c r="H1866">
        <v>630448.19999999995</v>
      </c>
      <c r="I1866">
        <v>3672375.09</v>
      </c>
      <c r="J1866">
        <v>-69.53</v>
      </c>
      <c r="K1866">
        <v>-69.53</v>
      </c>
      <c r="L1866">
        <v>0</v>
      </c>
      <c r="M1866" t="s">
        <v>376</v>
      </c>
      <c r="N1866" t="s">
        <v>25</v>
      </c>
      <c r="O1866">
        <v>10</v>
      </c>
      <c r="P1866">
        <v>17</v>
      </c>
      <c r="Q1866">
        <v>5963</v>
      </c>
    </row>
    <row r="1867" spans="1:17" x14ac:dyDescent="0.25">
      <c r="A1867" t="s">
        <v>375</v>
      </c>
      <c r="B1867" t="s">
        <v>323</v>
      </c>
      <c r="C1867" t="s">
        <v>16</v>
      </c>
      <c r="D1867" t="s">
        <v>24</v>
      </c>
      <c r="E1867" t="s">
        <v>253</v>
      </c>
      <c r="F1867" t="s">
        <v>4</v>
      </c>
      <c r="G1867">
        <v>1.9000000000000001E-4</v>
      </c>
      <c r="H1867">
        <v>630423.97</v>
      </c>
      <c r="I1867">
        <v>3672375.09</v>
      </c>
      <c r="J1867">
        <v>-69.58</v>
      </c>
      <c r="K1867">
        <v>-69.58</v>
      </c>
      <c r="L1867">
        <v>0</v>
      </c>
      <c r="M1867" t="s">
        <v>376</v>
      </c>
      <c r="N1867" t="s">
        <v>25</v>
      </c>
      <c r="O1867">
        <v>10</v>
      </c>
      <c r="P1867">
        <v>17</v>
      </c>
      <c r="Q1867">
        <v>5963</v>
      </c>
    </row>
    <row r="1868" spans="1:17" x14ac:dyDescent="0.25">
      <c r="A1868" t="s">
        <v>375</v>
      </c>
      <c r="B1868" t="s">
        <v>323</v>
      </c>
      <c r="C1868" t="s">
        <v>16</v>
      </c>
      <c r="D1868" t="s">
        <v>24</v>
      </c>
      <c r="E1868" t="s">
        <v>254</v>
      </c>
      <c r="F1868" t="s">
        <v>4</v>
      </c>
      <c r="G1868">
        <v>2.5000000000000001E-4</v>
      </c>
      <c r="H1868">
        <v>630448.19999999995</v>
      </c>
      <c r="I1868">
        <v>3672375.09</v>
      </c>
      <c r="J1868">
        <v>-69.53</v>
      </c>
      <c r="K1868">
        <v>-69.53</v>
      </c>
      <c r="L1868">
        <v>0</v>
      </c>
      <c r="M1868" t="s">
        <v>376</v>
      </c>
      <c r="N1868" t="s">
        <v>25</v>
      </c>
      <c r="O1868">
        <v>10</v>
      </c>
      <c r="P1868">
        <v>17</v>
      </c>
      <c r="Q1868">
        <v>5963</v>
      </c>
    </row>
    <row r="1869" spans="1:17" x14ac:dyDescent="0.25">
      <c r="A1869" t="s">
        <v>375</v>
      </c>
      <c r="B1869" t="s">
        <v>323</v>
      </c>
      <c r="C1869" t="s">
        <v>16</v>
      </c>
      <c r="D1869" t="s">
        <v>24</v>
      </c>
      <c r="E1869" t="s">
        <v>256</v>
      </c>
      <c r="F1869" t="s">
        <v>4</v>
      </c>
      <c r="G1869">
        <v>9.0000000000000006E-5</v>
      </c>
      <c r="H1869">
        <v>630714.82999999996</v>
      </c>
      <c r="I1869">
        <v>3672209.14</v>
      </c>
      <c r="J1869">
        <v>-68.89</v>
      </c>
      <c r="K1869">
        <v>-68.89</v>
      </c>
      <c r="L1869">
        <v>0</v>
      </c>
      <c r="M1869" t="s">
        <v>376</v>
      </c>
      <c r="N1869" t="s">
        <v>25</v>
      </c>
      <c r="O1869">
        <v>10</v>
      </c>
      <c r="P1869">
        <v>17</v>
      </c>
      <c r="Q1869">
        <v>5963</v>
      </c>
    </row>
    <row r="1870" spans="1:17" x14ac:dyDescent="0.25">
      <c r="A1870" t="s">
        <v>375</v>
      </c>
      <c r="B1870" t="s">
        <v>323</v>
      </c>
      <c r="C1870" t="s">
        <v>16</v>
      </c>
      <c r="D1870" t="s">
        <v>24</v>
      </c>
      <c r="E1870" t="s">
        <v>134</v>
      </c>
      <c r="F1870" t="s">
        <v>4</v>
      </c>
      <c r="G1870">
        <v>9.0000000000000006E-5</v>
      </c>
      <c r="H1870">
        <v>630714.82999999996</v>
      </c>
      <c r="I1870">
        <v>3672209.14</v>
      </c>
      <c r="J1870">
        <v>-68.89</v>
      </c>
      <c r="K1870">
        <v>-68.89</v>
      </c>
      <c r="L1870">
        <v>0</v>
      </c>
      <c r="M1870" t="s">
        <v>376</v>
      </c>
      <c r="N1870" t="s">
        <v>25</v>
      </c>
      <c r="O1870">
        <v>10</v>
      </c>
      <c r="P1870">
        <v>17</v>
      </c>
      <c r="Q1870">
        <v>5963</v>
      </c>
    </row>
    <row r="1871" spans="1:17" x14ac:dyDescent="0.25">
      <c r="A1871" t="s">
        <v>375</v>
      </c>
      <c r="B1871" t="s">
        <v>323</v>
      </c>
      <c r="C1871" t="s">
        <v>16</v>
      </c>
      <c r="D1871" t="s">
        <v>24</v>
      </c>
      <c r="E1871" t="s">
        <v>141</v>
      </c>
      <c r="F1871" t="s">
        <v>4</v>
      </c>
      <c r="G1871">
        <v>1E-4</v>
      </c>
      <c r="H1871">
        <v>630448.19999999995</v>
      </c>
      <c r="I1871">
        <v>3672375.09</v>
      </c>
      <c r="J1871">
        <v>-69.53</v>
      </c>
      <c r="K1871">
        <v>-69.53</v>
      </c>
      <c r="L1871">
        <v>0</v>
      </c>
      <c r="M1871" t="s">
        <v>376</v>
      </c>
      <c r="N1871" t="s">
        <v>25</v>
      </c>
      <c r="O1871">
        <v>10</v>
      </c>
      <c r="P1871">
        <v>17</v>
      </c>
      <c r="Q1871">
        <v>5963</v>
      </c>
    </row>
    <row r="1872" spans="1:17" x14ac:dyDescent="0.25">
      <c r="A1872" t="s">
        <v>375</v>
      </c>
      <c r="B1872" t="s">
        <v>323</v>
      </c>
      <c r="C1872" t="s">
        <v>16</v>
      </c>
      <c r="D1872" t="s">
        <v>24</v>
      </c>
      <c r="E1872" t="s">
        <v>142</v>
      </c>
      <c r="F1872" t="s">
        <v>4</v>
      </c>
      <c r="G1872">
        <v>1.1E-4</v>
      </c>
      <c r="H1872">
        <v>630448.19999999995</v>
      </c>
      <c r="I1872">
        <v>3672375.09</v>
      </c>
      <c r="J1872">
        <v>-69.53</v>
      </c>
      <c r="K1872">
        <v>-69.53</v>
      </c>
      <c r="L1872">
        <v>0</v>
      </c>
      <c r="M1872" t="s">
        <v>376</v>
      </c>
      <c r="N1872" t="s">
        <v>25</v>
      </c>
      <c r="O1872">
        <v>10</v>
      </c>
      <c r="P1872">
        <v>17</v>
      </c>
      <c r="Q1872">
        <v>5963</v>
      </c>
    </row>
    <row r="1873" spans="1:17" x14ac:dyDescent="0.25">
      <c r="A1873" t="s">
        <v>375</v>
      </c>
      <c r="B1873" t="s">
        <v>323</v>
      </c>
      <c r="C1873" t="s">
        <v>16</v>
      </c>
      <c r="D1873" t="s">
        <v>24</v>
      </c>
      <c r="E1873" t="s">
        <v>143</v>
      </c>
      <c r="F1873" t="s">
        <v>4</v>
      </c>
      <c r="G1873">
        <v>1E-4</v>
      </c>
      <c r="H1873">
        <v>630448.19999999995</v>
      </c>
      <c r="I1873">
        <v>3672375.09</v>
      </c>
      <c r="J1873">
        <v>-69.53</v>
      </c>
      <c r="K1873">
        <v>-69.53</v>
      </c>
      <c r="L1873">
        <v>0</v>
      </c>
      <c r="M1873" t="s">
        <v>376</v>
      </c>
      <c r="N1873" t="s">
        <v>25</v>
      </c>
      <c r="O1873">
        <v>10</v>
      </c>
      <c r="P1873">
        <v>17</v>
      </c>
      <c r="Q1873">
        <v>5963</v>
      </c>
    </row>
    <row r="1874" spans="1:17" x14ac:dyDescent="0.25">
      <c r="A1874" t="s">
        <v>375</v>
      </c>
      <c r="B1874" t="s">
        <v>323</v>
      </c>
      <c r="C1874" t="s">
        <v>16</v>
      </c>
      <c r="D1874" t="s">
        <v>24</v>
      </c>
      <c r="E1874" t="s">
        <v>135</v>
      </c>
      <c r="F1874" t="s">
        <v>4</v>
      </c>
      <c r="G1874">
        <v>6.9999999999999994E-5</v>
      </c>
      <c r="H1874">
        <v>630423.97</v>
      </c>
      <c r="I1874">
        <v>3672375.09</v>
      </c>
      <c r="J1874">
        <v>-69.58</v>
      </c>
      <c r="K1874">
        <v>-69.58</v>
      </c>
      <c r="L1874">
        <v>0</v>
      </c>
      <c r="M1874" t="s">
        <v>376</v>
      </c>
      <c r="N1874" t="s">
        <v>25</v>
      </c>
      <c r="O1874">
        <v>10</v>
      </c>
      <c r="P1874">
        <v>17</v>
      </c>
      <c r="Q1874">
        <v>5963</v>
      </c>
    </row>
    <row r="1875" spans="1:17" x14ac:dyDescent="0.25">
      <c r="A1875" t="s">
        <v>375</v>
      </c>
      <c r="B1875" t="s">
        <v>323</v>
      </c>
      <c r="C1875" t="s">
        <v>16</v>
      </c>
      <c r="D1875" t="s">
        <v>24</v>
      </c>
      <c r="E1875" t="s">
        <v>136</v>
      </c>
      <c r="F1875" t="s">
        <v>4</v>
      </c>
      <c r="G1875">
        <v>6.0000000000000002E-5</v>
      </c>
      <c r="H1875">
        <v>630423.97</v>
      </c>
      <c r="I1875">
        <v>3672375.09</v>
      </c>
      <c r="J1875">
        <v>-69.58</v>
      </c>
      <c r="K1875">
        <v>-69.58</v>
      </c>
      <c r="L1875">
        <v>0</v>
      </c>
      <c r="M1875" t="s">
        <v>376</v>
      </c>
      <c r="N1875" t="s">
        <v>25</v>
      </c>
      <c r="O1875">
        <v>10</v>
      </c>
      <c r="P1875">
        <v>17</v>
      </c>
      <c r="Q1875">
        <v>5963</v>
      </c>
    </row>
    <row r="1876" spans="1:17" x14ac:dyDescent="0.25">
      <c r="A1876" t="s">
        <v>375</v>
      </c>
      <c r="B1876" t="s">
        <v>323</v>
      </c>
      <c r="C1876" t="s">
        <v>16</v>
      </c>
      <c r="D1876" t="s">
        <v>24</v>
      </c>
      <c r="E1876" t="s">
        <v>137</v>
      </c>
      <c r="F1876" t="s">
        <v>4</v>
      </c>
      <c r="G1876">
        <v>6.0000000000000002E-5</v>
      </c>
      <c r="H1876">
        <v>630423.97</v>
      </c>
      <c r="I1876">
        <v>3672375.09</v>
      </c>
      <c r="J1876">
        <v>-69.58</v>
      </c>
      <c r="K1876">
        <v>-69.58</v>
      </c>
      <c r="L1876">
        <v>0</v>
      </c>
      <c r="M1876" t="s">
        <v>376</v>
      </c>
      <c r="N1876" t="s">
        <v>25</v>
      </c>
      <c r="O1876">
        <v>10</v>
      </c>
      <c r="P1876">
        <v>17</v>
      </c>
      <c r="Q1876">
        <v>5963</v>
      </c>
    </row>
    <row r="1877" spans="1:17" x14ac:dyDescent="0.25">
      <c r="A1877" t="s">
        <v>375</v>
      </c>
      <c r="B1877" t="s">
        <v>323</v>
      </c>
      <c r="C1877" t="s">
        <v>16</v>
      </c>
      <c r="D1877" t="s">
        <v>24</v>
      </c>
      <c r="E1877" t="s">
        <v>138</v>
      </c>
      <c r="F1877" t="s">
        <v>4</v>
      </c>
      <c r="G1877">
        <v>8.0000000000000007E-5</v>
      </c>
      <c r="H1877">
        <v>630448.19999999995</v>
      </c>
      <c r="I1877">
        <v>3672375.09</v>
      </c>
      <c r="J1877">
        <v>-69.53</v>
      </c>
      <c r="K1877">
        <v>-69.53</v>
      </c>
      <c r="L1877">
        <v>0</v>
      </c>
      <c r="M1877" t="s">
        <v>376</v>
      </c>
      <c r="N1877" t="s">
        <v>25</v>
      </c>
      <c r="O1877">
        <v>10</v>
      </c>
      <c r="P1877">
        <v>17</v>
      </c>
      <c r="Q1877">
        <v>5963</v>
      </c>
    </row>
    <row r="1878" spans="1:17" x14ac:dyDescent="0.25">
      <c r="A1878" t="s">
        <v>375</v>
      </c>
      <c r="B1878" t="s">
        <v>323</v>
      </c>
      <c r="C1878" t="s">
        <v>16</v>
      </c>
      <c r="D1878" t="s">
        <v>24</v>
      </c>
      <c r="E1878" t="s">
        <v>139</v>
      </c>
      <c r="F1878" t="s">
        <v>4</v>
      </c>
      <c r="G1878">
        <v>9.0000000000000006E-5</v>
      </c>
      <c r="H1878">
        <v>630448.19999999995</v>
      </c>
      <c r="I1878">
        <v>3672375.09</v>
      </c>
      <c r="J1878">
        <v>-69.53</v>
      </c>
      <c r="K1878">
        <v>-69.53</v>
      </c>
      <c r="L1878">
        <v>0</v>
      </c>
      <c r="M1878" t="s">
        <v>376</v>
      </c>
      <c r="N1878" t="s">
        <v>25</v>
      </c>
      <c r="O1878">
        <v>10</v>
      </c>
      <c r="P1878">
        <v>17</v>
      </c>
      <c r="Q1878">
        <v>5963</v>
      </c>
    </row>
    <row r="1879" spans="1:17" x14ac:dyDescent="0.25">
      <c r="A1879" t="s">
        <v>375</v>
      </c>
      <c r="B1879" t="s">
        <v>323</v>
      </c>
      <c r="C1879" t="s">
        <v>16</v>
      </c>
      <c r="D1879" t="s">
        <v>24</v>
      </c>
      <c r="E1879" t="s">
        <v>140</v>
      </c>
      <c r="F1879" t="s">
        <v>4</v>
      </c>
      <c r="G1879">
        <v>8.0000000000000007E-5</v>
      </c>
      <c r="H1879">
        <v>630423.97</v>
      </c>
      <c r="I1879">
        <v>3672375.09</v>
      </c>
      <c r="J1879">
        <v>-69.58</v>
      </c>
      <c r="K1879">
        <v>-69.58</v>
      </c>
      <c r="L1879">
        <v>0</v>
      </c>
      <c r="M1879" t="s">
        <v>376</v>
      </c>
      <c r="N1879" t="s">
        <v>25</v>
      </c>
      <c r="O1879">
        <v>10</v>
      </c>
      <c r="P1879">
        <v>17</v>
      </c>
      <c r="Q1879">
        <v>5963</v>
      </c>
    </row>
    <row r="1880" spans="1:17" x14ac:dyDescent="0.25">
      <c r="A1880" t="s">
        <v>375</v>
      </c>
      <c r="B1880" t="s">
        <v>324</v>
      </c>
      <c r="C1880" t="s">
        <v>16</v>
      </c>
      <c r="D1880" t="s">
        <v>17</v>
      </c>
      <c r="E1880" t="s">
        <v>3</v>
      </c>
      <c r="F1880" t="s">
        <v>4</v>
      </c>
      <c r="G1880">
        <v>2.2000000000000001E-4</v>
      </c>
      <c r="H1880">
        <v>630438.49</v>
      </c>
      <c r="I1880">
        <v>3672380.53</v>
      </c>
      <c r="J1880">
        <v>-69.56</v>
      </c>
      <c r="K1880">
        <v>-69.56</v>
      </c>
      <c r="L1880">
        <v>0</v>
      </c>
      <c r="M1880">
        <v>16081021</v>
      </c>
      <c r="N1880" t="s">
        <v>25</v>
      </c>
      <c r="O1880">
        <v>10</v>
      </c>
      <c r="P1880">
        <v>17</v>
      </c>
      <c r="Q1880">
        <v>5963</v>
      </c>
    </row>
    <row r="1881" spans="1:17" x14ac:dyDescent="0.25">
      <c r="A1881" t="s">
        <v>375</v>
      </c>
      <c r="B1881" t="s">
        <v>324</v>
      </c>
      <c r="C1881" t="s">
        <v>16</v>
      </c>
      <c r="D1881" t="s">
        <v>17</v>
      </c>
      <c r="E1881" t="s">
        <v>3</v>
      </c>
      <c r="F1881" t="s">
        <v>6</v>
      </c>
      <c r="G1881">
        <v>2.2000000000000001E-4</v>
      </c>
      <c r="H1881">
        <v>630423.97</v>
      </c>
      <c r="I1881">
        <v>3672375.09</v>
      </c>
      <c r="J1881">
        <v>-69.58</v>
      </c>
      <c r="K1881">
        <v>-69.58</v>
      </c>
      <c r="L1881">
        <v>0</v>
      </c>
      <c r="M1881">
        <v>16080221</v>
      </c>
      <c r="N1881" t="s">
        <v>25</v>
      </c>
      <c r="O1881">
        <v>10</v>
      </c>
      <c r="P1881">
        <v>17</v>
      </c>
      <c r="Q1881">
        <v>5963</v>
      </c>
    </row>
    <row r="1882" spans="1:17" x14ac:dyDescent="0.25">
      <c r="A1882" t="s">
        <v>375</v>
      </c>
      <c r="B1882" t="s">
        <v>324</v>
      </c>
      <c r="C1882" t="s">
        <v>16</v>
      </c>
      <c r="D1882" t="s">
        <v>17</v>
      </c>
      <c r="E1882" t="s">
        <v>255</v>
      </c>
      <c r="F1882" t="s">
        <v>4</v>
      </c>
      <c r="G1882">
        <v>2.2000000000000001E-4</v>
      </c>
      <c r="H1882">
        <v>630438.49</v>
      </c>
      <c r="I1882">
        <v>3672380.53</v>
      </c>
      <c r="J1882">
        <v>-69.56</v>
      </c>
      <c r="K1882">
        <v>-69.56</v>
      </c>
      <c r="L1882">
        <v>0</v>
      </c>
      <c r="M1882">
        <v>16081021</v>
      </c>
      <c r="N1882" t="s">
        <v>25</v>
      </c>
      <c r="O1882">
        <v>10</v>
      </c>
      <c r="P1882">
        <v>17</v>
      </c>
      <c r="Q1882">
        <v>5963</v>
      </c>
    </row>
    <row r="1883" spans="1:17" x14ac:dyDescent="0.25">
      <c r="A1883" t="s">
        <v>375</v>
      </c>
      <c r="B1883" t="s">
        <v>324</v>
      </c>
      <c r="C1883" t="s">
        <v>16</v>
      </c>
      <c r="D1883" t="s">
        <v>17</v>
      </c>
      <c r="E1883" t="s">
        <v>255</v>
      </c>
      <c r="F1883" t="s">
        <v>6</v>
      </c>
      <c r="G1883">
        <v>2.2000000000000001E-4</v>
      </c>
      <c r="H1883">
        <v>630423.97</v>
      </c>
      <c r="I1883">
        <v>3672375.09</v>
      </c>
      <c r="J1883">
        <v>-69.58</v>
      </c>
      <c r="K1883">
        <v>-69.58</v>
      </c>
      <c r="L1883">
        <v>0</v>
      </c>
      <c r="M1883">
        <v>16080221</v>
      </c>
      <c r="N1883" t="s">
        <v>25</v>
      </c>
      <c r="O1883">
        <v>10</v>
      </c>
      <c r="P1883">
        <v>17</v>
      </c>
      <c r="Q1883">
        <v>5963</v>
      </c>
    </row>
    <row r="1884" spans="1:17" x14ac:dyDescent="0.25">
      <c r="A1884" t="s">
        <v>375</v>
      </c>
      <c r="B1884" t="s">
        <v>324</v>
      </c>
      <c r="C1884" t="s">
        <v>16</v>
      </c>
      <c r="D1884" t="s">
        <v>17</v>
      </c>
      <c r="E1884" t="s">
        <v>7</v>
      </c>
      <c r="F1884" t="s">
        <v>4</v>
      </c>
      <c r="G1884">
        <v>2.2000000000000001E-4</v>
      </c>
      <c r="H1884">
        <v>630438.49</v>
      </c>
      <c r="I1884">
        <v>3672380.53</v>
      </c>
      <c r="J1884">
        <v>-69.56</v>
      </c>
      <c r="K1884">
        <v>-69.56</v>
      </c>
      <c r="L1884">
        <v>0</v>
      </c>
      <c r="M1884">
        <v>16081021</v>
      </c>
      <c r="N1884" t="s">
        <v>25</v>
      </c>
      <c r="O1884">
        <v>10</v>
      </c>
      <c r="P1884">
        <v>17</v>
      </c>
      <c r="Q1884">
        <v>5963</v>
      </c>
    </row>
    <row r="1885" spans="1:17" x14ac:dyDescent="0.25">
      <c r="A1885" t="s">
        <v>375</v>
      </c>
      <c r="B1885" t="s">
        <v>324</v>
      </c>
      <c r="C1885" t="s">
        <v>16</v>
      </c>
      <c r="D1885" t="s">
        <v>17</v>
      </c>
      <c r="E1885" t="s">
        <v>7</v>
      </c>
      <c r="F1885" t="s">
        <v>6</v>
      </c>
      <c r="G1885">
        <v>2.2000000000000001E-4</v>
      </c>
      <c r="H1885">
        <v>630423.97</v>
      </c>
      <c r="I1885">
        <v>3672375.09</v>
      </c>
      <c r="J1885">
        <v>-69.58</v>
      </c>
      <c r="K1885">
        <v>-69.58</v>
      </c>
      <c r="L1885">
        <v>0</v>
      </c>
      <c r="M1885">
        <v>16080221</v>
      </c>
      <c r="N1885" t="s">
        <v>25</v>
      </c>
      <c r="O1885">
        <v>10</v>
      </c>
      <c r="P1885">
        <v>17</v>
      </c>
      <c r="Q1885">
        <v>5963</v>
      </c>
    </row>
    <row r="1886" spans="1:17" x14ac:dyDescent="0.25">
      <c r="A1886" t="s">
        <v>375</v>
      </c>
      <c r="B1886" t="s">
        <v>324</v>
      </c>
      <c r="C1886" t="s">
        <v>16</v>
      </c>
      <c r="D1886" t="s">
        <v>17</v>
      </c>
      <c r="E1886" t="s">
        <v>252</v>
      </c>
      <c r="F1886" t="s">
        <v>4</v>
      </c>
      <c r="G1886">
        <v>9.0000000000000006E-5</v>
      </c>
      <c r="H1886">
        <v>630423.97</v>
      </c>
      <c r="I1886">
        <v>3672375.09</v>
      </c>
      <c r="J1886">
        <v>-69.58</v>
      </c>
      <c r="K1886">
        <v>-69.58</v>
      </c>
      <c r="L1886">
        <v>0</v>
      </c>
      <c r="M1886">
        <v>16080221</v>
      </c>
      <c r="N1886" t="s">
        <v>25</v>
      </c>
      <c r="O1886">
        <v>10</v>
      </c>
      <c r="P1886">
        <v>17</v>
      </c>
      <c r="Q1886">
        <v>5963</v>
      </c>
    </row>
    <row r="1887" spans="1:17" x14ac:dyDescent="0.25">
      <c r="A1887" t="s">
        <v>375</v>
      </c>
      <c r="B1887" t="s">
        <v>324</v>
      </c>
      <c r="C1887" t="s">
        <v>16</v>
      </c>
      <c r="D1887" t="s">
        <v>17</v>
      </c>
      <c r="E1887" t="s">
        <v>252</v>
      </c>
      <c r="F1887" t="s">
        <v>6</v>
      </c>
      <c r="G1887">
        <v>9.0000000000000006E-5</v>
      </c>
      <c r="H1887">
        <v>630423.97</v>
      </c>
      <c r="I1887">
        <v>3672375.09</v>
      </c>
      <c r="J1887">
        <v>-69.58</v>
      </c>
      <c r="K1887">
        <v>-69.58</v>
      </c>
      <c r="L1887">
        <v>0</v>
      </c>
      <c r="M1887">
        <v>16080921</v>
      </c>
      <c r="N1887" t="s">
        <v>25</v>
      </c>
      <c r="O1887">
        <v>10</v>
      </c>
      <c r="P1887">
        <v>17</v>
      </c>
      <c r="Q1887">
        <v>5963</v>
      </c>
    </row>
    <row r="1888" spans="1:17" x14ac:dyDescent="0.25">
      <c r="A1888" t="s">
        <v>375</v>
      </c>
      <c r="B1888" t="s">
        <v>324</v>
      </c>
      <c r="C1888" t="s">
        <v>16</v>
      </c>
      <c r="D1888" t="s">
        <v>17</v>
      </c>
      <c r="E1888" t="s">
        <v>253</v>
      </c>
      <c r="F1888" t="s">
        <v>4</v>
      </c>
      <c r="G1888">
        <v>6.0000000000000002E-5</v>
      </c>
      <c r="H1888">
        <v>630423.97</v>
      </c>
      <c r="I1888">
        <v>3672375.09</v>
      </c>
      <c r="J1888">
        <v>-69.58</v>
      </c>
      <c r="K1888">
        <v>-69.58</v>
      </c>
      <c r="L1888">
        <v>0</v>
      </c>
      <c r="M1888">
        <v>16080221</v>
      </c>
      <c r="N1888" t="s">
        <v>25</v>
      </c>
      <c r="O1888">
        <v>10</v>
      </c>
      <c r="P1888">
        <v>17</v>
      </c>
      <c r="Q1888">
        <v>5963</v>
      </c>
    </row>
    <row r="1889" spans="1:17" x14ac:dyDescent="0.25">
      <c r="A1889" t="s">
        <v>375</v>
      </c>
      <c r="B1889" t="s">
        <v>324</v>
      </c>
      <c r="C1889" t="s">
        <v>16</v>
      </c>
      <c r="D1889" t="s">
        <v>17</v>
      </c>
      <c r="E1889" t="s">
        <v>253</v>
      </c>
      <c r="F1889" t="s">
        <v>6</v>
      </c>
      <c r="G1889">
        <v>6.0000000000000002E-5</v>
      </c>
      <c r="H1889">
        <v>630423.97</v>
      </c>
      <c r="I1889">
        <v>3672375.09</v>
      </c>
      <c r="J1889">
        <v>-69.58</v>
      </c>
      <c r="K1889">
        <v>-69.58</v>
      </c>
      <c r="L1889">
        <v>0</v>
      </c>
      <c r="M1889">
        <v>16080921</v>
      </c>
      <c r="N1889" t="s">
        <v>25</v>
      </c>
      <c r="O1889">
        <v>10</v>
      </c>
      <c r="P1889">
        <v>17</v>
      </c>
      <c r="Q1889">
        <v>5963</v>
      </c>
    </row>
    <row r="1890" spans="1:17" x14ac:dyDescent="0.25">
      <c r="A1890" t="s">
        <v>375</v>
      </c>
      <c r="B1890" t="s">
        <v>324</v>
      </c>
      <c r="C1890" t="s">
        <v>16</v>
      </c>
      <c r="D1890" t="s">
        <v>17</v>
      </c>
      <c r="E1890" t="s">
        <v>254</v>
      </c>
      <c r="F1890" t="s">
        <v>4</v>
      </c>
      <c r="G1890">
        <v>6.9999999999999994E-5</v>
      </c>
      <c r="H1890">
        <v>630423.97</v>
      </c>
      <c r="I1890">
        <v>3672375.09</v>
      </c>
      <c r="J1890">
        <v>-69.58</v>
      </c>
      <c r="K1890">
        <v>-69.58</v>
      </c>
      <c r="L1890">
        <v>0</v>
      </c>
      <c r="M1890">
        <v>16081021</v>
      </c>
      <c r="N1890" t="s">
        <v>25</v>
      </c>
      <c r="O1890">
        <v>10</v>
      </c>
      <c r="P1890">
        <v>17</v>
      </c>
      <c r="Q1890">
        <v>5963</v>
      </c>
    </row>
    <row r="1891" spans="1:17" x14ac:dyDescent="0.25">
      <c r="A1891" t="s">
        <v>375</v>
      </c>
      <c r="B1891" t="s">
        <v>324</v>
      </c>
      <c r="C1891" t="s">
        <v>16</v>
      </c>
      <c r="D1891" t="s">
        <v>17</v>
      </c>
      <c r="E1891" t="s">
        <v>254</v>
      </c>
      <c r="F1891" t="s">
        <v>6</v>
      </c>
      <c r="G1891">
        <v>6.9999999999999994E-5</v>
      </c>
      <c r="H1891">
        <v>630438.49</v>
      </c>
      <c r="I1891">
        <v>3672380.53</v>
      </c>
      <c r="J1891">
        <v>-69.56</v>
      </c>
      <c r="K1891">
        <v>-69.56</v>
      </c>
      <c r="L1891">
        <v>0</v>
      </c>
      <c r="M1891">
        <v>16081121</v>
      </c>
      <c r="N1891" t="s">
        <v>25</v>
      </c>
      <c r="O1891">
        <v>10</v>
      </c>
      <c r="P1891">
        <v>17</v>
      </c>
      <c r="Q1891">
        <v>5963</v>
      </c>
    </row>
    <row r="1892" spans="1:17" x14ac:dyDescent="0.25">
      <c r="A1892" t="s">
        <v>375</v>
      </c>
      <c r="B1892" t="s">
        <v>324</v>
      </c>
      <c r="C1892" t="s">
        <v>16</v>
      </c>
      <c r="D1892" t="s">
        <v>17</v>
      </c>
      <c r="E1892" t="s">
        <v>256</v>
      </c>
      <c r="F1892" t="s">
        <v>4</v>
      </c>
      <c r="G1892">
        <v>3.0000000000000001E-5</v>
      </c>
      <c r="H1892">
        <v>630714.82999999996</v>
      </c>
      <c r="I1892">
        <v>3672232.85</v>
      </c>
      <c r="J1892">
        <v>-68.91</v>
      </c>
      <c r="K1892">
        <v>-68.91</v>
      </c>
      <c r="L1892">
        <v>0</v>
      </c>
      <c r="M1892">
        <v>16052303</v>
      </c>
      <c r="N1892" t="s">
        <v>25</v>
      </c>
      <c r="O1892">
        <v>10</v>
      </c>
      <c r="P1892">
        <v>17</v>
      </c>
      <c r="Q1892">
        <v>5963</v>
      </c>
    </row>
    <row r="1893" spans="1:17" x14ac:dyDescent="0.25">
      <c r="A1893" t="s">
        <v>375</v>
      </c>
      <c r="B1893" t="s">
        <v>324</v>
      </c>
      <c r="C1893" t="s">
        <v>16</v>
      </c>
      <c r="D1893" t="s">
        <v>17</v>
      </c>
      <c r="E1893" t="s">
        <v>256</v>
      </c>
      <c r="F1893" t="s">
        <v>6</v>
      </c>
      <c r="G1893">
        <v>3.0000000000000001E-5</v>
      </c>
      <c r="H1893">
        <v>630714.82999999996</v>
      </c>
      <c r="I1893">
        <v>3672232.85</v>
      </c>
      <c r="J1893">
        <v>-68.91</v>
      </c>
      <c r="K1893">
        <v>-68.91</v>
      </c>
      <c r="L1893">
        <v>0</v>
      </c>
      <c r="M1893">
        <v>16050803</v>
      </c>
      <c r="N1893" t="s">
        <v>25</v>
      </c>
      <c r="O1893">
        <v>10</v>
      </c>
      <c r="P1893">
        <v>17</v>
      </c>
      <c r="Q1893">
        <v>5963</v>
      </c>
    </row>
    <row r="1894" spans="1:17" x14ac:dyDescent="0.25">
      <c r="A1894" t="s">
        <v>375</v>
      </c>
      <c r="B1894" t="s">
        <v>324</v>
      </c>
      <c r="C1894" t="s">
        <v>16</v>
      </c>
      <c r="D1894" t="s">
        <v>17</v>
      </c>
      <c r="E1894" t="s">
        <v>134</v>
      </c>
      <c r="F1894" t="s">
        <v>4</v>
      </c>
      <c r="G1894">
        <v>3.0000000000000001E-5</v>
      </c>
      <c r="H1894">
        <v>630714.82999999996</v>
      </c>
      <c r="I1894">
        <v>3672232.85</v>
      </c>
      <c r="J1894">
        <v>-68.91</v>
      </c>
      <c r="K1894">
        <v>-68.91</v>
      </c>
      <c r="L1894">
        <v>0</v>
      </c>
      <c r="M1894">
        <v>16052303</v>
      </c>
      <c r="N1894" t="s">
        <v>25</v>
      </c>
      <c r="O1894">
        <v>10</v>
      </c>
      <c r="P1894">
        <v>17</v>
      </c>
      <c r="Q1894">
        <v>5963</v>
      </c>
    </row>
    <row r="1895" spans="1:17" x14ac:dyDescent="0.25">
      <c r="A1895" t="s">
        <v>375</v>
      </c>
      <c r="B1895" t="s">
        <v>324</v>
      </c>
      <c r="C1895" t="s">
        <v>16</v>
      </c>
      <c r="D1895" t="s">
        <v>17</v>
      </c>
      <c r="E1895" t="s">
        <v>134</v>
      </c>
      <c r="F1895" t="s">
        <v>6</v>
      </c>
      <c r="G1895">
        <v>3.0000000000000001E-5</v>
      </c>
      <c r="H1895">
        <v>630714.82999999996</v>
      </c>
      <c r="I1895">
        <v>3672232.85</v>
      </c>
      <c r="J1895">
        <v>-68.91</v>
      </c>
      <c r="K1895">
        <v>-68.91</v>
      </c>
      <c r="L1895">
        <v>0</v>
      </c>
      <c r="M1895">
        <v>16050803</v>
      </c>
      <c r="N1895" t="s">
        <v>25</v>
      </c>
      <c r="O1895">
        <v>10</v>
      </c>
      <c r="P1895">
        <v>17</v>
      </c>
      <c r="Q1895">
        <v>5963</v>
      </c>
    </row>
    <row r="1896" spans="1:17" x14ac:dyDescent="0.25">
      <c r="A1896" t="s">
        <v>375</v>
      </c>
      <c r="B1896" t="s">
        <v>324</v>
      </c>
      <c r="C1896" t="s">
        <v>16</v>
      </c>
      <c r="D1896" t="s">
        <v>17</v>
      </c>
      <c r="E1896" t="s">
        <v>141</v>
      </c>
      <c r="F1896" t="s">
        <v>4</v>
      </c>
      <c r="G1896">
        <v>3.0000000000000001E-5</v>
      </c>
      <c r="H1896">
        <v>630423.97</v>
      </c>
      <c r="I1896">
        <v>3672375.09</v>
      </c>
      <c r="J1896">
        <v>-69.58</v>
      </c>
      <c r="K1896">
        <v>-69.58</v>
      </c>
      <c r="L1896">
        <v>0</v>
      </c>
      <c r="M1896">
        <v>16080221</v>
      </c>
      <c r="N1896" t="s">
        <v>25</v>
      </c>
      <c r="O1896">
        <v>10</v>
      </c>
      <c r="P1896">
        <v>17</v>
      </c>
      <c r="Q1896">
        <v>5963</v>
      </c>
    </row>
    <row r="1897" spans="1:17" x14ac:dyDescent="0.25">
      <c r="A1897" t="s">
        <v>375</v>
      </c>
      <c r="B1897" t="s">
        <v>324</v>
      </c>
      <c r="C1897" t="s">
        <v>16</v>
      </c>
      <c r="D1897" t="s">
        <v>17</v>
      </c>
      <c r="E1897" t="s">
        <v>141</v>
      </c>
      <c r="F1897" t="s">
        <v>6</v>
      </c>
      <c r="G1897">
        <v>3.0000000000000001E-5</v>
      </c>
      <c r="H1897">
        <v>630423.97</v>
      </c>
      <c r="I1897">
        <v>3672375.09</v>
      </c>
      <c r="J1897">
        <v>-69.58</v>
      </c>
      <c r="K1897">
        <v>-69.58</v>
      </c>
      <c r="L1897">
        <v>0</v>
      </c>
      <c r="M1897">
        <v>16080921</v>
      </c>
      <c r="N1897" t="s">
        <v>25</v>
      </c>
      <c r="O1897">
        <v>10</v>
      </c>
      <c r="P1897">
        <v>17</v>
      </c>
      <c r="Q1897">
        <v>5963</v>
      </c>
    </row>
    <row r="1898" spans="1:17" x14ac:dyDescent="0.25">
      <c r="A1898" t="s">
        <v>375</v>
      </c>
      <c r="B1898" t="s">
        <v>324</v>
      </c>
      <c r="C1898" t="s">
        <v>16</v>
      </c>
      <c r="D1898" t="s">
        <v>17</v>
      </c>
      <c r="E1898" t="s">
        <v>142</v>
      </c>
      <c r="F1898" t="s">
        <v>4</v>
      </c>
      <c r="G1898">
        <v>3.0000000000000001E-5</v>
      </c>
      <c r="H1898">
        <v>630448.19999999995</v>
      </c>
      <c r="I1898">
        <v>3672375.09</v>
      </c>
      <c r="J1898">
        <v>-69.53</v>
      </c>
      <c r="K1898">
        <v>-69.53</v>
      </c>
      <c r="L1898">
        <v>0</v>
      </c>
      <c r="M1898">
        <v>16081021</v>
      </c>
      <c r="N1898" t="s">
        <v>25</v>
      </c>
      <c r="O1898">
        <v>10</v>
      </c>
      <c r="P1898">
        <v>17</v>
      </c>
      <c r="Q1898">
        <v>5963</v>
      </c>
    </row>
    <row r="1899" spans="1:17" x14ac:dyDescent="0.25">
      <c r="A1899" t="s">
        <v>375</v>
      </c>
      <c r="B1899" t="s">
        <v>324</v>
      </c>
      <c r="C1899" t="s">
        <v>16</v>
      </c>
      <c r="D1899" t="s">
        <v>17</v>
      </c>
      <c r="E1899" t="s">
        <v>142</v>
      </c>
      <c r="F1899" t="s">
        <v>6</v>
      </c>
      <c r="G1899">
        <v>3.0000000000000001E-5</v>
      </c>
      <c r="H1899">
        <v>630423.97</v>
      </c>
      <c r="I1899">
        <v>3672375.09</v>
      </c>
      <c r="J1899">
        <v>-69.58</v>
      </c>
      <c r="K1899">
        <v>-69.58</v>
      </c>
      <c r="L1899">
        <v>0</v>
      </c>
      <c r="M1899">
        <v>16080921</v>
      </c>
      <c r="N1899" t="s">
        <v>25</v>
      </c>
      <c r="O1899">
        <v>10</v>
      </c>
      <c r="P1899">
        <v>17</v>
      </c>
      <c r="Q1899">
        <v>5963</v>
      </c>
    </row>
    <row r="1900" spans="1:17" x14ac:dyDescent="0.25">
      <c r="A1900" t="s">
        <v>375</v>
      </c>
      <c r="B1900" t="s">
        <v>324</v>
      </c>
      <c r="C1900" t="s">
        <v>16</v>
      </c>
      <c r="D1900" t="s">
        <v>17</v>
      </c>
      <c r="E1900" t="s">
        <v>143</v>
      </c>
      <c r="F1900" t="s">
        <v>4</v>
      </c>
      <c r="G1900">
        <v>3.0000000000000001E-5</v>
      </c>
      <c r="H1900">
        <v>630423.97</v>
      </c>
      <c r="I1900">
        <v>3672375.09</v>
      </c>
      <c r="J1900">
        <v>-69.58</v>
      </c>
      <c r="K1900">
        <v>-69.58</v>
      </c>
      <c r="L1900">
        <v>0</v>
      </c>
      <c r="M1900">
        <v>16080221</v>
      </c>
      <c r="N1900" t="s">
        <v>25</v>
      </c>
      <c r="O1900">
        <v>10</v>
      </c>
      <c r="P1900">
        <v>17</v>
      </c>
      <c r="Q1900">
        <v>5963</v>
      </c>
    </row>
    <row r="1901" spans="1:17" x14ac:dyDescent="0.25">
      <c r="A1901" t="s">
        <v>375</v>
      </c>
      <c r="B1901" t="s">
        <v>324</v>
      </c>
      <c r="C1901" t="s">
        <v>16</v>
      </c>
      <c r="D1901" t="s">
        <v>17</v>
      </c>
      <c r="E1901" t="s">
        <v>143</v>
      </c>
      <c r="F1901" t="s">
        <v>6</v>
      </c>
      <c r="G1901">
        <v>3.0000000000000001E-5</v>
      </c>
      <c r="H1901">
        <v>630423.97</v>
      </c>
      <c r="I1901">
        <v>3672375.09</v>
      </c>
      <c r="J1901">
        <v>-69.58</v>
      </c>
      <c r="K1901">
        <v>-69.58</v>
      </c>
      <c r="L1901">
        <v>0</v>
      </c>
      <c r="M1901">
        <v>16080921</v>
      </c>
      <c r="N1901" t="s">
        <v>25</v>
      </c>
      <c r="O1901">
        <v>10</v>
      </c>
      <c r="P1901">
        <v>17</v>
      </c>
      <c r="Q1901">
        <v>5963</v>
      </c>
    </row>
    <row r="1902" spans="1:17" x14ac:dyDescent="0.25">
      <c r="A1902" t="s">
        <v>375</v>
      </c>
      <c r="B1902" t="s">
        <v>324</v>
      </c>
      <c r="C1902" t="s">
        <v>16</v>
      </c>
      <c r="D1902" t="s">
        <v>17</v>
      </c>
      <c r="E1902" t="s">
        <v>135</v>
      </c>
      <c r="F1902" t="s">
        <v>4</v>
      </c>
      <c r="G1902">
        <v>2.0000000000000002E-5</v>
      </c>
      <c r="H1902">
        <v>630423.97</v>
      </c>
      <c r="I1902">
        <v>3672375.09</v>
      </c>
      <c r="J1902">
        <v>-69.58</v>
      </c>
      <c r="K1902">
        <v>-69.58</v>
      </c>
      <c r="L1902">
        <v>0</v>
      </c>
      <c r="M1902">
        <v>16080221</v>
      </c>
      <c r="N1902" t="s">
        <v>25</v>
      </c>
      <c r="O1902">
        <v>10</v>
      </c>
      <c r="P1902">
        <v>17</v>
      </c>
      <c r="Q1902">
        <v>5963</v>
      </c>
    </row>
    <row r="1903" spans="1:17" x14ac:dyDescent="0.25">
      <c r="A1903" t="s">
        <v>375</v>
      </c>
      <c r="B1903" t="s">
        <v>324</v>
      </c>
      <c r="C1903" t="s">
        <v>16</v>
      </c>
      <c r="D1903" t="s">
        <v>17</v>
      </c>
      <c r="E1903" t="s">
        <v>135</v>
      </c>
      <c r="F1903" t="s">
        <v>6</v>
      </c>
      <c r="G1903">
        <v>2.0000000000000002E-5</v>
      </c>
      <c r="H1903">
        <v>630423.97</v>
      </c>
      <c r="I1903">
        <v>3672375.09</v>
      </c>
      <c r="J1903">
        <v>-69.58</v>
      </c>
      <c r="K1903">
        <v>-69.58</v>
      </c>
      <c r="L1903">
        <v>0</v>
      </c>
      <c r="M1903">
        <v>16080921</v>
      </c>
      <c r="N1903" t="s">
        <v>25</v>
      </c>
      <c r="O1903">
        <v>10</v>
      </c>
      <c r="P1903">
        <v>17</v>
      </c>
      <c r="Q1903">
        <v>5963</v>
      </c>
    </row>
    <row r="1904" spans="1:17" x14ac:dyDescent="0.25">
      <c r="A1904" t="s">
        <v>375</v>
      </c>
      <c r="B1904" t="s">
        <v>324</v>
      </c>
      <c r="C1904" t="s">
        <v>16</v>
      </c>
      <c r="D1904" t="s">
        <v>17</v>
      </c>
      <c r="E1904" t="s">
        <v>136</v>
      </c>
      <c r="F1904" t="s">
        <v>4</v>
      </c>
      <c r="G1904">
        <v>2.0000000000000002E-5</v>
      </c>
      <c r="H1904">
        <v>630423.97</v>
      </c>
      <c r="I1904">
        <v>3672375.09</v>
      </c>
      <c r="J1904">
        <v>-69.58</v>
      </c>
      <c r="K1904">
        <v>-69.58</v>
      </c>
      <c r="L1904">
        <v>0</v>
      </c>
      <c r="M1904">
        <v>16080221</v>
      </c>
      <c r="N1904" t="s">
        <v>25</v>
      </c>
      <c r="O1904">
        <v>10</v>
      </c>
      <c r="P1904">
        <v>17</v>
      </c>
      <c r="Q1904">
        <v>5963</v>
      </c>
    </row>
    <row r="1905" spans="1:17" x14ac:dyDescent="0.25">
      <c r="A1905" t="s">
        <v>375</v>
      </c>
      <c r="B1905" t="s">
        <v>324</v>
      </c>
      <c r="C1905" t="s">
        <v>16</v>
      </c>
      <c r="D1905" t="s">
        <v>17</v>
      </c>
      <c r="E1905" t="s">
        <v>136</v>
      </c>
      <c r="F1905" t="s">
        <v>6</v>
      </c>
      <c r="G1905">
        <v>2.0000000000000002E-5</v>
      </c>
      <c r="H1905">
        <v>630423.97</v>
      </c>
      <c r="I1905">
        <v>3672375.09</v>
      </c>
      <c r="J1905">
        <v>-69.58</v>
      </c>
      <c r="K1905">
        <v>-69.58</v>
      </c>
      <c r="L1905">
        <v>0</v>
      </c>
      <c r="M1905">
        <v>16080921</v>
      </c>
      <c r="N1905" t="s">
        <v>25</v>
      </c>
      <c r="O1905">
        <v>10</v>
      </c>
      <c r="P1905">
        <v>17</v>
      </c>
      <c r="Q1905">
        <v>5963</v>
      </c>
    </row>
    <row r="1906" spans="1:17" x14ac:dyDescent="0.25">
      <c r="A1906" t="s">
        <v>375</v>
      </c>
      <c r="B1906" t="s">
        <v>324</v>
      </c>
      <c r="C1906" t="s">
        <v>16</v>
      </c>
      <c r="D1906" t="s">
        <v>17</v>
      </c>
      <c r="E1906" t="s">
        <v>137</v>
      </c>
      <c r="F1906" t="s">
        <v>4</v>
      </c>
      <c r="G1906">
        <v>2.0000000000000002E-5</v>
      </c>
      <c r="H1906">
        <v>630423.97</v>
      </c>
      <c r="I1906">
        <v>3672375.09</v>
      </c>
      <c r="J1906">
        <v>-69.58</v>
      </c>
      <c r="K1906">
        <v>-69.58</v>
      </c>
      <c r="L1906">
        <v>0</v>
      </c>
      <c r="M1906">
        <v>16080921</v>
      </c>
      <c r="N1906" t="s">
        <v>25</v>
      </c>
      <c r="O1906">
        <v>10</v>
      </c>
      <c r="P1906">
        <v>17</v>
      </c>
      <c r="Q1906">
        <v>5963</v>
      </c>
    </row>
    <row r="1907" spans="1:17" x14ac:dyDescent="0.25">
      <c r="A1907" t="s">
        <v>375</v>
      </c>
      <c r="B1907" t="s">
        <v>324</v>
      </c>
      <c r="C1907" t="s">
        <v>16</v>
      </c>
      <c r="D1907" t="s">
        <v>17</v>
      </c>
      <c r="E1907" t="s">
        <v>137</v>
      </c>
      <c r="F1907" t="s">
        <v>6</v>
      </c>
      <c r="G1907">
        <v>2.0000000000000002E-5</v>
      </c>
      <c r="H1907">
        <v>630423.97</v>
      </c>
      <c r="I1907">
        <v>3672375.09</v>
      </c>
      <c r="J1907">
        <v>-69.58</v>
      </c>
      <c r="K1907">
        <v>-69.58</v>
      </c>
      <c r="L1907">
        <v>0</v>
      </c>
      <c r="M1907">
        <v>16080221</v>
      </c>
      <c r="N1907" t="s">
        <v>25</v>
      </c>
      <c r="O1907">
        <v>10</v>
      </c>
      <c r="P1907">
        <v>17</v>
      </c>
      <c r="Q1907">
        <v>5963</v>
      </c>
    </row>
    <row r="1908" spans="1:17" x14ac:dyDescent="0.25">
      <c r="A1908" t="s">
        <v>375</v>
      </c>
      <c r="B1908" t="s">
        <v>324</v>
      </c>
      <c r="C1908" t="s">
        <v>16</v>
      </c>
      <c r="D1908" t="s">
        <v>17</v>
      </c>
      <c r="E1908" t="s">
        <v>138</v>
      </c>
      <c r="F1908" t="s">
        <v>4</v>
      </c>
      <c r="G1908">
        <v>2.0000000000000002E-5</v>
      </c>
      <c r="H1908">
        <v>630438.49</v>
      </c>
      <c r="I1908">
        <v>3672380.53</v>
      </c>
      <c r="J1908">
        <v>-69.56</v>
      </c>
      <c r="K1908">
        <v>-69.56</v>
      </c>
      <c r="L1908">
        <v>0</v>
      </c>
      <c r="M1908">
        <v>16081121</v>
      </c>
      <c r="N1908" t="s">
        <v>25</v>
      </c>
      <c r="O1908">
        <v>10</v>
      </c>
      <c r="P1908">
        <v>17</v>
      </c>
      <c r="Q1908">
        <v>5963</v>
      </c>
    </row>
    <row r="1909" spans="1:17" x14ac:dyDescent="0.25">
      <c r="A1909" t="s">
        <v>375</v>
      </c>
      <c r="B1909" t="s">
        <v>324</v>
      </c>
      <c r="C1909" t="s">
        <v>16</v>
      </c>
      <c r="D1909" t="s">
        <v>17</v>
      </c>
      <c r="E1909" t="s">
        <v>138</v>
      </c>
      <c r="F1909" t="s">
        <v>6</v>
      </c>
      <c r="G1909">
        <v>2.0000000000000002E-5</v>
      </c>
      <c r="H1909">
        <v>630438.49</v>
      </c>
      <c r="I1909">
        <v>3672380.53</v>
      </c>
      <c r="J1909">
        <v>-69.56</v>
      </c>
      <c r="K1909">
        <v>-69.56</v>
      </c>
      <c r="L1909">
        <v>0</v>
      </c>
      <c r="M1909">
        <v>16081021</v>
      </c>
      <c r="N1909" t="s">
        <v>25</v>
      </c>
      <c r="O1909">
        <v>10</v>
      </c>
      <c r="P1909">
        <v>17</v>
      </c>
      <c r="Q1909">
        <v>5963</v>
      </c>
    </row>
    <row r="1910" spans="1:17" x14ac:dyDescent="0.25">
      <c r="A1910" t="s">
        <v>375</v>
      </c>
      <c r="B1910" t="s">
        <v>324</v>
      </c>
      <c r="C1910" t="s">
        <v>16</v>
      </c>
      <c r="D1910" t="s">
        <v>17</v>
      </c>
      <c r="E1910" t="s">
        <v>139</v>
      </c>
      <c r="F1910" t="s">
        <v>4</v>
      </c>
      <c r="G1910">
        <v>3.0000000000000001E-5</v>
      </c>
      <c r="H1910">
        <v>630423.97</v>
      </c>
      <c r="I1910">
        <v>3672375.09</v>
      </c>
      <c r="J1910">
        <v>-69.58</v>
      </c>
      <c r="K1910">
        <v>-69.58</v>
      </c>
      <c r="L1910">
        <v>0</v>
      </c>
      <c r="M1910">
        <v>16081021</v>
      </c>
      <c r="N1910" t="s">
        <v>25</v>
      </c>
      <c r="O1910">
        <v>10</v>
      </c>
      <c r="P1910">
        <v>17</v>
      </c>
      <c r="Q1910">
        <v>5963</v>
      </c>
    </row>
    <row r="1911" spans="1:17" x14ac:dyDescent="0.25">
      <c r="A1911" t="s">
        <v>375</v>
      </c>
      <c r="B1911" t="s">
        <v>324</v>
      </c>
      <c r="C1911" t="s">
        <v>16</v>
      </c>
      <c r="D1911" t="s">
        <v>17</v>
      </c>
      <c r="E1911" t="s">
        <v>139</v>
      </c>
      <c r="F1911" t="s">
        <v>6</v>
      </c>
      <c r="G1911">
        <v>2.0000000000000002E-5</v>
      </c>
      <c r="H1911">
        <v>630423.97</v>
      </c>
      <c r="I1911">
        <v>3672375.09</v>
      </c>
      <c r="J1911">
        <v>-69.58</v>
      </c>
      <c r="K1911">
        <v>-69.58</v>
      </c>
      <c r="L1911">
        <v>0</v>
      </c>
      <c r="M1911">
        <v>16080921</v>
      </c>
      <c r="N1911" t="s">
        <v>25</v>
      </c>
      <c r="O1911">
        <v>10</v>
      </c>
      <c r="P1911">
        <v>17</v>
      </c>
      <c r="Q1911">
        <v>5963</v>
      </c>
    </row>
    <row r="1912" spans="1:17" x14ac:dyDescent="0.25">
      <c r="A1912" t="s">
        <v>375</v>
      </c>
      <c r="B1912" t="s">
        <v>324</v>
      </c>
      <c r="C1912" t="s">
        <v>16</v>
      </c>
      <c r="D1912" t="s">
        <v>17</v>
      </c>
      <c r="E1912" t="s">
        <v>140</v>
      </c>
      <c r="F1912" t="s">
        <v>4</v>
      </c>
      <c r="G1912">
        <v>2.0000000000000002E-5</v>
      </c>
      <c r="H1912">
        <v>630423.97</v>
      </c>
      <c r="I1912">
        <v>3672375.09</v>
      </c>
      <c r="J1912">
        <v>-69.58</v>
      </c>
      <c r="K1912">
        <v>-69.58</v>
      </c>
      <c r="L1912">
        <v>0</v>
      </c>
      <c r="M1912">
        <v>16081021</v>
      </c>
      <c r="N1912" t="s">
        <v>25</v>
      </c>
      <c r="O1912">
        <v>10</v>
      </c>
      <c r="P1912">
        <v>17</v>
      </c>
      <c r="Q1912">
        <v>5963</v>
      </c>
    </row>
    <row r="1913" spans="1:17" x14ac:dyDescent="0.25">
      <c r="A1913" t="s">
        <v>375</v>
      </c>
      <c r="B1913" t="s">
        <v>324</v>
      </c>
      <c r="C1913" t="s">
        <v>16</v>
      </c>
      <c r="D1913" t="s">
        <v>17</v>
      </c>
      <c r="E1913" t="s">
        <v>140</v>
      </c>
      <c r="F1913" t="s">
        <v>6</v>
      </c>
      <c r="G1913">
        <v>2.0000000000000002E-5</v>
      </c>
      <c r="H1913">
        <v>630399.73</v>
      </c>
      <c r="I1913">
        <v>3672375.09</v>
      </c>
      <c r="J1913">
        <v>-69.62</v>
      </c>
      <c r="K1913">
        <v>-69.62</v>
      </c>
      <c r="L1913">
        <v>0</v>
      </c>
      <c r="M1913">
        <v>16080221</v>
      </c>
      <c r="N1913" t="s">
        <v>25</v>
      </c>
      <c r="O1913">
        <v>10</v>
      </c>
      <c r="P1913">
        <v>17</v>
      </c>
      <c r="Q1913">
        <v>5963</v>
      </c>
    </row>
    <row r="1914" spans="1:17" x14ac:dyDescent="0.25">
      <c r="A1914" t="s">
        <v>375</v>
      </c>
      <c r="B1914" t="s">
        <v>325</v>
      </c>
      <c r="C1914" t="s">
        <v>16</v>
      </c>
      <c r="D1914" t="s">
        <v>14</v>
      </c>
      <c r="E1914" t="s">
        <v>3</v>
      </c>
      <c r="F1914" t="s">
        <v>4</v>
      </c>
      <c r="G1914">
        <v>2.0000000000000002E-5</v>
      </c>
      <c r="H1914">
        <v>630423.97</v>
      </c>
      <c r="I1914">
        <v>3672375.09</v>
      </c>
      <c r="J1914">
        <v>-69.58</v>
      </c>
      <c r="K1914">
        <v>-69.58</v>
      </c>
      <c r="L1914">
        <v>0</v>
      </c>
      <c r="M1914">
        <v>16073124</v>
      </c>
      <c r="N1914" t="s">
        <v>25</v>
      </c>
      <c r="O1914">
        <v>10</v>
      </c>
      <c r="P1914">
        <v>17</v>
      </c>
      <c r="Q1914">
        <v>5963</v>
      </c>
    </row>
    <row r="1915" spans="1:17" x14ac:dyDescent="0.25">
      <c r="A1915" t="s">
        <v>375</v>
      </c>
      <c r="B1915" t="s">
        <v>325</v>
      </c>
      <c r="C1915" t="s">
        <v>16</v>
      </c>
      <c r="D1915" t="s">
        <v>14</v>
      </c>
      <c r="E1915" t="s">
        <v>3</v>
      </c>
      <c r="F1915" t="s">
        <v>6</v>
      </c>
      <c r="G1915">
        <v>2.0000000000000002E-5</v>
      </c>
      <c r="H1915">
        <v>630423.97</v>
      </c>
      <c r="I1915">
        <v>3672375.09</v>
      </c>
      <c r="J1915">
        <v>-69.58</v>
      </c>
      <c r="K1915">
        <v>-69.58</v>
      </c>
      <c r="L1915">
        <v>0</v>
      </c>
      <c r="M1915">
        <v>16080224</v>
      </c>
      <c r="N1915" t="s">
        <v>25</v>
      </c>
      <c r="O1915">
        <v>10</v>
      </c>
      <c r="P1915">
        <v>17</v>
      </c>
      <c r="Q1915">
        <v>5963</v>
      </c>
    </row>
    <row r="1916" spans="1:17" x14ac:dyDescent="0.25">
      <c r="A1916" t="s">
        <v>375</v>
      </c>
      <c r="B1916" t="s">
        <v>325</v>
      </c>
      <c r="C1916" t="s">
        <v>16</v>
      </c>
      <c r="D1916" t="s">
        <v>14</v>
      </c>
      <c r="E1916" t="s">
        <v>255</v>
      </c>
      <c r="F1916" t="s">
        <v>4</v>
      </c>
      <c r="G1916">
        <v>2.0000000000000002E-5</v>
      </c>
      <c r="H1916">
        <v>630423.97</v>
      </c>
      <c r="I1916">
        <v>3672375.09</v>
      </c>
      <c r="J1916">
        <v>-69.58</v>
      </c>
      <c r="K1916">
        <v>-69.58</v>
      </c>
      <c r="L1916">
        <v>0</v>
      </c>
      <c r="M1916">
        <v>16073124</v>
      </c>
      <c r="N1916" t="s">
        <v>25</v>
      </c>
      <c r="O1916">
        <v>10</v>
      </c>
      <c r="P1916">
        <v>17</v>
      </c>
      <c r="Q1916">
        <v>5963</v>
      </c>
    </row>
    <row r="1917" spans="1:17" x14ac:dyDescent="0.25">
      <c r="A1917" t="s">
        <v>375</v>
      </c>
      <c r="B1917" t="s">
        <v>325</v>
      </c>
      <c r="C1917" t="s">
        <v>16</v>
      </c>
      <c r="D1917" t="s">
        <v>14</v>
      </c>
      <c r="E1917" t="s">
        <v>255</v>
      </c>
      <c r="F1917" t="s">
        <v>6</v>
      </c>
      <c r="G1917">
        <v>2.0000000000000002E-5</v>
      </c>
      <c r="H1917">
        <v>630423.97</v>
      </c>
      <c r="I1917">
        <v>3672375.09</v>
      </c>
      <c r="J1917">
        <v>-69.58</v>
      </c>
      <c r="K1917">
        <v>-69.58</v>
      </c>
      <c r="L1917">
        <v>0</v>
      </c>
      <c r="M1917">
        <v>16080224</v>
      </c>
      <c r="N1917" t="s">
        <v>25</v>
      </c>
      <c r="O1917">
        <v>10</v>
      </c>
      <c r="P1917">
        <v>17</v>
      </c>
      <c r="Q1917">
        <v>5963</v>
      </c>
    </row>
    <row r="1918" spans="1:17" x14ac:dyDescent="0.25">
      <c r="A1918" t="s">
        <v>375</v>
      </c>
      <c r="B1918" t="s">
        <v>325</v>
      </c>
      <c r="C1918" t="s">
        <v>16</v>
      </c>
      <c r="D1918" t="s">
        <v>14</v>
      </c>
      <c r="E1918" t="s">
        <v>7</v>
      </c>
      <c r="F1918" t="s">
        <v>4</v>
      </c>
      <c r="G1918">
        <v>2.0000000000000002E-5</v>
      </c>
      <c r="H1918">
        <v>630423.97</v>
      </c>
      <c r="I1918">
        <v>3672375.09</v>
      </c>
      <c r="J1918">
        <v>-69.58</v>
      </c>
      <c r="K1918">
        <v>-69.58</v>
      </c>
      <c r="L1918">
        <v>0</v>
      </c>
      <c r="M1918">
        <v>16073124</v>
      </c>
      <c r="N1918" t="s">
        <v>25</v>
      </c>
      <c r="O1918">
        <v>10</v>
      </c>
      <c r="P1918">
        <v>17</v>
      </c>
      <c r="Q1918">
        <v>5963</v>
      </c>
    </row>
    <row r="1919" spans="1:17" x14ac:dyDescent="0.25">
      <c r="A1919" t="s">
        <v>375</v>
      </c>
      <c r="B1919" t="s">
        <v>325</v>
      </c>
      <c r="C1919" t="s">
        <v>16</v>
      </c>
      <c r="D1919" t="s">
        <v>14</v>
      </c>
      <c r="E1919" t="s">
        <v>7</v>
      </c>
      <c r="F1919" t="s">
        <v>6</v>
      </c>
      <c r="G1919">
        <v>2.0000000000000002E-5</v>
      </c>
      <c r="H1919">
        <v>630423.97</v>
      </c>
      <c r="I1919">
        <v>3672375.09</v>
      </c>
      <c r="J1919">
        <v>-69.58</v>
      </c>
      <c r="K1919">
        <v>-69.58</v>
      </c>
      <c r="L1919">
        <v>0</v>
      </c>
      <c r="M1919">
        <v>16080224</v>
      </c>
      <c r="N1919" t="s">
        <v>25</v>
      </c>
      <c r="O1919">
        <v>10</v>
      </c>
      <c r="P1919">
        <v>17</v>
      </c>
      <c r="Q1919">
        <v>5963</v>
      </c>
    </row>
    <row r="1920" spans="1:17" x14ac:dyDescent="0.25">
      <c r="A1920" t="s">
        <v>375</v>
      </c>
      <c r="B1920" t="s">
        <v>325</v>
      </c>
      <c r="C1920" t="s">
        <v>16</v>
      </c>
      <c r="D1920" t="s">
        <v>14</v>
      </c>
      <c r="E1920" t="s">
        <v>252</v>
      </c>
      <c r="F1920" t="s">
        <v>4</v>
      </c>
      <c r="G1920">
        <v>1.0000000000000001E-5</v>
      </c>
      <c r="H1920">
        <v>630423.97</v>
      </c>
      <c r="I1920">
        <v>3672375.09</v>
      </c>
      <c r="J1920">
        <v>-69.58</v>
      </c>
      <c r="K1920">
        <v>-69.58</v>
      </c>
      <c r="L1920">
        <v>0</v>
      </c>
      <c r="M1920">
        <v>16080224</v>
      </c>
      <c r="N1920" t="s">
        <v>25</v>
      </c>
      <c r="O1920">
        <v>10</v>
      </c>
      <c r="P1920">
        <v>17</v>
      </c>
      <c r="Q1920">
        <v>5963</v>
      </c>
    </row>
    <row r="1921" spans="1:17" x14ac:dyDescent="0.25">
      <c r="A1921" t="s">
        <v>375</v>
      </c>
      <c r="B1921" t="s">
        <v>325</v>
      </c>
      <c r="C1921" t="s">
        <v>16</v>
      </c>
      <c r="D1921" t="s">
        <v>14</v>
      </c>
      <c r="E1921" t="s">
        <v>252</v>
      </c>
      <c r="F1921" t="s">
        <v>6</v>
      </c>
      <c r="G1921">
        <v>1.0000000000000001E-5</v>
      </c>
      <c r="H1921">
        <v>630423.97</v>
      </c>
      <c r="I1921">
        <v>3672375.09</v>
      </c>
      <c r="J1921">
        <v>-69.58</v>
      </c>
      <c r="K1921">
        <v>-69.58</v>
      </c>
      <c r="L1921">
        <v>0</v>
      </c>
      <c r="M1921">
        <v>16073124</v>
      </c>
      <c r="N1921" t="s">
        <v>25</v>
      </c>
      <c r="O1921">
        <v>10</v>
      </c>
      <c r="P1921">
        <v>17</v>
      </c>
      <c r="Q1921">
        <v>5963</v>
      </c>
    </row>
    <row r="1922" spans="1:17" x14ac:dyDescent="0.25">
      <c r="A1922" t="s">
        <v>375</v>
      </c>
      <c r="B1922" t="s">
        <v>325</v>
      </c>
      <c r="C1922" t="s">
        <v>16</v>
      </c>
      <c r="D1922" t="s">
        <v>14</v>
      </c>
      <c r="E1922" t="s">
        <v>253</v>
      </c>
      <c r="F1922" t="s">
        <v>4</v>
      </c>
      <c r="G1922">
        <v>1.0000000000000001E-5</v>
      </c>
      <c r="H1922">
        <v>630714.82999999996</v>
      </c>
      <c r="I1922">
        <v>3672351.38</v>
      </c>
      <c r="J1922">
        <v>-68.98</v>
      </c>
      <c r="K1922">
        <v>-68.98</v>
      </c>
      <c r="L1922">
        <v>0</v>
      </c>
      <c r="M1922">
        <v>16032924</v>
      </c>
      <c r="N1922" t="s">
        <v>25</v>
      </c>
      <c r="O1922">
        <v>10</v>
      </c>
      <c r="P1922">
        <v>17</v>
      </c>
      <c r="Q1922">
        <v>5963</v>
      </c>
    </row>
    <row r="1923" spans="1:17" x14ac:dyDescent="0.25">
      <c r="A1923" t="s">
        <v>375</v>
      </c>
      <c r="B1923" t="s">
        <v>325</v>
      </c>
      <c r="C1923" t="s">
        <v>16</v>
      </c>
      <c r="D1923" t="s">
        <v>14</v>
      </c>
      <c r="E1923" t="s">
        <v>253</v>
      </c>
      <c r="F1923" t="s">
        <v>6</v>
      </c>
      <c r="G1923">
        <v>1.0000000000000001E-5</v>
      </c>
      <c r="H1923">
        <v>630714.82999999996</v>
      </c>
      <c r="I1923">
        <v>3672327.68</v>
      </c>
      <c r="J1923">
        <v>-68.95</v>
      </c>
      <c r="K1923">
        <v>-68.95</v>
      </c>
      <c r="L1923">
        <v>0</v>
      </c>
      <c r="M1923">
        <v>16042824</v>
      </c>
      <c r="N1923" t="s">
        <v>25</v>
      </c>
      <c r="O1923">
        <v>10</v>
      </c>
      <c r="P1923">
        <v>17</v>
      </c>
      <c r="Q1923">
        <v>5963</v>
      </c>
    </row>
    <row r="1924" spans="1:17" x14ac:dyDescent="0.25">
      <c r="A1924" t="s">
        <v>375</v>
      </c>
      <c r="B1924" t="s">
        <v>325</v>
      </c>
      <c r="C1924" t="s">
        <v>16</v>
      </c>
      <c r="D1924" t="s">
        <v>14</v>
      </c>
      <c r="E1924" t="s">
        <v>254</v>
      </c>
      <c r="F1924" t="s">
        <v>4</v>
      </c>
      <c r="G1924">
        <v>1.0000000000000001E-5</v>
      </c>
      <c r="H1924">
        <v>630714.82999999996</v>
      </c>
      <c r="I1924">
        <v>3672327.68</v>
      </c>
      <c r="J1924">
        <v>-68.95</v>
      </c>
      <c r="K1924">
        <v>-68.95</v>
      </c>
      <c r="L1924">
        <v>0</v>
      </c>
      <c r="M1924">
        <v>16032924</v>
      </c>
      <c r="N1924" t="s">
        <v>25</v>
      </c>
      <c r="O1924">
        <v>10</v>
      </c>
      <c r="P1924">
        <v>17</v>
      </c>
      <c r="Q1924">
        <v>5963</v>
      </c>
    </row>
    <row r="1925" spans="1:17" x14ac:dyDescent="0.25">
      <c r="A1925" t="s">
        <v>375</v>
      </c>
      <c r="B1925" t="s">
        <v>325</v>
      </c>
      <c r="C1925" t="s">
        <v>16</v>
      </c>
      <c r="D1925" t="s">
        <v>14</v>
      </c>
      <c r="E1925" t="s">
        <v>254</v>
      </c>
      <c r="F1925" t="s">
        <v>6</v>
      </c>
      <c r="G1925">
        <v>1.0000000000000001E-5</v>
      </c>
      <c r="H1925">
        <v>630399.73</v>
      </c>
      <c r="I1925">
        <v>3672375.09</v>
      </c>
      <c r="J1925">
        <v>-69.62</v>
      </c>
      <c r="K1925">
        <v>-69.62</v>
      </c>
      <c r="L1925">
        <v>0</v>
      </c>
      <c r="M1925">
        <v>16073124</v>
      </c>
      <c r="N1925" t="s">
        <v>25</v>
      </c>
      <c r="O1925">
        <v>10</v>
      </c>
      <c r="P1925">
        <v>17</v>
      </c>
      <c r="Q1925">
        <v>5963</v>
      </c>
    </row>
    <row r="1926" spans="1:17" x14ac:dyDescent="0.25">
      <c r="A1926" t="s">
        <v>375</v>
      </c>
      <c r="B1926" t="s">
        <v>325</v>
      </c>
      <c r="C1926" t="s">
        <v>16</v>
      </c>
      <c r="D1926" t="s">
        <v>14</v>
      </c>
      <c r="E1926" t="s">
        <v>256</v>
      </c>
      <c r="F1926" t="s">
        <v>4</v>
      </c>
      <c r="G1926">
        <v>0</v>
      </c>
      <c r="H1926">
        <v>630714.82999999996</v>
      </c>
      <c r="I1926">
        <v>3672232.85</v>
      </c>
      <c r="J1926">
        <v>-68.91</v>
      </c>
      <c r="K1926">
        <v>-68.91</v>
      </c>
      <c r="L1926">
        <v>0</v>
      </c>
      <c r="M1926">
        <v>16050824</v>
      </c>
      <c r="N1926" t="s">
        <v>25</v>
      </c>
      <c r="O1926">
        <v>10</v>
      </c>
      <c r="P1926">
        <v>17</v>
      </c>
      <c r="Q1926">
        <v>5963</v>
      </c>
    </row>
    <row r="1927" spans="1:17" x14ac:dyDescent="0.25">
      <c r="A1927" t="s">
        <v>375</v>
      </c>
      <c r="B1927" t="s">
        <v>325</v>
      </c>
      <c r="C1927" t="s">
        <v>16</v>
      </c>
      <c r="D1927" t="s">
        <v>14</v>
      </c>
      <c r="E1927" t="s">
        <v>256</v>
      </c>
      <c r="F1927" t="s">
        <v>6</v>
      </c>
      <c r="G1927">
        <v>0</v>
      </c>
      <c r="H1927">
        <v>630714.82999999996</v>
      </c>
      <c r="I1927">
        <v>3672232.85</v>
      </c>
      <c r="J1927">
        <v>-68.91</v>
      </c>
      <c r="K1927">
        <v>-68.91</v>
      </c>
      <c r="L1927">
        <v>0</v>
      </c>
      <c r="M1927">
        <v>16052324</v>
      </c>
      <c r="N1927" t="s">
        <v>25</v>
      </c>
      <c r="O1927">
        <v>10</v>
      </c>
      <c r="P1927">
        <v>17</v>
      </c>
      <c r="Q1927">
        <v>5963</v>
      </c>
    </row>
    <row r="1928" spans="1:17" x14ac:dyDescent="0.25">
      <c r="A1928" t="s">
        <v>375</v>
      </c>
      <c r="B1928" t="s">
        <v>325</v>
      </c>
      <c r="C1928" t="s">
        <v>16</v>
      </c>
      <c r="D1928" t="s">
        <v>14</v>
      </c>
      <c r="E1928" t="s">
        <v>134</v>
      </c>
      <c r="F1928" t="s">
        <v>4</v>
      </c>
      <c r="G1928">
        <v>0</v>
      </c>
      <c r="H1928">
        <v>630714.82999999996</v>
      </c>
      <c r="I1928">
        <v>3672232.85</v>
      </c>
      <c r="J1928">
        <v>-68.91</v>
      </c>
      <c r="K1928">
        <v>-68.91</v>
      </c>
      <c r="L1928">
        <v>0</v>
      </c>
      <c r="M1928">
        <v>16050824</v>
      </c>
      <c r="N1928" t="s">
        <v>25</v>
      </c>
      <c r="O1928">
        <v>10</v>
      </c>
      <c r="P1928">
        <v>17</v>
      </c>
      <c r="Q1928">
        <v>5963</v>
      </c>
    </row>
    <row r="1929" spans="1:17" x14ac:dyDescent="0.25">
      <c r="A1929" t="s">
        <v>375</v>
      </c>
      <c r="B1929" t="s">
        <v>325</v>
      </c>
      <c r="C1929" t="s">
        <v>16</v>
      </c>
      <c r="D1929" t="s">
        <v>14</v>
      </c>
      <c r="E1929" t="s">
        <v>134</v>
      </c>
      <c r="F1929" t="s">
        <v>6</v>
      </c>
      <c r="G1929">
        <v>0</v>
      </c>
      <c r="H1929">
        <v>630714.82999999996</v>
      </c>
      <c r="I1929">
        <v>3672232.85</v>
      </c>
      <c r="J1929">
        <v>-68.91</v>
      </c>
      <c r="K1929">
        <v>-68.91</v>
      </c>
      <c r="L1929">
        <v>0</v>
      </c>
      <c r="M1929">
        <v>16052324</v>
      </c>
      <c r="N1929" t="s">
        <v>25</v>
      </c>
      <c r="O1929">
        <v>10</v>
      </c>
      <c r="P1929">
        <v>17</v>
      </c>
      <c r="Q1929">
        <v>5963</v>
      </c>
    </row>
    <row r="1930" spans="1:17" x14ac:dyDescent="0.25">
      <c r="A1930" t="s">
        <v>375</v>
      </c>
      <c r="B1930" t="s">
        <v>325</v>
      </c>
      <c r="C1930" t="s">
        <v>16</v>
      </c>
      <c r="D1930" t="s">
        <v>14</v>
      </c>
      <c r="E1930" t="s">
        <v>141</v>
      </c>
      <c r="F1930" t="s">
        <v>4</v>
      </c>
      <c r="G1930">
        <v>0</v>
      </c>
      <c r="H1930">
        <v>630423.97</v>
      </c>
      <c r="I1930">
        <v>3672375.09</v>
      </c>
      <c r="J1930">
        <v>-69.58</v>
      </c>
      <c r="K1930">
        <v>-69.58</v>
      </c>
      <c r="L1930">
        <v>0</v>
      </c>
      <c r="M1930">
        <v>16080224</v>
      </c>
      <c r="N1930" t="s">
        <v>25</v>
      </c>
      <c r="O1930">
        <v>10</v>
      </c>
      <c r="P1930">
        <v>17</v>
      </c>
      <c r="Q1930">
        <v>5963</v>
      </c>
    </row>
    <row r="1931" spans="1:17" x14ac:dyDescent="0.25">
      <c r="A1931" t="s">
        <v>375</v>
      </c>
      <c r="B1931" t="s">
        <v>325</v>
      </c>
      <c r="C1931" t="s">
        <v>16</v>
      </c>
      <c r="D1931" t="s">
        <v>14</v>
      </c>
      <c r="E1931" t="s">
        <v>141</v>
      </c>
      <c r="F1931" t="s">
        <v>6</v>
      </c>
      <c r="G1931">
        <v>0</v>
      </c>
      <c r="H1931">
        <v>630423.97</v>
      </c>
      <c r="I1931">
        <v>3672375.09</v>
      </c>
      <c r="J1931">
        <v>-69.58</v>
      </c>
      <c r="K1931">
        <v>-69.58</v>
      </c>
      <c r="L1931">
        <v>0</v>
      </c>
      <c r="M1931">
        <v>16072324</v>
      </c>
      <c r="N1931" t="s">
        <v>25</v>
      </c>
      <c r="O1931">
        <v>10</v>
      </c>
      <c r="P1931">
        <v>17</v>
      </c>
      <c r="Q1931">
        <v>5963</v>
      </c>
    </row>
    <row r="1932" spans="1:17" x14ac:dyDescent="0.25">
      <c r="A1932" t="s">
        <v>375</v>
      </c>
      <c r="B1932" t="s">
        <v>325</v>
      </c>
      <c r="C1932" t="s">
        <v>16</v>
      </c>
      <c r="D1932" t="s">
        <v>14</v>
      </c>
      <c r="E1932" t="s">
        <v>142</v>
      </c>
      <c r="F1932" t="s">
        <v>4</v>
      </c>
      <c r="G1932">
        <v>0</v>
      </c>
      <c r="H1932">
        <v>630423.97</v>
      </c>
      <c r="I1932">
        <v>3672375.09</v>
      </c>
      <c r="J1932">
        <v>-69.58</v>
      </c>
      <c r="K1932">
        <v>-69.58</v>
      </c>
      <c r="L1932">
        <v>0</v>
      </c>
      <c r="M1932">
        <v>16080224</v>
      </c>
      <c r="N1932" t="s">
        <v>25</v>
      </c>
      <c r="O1932">
        <v>10</v>
      </c>
      <c r="P1932">
        <v>17</v>
      </c>
      <c r="Q1932">
        <v>5963</v>
      </c>
    </row>
    <row r="1933" spans="1:17" x14ac:dyDescent="0.25">
      <c r="A1933" t="s">
        <v>375</v>
      </c>
      <c r="B1933" t="s">
        <v>325</v>
      </c>
      <c r="C1933" t="s">
        <v>16</v>
      </c>
      <c r="D1933" t="s">
        <v>14</v>
      </c>
      <c r="E1933" t="s">
        <v>142</v>
      </c>
      <c r="F1933" t="s">
        <v>6</v>
      </c>
      <c r="G1933">
        <v>0</v>
      </c>
      <c r="H1933">
        <v>630423.97</v>
      </c>
      <c r="I1933">
        <v>3672375.09</v>
      </c>
      <c r="J1933">
        <v>-69.58</v>
      </c>
      <c r="K1933">
        <v>-69.58</v>
      </c>
      <c r="L1933">
        <v>0</v>
      </c>
      <c r="M1933">
        <v>16073124</v>
      </c>
      <c r="N1933" t="s">
        <v>25</v>
      </c>
      <c r="O1933">
        <v>10</v>
      </c>
      <c r="P1933">
        <v>17</v>
      </c>
      <c r="Q1933">
        <v>5963</v>
      </c>
    </row>
    <row r="1934" spans="1:17" x14ac:dyDescent="0.25">
      <c r="A1934" t="s">
        <v>375</v>
      </c>
      <c r="B1934" t="s">
        <v>325</v>
      </c>
      <c r="C1934" t="s">
        <v>16</v>
      </c>
      <c r="D1934" t="s">
        <v>14</v>
      </c>
      <c r="E1934" t="s">
        <v>143</v>
      </c>
      <c r="F1934" t="s">
        <v>4</v>
      </c>
      <c r="G1934">
        <v>0</v>
      </c>
      <c r="H1934">
        <v>630423.97</v>
      </c>
      <c r="I1934">
        <v>3672375.09</v>
      </c>
      <c r="J1934">
        <v>-69.58</v>
      </c>
      <c r="K1934">
        <v>-69.58</v>
      </c>
      <c r="L1934">
        <v>0</v>
      </c>
      <c r="M1934">
        <v>16080224</v>
      </c>
      <c r="N1934" t="s">
        <v>25</v>
      </c>
      <c r="O1934">
        <v>10</v>
      </c>
      <c r="P1934">
        <v>17</v>
      </c>
      <c r="Q1934">
        <v>5963</v>
      </c>
    </row>
    <row r="1935" spans="1:17" x14ac:dyDescent="0.25">
      <c r="A1935" t="s">
        <v>375</v>
      </c>
      <c r="B1935" t="s">
        <v>325</v>
      </c>
      <c r="C1935" t="s">
        <v>16</v>
      </c>
      <c r="D1935" t="s">
        <v>14</v>
      </c>
      <c r="E1935" t="s">
        <v>143</v>
      </c>
      <c r="F1935" t="s">
        <v>6</v>
      </c>
      <c r="G1935">
        <v>0</v>
      </c>
      <c r="H1935">
        <v>630423.97</v>
      </c>
      <c r="I1935">
        <v>3672375.09</v>
      </c>
      <c r="J1935">
        <v>-69.58</v>
      </c>
      <c r="K1935">
        <v>-69.58</v>
      </c>
      <c r="L1935">
        <v>0</v>
      </c>
      <c r="M1935">
        <v>16073124</v>
      </c>
      <c r="N1935" t="s">
        <v>25</v>
      </c>
      <c r="O1935">
        <v>10</v>
      </c>
      <c r="P1935">
        <v>17</v>
      </c>
      <c r="Q1935">
        <v>5963</v>
      </c>
    </row>
    <row r="1936" spans="1:17" x14ac:dyDescent="0.25">
      <c r="A1936" t="s">
        <v>375</v>
      </c>
      <c r="B1936" t="s">
        <v>325</v>
      </c>
      <c r="C1936" t="s">
        <v>16</v>
      </c>
      <c r="D1936" t="s">
        <v>14</v>
      </c>
      <c r="E1936" t="s">
        <v>135</v>
      </c>
      <c r="F1936" t="s">
        <v>4</v>
      </c>
      <c r="G1936">
        <v>0</v>
      </c>
      <c r="H1936">
        <v>630714.82999999996</v>
      </c>
      <c r="I1936">
        <v>3672351.38</v>
      </c>
      <c r="J1936">
        <v>-68.98</v>
      </c>
      <c r="K1936">
        <v>-68.98</v>
      </c>
      <c r="L1936">
        <v>0</v>
      </c>
      <c r="M1936">
        <v>16032924</v>
      </c>
      <c r="N1936" t="s">
        <v>25</v>
      </c>
      <c r="O1936">
        <v>10</v>
      </c>
      <c r="P1936">
        <v>17</v>
      </c>
      <c r="Q1936">
        <v>5963</v>
      </c>
    </row>
    <row r="1937" spans="1:17" x14ac:dyDescent="0.25">
      <c r="A1937" t="s">
        <v>375</v>
      </c>
      <c r="B1937" t="s">
        <v>325</v>
      </c>
      <c r="C1937" t="s">
        <v>16</v>
      </c>
      <c r="D1937" t="s">
        <v>14</v>
      </c>
      <c r="E1937" t="s">
        <v>135</v>
      </c>
      <c r="F1937" t="s">
        <v>6</v>
      </c>
      <c r="G1937">
        <v>0</v>
      </c>
      <c r="H1937">
        <v>630399.73</v>
      </c>
      <c r="I1937">
        <v>3672375.09</v>
      </c>
      <c r="J1937">
        <v>-69.62</v>
      </c>
      <c r="K1937">
        <v>-69.62</v>
      </c>
      <c r="L1937">
        <v>0</v>
      </c>
      <c r="M1937">
        <v>16072324</v>
      </c>
      <c r="N1937" t="s">
        <v>25</v>
      </c>
      <c r="O1937">
        <v>10</v>
      </c>
      <c r="P1937">
        <v>17</v>
      </c>
      <c r="Q1937">
        <v>5963</v>
      </c>
    </row>
    <row r="1938" spans="1:17" x14ac:dyDescent="0.25">
      <c r="A1938" t="s">
        <v>375</v>
      </c>
      <c r="B1938" t="s">
        <v>325</v>
      </c>
      <c r="C1938" t="s">
        <v>16</v>
      </c>
      <c r="D1938" t="s">
        <v>14</v>
      </c>
      <c r="E1938" t="s">
        <v>136</v>
      </c>
      <c r="F1938" t="s">
        <v>4</v>
      </c>
      <c r="G1938">
        <v>0</v>
      </c>
      <c r="H1938">
        <v>630714.82999999996</v>
      </c>
      <c r="I1938">
        <v>3672351.38</v>
      </c>
      <c r="J1938">
        <v>-68.98</v>
      </c>
      <c r="K1938">
        <v>-68.98</v>
      </c>
      <c r="L1938">
        <v>0</v>
      </c>
      <c r="M1938">
        <v>16032924</v>
      </c>
      <c r="N1938" t="s">
        <v>25</v>
      </c>
      <c r="O1938">
        <v>10</v>
      </c>
      <c r="P1938">
        <v>17</v>
      </c>
      <c r="Q1938">
        <v>5963</v>
      </c>
    </row>
    <row r="1939" spans="1:17" x14ac:dyDescent="0.25">
      <c r="A1939" t="s">
        <v>375</v>
      </c>
      <c r="B1939" t="s">
        <v>325</v>
      </c>
      <c r="C1939" t="s">
        <v>16</v>
      </c>
      <c r="D1939" t="s">
        <v>14</v>
      </c>
      <c r="E1939" t="s">
        <v>136</v>
      </c>
      <c r="F1939" t="s">
        <v>6</v>
      </c>
      <c r="G1939">
        <v>0</v>
      </c>
      <c r="H1939">
        <v>630714.82999999996</v>
      </c>
      <c r="I1939">
        <v>3672327.68</v>
      </c>
      <c r="J1939">
        <v>-68.95</v>
      </c>
      <c r="K1939">
        <v>-68.95</v>
      </c>
      <c r="L1939">
        <v>0</v>
      </c>
      <c r="M1939">
        <v>16042824</v>
      </c>
      <c r="N1939" t="s">
        <v>25</v>
      </c>
      <c r="O1939">
        <v>10</v>
      </c>
      <c r="P1939">
        <v>17</v>
      </c>
      <c r="Q1939">
        <v>5963</v>
      </c>
    </row>
    <row r="1940" spans="1:17" x14ac:dyDescent="0.25">
      <c r="A1940" t="s">
        <v>375</v>
      </c>
      <c r="B1940" t="s">
        <v>325</v>
      </c>
      <c r="C1940" t="s">
        <v>16</v>
      </c>
      <c r="D1940" t="s">
        <v>14</v>
      </c>
      <c r="E1940" t="s">
        <v>137</v>
      </c>
      <c r="F1940" t="s">
        <v>4</v>
      </c>
      <c r="G1940">
        <v>0</v>
      </c>
      <c r="H1940">
        <v>630714.82999999996</v>
      </c>
      <c r="I1940">
        <v>3672351.38</v>
      </c>
      <c r="J1940">
        <v>-68.98</v>
      </c>
      <c r="K1940">
        <v>-68.98</v>
      </c>
      <c r="L1940">
        <v>0</v>
      </c>
      <c r="M1940">
        <v>16032924</v>
      </c>
      <c r="N1940" t="s">
        <v>25</v>
      </c>
      <c r="O1940">
        <v>10</v>
      </c>
      <c r="P1940">
        <v>17</v>
      </c>
      <c r="Q1940">
        <v>5963</v>
      </c>
    </row>
    <row r="1941" spans="1:17" x14ac:dyDescent="0.25">
      <c r="A1941" t="s">
        <v>375</v>
      </c>
      <c r="B1941" t="s">
        <v>325</v>
      </c>
      <c r="C1941" t="s">
        <v>16</v>
      </c>
      <c r="D1941" t="s">
        <v>14</v>
      </c>
      <c r="E1941" t="s">
        <v>137</v>
      </c>
      <c r="F1941" t="s">
        <v>6</v>
      </c>
      <c r="G1941">
        <v>0</v>
      </c>
      <c r="H1941">
        <v>630714.82999999996</v>
      </c>
      <c r="I1941">
        <v>3672327.68</v>
      </c>
      <c r="J1941">
        <v>-68.95</v>
      </c>
      <c r="K1941">
        <v>-68.95</v>
      </c>
      <c r="L1941">
        <v>0</v>
      </c>
      <c r="M1941">
        <v>16042824</v>
      </c>
      <c r="N1941" t="s">
        <v>25</v>
      </c>
      <c r="O1941">
        <v>10</v>
      </c>
      <c r="P1941">
        <v>17</v>
      </c>
      <c r="Q1941">
        <v>5963</v>
      </c>
    </row>
    <row r="1942" spans="1:17" x14ac:dyDescent="0.25">
      <c r="A1942" t="s">
        <v>375</v>
      </c>
      <c r="B1942" t="s">
        <v>325</v>
      </c>
      <c r="C1942" t="s">
        <v>16</v>
      </c>
      <c r="D1942" t="s">
        <v>14</v>
      </c>
      <c r="E1942" t="s">
        <v>138</v>
      </c>
      <c r="F1942" t="s">
        <v>4</v>
      </c>
      <c r="G1942">
        <v>0</v>
      </c>
      <c r="H1942">
        <v>630714.82999999996</v>
      </c>
      <c r="I1942">
        <v>3672327.68</v>
      </c>
      <c r="J1942">
        <v>-68.95</v>
      </c>
      <c r="K1942">
        <v>-68.95</v>
      </c>
      <c r="L1942">
        <v>0</v>
      </c>
      <c r="M1942">
        <v>16032924</v>
      </c>
      <c r="N1942" t="s">
        <v>25</v>
      </c>
      <c r="O1942">
        <v>10</v>
      </c>
      <c r="P1942">
        <v>17</v>
      </c>
      <c r="Q1942">
        <v>5963</v>
      </c>
    </row>
    <row r="1943" spans="1:17" x14ac:dyDescent="0.25">
      <c r="A1943" t="s">
        <v>375</v>
      </c>
      <c r="B1943" t="s">
        <v>325</v>
      </c>
      <c r="C1943" t="s">
        <v>16</v>
      </c>
      <c r="D1943" t="s">
        <v>14</v>
      </c>
      <c r="E1943" t="s">
        <v>138</v>
      </c>
      <c r="F1943" t="s">
        <v>6</v>
      </c>
      <c r="G1943">
        <v>0</v>
      </c>
      <c r="H1943">
        <v>630375.49</v>
      </c>
      <c r="I1943">
        <v>3672375.09</v>
      </c>
      <c r="J1943">
        <v>-69.680000000000007</v>
      </c>
      <c r="K1943">
        <v>-69.680000000000007</v>
      </c>
      <c r="L1943">
        <v>0</v>
      </c>
      <c r="M1943">
        <v>16072924</v>
      </c>
      <c r="N1943" t="s">
        <v>25</v>
      </c>
      <c r="O1943">
        <v>10</v>
      </c>
      <c r="P1943">
        <v>17</v>
      </c>
      <c r="Q1943">
        <v>5963</v>
      </c>
    </row>
    <row r="1944" spans="1:17" x14ac:dyDescent="0.25">
      <c r="A1944" t="s">
        <v>375</v>
      </c>
      <c r="B1944" t="s">
        <v>325</v>
      </c>
      <c r="C1944" t="s">
        <v>16</v>
      </c>
      <c r="D1944" t="s">
        <v>14</v>
      </c>
      <c r="E1944" t="s">
        <v>139</v>
      </c>
      <c r="F1944" t="s">
        <v>4</v>
      </c>
      <c r="G1944">
        <v>0</v>
      </c>
      <c r="H1944">
        <v>630399.73</v>
      </c>
      <c r="I1944">
        <v>3672375.09</v>
      </c>
      <c r="J1944">
        <v>-69.62</v>
      </c>
      <c r="K1944">
        <v>-69.62</v>
      </c>
      <c r="L1944">
        <v>0</v>
      </c>
      <c r="M1944">
        <v>16080224</v>
      </c>
      <c r="N1944" t="s">
        <v>25</v>
      </c>
      <c r="O1944">
        <v>10</v>
      </c>
      <c r="P1944">
        <v>17</v>
      </c>
      <c r="Q1944">
        <v>5963</v>
      </c>
    </row>
    <row r="1945" spans="1:17" x14ac:dyDescent="0.25">
      <c r="A1945" t="s">
        <v>375</v>
      </c>
      <c r="B1945" t="s">
        <v>325</v>
      </c>
      <c r="C1945" t="s">
        <v>16</v>
      </c>
      <c r="D1945" t="s">
        <v>14</v>
      </c>
      <c r="E1945" t="s">
        <v>139</v>
      </c>
      <c r="F1945" t="s">
        <v>6</v>
      </c>
      <c r="G1945">
        <v>0</v>
      </c>
      <c r="H1945">
        <v>630399.73</v>
      </c>
      <c r="I1945">
        <v>3672375.09</v>
      </c>
      <c r="J1945">
        <v>-69.62</v>
      </c>
      <c r="K1945">
        <v>-69.62</v>
      </c>
      <c r="L1945">
        <v>0</v>
      </c>
      <c r="M1945">
        <v>16073124</v>
      </c>
      <c r="N1945" t="s">
        <v>25</v>
      </c>
      <c r="O1945">
        <v>10</v>
      </c>
      <c r="P1945">
        <v>17</v>
      </c>
      <c r="Q1945">
        <v>5963</v>
      </c>
    </row>
    <row r="1946" spans="1:17" x14ac:dyDescent="0.25">
      <c r="A1946" t="s">
        <v>375</v>
      </c>
      <c r="B1946" t="s">
        <v>325</v>
      </c>
      <c r="C1946" t="s">
        <v>16</v>
      </c>
      <c r="D1946" t="s">
        <v>14</v>
      </c>
      <c r="E1946" t="s">
        <v>140</v>
      </c>
      <c r="F1946" t="s">
        <v>4</v>
      </c>
      <c r="G1946">
        <v>0</v>
      </c>
      <c r="H1946">
        <v>630399.73</v>
      </c>
      <c r="I1946">
        <v>3672375.09</v>
      </c>
      <c r="J1946">
        <v>-69.62</v>
      </c>
      <c r="K1946">
        <v>-69.62</v>
      </c>
      <c r="L1946">
        <v>0</v>
      </c>
      <c r="M1946">
        <v>16080224</v>
      </c>
      <c r="N1946" t="s">
        <v>25</v>
      </c>
      <c r="O1946">
        <v>10</v>
      </c>
      <c r="P1946">
        <v>17</v>
      </c>
      <c r="Q1946">
        <v>5963</v>
      </c>
    </row>
    <row r="1947" spans="1:17" x14ac:dyDescent="0.25">
      <c r="A1947" t="s">
        <v>375</v>
      </c>
      <c r="B1947" t="s">
        <v>325</v>
      </c>
      <c r="C1947" t="s">
        <v>16</v>
      </c>
      <c r="D1947" t="s">
        <v>14</v>
      </c>
      <c r="E1947" t="s">
        <v>140</v>
      </c>
      <c r="F1947" t="s">
        <v>6</v>
      </c>
      <c r="G1947">
        <v>0</v>
      </c>
      <c r="H1947">
        <v>630399.73</v>
      </c>
      <c r="I1947">
        <v>3672375.09</v>
      </c>
      <c r="J1947">
        <v>-69.62</v>
      </c>
      <c r="K1947">
        <v>-69.62</v>
      </c>
      <c r="L1947">
        <v>0</v>
      </c>
      <c r="M1947">
        <v>16073124</v>
      </c>
      <c r="N1947" t="s">
        <v>25</v>
      </c>
      <c r="O1947">
        <v>10</v>
      </c>
      <c r="P1947">
        <v>17</v>
      </c>
      <c r="Q1947">
        <v>5963</v>
      </c>
    </row>
    <row r="1948" spans="1:17" x14ac:dyDescent="0.25">
      <c r="A1948" t="s">
        <v>375</v>
      </c>
      <c r="B1948" t="s">
        <v>326</v>
      </c>
      <c r="C1948" t="s">
        <v>16</v>
      </c>
      <c r="D1948" t="s">
        <v>12</v>
      </c>
      <c r="E1948" t="s">
        <v>3</v>
      </c>
      <c r="F1948" t="s">
        <v>4</v>
      </c>
      <c r="G1948">
        <v>0</v>
      </c>
      <c r="H1948">
        <v>630399.73</v>
      </c>
      <c r="I1948">
        <v>3672375.09</v>
      </c>
      <c r="J1948">
        <v>-69.62</v>
      </c>
      <c r="K1948">
        <v>-69.62</v>
      </c>
      <c r="L1948">
        <v>0</v>
      </c>
      <c r="M1948" t="s">
        <v>376</v>
      </c>
      <c r="N1948" t="s">
        <v>25</v>
      </c>
      <c r="O1948">
        <v>10</v>
      </c>
      <c r="P1948">
        <v>17</v>
      </c>
      <c r="Q1948">
        <v>5963</v>
      </c>
    </row>
    <row r="1949" spans="1:17" x14ac:dyDescent="0.25">
      <c r="A1949" t="s">
        <v>375</v>
      </c>
      <c r="B1949" t="s">
        <v>326</v>
      </c>
      <c r="C1949" t="s">
        <v>16</v>
      </c>
      <c r="D1949" t="s">
        <v>12</v>
      </c>
      <c r="E1949" t="s">
        <v>255</v>
      </c>
      <c r="F1949" t="s">
        <v>4</v>
      </c>
      <c r="G1949">
        <v>0</v>
      </c>
      <c r="H1949">
        <v>630399.73</v>
      </c>
      <c r="I1949">
        <v>3672375.09</v>
      </c>
      <c r="J1949">
        <v>-69.62</v>
      </c>
      <c r="K1949">
        <v>-69.62</v>
      </c>
      <c r="L1949">
        <v>0</v>
      </c>
      <c r="M1949" t="s">
        <v>376</v>
      </c>
      <c r="N1949" t="s">
        <v>25</v>
      </c>
      <c r="O1949">
        <v>10</v>
      </c>
      <c r="P1949">
        <v>17</v>
      </c>
      <c r="Q1949">
        <v>5963</v>
      </c>
    </row>
    <row r="1950" spans="1:17" x14ac:dyDescent="0.25">
      <c r="A1950" t="s">
        <v>375</v>
      </c>
      <c r="B1950" t="s">
        <v>326</v>
      </c>
      <c r="C1950" t="s">
        <v>16</v>
      </c>
      <c r="D1950" t="s">
        <v>12</v>
      </c>
      <c r="E1950" t="s">
        <v>7</v>
      </c>
      <c r="F1950" t="s">
        <v>4</v>
      </c>
      <c r="G1950">
        <v>0</v>
      </c>
      <c r="H1950">
        <v>630399.73</v>
      </c>
      <c r="I1950">
        <v>3672375.09</v>
      </c>
      <c r="J1950">
        <v>-69.62</v>
      </c>
      <c r="K1950">
        <v>-69.62</v>
      </c>
      <c r="L1950">
        <v>0</v>
      </c>
      <c r="M1950" t="s">
        <v>376</v>
      </c>
      <c r="N1950" t="s">
        <v>25</v>
      </c>
      <c r="O1950">
        <v>10</v>
      </c>
      <c r="P1950">
        <v>17</v>
      </c>
      <c r="Q1950">
        <v>5963</v>
      </c>
    </row>
    <row r="1951" spans="1:17" x14ac:dyDescent="0.25">
      <c r="A1951" t="s">
        <v>375</v>
      </c>
      <c r="B1951" t="s">
        <v>326</v>
      </c>
      <c r="C1951" t="s">
        <v>16</v>
      </c>
      <c r="D1951" t="s">
        <v>12</v>
      </c>
      <c r="E1951" t="s">
        <v>252</v>
      </c>
      <c r="F1951" t="s">
        <v>4</v>
      </c>
      <c r="G1951">
        <v>0</v>
      </c>
      <c r="H1951">
        <v>630423.97</v>
      </c>
      <c r="I1951">
        <v>3672375.09</v>
      </c>
      <c r="J1951">
        <v>-69.58</v>
      </c>
      <c r="K1951">
        <v>-69.58</v>
      </c>
      <c r="L1951">
        <v>0</v>
      </c>
      <c r="M1951" t="s">
        <v>376</v>
      </c>
      <c r="N1951" t="s">
        <v>25</v>
      </c>
      <c r="O1951">
        <v>10</v>
      </c>
      <c r="P1951">
        <v>17</v>
      </c>
      <c r="Q1951">
        <v>5963</v>
      </c>
    </row>
    <row r="1952" spans="1:17" x14ac:dyDescent="0.25">
      <c r="A1952" t="s">
        <v>375</v>
      </c>
      <c r="B1952" t="s">
        <v>326</v>
      </c>
      <c r="C1952" t="s">
        <v>16</v>
      </c>
      <c r="D1952" t="s">
        <v>12</v>
      </c>
      <c r="E1952" t="s">
        <v>253</v>
      </c>
      <c r="F1952" t="s">
        <v>4</v>
      </c>
      <c r="G1952">
        <v>0</v>
      </c>
      <c r="H1952">
        <v>630714.82999999996</v>
      </c>
      <c r="I1952">
        <v>3672303.97</v>
      </c>
      <c r="J1952">
        <v>-68.959999999999994</v>
      </c>
      <c r="K1952">
        <v>-68.959999999999994</v>
      </c>
      <c r="L1952">
        <v>0</v>
      </c>
      <c r="M1952" t="s">
        <v>376</v>
      </c>
      <c r="N1952" t="s">
        <v>25</v>
      </c>
      <c r="O1952">
        <v>10</v>
      </c>
      <c r="P1952">
        <v>17</v>
      </c>
      <c r="Q1952">
        <v>5963</v>
      </c>
    </row>
    <row r="1953" spans="1:17" x14ac:dyDescent="0.25">
      <c r="A1953" t="s">
        <v>375</v>
      </c>
      <c r="B1953" t="s">
        <v>326</v>
      </c>
      <c r="C1953" t="s">
        <v>16</v>
      </c>
      <c r="D1953" t="s">
        <v>12</v>
      </c>
      <c r="E1953" t="s">
        <v>254</v>
      </c>
      <c r="F1953" t="s">
        <v>4</v>
      </c>
      <c r="G1953">
        <v>0</v>
      </c>
      <c r="H1953">
        <v>630399.73</v>
      </c>
      <c r="I1953">
        <v>3672375.09</v>
      </c>
      <c r="J1953">
        <v>-69.62</v>
      </c>
      <c r="K1953">
        <v>-69.62</v>
      </c>
      <c r="L1953">
        <v>0</v>
      </c>
      <c r="M1953" t="s">
        <v>376</v>
      </c>
      <c r="N1953" t="s">
        <v>25</v>
      </c>
      <c r="O1953">
        <v>10</v>
      </c>
      <c r="P1953">
        <v>17</v>
      </c>
      <c r="Q1953">
        <v>5963</v>
      </c>
    </row>
    <row r="1954" spans="1:17" x14ac:dyDescent="0.25">
      <c r="A1954" t="s">
        <v>375</v>
      </c>
      <c r="B1954" t="s">
        <v>326</v>
      </c>
      <c r="C1954" t="s">
        <v>16</v>
      </c>
      <c r="D1954" t="s">
        <v>12</v>
      </c>
      <c r="E1954" t="s">
        <v>256</v>
      </c>
      <c r="F1954" t="s">
        <v>4</v>
      </c>
      <c r="G1954">
        <v>0</v>
      </c>
      <c r="H1954">
        <v>630714.82999999996</v>
      </c>
      <c r="I1954">
        <v>3672232.85</v>
      </c>
      <c r="J1954">
        <v>-68.91</v>
      </c>
      <c r="K1954">
        <v>-68.91</v>
      </c>
      <c r="L1954">
        <v>0</v>
      </c>
      <c r="M1954" t="s">
        <v>376</v>
      </c>
      <c r="N1954" t="s">
        <v>25</v>
      </c>
      <c r="O1954">
        <v>10</v>
      </c>
      <c r="P1954">
        <v>17</v>
      </c>
      <c r="Q1954">
        <v>5963</v>
      </c>
    </row>
    <row r="1955" spans="1:17" x14ac:dyDescent="0.25">
      <c r="A1955" t="s">
        <v>375</v>
      </c>
      <c r="B1955" t="s">
        <v>326</v>
      </c>
      <c r="C1955" t="s">
        <v>16</v>
      </c>
      <c r="D1955" t="s">
        <v>12</v>
      </c>
      <c r="E1955" t="s">
        <v>134</v>
      </c>
      <c r="F1955" t="s">
        <v>4</v>
      </c>
      <c r="G1955">
        <v>0</v>
      </c>
      <c r="H1955">
        <v>630714.82999999996</v>
      </c>
      <c r="I1955">
        <v>3672232.85</v>
      </c>
      <c r="J1955">
        <v>-68.91</v>
      </c>
      <c r="K1955">
        <v>-68.91</v>
      </c>
      <c r="L1955">
        <v>0</v>
      </c>
      <c r="M1955" t="s">
        <v>376</v>
      </c>
      <c r="N1955" t="s">
        <v>25</v>
      </c>
      <c r="O1955">
        <v>10</v>
      </c>
      <c r="P1955">
        <v>17</v>
      </c>
      <c r="Q1955">
        <v>5963</v>
      </c>
    </row>
    <row r="1956" spans="1:17" x14ac:dyDescent="0.25">
      <c r="A1956" t="s">
        <v>375</v>
      </c>
      <c r="B1956" t="s">
        <v>326</v>
      </c>
      <c r="C1956" t="s">
        <v>16</v>
      </c>
      <c r="D1956" t="s">
        <v>12</v>
      </c>
      <c r="E1956" t="s">
        <v>141</v>
      </c>
      <c r="F1956" t="s">
        <v>4</v>
      </c>
      <c r="G1956">
        <v>0</v>
      </c>
      <c r="H1956">
        <v>630423.97</v>
      </c>
      <c r="I1956">
        <v>3672375.09</v>
      </c>
      <c r="J1956">
        <v>-69.58</v>
      </c>
      <c r="K1956">
        <v>-69.58</v>
      </c>
      <c r="L1956">
        <v>0</v>
      </c>
      <c r="M1956" t="s">
        <v>376</v>
      </c>
      <c r="N1956" t="s">
        <v>25</v>
      </c>
      <c r="O1956">
        <v>10</v>
      </c>
      <c r="P1956">
        <v>17</v>
      </c>
      <c r="Q1956">
        <v>5963</v>
      </c>
    </row>
    <row r="1957" spans="1:17" x14ac:dyDescent="0.25">
      <c r="A1957" t="s">
        <v>375</v>
      </c>
      <c r="B1957" t="s">
        <v>326</v>
      </c>
      <c r="C1957" t="s">
        <v>16</v>
      </c>
      <c r="D1957" t="s">
        <v>12</v>
      </c>
      <c r="E1957" t="s">
        <v>142</v>
      </c>
      <c r="F1957" t="s">
        <v>4</v>
      </c>
      <c r="G1957">
        <v>0</v>
      </c>
      <c r="H1957">
        <v>630423.97</v>
      </c>
      <c r="I1957">
        <v>3672375.09</v>
      </c>
      <c r="J1957">
        <v>-69.58</v>
      </c>
      <c r="K1957">
        <v>-69.58</v>
      </c>
      <c r="L1957">
        <v>0</v>
      </c>
      <c r="M1957" t="s">
        <v>376</v>
      </c>
      <c r="N1957" t="s">
        <v>25</v>
      </c>
      <c r="O1957">
        <v>10</v>
      </c>
      <c r="P1957">
        <v>17</v>
      </c>
      <c r="Q1957">
        <v>5963</v>
      </c>
    </row>
    <row r="1958" spans="1:17" x14ac:dyDescent="0.25">
      <c r="A1958" t="s">
        <v>375</v>
      </c>
      <c r="B1958" t="s">
        <v>326</v>
      </c>
      <c r="C1958" t="s">
        <v>16</v>
      </c>
      <c r="D1958" t="s">
        <v>12</v>
      </c>
      <c r="E1958" t="s">
        <v>143</v>
      </c>
      <c r="F1958" t="s">
        <v>4</v>
      </c>
      <c r="G1958">
        <v>0</v>
      </c>
      <c r="H1958">
        <v>630423.97</v>
      </c>
      <c r="I1958">
        <v>3672375.09</v>
      </c>
      <c r="J1958">
        <v>-69.58</v>
      </c>
      <c r="K1958">
        <v>-69.58</v>
      </c>
      <c r="L1958">
        <v>0</v>
      </c>
      <c r="M1958" t="s">
        <v>376</v>
      </c>
      <c r="N1958" t="s">
        <v>25</v>
      </c>
      <c r="O1958">
        <v>10</v>
      </c>
      <c r="P1958">
        <v>17</v>
      </c>
      <c r="Q1958">
        <v>5963</v>
      </c>
    </row>
    <row r="1959" spans="1:17" x14ac:dyDescent="0.25">
      <c r="A1959" t="s">
        <v>375</v>
      </c>
      <c r="B1959" t="s">
        <v>326</v>
      </c>
      <c r="C1959" t="s">
        <v>16</v>
      </c>
      <c r="D1959" t="s">
        <v>12</v>
      </c>
      <c r="E1959" t="s">
        <v>135</v>
      </c>
      <c r="F1959" t="s">
        <v>4</v>
      </c>
      <c r="G1959">
        <v>0</v>
      </c>
      <c r="H1959">
        <v>630714.82999999996</v>
      </c>
      <c r="I1959">
        <v>3672303.97</v>
      </c>
      <c r="J1959">
        <v>-68.959999999999994</v>
      </c>
      <c r="K1959">
        <v>-68.959999999999994</v>
      </c>
      <c r="L1959">
        <v>0</v>
      </c>
      <c r="M1959" t="s">
        <v>376</v>
      </c>
      <c r="N1959" t="s">
        <v>25</v>
      </c>
      <c r="O1959">
        <v>10</v>
      </c>
      <c r="P1959">
        <v>17</v>
      </c>
      <c r="Q1959">
        <v>5963</v>
      </c>
    </row>
    <row r="1960" spans="1:17" x14ac:dyDescent="0.25">
      <c r="A1960" t="s">
        <v>375</v>
      </c>
      <c r="B1960" t="s">
        <v>326</v>
      </c>
      <c r="C1960" t="s">
        <v>16</v>
      </c>
      <c r="D1960" t="s">
        <v>12</v>
      </c>
      <c r="E1960" t="s">
        <v>136</v>
      </c>
      <c r="F1960" t="s">
        <v>4</v>
      </c>
      <c r="G1960">
        <v>0</v>
      </c>
      <c r="H1960">
        <v>630714.82999999996</v>
      </c>
      <c r="I1960">
        <v>3672303.97</v>
      </c>
      <c r="J1960">
        <v>-68.959999999999994</v>
      </c>
      <c r="K1960">
        <v>-68.959999999999994</v>
      </c>
      <c r="L1960">
        <v>0</v>
      </c>
      <c r="M1960" t="s">
        <v>376</v>
      </c>
      <c r="N1960" t="s">
        <v>25</v>
      </c>
      <c r="O1960">
        <v>10</v>
      </c>
      <c r="P1960">
        <v>17</v>
      </c>
      <c r="Q1960">
        <v>5963</v>
      </c>
    </row>
    <row r="1961" spans="1:17" x14ac:dyDescent="0.25">
      <c r="A1961" t="s">
        <v>375</v>
      </c>
      <c r="B1961" t="s">
        <v>326</v>
      </c>
      <c r="C1961" t="s">
        <v>16</v>
      </c>
      <c r="D1961" t="s">
        <v>12</v>
      </c>
      <c r="E1961" t="s">
        <v>137</v>
      </c>
      <c r="F1961" t="s">
        <v>4</v>
      </c>
      <c r="G1961">
        <v>0</v>
      </c>
      <c r="H1961">
        <v>630714.82999999996</v>
      </c>
      <c r="I1961">
        <v>3672303.97</v>
      </c>
      <c r="J1961">
        <v>-68.959999999999994</v>
      </c>
      <c r="K1961">
        <v>-68.959999999999994</v>
      </c>
      <c r="L1961">
        <v>0</v>
      </c>
      <c r="M1961" t="s">
        <v>376</v>
      </c>
      <c r="N1961" t="s">
        <v>25</v>
      </c>
      <c r="O1961">
        <v>10</v>
      </c>
      <c r="P1961">
        <v>17</v>
      </c>
      <c r="Q1961">
        <v>5963</v>
      </c>
    </row>
    <row r="1962" spans="1:17" x14ac:dyDescent="0.25">
      <c r="A1962" t="s">
        <v>375</v>
      </c>
      <c r="B1962" t="s">
        <v>326</v>
      </c>
      <c r="C1962" t="s">
        <v>16</v>
      </c>
      <c r="D1962" t="s">
        <v>12</v>
      </c>
      <c r="E1962" t="s">
        <v>138</v>
      </c>
      <c r="F1962" t="s">
        <v>4</v>
      </c>
      <c r="G1962">
        <v>0</v>
      </c>
      <c r="H1962">
        <v>630375.49</v>
      </c>
      <c r="I1962">
        <v>3672375.09</v>
      </c>
      <c r="J1962">
        <v>-69.680000000000007</v>
      </c>
      <c r="K1962">
        <v>-69.680000000000007</v>
      </c>
      <c r="L1962">
        <v>0</v>
      </c>
      <c r="M1962" t="s">
        <v>376</v>
      </c>
      <c r="N1962" t="s">
        <v>25</v>
      </c>
      <c r="O1962">
        <v>10</v>
      </c>
      <c r="P1962">
        <v>17</v>
      </c>
      <c r="Q1962">
        <v>5963</v>
      </c>
    </row>
    <row r="1963" spans="1:17" x14ac:dyDescent="0.25">
      <c r="A1963" t="s">
        <v>375</v>
      </c>
      <c r="B1963" t="s">
        <v>326</v>
      </c>
      <c r="C1963" t="s">
        <v>16</v>
      </c>
      <c r="D1963" t="s">
        <v>12</v>
      </c>
      <c r="E1963" t="s">
        <v>139</v>
      </c>
      <c r="F1963" t="s">
        <v>4</v>
      </c>
      <c r="G1963">
        <v>0</v>
      </c>
      <c r="H1963">
        <v>630399.73</v>
      </c>
      <c r="I1963">
        <v>3672375.09</v>
      </c>
      <c r="J1963">
        <v>-69.62</v>
      </c>
      <c r="K1963">
        <v>-69.62</v>
      </c>
      <c r="L1963">
        <v>0</v>
      </c>
      <c r="M1963" t="s">
        <v>376</v>
      </c>
      <c r="N1963" t="s">
        <v>25</v>
      </c>
      <c r="O1963">
        <v>10</v>
      </c>
      <c r="P1963">
        <v>17</v>
      </c>
      <c r="Q1963">
        <v>5963</v>
      </c>
    </row>
    <row r="1964" spans="1:17" x14ac:dyDescent="0.25">
      <c r="A1964" t="s">
        <v>375</v>
      </c>
      <c r="B1964" t="s">
        <v>326</v>
      </c>
      <c r="C1964" t="s">
        <v>16</v>
      </c>
      <c r="D1964" t="s">
        <v>12</v>
      </c>
      <c r="E1964" t="s">
        <v>140</v>
      </c>
      <c r="F1964" t="s">
        <v>4</v>
      </c>
      <c r="G1964">
        <v>0</v>
      </c>
      <c r="H1964">
        <v>630399.73</v>
      </c>
      <c r="I1964">
        <v>3672375.09</v>
      </c>
      <c r="J1964">
        <v>-69.62</v>
      </c>
      <c r="K1964">
        <v>-69.62</v>
      </c>
      <c r="L1964">
        <v>0</v>
      </c>
      <c r="M1964" t="s">
        <v>376</v>
      </c>
      <c r="N1964" t="s">
        <v>25</v>
      </c>
      <c r="O1964">
        <v>10</v>
      </c>
      <c r="P1964">
        <v>17</v>
      </c>
      <c r="Q1964">
        <v>5963</v>
      </c>
    </row>
    <row r="1965" spans="1:17" x14ac:dyDescent="0.25">
      <c r="A1965" t="s">
        <v>375</v>
      </c>
      <c r="B1965" t="s">
        <v>327</v>
      </c>
      <c r="C1965" t="s">
        <v>1</v>
      </c>
      <c r="D1965" t="s">
        <v>2</v>
      </c>
      <c r="E1965" t="s">
        <v>3</v>
      </c>
      <c r="F1965" t="s">
        <v>4</v>
      </c>
      <c r="G1965">
        <v>1421.13447</v>
      </c>
      <c r="H1965">
        <v>630496.68000000005</v>
      </c>
      <c r="I1965">
        <v>3672375.09</v>
      </c>
      <c r="J1965">
        <v>-69.430000000000007</v>
      </c>
      <c r="K1965">
        <v>-69.430000000000007</v>
      </c>
      <c r="L1965">
        <v>0</v>
      </c>
      <c r="M1965">
        <v>17050823</v>
      </c>
      <c r="N1965" t="s">
        <v>26</v>
      </c>
      <c r="O1965">
        <v>10</v>
      </c>
      <c r="P1965">
        <v>17</v>
      </c>
      <c r="Q1965">
        <v>5963</v>
      </c>
    </row>
    <row r="1966" spans="1:17" x14ac:dyDescent="0.25">
      <c r="A1966" t="s">
        <v>375</v>
      </c>
      <c r="B1966" t="s">
        <v>327</v>
      </c>
      <c r="C1966" t="s">
        <v>1</v>
      </c>
      <c r="D1966" t="s">
        <v>2</v>
      </c>
      <c r="E1966" t="s">
        <v>3</v>
      </c>
      <c r="F1966" t="s">
        <v>6</v>
      </c>
      <c r="G1966">
        <v>1291.44802</v>
      </c>
      <c r="H1966">
        <v>630448.19999999995</v>
      </c>
      <c r="I1966">
        <v>3672375.09</v>
      </c>
      <c r="J1966">
        <v>-69.53</v>
      </c>
      <c r="K1966">
        <v>-69.53</v>
      </c>
      <c r="L1966">
        <v>0</v>
      </c>
      <c r="M1966">
        <v>17021723</v>
      </c>
      <c r="N1966" t="s">
        <v>26</v>
      </c>
      <c r="O1966">
        <v>10</v>
      </c>
      <c r="P1966">
        <v>17</v>
      </c>
      <c r="Q1966">
        <v>5963</v>
      </c>
    </row>
    <row r="1967" spans="1:17" x14ac:dyDescent="0.25">
      <c r="A1967" t="s">
        <v>375</v>
      </c>
      <c r="B1967" t="s">
        <v>327</v>
      </c>
      <c r="C1967" t="s">
        <v>1</v>
      </c>
      <c r="D1967" t="s">
        <v>2</v>
      </c>
      <c r="E1967" t="s">
        <v>255</v>
      </c>
      <c r="F1967" t="s">
        <v>4</v>
      </c>
      <c r="G1967">
        <v>1421.13447</v>
      </c>
      <c r="H1967">
        <v>630496.68000000005</v>
      </c>
      <c r="I1967">
        <v>3672375.09</v>
      </c>
      <c r="J1967">
        <v>-69.430000000000007</v>
      </c>
      <c r="K1967">
        <v>-69.430000000000007</v>
      </c>
      <c r="L1967">
        <v>0</v>
      </c>
      <c r="M1967">
        <v>17050823</v>
      </c>
      <c r="N1967" t="s">
        <v>26</v>
      </c>
      <c r="O1967">
        <v>10</v>
      </c>
      <c r="P1967">
        <v>17</v>
      </c>
      <c r="Q1967">
        <v>5963</v>
      </c>
    </row>
    <row r="1968" spans="1:17" x14ac:dyDescent="0.25">
      <c r="A1968" t="s">
        <v>375</v>
      </c>
      <c r="B1968" t="s">
        <v>327</v>
      </c>
      <c r="C1968" t="s">
        <v>1</v>
      </c>
      <c r="D1968" t="s">
        <v>2</v>
      </c>
      <c r="E1968" t="s">
        <v>255</v>
      </c>
      <c r="F1968" t="s">
        <v>6</v>
      </c>
      <c r="G1968">
        <v>1291.44802</v>
      </c>
      <c r="H1968">
        <v>630448.19999999995</v>
      </c>
      <c r="I1968">
        <v>3672375.09</v>
      </c>
      <c r="J1968">
        <v>-69.53</v>
      </c>
      <c r="K1968">
        <v>-69.53</v>
      </c>
      <c r="L1968">
        <v>0</v>
      </c>
      <c r="M1968">
        <v>17021723</v>
      </c>
      <c r="N1968" t="s">
        <v>26</v>
      </c>
      <c r="O1968">
        <v>10</v>
      </c>
      <c r="P1968">
        <v>17</v>
      </c>
      <c r="Q1968">
        <v>5963</v>
      </c>
    </row>
    <row r="1969" spans="1:17" x14ac:dyDescent="0.25">
      <c r="A1969" t="s">
        <v>375</v>
      </c>
      <c r="B1969" t="s">
        <v>327</v>
      </c>
      <c r="C1969" t="s">
        <v>1</v>
      </c>
      <c r="D1969" t="s">
        <v>2</v>
      </c>
      <c r="E1969" t="s">
        <v>7</v>
      </c>
      <c r="F1969" t="s">
        <v>4</v>
      </c>
      <c r="G1969">
        <v>1421.13447</v>
      </c>
      <c r="H1969">
        <v>630496.68000000005</v>
      </c>
      <c r="I1969">
        <v>3672375.09</v>
      </c>
      <c r="J1969">
        <v>-69.430000000000007</v>
      </c>
      <c r="K1969">
        <v>-69.430000000000007</v>
      </c>
      <c r="L1969">
        <v>0</v>
      </c>
      <c r="M1969">
        <v>17050823</v>
      </c>
      <c r="N1969" t="s">
        <v>26</v>
      </c>
      <c r="O1969">
        <v>10</v>
      </c>
      <c r="P1969">
        <v>17</v>
      </c>
      <c r="Q1969">
        <v>5963</v>
      </c>
    </row>
    <row r="1970" spans="1:17" x14ac:dyDescent="0.25">
      <c r="A1970" t="s">
        <v>375</v>
      </c>
      <c r="B1970" t="s">
        <v>327</v>
      </c>
      <c r="C1970" t="s">
        <v>1</v>
      </c>
      <c r="D1970" t="s">
        <v>2</v>
      </c>
      <c r="E1970" t="s">
        <v>7</v>
      </c>
      <c r="F1970" t="s">
        <v>6</v>
      </c>
      <c r="G1970">
        <v>1291.44802</v>
      </c>
      <c r="H1970">
        <v>630448.19999999995</v>
      </c>
      <c r="I1970">
        <v>3672375.09</v>
      </c>
      <c r="J1970">
        <v>-69.53</v>
      </c>
      <c r="K1970">
        <v>-69.53</v>
      </c>
      <c r="L1970">
        <v>0</v>
      </c>
      <c r="M1970">
        <v>17021723</v>
      </c>
      <c r="N1970" t="s">
        <v>26</v>
      </c>
      <c r="O1970">
        <v>10</v>
      </c>
      <c r="P1970">
        <v>17</v>
      </c>
      <c r="Q1970">
        <v>5963</v>
      </c>
    </row>
    <row r="1971" spans="1:17" x14ac:dyDescent="0.25">
      <c r="A1971" t="s">
        <v>375</v>
      </c>
      <c r="B1971" t="s">
        <v>327</v>
      </c>
      <c r="C1971" t="s">
        <v>1</v>
      </c>
      <c r="D1971" t="s">
        <v>2</v>
      </c>
      <c r="E1971" t="s">
        <v>252</v>
      </c>
      <c r="F1971" t="s">
        <v>4</v>
      </c>
      <c r="G1971">
        <v>594.84505999999999</v>
      </c>
      <c r="H1971">
        <v>630496.68000000005</v>
      </c>
      <c r="I1971">
        <v>3672375.09</v>
      </c>
      <c r="J1971">
        <v>-69.430000000000007</v>
      </c>
      <c r="K1971">
        <v>-69.430000000000007</v>
      </c>
      <c r="L1971">
        <v>0</v>
      </c>
      <c r="M1971">
        <v>17050823</v>
      </c>
      <c r="N1971" t="s">
        <v>26</v>
      </c>
      <c r="O1971">
        <v>10</v>
      </c>
      <c r="P1971">
        <v>17</v>
      </c>
      <c r="Q1971">
        <v>5963</v>
      </c>
    </row>
    <row r="1972" spans="1:17" x14ac:dyDescent="0.25">
      <c r="A1972" t="s">
        <v>375</v>
      </c>
      <c r="B1972" t="s">
        <v>327</v>
      </c>
      <c r="C1972" t="s">
        <v>1</v>
      </c>
      <c r="D1972" t="s">
        <v>2</v>
      </c>
      <c r="E1972" t="s">
        <v>252</v>
      </c>
      <c r="F1972" t="s">
        <v>6</v>
      </c>
      <c r="G1972">
        <v>555.36231999999995</v>
      </c>
      <c r="H1972">
        <v>630448.19999999995</v>
      </c>
      <c r="I1972">
        <v>3672375.09</v>
      </c>
      <c r="J1972">
        <v>-69.53</v>
      </c>
      <c r="K1972">
        <v>-69.53</v>
      </c>
      <c r="L1972">
        <v>0</v>
      </c>
      <c r="M1972">
        <v>17072805</v>
      </c>
      <c r="N1972" t="s">
        <v>26</v>
      </c>
      <c r="O1972">
        <v>10</v>
      </c>
      <c r="P1972">
        <v>17</v>
      </c>
      <c r="Q1972">
        <v>5963</v>
      </c>
    </row>
    <row r="1973" spans="1:17" x14ac:dyDescent="0.25">
      <c r="A1973" t="s">
        <v>375</v>
      </c>
      <c r="B1973" t="s">
        <v>327</v>
      </c>
      <c r="C1973" t="s">
        <v>1</v>
      </c>
      <c r="D1973" t="s">
        <v>2</v>
      </c>
      <c r="E1973" t="s">
        <v>253</v>
      </c>
      <c r="F1973" t="s">
        <v>4</v>
      </c>
      <c r="G1973">
        <v>416.37178999999998</v>
      </c>
      <c r="H1973">
        <v>630569.4</v>
      </c>
      <c r="I1973">
        <v>3672375.09</v>
      </c>
      <c r="J1973">
        <v>-69.3</v>
      </c>
      <c r="K1973">
        <v>-69.3</v>
      </c>
      <c r="L1973">
        <v>0</v>
      </c>
      <c r="M1973">
        <v>17070804</v>
      </c>
      <c r="N1973" t="s">
        <v>26</v>
      </c>
      <c r="O1973">
        <v>10</v>
      </c>
      <c r="P1973">
        <v>17</v>
      </c>
      <c r="Q1973">
        <v>5963</v>
      </c>
    </row>
    <row r="1974" spans="1:17" x14ac:dyDescent="0.25">
      <c r="A1974" t="s">
        <v>375</v>
      </c>
      <c r="B1974" t="s">
        <v>327</v>
      </c>
      <c r="C1974" t="s">
        <v>1</v>
      </c>
      <c r="D1974" t="s">
        <v>2</v>
      </c>
      <c r="E1974" t="s">
        <v>253</v>
      </c>
      <c r="F1974" t="s">
        <v>6</v>
      </c>
      <c r="G1974">
        <v>367.36356999999998</v>
      </c>
      <c r="H1974">
        <v>630423.97</v>
      </c>
      <c r="I1974">
        <v>3672375.09</v>
      </c>
      <c r="J1974">
        <v>-69.58</v>
      </c>
      <c r="K1974">
        <v>-69.58</v>
      </c>
      <c r="L1974">
        <v>0</v>
      </c>
      <c r="M1974">
        <v>17090202</v>
      </c>
      <c r="N1974" t="s">
        <v>26</v>
      </c>
      <c r="O1974">
        <v>10</v>
      </c>
      <c r="P1974">
        <v>17</v>
      </c>
      <c r="Q1974">
        <v>5963</v>
      </c>
    </row>
    <row r="1975" spans="1:17" x14ac:dyDescent="0.25">
      <c r="A1975" t="s">
        <v>375</v>
      </c>
      <c r="B1975" t="s">
        <v>327</v>
      </c>
      <c r="C1975" t="s">
        <v>1</v>
      </c>
      <c r="D1975" t="s">
        <v>2</v>
      </c>
      <c r="E1975" t="s">
        <v>254</v>
      </c>
      <c r="F1975" t="s">
        <v>4</v>
      </c>
      <c r="G1975">
        <v>506.48863999999998</v>
      </c>
      <c r="H1975">
        <v>630496.68000000005</v>
      </c>
      <c r="I1975">
        <v>3672375.09</v>
      </c>
      <c r="J1975">
        <v>-69.430000000000007</v>
      </c>
      <c r="K1975">
        <v>-69.430000000000007</v>
      </c>
      <c r="L1975">
        <v>0</v>
      </c>
      <c r="M1975">
        <v>17050823</v>
      </c>
      <c r="N1975" t="s">
        <v>26</v>
      </c>
      <c r="O1975">
        <v>10</v>
      </c>
      <c r="P1975">
        <v>17</v>
      </c>
      <c r="Q1975">
        <v>5963</v>
      </c>
    </row>
    <row r="1976" spans="1:17" x14ac:dyDescent="0.25">
      <c r="A1976" t="s">
        <v>375</v>
      </c>
      <c r="B1976" t="s">
        <v>327</v>
      </c>
      <c r="C1976" t="s">
        <v>1</v>
      </c>
      <c r="D1976" t="s">
        <v>2</v>
      </c>
      <c r="E1976" t="s">
        <v>254</v>
      </c>
      <c r="F1976" t="s">
        <v>6</v>
      </c>
      <c r="G1976">
        <v>467.00508000000002</v>
      </c>
      <c r="H1976">
        <v>630448.19999999995</v>
      </c>
      <c r="I1976">
        <v>3672375.09</v>
      </c>
      <c r="J1976">
        <v>-69.53</v>
      </c>
      <c r="K1976">
        <v>-69.53</v>
      </c>
      <c r="L1976">
        <v>0</v>
      </c>
      <c r="M1976">
        <v>17071601</v>
      </c>
      <c r="N1976" t="s">
        <v>26</v>
      </c>
      <c r="O1976">
        <v>10</v>
      </c>
      <c r="P1976">
        <v>17</v>
      </c>
      <c r="Q1976">
        <v>5963</v>
      </c>
    </row>
    <row r="1977" spans="1:17" x14ac:dyDescent="0.25">
      <c r="A1977" t="s">
        <v>375</v>
      </c>
      <c r="B1977" t="s">
        <v>327</v>
      </c>
      <c r="C1977" t="s">
        <v>1</v>
      </c>
      <c r="D1977" t="s">
        <v>2</v>
      </c>
      <c r="E1977" t="s">
        <v>256</v>
      </c>
      <c r="F1977" t="s">
        <v>4</v>
      </c>
      <c r="G1977">
        <v>14.25193</v>
      </c>
      <c r="H1977">
        <v>630714.82999999996</v>
      </c>
      <c r="I1977">
        <v>3672209.14</v>
      </c>
      <c r="J1977">
        <v>-68.89</v>
      </c>
      <c r="K1977">
        <v>-68.89</v>
      </c>
      <c r="L1977">
        <v>0</v>
      </c>
      <c r="M1977">
        <v>17051402</v>
      </c>
      <c r="N1977" t="s">
        <v>26</v>
      </c>
      <c r="O1977">
        <v>10</v>
      </c>
      <c r="P1977">
        <v>17</v>
      </c>
      <c r="Q1977">
        <v>5963</v>
      </c>
    </row>
    <row r="1978" spans="1:17" x14ac:dyDescent="0.25">
      <c r="A1978" t="s">
        <v>375</v>
      </c>
      <c r="B1978" t="s">
        <v>327</v>
      </c>
      <c r="C1978" t="s">
        <v>1</v>
      </c>
      <c r="D1978" t="s">
        <v>2</v>
      </c>
      <c r="E1978" t="s">
        <v>256</v>
      </c>
      <c r="F1978" t="s">
        <v>6</v>
      </c>
      <c r="G1978">
        <v>14.084</v>
      </c>
      <c r="H1978">
        <v>630714.82999999996</v>
      </c>
      <c r="I1978">
        <v>3672209.14</v>
      </c>
      <c r="J1978">
        <v>-68.89</v>
      </c>
      <c r="K1978">
        <v>-68.89</v>
      </c>
      <c r="L1978">
        <v>0</v>
      </c>
      <c r="M1978">
        <v>17051624</v>
      </c>
      <c r="N1978" t="s">
        <v>26</v>
      </c>
      <c r="O1978">
        <v>10</v>
      </c>
      <c r="P1978">
        <v>17</v>
      </c>
      <c r="Q1978">
        <v>5963</v>
      </c>
    </row>
    <row r="1979" spans="1:17" x14ac:dyDescent="0.25">
      <c r="A1979" t="s">
        <v>375</v>
      </c>
      <c r="B1979" t="s">
        <v>327</v>
      </c>
      <c r="C1979" t="s">
        <v>1</v>
      </c>
      <c r="D1979" t="s">
        <v>2</v>
      </c>
      <c r="E1979" t="s">
        <v>134</v>
      </c>
      <c r="F1979" t="s">
        <v>4</v>
      </c>
      <c r="G1979">
        <v>14.25193</v>
      </c>
      <c r="H1979">
        <v>630714.82999999996</v>
      </c>
      <c r="I1979">
        <v>3672209.14</v>
      </c>
      <c r="J1979">
        <v>-68.89</v>
      </c>
      <c r="K1979">
        <v>-68.89</v>
      </c>
      <c r="L1979">
        <v>0</v>
      </c>
      <c r="M1979">
        <v>17051402</v>
      </c>
      <c r="N1979" t="s">
        <v>26</v>
      </c>
      <c r="O1979">
        <v>10</v>
      </c>
      <c r="P1979">
        <v>17</v>
      </c>
      <c r="Q1979">
        <v>5963</v>
      </c>
    </row>
    <row r="1980" spans="1:17" x14ac:dyDescent="0.25">
      <c r="A1980" t="s">
        <v>375</v>
      </c>
      <c r="B1980" t="s">
        <v>327</v>
      </c>
      <c r="C1980" t="s">
        <v>1</v>
      </c>
      <c r="D1980" t="s">
        <v>2</v>
      </c>
      <c r="E1980" t="s">
        <v>134</v>
      </c>
      <c r="F1980" t="s">
        <v>6</v>
      </c>
      <c r="G1980">
        <v>14.084</v>
      </c>
      <c r="H1980">
        <v>630714.82999999996</v>
      </c>
      <c r="I1980">
        <v>3672209.14</v>
      </c>
      <c r="J1980">
        <v>-68.89</v>
      </c>
      <c r="K1980">
        <v>-68.89</v>
      </c>
      <c r="L1980">
        <v>0</v>
      </c>
      <c r="M1980">
        <v>17051624</v>
      </c>
      <c r="N1980" t="s">
        <v>26</v>
      </c>
      <c r="O1980">
        <v>10</v>
      </c>
      <c r="P1980">
        <v>17</v>
      </c>
      <c r="Q1980">
        <v>5963</v>
      </c>
    </row>
    <row r="1981" spans="1:17" x14ac:dyDescent="0.25">
      <c r="A1981" t="s">
        <v>375</v>
      </c>
      <c r="B1981" t="s">
        <v>327</v>
      </c>
      <c r="C1981" t="s">
        <v>1</v>
      </c>
      <c r="D1981" t="s">
        <v>2</v>
      </c>
      <c r="E1981" t="s">
        <v>141</v>
      </c>
      <c r="F1981" t="s">
        <v>4</v>
      </c>
      <c r="G1981">
        <v>216.77405999999999</v>
      </c>
      <c r="H1981">
        <v>630496.68000000005</v>
      </c>
      <c r="I1981">
        <v>3672375.09</v>
      </c>
      <c r="J1981">
        <v>-69.430000000000007</v>
      </c>
      <c r="K1981">
        <v>-69.430000000000007</v>
      </c>
      <c r="L1981">
        <v>0</v>
      </c>
      <c r="M1981">
        <v>17050823</v>
      </c>
      <c r="N1981" t="s">
        <v>26</v>
      </c>
      <c r="O1981">
        <v>10</v>
      </c>
      <c r="P1981">
        <v>17</v>
      </c>
      <c r="Q1981">
        <v>5963</v>
      </c>
    </row>
    <row r="1982" spans="1:17" x14ac:dyDescent="0.25">
      <c r="A1982" t="s">
        <v>375</v>
      </c>
      <c r="B1982" t="s">
        <v>327</v>
      </c>
      <c r="C1982" t="s">
        <v>1</v>
      </c>
      <c r="D1982" t="s">
        <v>2</v>
      </c>
      <c r="E1982" t="s">
        <v>141</v>
      </c>
      <c r="F1982" t="s">
        <v>6</v>
      </c>
      <c r="G1982">
        <v>186.83169000000001</v>
      </c>
      <c r="H1982">
        <v>630448.19999999995</v>
      </c>
      <c r="I1982">
        <v>3672375.09</v>
      </c>
      <c r="J1982">
        <v>-69.53</v>
      </c>
      <c r="K1982">
        <v>-69.53</v>
      </c>
      <c r="L1982">
        <v>0</v>
      </c>
      <c r="M1982">
        <v>17072805</v>
      </c>
      <c r="N1982" t="s">
        <v>26</v>
      </c>
      <c r="O1982">
        <v>10</v>
      </c>
      <c r="P1982">
        <v>17</v>
      </c>
      <c r="Q1982">
        <v>5963</v>
      </c>
    </row>
    <row r="1983" spans="1:17" x14ac:dyDescent="0.25">
      <c r="A1983" t="s">
        <v>375</v>
      </c>
      <c r="B1983" t="s">
        <v>327</v>
      </c>
      <c r="C1983" t="s">
        <v>1</v>
      </c>
      <c r="D1983" t="s">
        <v>2</v>
      </c>
      <c r="E1983" t="s">
        <v>142</v>
      </c>
      <c r="F1983" t="s">
        <v>4</v>
      </c>
      <c r="G1983">
        <v>206.18853999999999</v>
      </c>
      <c r="H1983">
        <v>630496.68000000005</v>
      </c>
      <c r="I1983">
        <v>3672375.09</v>
      </c>
      <c r="J1983">
        <v>-69.430000000000007</v>
      </c>
      <c r="K1983">
        <v>-69.430000000000007</v>
      </c>
      <c r="L1983">
        <v>0</v>
      </c>
      <c r="M1983">
        <v>17050823</v>
      </c>
      <c r="N1983" t="s">
        <v>26</v>
      </c>
      <c r="O1983">
        <v>10</v>
      </c>
      <c r="P1983">
        <v>17</v>
      </c>
      <c r="Q1983">
        <v>5963</v>
      </c>
    </row>
    <row r="1984" spans="1:17" x14ac:dyDescent="0.25">
      <c r="A1984" t="s">
        <v>375</v>
      </c>
      <c r="B1984" t="s">
        <v>327</v>
      </c>
      <c r="C1984" t="s">
        <v>1</v>
      </c>
      <c r="D1984" t="s">
        <v>2</v>
      </c>
      <c r="E1984" t="s">
        <v>142</v>
      </c>
      <c r="F1984" t="s">
        <v>6</v>
      </c>
      <c r="G1984">
        <v>189.88994</v>
      </c>
      <c r="H1984">
        <v>630448.19999999995</v>
      </c>
      <c r="I1984">
        <v>3672375.09</v>
      </c>
      <c r="J1984">
        <v>-69.53</v>
      </c>
      <c r="K1984">
        <v>-69.53</v>
      </c>
      <c r="L1984">
        <v>0</v>
      </c>
      <c r="M1984">
        <v>17072321</v>
      </c>
      <c r="N1984" t="s">
        <v>26</v>
      </c>
      <c r="O1984">
        <v>10</v>
      </c>
      <c r="P1984">
        <v>17</v>
      </c>
      <c r="Q1984">
        <v>5963</v>
      </c>
    </row>
    <row r="1985" spans="1:17" x14ac:dyDescent="0.25">
      <c r="A1985" t="s">
        <v>375</v>
      </c>
      <c r="B1985" t="s">
        <v>327</v>
      </c>
      <c r="C1985" t="s">
        <v>1</v>
      </c>
      <c r="D1985" t="s">
        <v>2</v>
      </c>
      <c r="E1985" t="s">
        <v>143</v>
      </c>
      <c r="F1985" t="s">
        <v>4</v>
      </c>
      <c r="G1985">
        <v>185.22117</v>
      </c>
      <c r="H1985">
        <v>630520.92000000004</v>
      </c>
      <c r="I1985">
        <v>3672375.09</v>
      </c>
      <c r="J1985">
        <v>-69.39</v>
      </c>
      <c r="K1985">
        <v>-69.39</v>
      </c>
      <c r="L1985">
        <v>0</v>
      </c>
      <c r="M1985">
        <v>17012016</v>
      </c>
      <c r="N1985" t="s">
        <v>26</v>
      </c>
      <c r="O1985">
        <v>10</v>
      </c>
      <c r="P1985">
        <v>17</v>
      </c>
      <c r="Q1985">
        <v>5963</v>
      </c>
    </row>
    <row r="1986" spans="1:17" x14ac:dyDescent="0.25">
      <c r="A1986" t="s">
        <v>375</v>
      </c>
      <c r="B1986" t="s">
        <v>327</v>
      </c>
      <c r="C1986" t="s">
        <v>1</v>
      </c>
      <c r="D1986" t="s">
        <v>2</v>
      </c>
      <c r="E1986" t="s">
        <v>143</v>
      </c>
      <c r="F1986" t="s">
        <v>6</v>
      </c>
      <c r="G1986">
        <v>178.48258999999999</v>
      </c>
      <c r="H1986">
        <v>630448.19999999995</v>
      </c>
      <c r="I1986">
        <v>3672375.09</v>
      </c>
      <c r="J1986">
        <v>-69.53</v>
      </c>
      <c r="K1986">
        <v>-69.53</v>
      </c>
      <c r="L1986">
        <v>0</v>
      </c>
      <c r="M1986">
        <v>17072321</v>
      </c>
      <c r="N1986" t="s">
        <v>26</v>
      </c>
      <c r="O1986">
        <v>10</v>
      </c>
      <c r="P1986">
        <v>17</v>
      </c>
      <c r="Q1986">
        <v>5963</v>
      </c>
    </row>
    <row r="1987" spans="1:17" x14ac:dyDescent="0.25">
      <c r="A1987" t="s">
        <v>375</v>
      </c>
      <c r="B1987" t="s">
        <v>327</v>
      </c>
      <c r="C1987" t="s">
        <v>1</v>
      </c>
      <c r="D1987" t="s">
        <v>2</v>
      </c>
      <c r="E1987" t="s">
        <v>135</v>
      </c>
      <c r="F1987" t="s">
        <v>4</v>
      </c>
      <c r="G1987">
        <v>164.77497</v>
      </c>
      <c r="H1987">
        <v>630569.4</v>
      </c>
      <c r="I1987">
        <v>3672375.09</v>
      </c>
      <c r="J1987">
        <v>-69.3</v>
      </c>
      <c r="K1987">
        <v>-69.3</v>
      </c>
      <c r="L1987">
        <v>0</v>
      </c>
      <c r="M1987">
        <v>17070804</v>
      </c>
      <c r="N1987" t="s">
        <v>26</v>
      </c>
      <c r="O1987">
        <v>10</v>
      </c>
      <c r="P1987">
        <v>17</v>
      </c>
      <c r="Q1987">
        <v>5963</v>
      </c>
    </row>
    <row r="1988" spans="1:17" x14ac:dyDescent="0.25">
      <c r="A1988" t="s">
        <v>375</v>
      </c>
      <c r="B1988" t="s">
        <v>327</v>
      </c>
      <c r="C1988" t="s">
        <v>1</v>
      </c>
      <c r="D1988" t="s">
        <v>2</v>
      </c>
      <c r="E1988" t="s">
        <v>135</v>
      </c>
      <c r="F1988" t="s">
        <v>6</v>
      </c>
      <c r="G1988">
        <v>128.36973</v>
      </c>
      <c r="H1988">
        <v>630448.19999999995</v>
      </c>
      <c r="I1988">
        <v>3672375.09</v>
      </c>
      <c r="J1988">
        <v>-69.53</v>
      </c>
      <c r="K1988">
        <v>-69.53</v>
      </c>
      <c r="L1988">
        <v>0</v>
      </c>
      <c r="M1988">
        <v>17072806</v>
      </c>
      <c r="N1988" t="s">
        <v>26</v>
      </c>
      <c r="O1988">
        <v>10</v>
      </c>
      <c r="P1988">
        <v>17</v>
      </c>
      <c r="Q1988">
        <v>5963</v>
      </c>
    </row>
    <row r="1989" spans="1:17" x14ac:dyDescent="0.25">
      <c r="A1989" t="s">
        <v>375</v>
      </c>
      <c r="B1989" t="s">
        <v>327</v>
      </c>
      <c r="C1989" t="s">
        <v>1</v>
      </c>
      <c r="D1989" t="s">
        <v>2</v>
      </c>
      <c r="E1989" t="s">
        <v>136</v>
      </c>
      <c r="F1989" t="s">
        <v>4</v>
      </c>
      <c r="G1989">
        <v>131.61330000000001</v>
      </c>
      <c r="H1989">
        <v>630569.4</v>
      </c>
      <c r="I1989">
        <v>3672375.09</v>
      </c>
      <c r="J1989">
        <v>-69.3</v>
      </c>
      <c r="K1989">
        <v>-69.3</v>
      </c>
      <c r="L1989">
        <v>0</v>
      </c>
      <c r="M1989">
        <v>17070804</v>
      </c>
      <c r="N1989" t="s">
        <v>26</v>
      </c>
      <c r="O1989">
        <v>10</v>
      </c>
      <c r="P1989">
        <v>17</v>
      </c>
      <c r="Q1989">
        <v>5963</v>
      </c>
    </row>
    <row r="1990" spans="1:17" x14ac:dyDescent="0.25">
      <c r="A1990" t="s">
        <v>375</v>
      </c>
      <c r="B1990" t="s">
        <v>327</v>
      </c>
      <c r="C1990" t="s">
        <v>1</v>
      </c>
      <c r="D1990" t="s">
        <v>2</v>
      </c>
      <c r="E1990" t="s">
        <v>136</v>
      </c>
      <c r="F1990" t="s">
        <v>6</v>
      </c>
      <c r="G1990">
        <v>121.45917</v>
      </c>
      <c r="H1990">
        <v>630423.97</v>
      </c>
      <c r="I1990">
        <v>3672375.09</v>
      </c>
      <c r="J1990">
        <v>-69.58</v>
      </c>
      <c r="K1990">
        <v>-69.58</v>
      </c>
      <c r="L1990">
        <v>0</v>
      </c>
      <c r="M1990">
        <v>17090202</v>
      </c>
      <c r="N1990" t="s">
        <v>26</v>
      </c>
      <c r="O1990">
        <v>10</v>
      </c>
      <c r="P1990">
        <v>17</v>
      </c>
      <c r="Q1990">
        <v>5963</v>
      </c>
    </row>
    <row r="1991" spans="1:17" x14ac:dyDescent="0.25">
      <c r="A1991" t="s">
        <v>375</v>
      </c>
      <c r="B1991" t="s">
        <v>327</v>
      </c>
      <c r="C1991" t="s">
        <v>1</v>
      </c>
      <c r="D1991" t="s">
        <v>2</v>
      </c>
      <c r="E1991" t="s">
        <v>137</v>
      </c>
      <c r="F1991" t="s">
        <v>4</v>
      </c>
      <c r="G1991">
        <v>120.6339</v>
      </c>
      <c r="H1991">
        <v>630423.97</v>
      </c>
      <c r="I1991">
        <v>3672375.09</v>
      </c>
      <c r="J1991">
        <v>-69.58</v>
      </c>
      <c r="K1991">
        <v>-69.58</v>
      </c>
      <c r="L1991">
        <v>0</v>
      </c>
      <c r="M1991">
        <v>17050824</v>
      </c>
      <c r="N1991" t="s">
        <v>26</v>
      </c>
      <c r="O1991">
        <v>10</v>
      </c>
      <c r="P1991">
        <v>17</v>
      </c>
      <c r="Q1991">
        <v>5963</v>
      </c>
    </row>
    <row r="1992" spans="1:17" x14ac:dyDescent="0.25">
      <c r="A1992" t="s">
        <v>375</v>
      </c>
      <c r="B1992" t="s">
        <v>327</v>
      </c>
      <c r="C1992" t="s">
        <v>1</v>
      </c>
      <c r="D1992" t="s">
        <v>2</v>
      </c>
      <c r="E1992" t="s">
        <v>137</v>
      </c>
      <c r="F1992" t="s">
        <v>6</v>
      </c>
      <c r="G1992">
        <v>118.46392</v>
      </c>
      <c r="H1992">
        <v>630423.97</v>
      </c>
      <c r="I1992">
        <v>3672375.09</v>
      </c>
      <c r="J1992">
        <v>-69.58</v>
      </c>
      <c r="K1992">
        <v>-69.58</v>
      </c>
      <c r="L1992">
        <v>0</v>
      </c>
      <c r="M1992">
        <v>17090202</v>
      </c>
      <c r="N1992" t="s">
        <v>26</v>
      </c>
      <c r="O1992">
        <v>10</v>
      </c>
      <c r="P1992">
        <v>17</v>
      </c>
      <c r="Q1992">
        <v>5963</v>
      </c>
    </row>
    <row r="1993" spans="1:17" x14ac:dyDescent="0.25">
      <c r="A1993" t="s">
        <v>375</v>
      </c>
      <c r="B1993" t="s">
        <v>327</v>
      </c>
      <c r="C1993" t="s">
        <v>1</v>
      </c>
      <c r="D1993" t="s">
        <v>2</v>
      </c>
      <c r="E1993" t="s">
        <v>138</v>
      </c>
      <c r="F1993" t="s">
        <v>4</v>
      </c>
      <c r="G1993">
        <v>182.51042000000001</v>
      </c>
      <c r="H1993">
        <v>630496.68000000005</v>
      </c>
      <c r="I1993">
        <v>3672375.09</v>
      </c>
      <c r="J1993">
        <v>-69.430000000000007</v>
      </c>
      <c r="K1993">
        <v>-69.430000000000007</v>
      </c>
      <c r="L1993">
        <v>0</v>
      </c>
      <c r="M1993">
        <v>17050823</v>
      </c>
      <c r="N1993" t="s">
        <v>26</v>
      </c>
      <c r="O1993">
        <v>10</v>
      </c>
      <c r="P1993">
        <v>17</v>
      </c>
      <c r="Q1993">
        <v>5963</v>
      </c>
    </row>
    <row r="1994" spans="1:17" x14ac:dyDescent="0.25">
      <c r="A1994" t="s">
        <v>375</v>
      </c>
      <c r="B1994" t="s">
        <v>327</v>
      </c>
      <c r="C1994" t="s">
        <v>1</v>
      </c>
      <c r="D1994" t="s">
        <v>2</v>
      </c>
      <c r="E1994" t="s">
        <v>138</v>
      </c>
      <c r="F1994" t="s">
        <v>6</v>
      </c>
      <c r="G1994">
        <v>155.09018</v>
      </c>
      <c r="H1994">
        <v>630448.19999999995</v>
      </c>
      <c r="I1994">
        <v>3672375.09</v>
      </c>
      <c r="J1994">
        <v>-69.53</v>
      </c>
      <c r="K1994">
        <v>-69.53</v>
      </c>
      <c r="L1994">
        <v>0</v>
      </c>
      <c r="M1994">
        <v>17071601</v>
      </c>
      <c r="N1994" t="s">
        <v>26</v>
      </c>
      <c r="O1994">
        <v>10</v>
      </c>
      <c r="P1994">
        <v>17</v>
      </c>
      <c r="Q1994">
        <v>5963</v>
      </c>
    </row>
    <row r="1995" spans="1:17" x14ac:dyDescent="0.25">
      <c r="A1995" t="s">
        <v>375</v>
      </c>
      <c r="B1995" t="s">
        <v>327</v>
      </c>
      <c r="C1995" t="s">
        <v>1</v>
      </c>
      <c r="D1995" t="s">
        <v>2</v>
      </c>
      <c r="E1995" t="s">
        <v>139</v>
      </c>
      <c r="F1995" t="s">
        <v>4</v>
      </c>
      <c r="G1995">
        <v>174.95352</v>
      </c>
      <c r="H1995">
        <v>630496.68000000005</v>
      </c>
      <c r="I1995">
        <v>3672375.09</v>
      </c>
      <c r="J1995">
        <v>-69.430000000000007</v>
      </c>
      <c r="K1995">
        <v>-69.430000000000007</v>
      </c>
      <c r="L1995">
        <v>0</v>
      </c>
      <c r="M1995">
        <v>17050823</v>
      </c>
      <c r="N1995" t="s">
        <v>26</v>
      </c>
      <c r="O1995">
        <v>10</v>
      </c>
      <c r="P1995">
        <v>17</v>
      </c>
      <c r="Q1995">
        <v>5963</v>
      </c>
    </row>
    <row r="1996" spans="1:17" x14ac:dyDescent="0.25">
      <c r="A1996" t="s">
        <v>375</v>
      </c>
      <c r="B1996" t="s">
        <v>327</v>
      </c>
      <c r="C1996" t="s">
        <v>1</v>
      </c>
      <c r="D1996" t="s">
        <v>2</v>
      </c>
      <c r="E1996" t="s">
        <v>139</v>
      </c>
      <c r="F1996" t="s">
        <v>6</v>
      </c>
      <c r="G1996">
        <v>159.86408</v>
      </c>
      <c r="H1996">
        <v>630448.19999999995</v>
      </c>
      <c r="I1996">
        <v>3672375.09</v>
      </c>
      <c r="J1996">
        <v>-69.53</v>
      </c>
      <c r="K1996">
        <v>-69.53</v>
      </c>
      <c r="L1996">
        <v>0</v>
      </c>
      <c r="M1996">
        <v>17071504</v>
      </c>
      <c r="N1996" t="s">
        <v>26</v>
      </c>
      <c r="O1996">
        <v>10</v>
      </c>
      <c r="P1996">
        <v>17</v>
      </c>
      <c r="Q1996">
        <v>5963</v>
      </c>
    </row>
    <row r="1997" spans="1:17" x14ac:dyDescent="0.25">
      <c r="A1997" t="s">
        <v>375</v>
      </c>
      <c r="B1997" t="s">
        <v>327</v>
      </c>
      <c r="C1997" t="s">
        <v>1</v>
      </c>
      <c r="D1997" t="s">
        <v>2</v>
      </c>
      <c r="E1997" t="s">
        <v>140</v>
      </c>
      <c r="F1997" t="s">
        <v>4</v>
      </c>
      <c r="G1997">
        <v>160.36698999999999</v>
      </c>
      <c r="H1997">
        <v>630448.19999999995</v>
      </c>
      <c r="I1997">
        <v>3672375.09</v>
      </c>
      <c r="J1997">
        <v>-69.53</v>
      </c>
      <c r="K1997">
        <v>-69.53</v>
      </c>
      <c r="L1997">
        <v>0</v>
      </c>
      <c r="M1997">
        <v>17021723</v>
      </c>
      <c r="N1997" t="s">
        <v>26</v>
      </c>
      <c r="O1997">
        <v>10</v>
      </c>
      <c r="P1997">
        <v>17</v>
      </c>
      <c r="Q1997">
        <v>5963</v>
      </c>
    </row>
    <row r="1998" spans="1:17" x14ac:dyDescent="0.25">
      <c r="A1998" t="s">
        <v>375</v>
      </c>
      <c r="B1998" t="s">
        <v>327</v>
      </c>
      <c r="C1998" t="s">
        <v>1</v>
      </c>
      <c r="D1998" t="s">
        <v>2</v>
      </c>
      <c r="E1998" t="s">
        <v>140</v>
      </c>
      <c r="F1998" t="s">
        <v>6</v>
      </c>
      <c r="G1998">
        <v>152.13715999999999</v>
      </c>
      <c r="H1998">
        <v>630448.19999999995</v>
      </c>
      <c r="I1998">
        <v>3672375.09</v>
      </c>
      <c r="J1998">
        <v>-69.53</v>
      </c>
      <c r="K1998">
        <v>-69.53</v>
      </c>
      <c r="L1998">
        <v>0</v>
      </c>
      <c r="M1998">
        <v>17071601</v>
      </c>
      <c r="N1998" t="s">
        <v>26</v>
      </c>
      <c r="O1998">
        <v>10</v>
      </c>
      <c r="P1998">
        <v>17</v>
      </c>
      <c r="Q1998">
        <v>5963</v>
      </c>
    </row>
    <row r="1999" spans="1:17" x14ac:dyDescent="0.25">
      <c r="A1999" t="s">
        <v>375</v>
      </c>
      <c r="B1999" t="s">
        <v>328</v>
      </c>
      <c r="C1999" t="s">
        <v>1</v>
      </c>
      <c r="D1999" t="s">
        <v>9</v>
      </c>
      <c r="E1999" t="s">
        <v>3</v>
      </c>
      <c r="F1999" t="s">
        <v>4</v>
      </c>
      <c r="G1999">
        <v>114.45986000000001</v>
      </c>
      <c r="H1999">
        <v>630399.73</v>
      </c>
      <c r="I1999">
        <v>3672375.09</v>
      </c>
      <c r="J1999">
        <v>-69.62</v>
      </c>
      <c r="K1999">
        <v>-69.62</v>
      </c>
      <c r="L1999">
        <v>0</v>
      </c>
      <c r="M1999">
        <v>17072824</v>
      </c>
      <c r="N1999" t="s">
        <v>26</v>
      </c>
      <c r="O1999">
        <v>10</v>
      </c>
      <c r="P1999">
        <v>17</v>
      </c>
      <c r="Q1999">
        <v>5963</v>
      </c>
    </row>
    <row r="2000" spans="1:17" x14ac:dyDescent="0.25">
      <c r="A2000" t="s">
        <v>375</v>
      </c>
      <c r="B2000" t="s">
        <v>328</v>
      </c>
      <c r="C2000" t="s">
        <v>1</v>
      </c>
      <c r="D2000" t="s">
        <v>9</v>
      </c>
      <c r="E2000" t="s">
        <v>3</v>
      </c>
      <c r="F2000" t="s">
        <v>6</v>
      </c>
      <c r="G2000">
        <v>93.923990000000003</v>
      </c>
      <c r="H2000">
        <v>630423.97</v>
      </c>
      <c r="I2000">
        <v>3672375.09</v>
      </c>
      <c r="J2000">
        <v>-69.58</v>
      </c>
      <c r="K2000">
        <v>-69.58</v>
      </c>
      <c r="L2000">
        <v>0</v>
      </c>
      <c r="M2000">
        <v>17072824</v>
      </c>
      <c r="N2000" t="s">
        <v>26</v>
      </c>
      <c r="O2000">
        <v>10</v>
      </c>
      <c r="P2000">
        <v>17</v>
      </c>
      <c r="Q2000">
        <v>5963</v>
      </c>
    </row>
    <row r="2001" spans="1:17" x14ac:dyDescent="0.25">
      <c r="A2001" t="s">
        <v>375</v>
      </c>
      <c r="B2001" t="s">
        <v>328</v>
      </c>
      <c r="C2001" t="s">
        <v>1</v>
      </c>
      <c r="D2001" t="s">
        <v>9</v>
      </c>
      <c r="E2001" t="s">
        <v>255</v>
      </c>
      <c r="F2001" t="s">
        <v>4</v>
      </c>
      <c r="G2001">
        <v>114.45986000000001</v>
      </c>
      <c r="H2001">
        <v>630399.73</v>
      </c>
      <c r="I2001">
        <v>3672375.09</v>
      </c>
      <c r="J2001">
        <v>-69.62</v>
      </c>
      <c r="K2001">
        <v>-69.62</v>
      </c>
      <c r="L2001">
        <v>0</v>
      </c>
      <c r="M2001">
        <v>17072824</v>
      </c>
      <c r="N2001" t="s">
        <v>26</v>
      </c>
      <c r="O2001">
        <v>10</v>
      </c>
      <c r="P2001">
        <v>17</v>
      </c>
      <c r="Q2001">
        <v>5963</v>
      </c>
    </row>
    <row r="2002" spans="1:17" x14ac:dyDescent="0.25">
      <c r="A2002" t="s">
        <v>375</v>
      </c>
      <c r="B2002" t="s">
        <v>328</v>
      </c>
      <c r="C2002" t="s">
        <v>1</v>
      </c>
      <c r="D2002" t="s">
        <v>9</v>
      </c>
      <c r="E2002" t="s">
        <v>255</v>
      </c>
      <c r="F2002" t="s">
        <v>6</v>
      </c>
      <c r="G2002">
        <v>93.923990000000003</v>
      </c>
      <c r="H2002">
        <v>630423.97</v>
      </c>
      <c r="I2002">
        <v>3672375.09</v>
      </c>
      <c r="J2002">
        <v>-69.58</v>
      </c>
      <c r="K2002">
        <v>-69.58</v>
      </c>
      <c r="L2002">
        <v>0</v>
      </c>
      <c r="M2002">
        <v>17072824</v>
      </c>
      <c r="N2002" t="s">
        <v>26</v>
      </c>
      <c r="O2002">
        <v>10</v>
      </c>
      <c r="P2002">
        <v>17</v>
      </c>
      <c r="Q2002">
        <v>5963</v>
      </c>
    </row>
    <row r="2003" spans="1:17" x14ac:dyDescent="0.25">
      <c r="A2003" t="s">
        <v>375</v>
      </c>
      <c r="B2003" t="s">
        <v>328</v>
      </c>
      <c r="C2003" t="s">
        <v>1</v>
      </c>
      <c r="D2003" t="s">
        <v>9</v>
      </c>
      <c r="E2003" t="s">
        <v>7</v>
      </c>
      <c r="F2003" t="s">
        <v>4</v>
      </c>
      <c r="G2003">
        <v>114.45986000000001</v>
      </c>
      <c r="H2003">
        <v>630399.73</v>
      </c>
      <c r="I2003">
        <v>3672375.09</v>
      </c>
      <c r="J2003">
        <v>-69.62</v>
      </c>
      <c r="K2003">
        <v>-69.62</v>
      </c>
      <c r="L2003">
        <v>0</v>
      </c>
      <c r="M2003">
        <v>17072824</v>
      </c>
      <c r="N2003" t="s">
        <v>26</v>
      </c>
      <c r="O2003">
        <v>10</v>
      </c>
      <c r="P2003">
        <v>17</v>
      </c>
      <c r="Q2003">
        <v>5963</v>
      </c>
    </row>
    <row r="2004" spans="1:17" x14ac:dyDescent="0.25">
      <c r="A2004" t="s">
        <v>375</v>
      </c>
      <c r="B2004" t="s">
        <v>328</v>
      </c>
      <c r="C2004" t="s">
        <v>1</v>
      </c>
      <c r="D2004" t="s">
        <v>9</v>
      </c>
      <c r="E2004" t="s">
        <v>7</v>
      </c>
      <c r="F2004" t="s">
        <v>6</v>
      </c>
      <c r="G2004">
        <v>93.923990000000003</v>
      </c>
      <c r="H2004">
        <v>630423.97</v>
      </c>
      <c r="I2004">
        <v>3672375.09</v>
      </c>
      <c r="J2004">
        <v>-69.58</v>
      </c>
      <c r="K2004">
        <v>-69.58</v>
      </c>
      <c r="L2004">
        <v>0</v>
      </c>
      <c r="M2004">
        <v>17072824</v>
      </c>
      <c r="N2004" t="s">
        <v>26</v>
      </c>
      <c r="O2004">
        <v>10</v>
      </c>
      <c r="P2004">
        <v>17</v>
      </c>
      <c r="Q2004">
        <v>5963</v>
      </c>
    </row>
    <row r="2005" spans="1:17" x14ac:dyDescent="0.25">
      <c r="A2005" t="s">
        <v>375</v>
      </c>
      <c r="B2005" t="s">
        <v>328</v>
      </c>
      <c r="C2005" t="s">
        <v>1</v>
      </c>
      <c r="D2005" t="s">
        <v>9</v>
      </c>
      <c r="E2005" t="s">
        <v>252</v>
      </c>
      <c r="F2005" t="s">
        <v>4</v>
      </c>
      <c r="G2005">
        <v>46.507750000000001</v>
      </c>
      <c r="H2005">
        <v>630423.97</v>
      </c>
      <c r="I2005">
        <v>3672375.09</v>
      </c>
      <c r="J2005">
        <v>-69.58</v>
      </c>
      <c r="K2005">
        <v>-69.58</v>
      </c>
      <c r="L2005">
        <v>0</v>
      </c>
      <c r="M2005">
        <v>17072824</v>
      </c>
      <c r="N2005" t="s">
        <v>26</v>
      </c>
      <c r="O2005">
        <v>10</v>
      </c>
      <c r="P2005">
        <v>17</v>
      </c>
      <c r="Q2005">
        <v>5963</v>
      </c>
    </row>
    <row r="2006" spans="1:17" x14ac:dyDescent="0.25">
      <c r="A2006" t="s">
        <v>375</v>
      </c>
      <c r="B2006" t="s">
        <v>328</v>
      </c>
      <c r="C2006" t="s">
        <v>1</v>
      </c>
      <c r="D2006" t="s">
        <v>9</v>
      </c>
      <c r="E2006" t="s">
        <v>252</v>
      </c>
      <c r="F2006" t="s">
        <v>6</v>
      </c>
      <c r="G2006">
        <v>43.590809999999998</v>
      </c>
      <c r="H2006">
        <v>630423.97</v>
      </c>
      <c r="I2006">
        <v>3672375.09</v>
      </c>
      <c r="J2006">
        <v>-69.58</v>
      </c>
      <c r="K2006">
        <v>-69.58</v>
      </c>
      <c r="L2006">
        <v>0</v>
      </c>
      <c r="M2006">
        <v>17072924</v>
      </c>
      <c r="N2006" t="s">
        <v>26</v>
      </c>
      <c r="O2006">
        <v>10</v>
      </c>
      <c r="P2006">
        <v>17</v>
      </c>
      <c r="Q2006">
        <v>5963</v>
      </c>
    </row>
    <row r="2007" spans="1:17" x14ac:dyDescent="0.25">
      <c r="A2007" t="s">
        <v>375</v>
      </c>
      <c r="B2007" t="s">
        <v>328</v>
      </c>
      <c r="C2007" t="s">
        <v>1</v>
      </c>
      <c r="D2007" t="s">
        <v>9</v>
      </c>
      <c r="E2007" t="s">
        <v>253</v>
      </c>
      <c r="F2007" t="s">
        <v>4</v>
      </c>
      <c r="G2007">
        <v>32.875439999999998</v>
      </c>
      <c r="H2007">
        <v>630399.73</v>
      </c>
      <c r="I2007">
        <v>3672375.09</v>
      </c>
      <c r="J2007">
        <v>-69.62</v>
      </c>
      <c r="K2007">
        <v>-69.62</v>
      </c>
      <c r="L2007">
        <v>0</v>
      </c>
      <c r="M2007">
        <v>17072824</v>
      </c>
      <c r="N2007" t="s">
        <v>26</v>
      </c>
      <c r="O2007">
        <v>10</v>
      </c>
      <c r="P2007">
        <v>17</v>
      </c>
      <c r="Q2007">
        <v>5963</v>
      </c>
    </row>
    <row r="2008" spans="1:17" x14ac:dyDescent="0.25">
      <c r="A2008" t="s">
        <v>375</v>
      </c>
      <c r="B2008" t="s">
        <v>328</v>
      </c>
      <c r="C2008" t="s">
        <v>1</v>
      </c>
      <c r="D2008" t="s">
        <v>9</v>
      </c>
      <c r="E2008" t="s">
        <v>253</v>
      </c>
      <c r="F2008" t="s">
        <v>6</v>
      </c>
      <c r="G2008">
        <v>25.605270000000001</v>
      </c>
      <c r="H2008">
        <v>630423.97</v>
      </c>
      <c r="I2008">
        <v>3672375.09</v>
      </c>
      <c r="J2008">
        <v>-69.58</v>
      </c>
      <c r="K2008">
        <v>-69.58</v>
      </c>
      <c r="L2008">
        <v>0</v>
      </c>
      <c r="M2008">
        <v>17090208</v>
      </c>
      <c r="N2008" t="s">
        <v>26</v>
      </c>
      <c r="O2008">
        <v>10</v>
      </c>
      <c r="P2008">
        <v>17</v>
      </c>
      <c r="Q2008">
        <v>5963</v>
      </c>
    </row>
    <row r="2009" spans="1:17" x14ac:dyDescent="0.25">
      <c r="A2009" t="s">
        <v>375</v>
      </c>
      <c r="B2009" t="s">
        <v>328</v>
      </c>
      <c r="C2009" t="s">
        <v>1</v>
      </c>
      <c r="D2009" t="s">
        <v>9</v>
      </c>
      <c r="E2009" t="s">
        <v>254</v>
      </c>
      <c r="F2009" t="s">
        <v>4</v>
      </c>
      <c r="G2009">
        <v>36.511920000000003</v>
      </c>
      <c r="H2009">
        <v>630399.73</v>
      </c>
      <c r="I2009">
        <v>3672375.09</v>
      </c>
      <c r="J2009">
        <v>-69.62</v>
      </c>
      <c r="K2009">
        <v>-69.62</v>
      </c>
      <c r="L2009">
        <v>0</v>
      </c>
      <c r="M2009">
        <v>17072824</v>
      </c>
      <c r="N2009" t="s">
        <v>26</v>
      </c>
      <c r="O2009">
        <v>10</v>
      </c>
      <c r="P2009">
        <v>17</v>
      </c>
      <c r="Q2009">
        <v>5963</v>
      </c>
    </row>
    <row r="2010" spans="1:17" x14ac:dyDescent="0.25">
      <c r="A2010" t="s">
        <v>375</v>
      </c>
      <c r="B2010" t="s">
        <v>328</v>
      </c>
      <c r="C2010" t="s">
        <v>1</v>
      </c>
      <c r="D2010" t="s">
        <v>9</v>
      </c>
      <c r="E2010" t="s">
        <v>254</v>
      </c>
      <c r="F2010" t="s">
        <v>6</v>
      </c>
      <c r="G2010">
        <v>32.139049999999997</v>
      </c>
      <c r="H2010">
        <v>630399.73</v>
      </c>
      <c r="I2010">
        <v>3672375.09</v>
      </c>
      <c r="J2010">
        <v>-69.62</v>
      </c>
      <c r="K2010">
        <v>-69.62</v>
      </c>
      <c r="L2010">
        <v>0</v>
      </c>
      <c r="M2010">
        <v>17090208</v>
      </c>
      <c r="N2010" t="s">
        <v>26</v>
      </c>
      <c r="O2010">
        <v>10</v>
      </c>
      <c r="P2010">
        <v>17</v>
      </c>
      <c r="Q2010">
        <v>5963</v>
      </c>
    </row>
    <row r="2011" spans="1:17" x14ac:dyDescent="0.25">
      <c r="A2011" t="s">
        <v>375</v>
      </c>
      <c r="B2011" t="s">
        <v>328</v>
      </c>
      <c r="C2011" t="s">
        <v>1</v>
      </c>
      <c r="D2011" t="s">
        <v>9</v>
      </c>
      <c r="E2011" t="s">
        <v>256</v>
      </c>
      <c r="F2011" t="s">
        <v>4</v>
      </c>
      <c r="G2011">
        <v>1.3249899999999999</v>
      </c>
      <c r="H2011">
        <v>630714.82999999996</v>
      </c>
      <c r="I2011">
        <v>3672256.55</v>
      </c>
      <c r="J2011">
        <v>-68.92</v>
      </c>
      <c r="K2011">
        <v>-68.92</v>
      </c>
      <c r="L2011">
        <v>0</v>
      </c>
      <c r="M2011">
        <v>17011924</v>
      </c>
      <c r="N2011" t="s">
        <v>26</v>
      </c>
      <c r="O2011">
        <v>10</v>
      </c>
      <c r="P2011">
        <v>17</v>
      </c>
      <c r="Q2011">
        <v>5963</v>
      </c>
    </row>
    <row r="2012" spans="1:17" x14ac:dyDescent="0.25">
      <c r="A2012" t="s">
        <v>375</v>
      </c>
      <c r="B2012" t="s">
        <v>328</v>
      </c>
      <c r="C2012" t="s">
        <v>1</v>
      </c>
      <c r="D2012" t="s">
        <v>9</v>
      </c>
      <c r="E2012" t="s">
        <v>256</v>
      </c>
      <c r="F2012" t="s">
        <v>6</v>
      </c>
      <c r="G2012">
        <v>1.15757</v>
      </c>
      <c r="H2012">
        <v>630714.82999999996</v>
      </c>
      <c r="I2012">
        <v>3672209.14</v>
      </c>
      <c r="J2012">
        <v>-68.89</v>
      </c>
      <c r="K2012">
        <v>-68.89</v>
      </c>
      <c r="L2012">
        <v>0</v>
      </c>
      <c r="M2012">
        <v>17092024</v>
      </c>
      <c r="N2012" t="s">
        <v>26</v>
      </c>
      <c r="O2012">
        <v>10</v>
      </c>
      <c r="P2012">
        <v>17</v>
      </c>
      <c r="Q2012">
        <v>5963</v>
      </c>
    </row>
    <row r="2013" spans="1:17" x14ac:dyDescent="0.25">
      <c r="A2013" t="s">
        <v>375</v>
      </c>
      <c r="B2013" t="s">
        <v>328</v>
      </c>
      <c r="C2013" t="s">
        <v>1</v>
      </c>
      <c r="D2013" t="s">
        <v>9</v>
      </c>
      <c r="E2013" t="s">
        <v>134</v>
      </c>
      <c r="F2013" t="s">
        <v>4</v>
      </c>
      <c r="G2013">
        <v>1.3249899999999999</v>
      </c>
      <c r="H2013">
        <v>630714.82999999996</v>
      </c>
      <c r="I2013">
        <v>3672256.55</v>
      </c>
      <c r="J2013">
        <v>-68.92</v>
      </c>
      <c r="K2013">
        <v>-68.92</v>
      </c>
      <c r="L2013">
        <v>0</v>
      </c>
      <c r="M2013">
        <v>17011924</v>
      </c>
      <c r="N2013" t="s">
        <v>26</v>
      </c>
      <c r="O2013">
        <v>10</v>
      </c>
      <c r="P2013">
        <v>17</v>
      </c>
      <c r="Q2013">
        <v>5963</v>
      </c>
    </row>
    <row r="2014" spans="1:17" x14ac:dyDescent="0.25">
      <c r="A2014" t="s">
        <v>375</v>
      </c>
      <c r="B2014" t="s">
        <v>328</v>
      </c>
      <c r="C2014" t="s">
        <v>1</v>
      </c>
      <c r="D2014" t="s">
        <v>9</v>
      </c>
      <c r="E2014" t="s">
        <v>134</v>
      </c>
      <c r="F2014" t="s">
        <v>6</v>
      </c>
      <c r="G2014">
        <v>1.15757</v>
      </c>
      <c r="H2014">
        <v>630714.82999999996</v>
      </c>
      <c r="I2014">
        <v>3672209.14</v>
      </c>
      <c r="J2014">
        <v>-68.89</v>
      </c>
      <c r="K2014">
        <v>-68.89</v>
      </c>
      <c r="L2014">
        <v>0</v>
      </c>
      <c r="M2014">
        <v>17092024</v>
      </c>
      <c r="N2014" t="s">
        <v>26</v>
      </c>
      <c r="O2014">
        <v>10</v>
      </c>
      <c r="P2014">
        <v>17</v>
      </c>
      <c r="Q2014">
        <v>5963</v>
      </c>
    </row>
    <row r="2015" spans="1:17" x14ac:dyDescent="0.25">
      <c r="A2015" t="s">
        <v>375</v>
      </c>
      <c r="B2015" t="s">
        <v>328</v>
      </c>
      <c r="C2015" t="s">
        <v>1</v>
      </c>
      <c r="D2015" t="s">
        <v>9</v>
      </c>
      <c r="E2015" t="s">
        <v>141</v>
      </c>
      <c r="F2015" t="s">
        <v>4</v>
      </c>
      <c r="G2015">
        <v>15.725490000000001</v>
      </c>
      <c r="H2015">
        <v>630423.97</v>
      </c>
      <c r="I2015">
        <v>3672375.09</v>
      </c>
      <c r="J2015">
        <v>-69.58</v>
      </c>
      <c r="K2015">
        <v>-69.58</v>
      </c>
      <c r="L2015">
        <v>0</v>
      </c>
      <c r="M2015">
        <v>17072824</v>
      </c>
      <c r="N2015" t="s">
        <v>26</v>
      </c>
      <c r="O2015">
        <v>10</v>
      </c>
      <c r="P2015">
        <v>17</v>
      </c>
      <c r="Q2015">
        <v>5963</v>
      </c>
    </row>
    <row r="2016" spans="1:17" x14ac:dyDescent="0.25">
      <c r="A2016" t="s">
        <v>375</v>
      </c>
      <c r="B2016" t="s">
        <v>328</v>
      </c>
      <c r="C2016" t="s">
        <v>1</v>
      </c>
      <c r="D2016" t="s">
        <v>9</v>
      </c>
      <c r="E2016" t="s">
        <v>141</v>
      </c>
      <c r="F2016" t="s">
        <v>6</v>
      </c>
      <c r="G2016">
        <v>14.591200000000001</v>
      </c>
      <c r="H2016">
        <v>630423.97</v>
      </c>
      <c r="I2016">
        <v>3672375.09</v>
      </c>
      <c r="J2016">
        <v>-69.58</v>
      </c>
      <c r="K2016">
        <v>-69.58</v>
      </c>
      <c r="L2016">
        <v>0</v>
      </c>
      <c r="M2016">
        <v>17072924</v>
      </c>
      <c r="N2016" t="s">
        <v>26</v>
      </c>
      <c r="O2016">
        <v>10</v>
      </c>
      <c r="P2016">
        <v>17</v>
      </c>
      <c r="Q2016">
        <v>5963</v>
      </c>
    </row>
    <row r="2017" spans="1:17" x14ac:dyDescent="0.25">
      <c r="A2017" t="s">
        <v>375</v>
      </c>
      <c r="B2017" t="s">
        <v>328</v>
      </c>
      <c r="C2017" t="s">
        <v>1</v>
      </c>
      <c r="D2017" t="s">
        <v>9</v>
      </c>
      <c r="E2017" t="s">
        <v>142</v>
      </c>
      <c r="F2017" t="s">
        <v>4</v>
      </c>
      <c r="G2017">
        <v>15.758459999999999</v>
      </c>
      <c r="H2017">
        <v>630423.97</v>
      </c>
      <c r="I2017">
        <v>3672375.09</v>
      </c>
      <c r="J2017">
        <v>-69.58</v>
      </c>
      <c r="K2017">
        <v>-69.58</v>
      </c>
      <c r="L2017">
        <v>0</v>
      </c>
      <c r="M2017">
        <v>17072824</v>
      </c>
      <c r="N2017" t="s">
        <v>26</v>
      </c>
      <c r="O2017">
        <v>10</v>
      </c>
      <c r="P2017">
        <v>17</v>
      </c>
      <c r="Q2017">
        <v>5963</v>
      </c>
    </row>
    <row r="2018" spans="1:17" x14ac:dyDescent="0.25">
      <c r="A2018" t="s">
        <v>375</v>
      </c>
      <c r="B2018" t="s">
        <v>328</v>
      </c>
      <c r="C2018" t="s">
        <v>1</v>
      </c>
      <c r="D2018" t="s">
        <v>9</v>
      </c>
      <c r="E2018" t="s">
        <v>142</v>
      </c>
      <c r="F2018" t="s">
        <v>6</v>
      </c>
      <c r="G2018">
        <v>14.81616</v>
      </c>
      <c r="H2018">
        <v>630423.97</v>
      </c>
      <c r="I2018">
        <v>3672375.09</v>
      </c>
      <c r="J2018">
        <v>-69.58</v>
      </c>
      <c r="K2018">
        <v>-69.58</v>
      </c>
      <c r="L2018">
        <v>0</v>
      </c>
      <c r="M2018">
        <v>17072924</v>
      </c>
      <c r="N2018" t="s">
        <v>26</v>
      </c>
      <c r="O2018">
        <v>10</v>
      </c>
      <c r="P2018">
        <v>17</v>
      </c>
      <c r="Q2018">
        <v>5963</v>
      </c>
    </row>
    <row r="2019" spans="1:17" x14ac:dyDescent="0.25">
      <c r="A2019" t="s">
        <v>375</v>
      </c>
      <c r="B2019" t="s">
        <v>328</v>
      </c>
      <c r="C2019" t="s">
        <v>1</v>
      </c>
      <c r="D2019" t="s">
        <v>9</v>
      </c>
      <c r="E2019" t="s">
        <v>143</v>
      </c>
      <c r="F2019" t="s">
        <v>4</v>
      </c>
      <c r="G2019">
        <v>15.023809999999999</v>
      </c>
      <c r="H2019">
        <v>630423.97</v>
      </c>
      <c r="I2019">
        <v>3672375.09</v>
      </c>
      <c r="J2019">
        <v>-69.58</v>
      </c>
      <c r="K2019">
        <v>-69.58</v>
      </c>
      <c r="L2019">
        <v>0</v>
      </c>
      <c r="M2019">
        <v>17072824</v>
      </c>
      <c r="N2019" t="s">
        <v>26</v>
      </c>
      <c r="O2019">
        <v>10</v>
      </c>
      <c r="P2019">
        <v>17</v>
      </c>
      <c r="Q2019">
        <v>5963</v>
      </c>
    </row>
    <row r="2020" spans="1:17" x14ac:dyDescent="0.25">
      <c r="A2020" t="s">
        <v>375</v>
      </c>
      <c r="B2020" t="s">
        <v>328</v>
      </c>
      <c r="C2020" t="s">
        <v>1</v>
      </c>
      <c r="D2020" t="s">
        <v>9</v>
      </c>
      <c r="E2020" t="s">
        <v>143</v>
      </c>
      <c r="F2020" t="s">
        <v>6</v>
      </c>
      <c r="G2020">
        <v>14.183450000000001</v>
      </c>
      <c r="H2020">
        <v>630423.97</v>
      </c>
      <c r="I2020">
        <v>3672375.09</v>
      </c>
      <c r="J2020">
        <v>-69.58</v>
      </c>
      <c r="K2020">
        <v>-69.58</v>
      </c>
      <c r="L2020">
        <v>0</v>
      </c>
      <c r="M2020">
        <v>17072924</v>
      </c>
      <c r="N2020" t="s">
        <v>26</v>
      </c>
      <c r="O2020">
        <v>10</v>
      </c>
      <c r="P2020">
        <v>17</v>
      </c>
      <c r="Q2020">
        <v>5963</v>
      </c>
    </row>
    <row r="2021" spans="1:17" x14ac:dyDescent="0.25">
      <c r="A2021" t="s">
        <v>375</v>
      </c>
      <c r="B2021" t="s">
        <v>328</v>
      </c>
      <c r="C2021" t="s">
        <v>1</v>
      </c>
      <c r="D2021" t="s">
        <v>9</v>
      </c>
      <c r="E2021" t="s">
        <v>135</v>
      </c>
      <c r="F2021" t="s">
        <v>4</v>
      </c>
      <c r="G2021">
        <v>11.35209</v>
      </c>
      <c r="H2021">
        <v>630399.73</v>
      </c>
      <c r="I2021">
        <v>3672375.09</v>
      </c>
      <c r="J2021">
        <v>-69.62</v>
      </c>
      <c r="K2021">
        <v>-69.62</v>
      </c>
      <c r="L2021">
        <v>0</v>
      </c>
      <c r="M2021">
        <v>17072824</v>
      </c>
      <c r="N2021" t="s">
        <v>26</v>
      </c>
      <c r="O2021">
        <v>10</v>
      </c>
      <c r="P2021">
        <v>17</v>
      </c>
      <c r="Q2021">
        <v>5963</v>
      </c>
    </row>
    <row r="2022" spans="1:17" x14ac:dyDescent="0.25">
      <c r="A2022" t="s">
        <v>375</v>
      </c>
      <c r="B2022" t="s">
        <v>328</v>
      </c>
      <c r="C2022" t="s">
        <v>1</v>
      </c>
      <c r="D2022" t="s">
        <v>9</v>
      </c>
      <c r="E2022" t="s">
        <v>135</v>
      </c>
      <c r="F2022" t="s">
        <v>6</v>
      </c>
      <c r="G2022">
        <v>9.07803</v>
      </c>
      <c r="H2022">
        <v>630423.97</v>
      </c>
      <c r="I2022">
        <v>3672375.09</v>
      </c>
      <c r="J2022">
        <v>-69.58</v>
      </c>
      <c r="K2022">
        <v>-69.58</v>
      </c>
      <c r="L2022">
        <v>0</v>
      </c>
      <c r="M2022">
        <v>17090208</v>
      </c>
      <c r="N2022" t="s">
        <v>26</v>
      </c>
      <c r="O2022">
        <v>10</v>
      </c>
      <c r="P2022">
        <v>17</v>
      </c>
      <c r="Q2022">
        <v>5963</v>
      </c>
    </row>
    <row r="2023" spans="1:17" x14ac:dyDescent="0.25">
      <c r="A2023" t="s">
        <v>375</v>
      </c>
      <c r="B2023" t="s">
        <v>328</v>
      </c>
      <c r="C2023" t="s">
        <v>1</v>
      </c>
      <c r="D2023" t="s">
        <v>9</v>
      </c>
      <c r="E2023" t="s">
        <v>136</v>
      </c>
      <c r="F2023" t="s">
        <v>4</v>
      </c>
      <c r="G2023">
        <v>10.81711</v>
      </c>
      <c r="H2023">
        <v>630399.73</v>
      </c>
      <c r="I2023">
        <v>3672375.09</v>
      </c>
      <c r="J2023">
        <v>-69.62</v>
      </c>
      <c r="K2023">
        <v>-69.62</v>
      </c>
      <c r="L2023">
        <v>0</v>
      </c>
      <c r="M2023">
        <v>17072824</v>
      </c>
      <c r="N2023" t="s">
        <v>26</v>
      </c>
      <c r="O2023">
        <v>10</v>
      </c>
      <c r="P2023">
        <v>17</v>
      </c>
      <c r="Q2023">
        <v>5963</v>
      </c>
    </row>
    <row r="2024" spans="1:17" x14ac:dyDescent="0.25">
      <c r="A2024" t="s">
        <v>375</v>
      </c>
      <c r="B2024" t="s">
        <v>328</v>
      </c>
      <c r="C2024" t="s">
        <v>1</v>
      </c>
      <c r="D2024" t="s">
        <v>9</v>
      </c>
      <c r="E2024" t="s">
        <v>136</v>
      </c>
      <c r="F2024" t="s">
        <v>6</v>
      </c>
      <c r="G2024">
        <v>8.4786400000000004</v>
      </c>
      <c r="H2024">
        <v>630423.97</v>
      </c>
      <c r="I2024">
        <v>3672375.09</v>
      </c>
      <c r="J2024">
        <v>-69.58</v>
      </c>
      <c r="K2024">
        <v>-69.58</v>
      </c>
      <c r="L2024">
        <v>0</v>
      </c>
      <c r="M2024">
        <v>17090208</v>
      </c>
      <c r="N2024" t="s">
        <v>26</v>
      </c>
      <c r="O2024">
        <v>10</v>
      </c>
      <c r="P2024">
        <v>17</v>
      </c>
      <c r="Q2024">
        <v>5963</v>
      </c>
    </row>
    <row r="2025" spans="1:17" x14ac:dyDescent="0.25">
      <c r="A2025" t="s">
        <v>375</v>
      </c>
      <c r="B2025" t="s">
        <v>328</v>
      </c>
      <c r="C2025" t="s">
        <v>1</v>
      </c>
      <c r="D2025" t="s">
        <v>9</v>
      </c>
      <c r="E2025" t="s">
        <v>137</v>
      </c>
      <c r="F2025" t="s">
        <v>4</v>
      </c>
      <c r="G2025">
        <v>10.70623</v>
      </c>
      <c r="H2025">
        <v>630399.73</v>
      </c>
      <c r="I2025">
        <v>3672375.09</v>
      </c>
      <c r="J2025">
        <v>-69.62</v>
      </c>
      <c r="K2025">
        <v>-69.62</v>
      </c>
      <c r="L2025">
        <v>0</v>
      </c>
      <c r="M2025">
        <v>17072824</v>
      </c>
      <c r="N2025" t="s">
        <v>26</v>
      </c>
      <c r="O2025">
        <v>10</v>
      </c>
      <c r="P2025">
        <v>17</v>
      </c>
      <c r="Q2025">
        <v>5963</v>
      </c>
    </row>
    <row r="2026" spans="1:17" x14ac:dyDescent="0.25">
      <c r="A2026" t="s">
        <v>375</v>
      </c>
      <c r="B2026" t="s">
        <v>328</v>
      </c>
      <c r="C2026" t="s">
        <v>1</v>
      </c>
      <c r="D2026" t="s">
        <v>9</v>
      </c>
      <c r="E2026" t="s">
        <v>137</v>
      </c>
      <c r="F2026" t="s">
        <v>6</v>
      </c>
      <c r="G2026">
        <v>8.3593899999999994</v>
      </c>
      <c r="H2026">
        <v>630399.73</v>
      </c>
      <c r="I2026">
        <v>3672375.09</v>
      </c>
      <c r="J2026">
        <v>-69.62</v>
      </c>
      <c r="K2026">
        <v>-69.62</v>
      </c>
      <c r="L2026">
        <v>0</v>
      </c>
      <c r="M2026">
        <v>17090208</v>
      </c>
      <c r="N2026" t="s">
        <v>26</v>
      </c>
      <c r="O2026">
        <v>10</v>
      </c>
      <c r="P2026">
        <v>17</v>
      </c>
      <c r="Q2026">
        <v>5963</v>
      </c>
    </row>
    <row r="2027" spans="1:17" x14ac:dyDescent="0.25">
      <c r="A2027" t="s">
        <v>375</v>
      </c>
      <c r="B2027" t="s">
        <v>328</v>
      </c>
      <c r="C2027" t="s">
        <v>1</v>
      </c>
      <c r="D2027" t="s">
        <v>9</v>
      </c>
      <c r="E2027" t="s">
        <v>138</v>
      </c>
      <c r="F2027" t="s">
        <v>4</v>
      </c>
      <c r="G2027">
        <v>9.8437000000000001</v>
      </c>
      <c r="H2027">
        <v>630399.73</v>
      </c>
      <c r="I2027">
        <v>3672375.09</v>
      </c>
      <c r="J2027">
        <v>-69.62</v>
      </c>
      <c r="K2027">
        <v>-69.62</v>
      </c>
      <c r="L2027">
        <v>0</v>
      </c>
      <c r="M2027">
        <v>17072824</v>
      </c>
      <c r="N2027" t="s">
        <v>26</v>
      </c>
      <c r="O2027">
        <v>10</v>
      </c>
      <c r="P2027">
        <v>17</v>
      </c>
      <c r="Q2027">
        <v>5963</v>
      </c>
    </row>
    <row r="2028" spans="1:17" x14ac:dyDescent="0.25">
      <c r="A2028" t="s">
        <v>375</v>
      </c>
      <c r="B2028" t="s">
        <v>328</v>
      </c>
      <c r="C2028" t="s">
        <v>1</v>
      </c>
      <c r="D2028" t="s">
        <v>9</v>
      </c>
      <c r="E2028" t="s">
        <v>138</v>
      </c>
      <c r="F2028" t="s">
        <v>6</v>
      </c>
      <c r="G2028">
        <v>8.9701299999999993</v>
      </c>
      <c r="H2028">
        <v>630399.73</v>
      </c>
      <c r="I2028">
        <v>3672375.09</v>
      </c>
      <c r="J2028">
        <v>-69.62</v>
      </c>
      <c r="K2028">
        <v>-69.62</v>
      </c>
      <c r="L2028">
        <v>0</v>
      </c>
      <c r="M2028">
        <v>17090208</v>
      </c>
      <c r="N2028" t="s">
        <v>26</v>
      </c>
      <c r="O2028">
        <v>10</v>
      </c>
      <c r="P2028">
        <v>17</v>
      </c>
      <c r="Q2028">
        <v>5963</v>
      </c>
    </row>
    <row r="2029" spans="1:17" x14ac:dyDescent="0.25">
      <c r="A2029" t="s">
        <v>375</v>
      </c>
      <c r="B2029" t="s">
        <v>328</v>
      </c>
      <c r="C2029" t="s">
        <v>1</v>
      </c>
      <c r="D2029" t="s">
        <v>9</v>
      </c>
      <c r="E2029" t="s">
        <v>139</v>
      </c>
      <c r="F2029" t="s">
        <v>4</v>
      </c>
      <c r="G2029">
        <v>13.51938</v>
      </c>
      <c r="H2029">
        <v>630399.73</v>
      </c>
      <c r="I2029">
        <v>3672375.09</v>
      </c>
      <c r="J2029">
        <v>-69.62</v>
      </c>
      <c r="K2029">
        <v>-69.62</v>
      </c>
      <c r="L2029">
        <v>0</v>
      </c>
      <c r="M2029">
        <v>17072824</v>
      </c>
      <c r="N2029" t="s">
        <v>26</v>
      </c>
      <c r="O2029">
        <v>10</v>
      </c>
      <c r="P2029">
        <v>17</v>
      </c>
      <c r="Q2029">
        <v>5963</v>
      </c>
    </row>
    <row r="2030" spans="1:17" x14ac:dyDescent="0.25">
      <c r="A2030" t="s">
        <v>375</v>
      </c>
      <c r="B2030" t="s">
        <v>328</v>
      </c>
      <c r="C2030" t="s">
        <v>1</v>
      </c>
      <c r="D2030" t="s">
        <v>9</v>
      </c>
      <c r="E2030" t="s">
        <v>139</v>
      </c>
      <c r="F2030" t="s">
        <v>6</v>
      </c>
      <c r="G2030">
        <v>11.70561</v>
      </c>
      <c r="H2030">
        <v>630399.73</v>
      </c>
      <c r="I2030">
        <v>3672375.09</v>
      </c>
      <c r="J2030">
        <v>-69.62</v>
      </c>
      <c r="K2030">
        <v>-69.62</v>
      </c>
      <c r="L2030">
        <v>0</v>
      </c>
      <c r="M2030">
        <v>17090208</v>
      </c>
      <c r="N2030" t="s">
        <v>26</v>
      </c>
      <c r="O2030">
        <v>10</v>
      </c>
      <c r="P2030">
        <v>17</v>
      </c>
      <c r="Q2030">
        <v>5963</v>
      </c>
    </row>
    <row r="2031" spans="1:17" x14ac:dyDescent="0.25">
      <c r="A2031" t="s">
        <v>375</v>
      </c>
      <c r="B2031" t="s">
        <v>328</v>
      </c>
      <c r="C2031" t="s">
        <v>1</v>
      </c>
      <c r="D2031" t="s">
        <v>9</v>
      </c>
      <c r="E2031" t="s">
        <v>140</v>
      </c>
      <c r="F2031" t="s">
        <v>4</v>
      </c>
      <c r="G2031">
        <v>13.14884</v>
      </c>
      <c r="H2031">
        <v>630399.73</v>
      </c>
      <c r="I2031">
        <v>3672375.09</v>
      </c>
      <c r="J2031">
        <v>-69.62</v>
      </c>
      <c r="K2031">
        <v>-69.62</v>
      </c>
      <c r="L2031">
        <v>0</v>
      </c>
      <c r="M2031">
        <v>17072824</v>
      </c>
      <c r="N2031" t="s">
        <v>26</v>
      </c>
      <c r="O2031">
        <v>10</v>
      </c>
      <c r="P2031">
        <v>17</v>
      </c>
      <c r="Q2031">
        <v>5963</v>
      </c>
    </row>
    <row r="2032" spans="1:17" x14ac:dyDescent="0.25">
      <c r="A2032" t="s">
        <v>375</v>
      </c>
      <c r="B2032" t="s">
        <v>328</v>
      </c>
      <c r="C2032" t="s">
        <v>1</v>
      </c>
      <c r="D2032" t="s">
        <v>9</v>
      </c>
      <c r="E2032" t="s">
        <v>140</v>
      </c>
      <c r="F2032" t="s">
        <v>6</v>
      </c>
      <c r="G2032">
        <v>11.46332</v>
      </c>
      <c r="H2032">
        <v>630399.73</v>
      </c>
      <c r="I2032">
        <v>3672375.09</v>
      </c>
      <c r="J2032">
        <v>-69.62</v>
      </c>
      <c r="K2032">
        <v>-69.62</v>
      </c>
      <c r="L2032">
        <v>0</v>
      </c>
      <c r="M2032">
        <v>17090208</v>
      </c>
      <c r="N2032" t="s">
        <v>26</v>
      </c>
      <c r="O2032">
        <v>10</v>
      </c>
      <c r="P2032">
        <v>17</v>
      </c>
      <c r="Q2032">
        <v>5963</v>
      </c>
    </row>
    <row r="2033" spans="1:17" x14ac:dyDescent="0.25">
      <c r="A2033" t="s">
        <v>375</v>
      </c>
      <c r="B2033" t="s">
        <v>329</v>
      </c>
      <c r="C2033" t="s">
        <v>10</v>
      </c>
      <c r="D2033" t="s">
        <v>2</v>
      </c>
      <c r="E2033" t="s">
        <v>3</v>
      </c>
      <c r="F2033" t="s">
        <v>4</v>
      </c>
      <c r="G2033">
        <v>438.6191</v>
      </c>
      <c r="H2033">
        <v>630254.29</v>
      </c>
      <c r="I2033">
        <v>3671995.77</v>
      </c>
      <c r="J2033">
        <v>-69.650000000000006</v>
      </c>
      <c r="K2033">
        <v>-69.650000000000006</v>
      </c>
      <c r="L2033">
        <v>0</v>
      </c>
      <c r="M2033">
        <v>17100904</v>
      </c>
      <c r="N2033" t="s">
        <v>26</v>
      </c>
      <c r="O2033">
        <v>30</v>
      </c>
      <c r="P2033">
        <v>35</v>
      </c>
      <c r="Q2033">
        <v>5963</v>
      </c>
    </row>
    <row r="2034" spans="1:17" x14ac:dyDescent="0.25">
      <c r="A2034" t="s">
        <v>375</v>
      </c>
      <c r="B2034" t="s">
        <v>329</v>
      </c>
      <c r="C2034" t="s">
        <v>10</v>
      </c>
      <c r="D2034" t="s">
        <v>2</v>
      </c>
      <c r="E2034" t="s">
        <v>251</v>
      </c>
      <c r="F2034" t="s">
        <v>4</v>
      </c>
      <c r="G2034">
        <v>18.223240000000001</v>
      </c>
      <c r="H2034">
        <v>630800</v>
      </c>
      <c r="I2034">
        <v>3673300</v>
      </c>
      <c r="J2034">
        <v>-68.900000000000006</v>
      </c>
      <c r="K2034">
        <v>-68.900000000000006</v>
      </c>
      <c r="L2034">
        <v>0</v>
      </c>
      <c r="M2034">
        <v>17073121</v>
      </c>
      <c r="N2034" t="s">
        <v>26</v>
      </c>
      <c r="O2034">
        <v>30</v>
      </c>
      <c r="P2034">
        <v>35</v>
      </c>
      <c r="Q2034">
        <v>5963</v>
      </c>
    </row>
    <row r="2035" spans="1:17" x14ac:dyDescent="0.25">
      <c r="A2035" t="s">
        <v>375</v>
      </c>
      <c r="B2035" t="s">
        <v>329</v>
      </c>
      <c r="C2035" t="s">
        <v>10</v>
      </c>
      <c r="D2035" t="s">
        <v>2</v>
      </c>
      <c r="E2035" t="s">
        <v>257</v>
      </c>
      <c r="F2035" t="s">
        <v>4</v>
      </c>
      <c r="G2035">
        <v>159.54510999999999</v>
      </c>
      <c r="H2035">
        <v>630675</v>
      </c>
      <c r="I2035">
        <v>3672450</v>
      </c>
      <c r="J2035">
        <v>-69.12</v>
      </c>
      <c r="K2035">
        <v>-69.12</v>
      </c>
      <c r="L2035">
        <v>0</v>
      </c>
      <c r="M2035">
        <v>17050621</v>
      </c>
      <c r="N2035" t="s">
        <v>26</v>
      </c>
      <c r="O2035">
        <v>30</v>
      </c>
      <c r="P2035">
        <v>35</v>
      </c>
      <c r="Q2035">
        <v>5963</v>
      </c>
    </row>
    <row r="2036" spans="1:17" x14ac:dyDescent="0.25">
      <c r="A2036" t="s">
        <v>375</v>
      </c>
      <c r="B2036" t="s">
        <v>329</v>
      </c>
      <c r="C2036" t="s">
        <v>10</v>
      </c>
      <c r="D2036" t="s">
        <v>2</v>
      </c>
      <c r="E2036" t="s">
        <v>258</v>
      </c>
      <c r="F2036" t="s">
        <v>4</v>
      </c>
      <c r="G2036">
        <v>134.51975999999999</v>
      </c>
      <c r="H2036">
        <v>630900</v>
      </c>
      <c r="I2036">
        <v>3673200</v>
      </c>
      <c r="J2036">
        <v>-69.510000000000005</v>
      </c>
      <c r="K2036">
        <v>-69.510000000000005</v>
      </c>
      <c r="L2036">
        <v>0</v>
      </c>
      <c r="M2036">
        <v>17050701</v>
      </c>
      <c r="N2036" t="s">
        <v>26</v>
      </c>
      <c r="O2036">
        <v>30</v>
      </c>
      <c r="P2036">
        <v>35</v>
      </c>
      <c r="Q2036">
        <v>5963</v>
      </c>
    </row>
    <row r="2037" spans="1:17" x14ac:dyDescent="0.25">
      <c r="A2037" t="s">
        <v>375</v>
      </c>
      <c r="B2037" t="s">
        <v>329</v>
      </c>
      <c r="C2037" t="s">
        <v>10</v>
      </c>
      <c r="D2037" t="s">
        <v>2</v>
      </c>
      <c r="E2037" t="s">
        <v>259</v>
      </c>
      <c r="F2037" t="s">
        <v>4</v>
      </c>
      <c r="G2037">
        <v>99.030360000000002</v>
      </c>
      <c r="H2037">
        <v>631750</v>
      </c>
      <c r="I2037">
        <v>3670750</v>
      </c>
      <c r="J2037">
        <v>-66.28</v>
      </c>
      <c r="K2037">
        <v>-66.28</v>
      </c>
      <c r="L2037">
        <v>0</v>
      </c>
      <c r="M2037">
        <v>17061122</v>
      </c>
      <c r="N2037" t="s">
        <v>26</v>
      </c>
      <c r="O2037">
        <v>30</v>
      </c>
      <c r="P2037">
        <v>35</v>
      </c>
      <c r="Q2037">
        <v>5963</v>
      </c>
    </row>
    <row r="2038" spans="1:17" x14ac:dyDescent="0.25">
      <c r="A2038" t="s">
        <v>375</v>
      </c>
      <c r="B2038" t="s">
        <v>329</v>
      </c>
      <c r="C2038" t="s">
        <v>10</v>
      </c>
      <c r="D2038" t="s">
        <v>2</v>
      </c>
      <c r="E2038" t="s">
        <v>260</v>
      </c>
      <c r="F2038" t="s">
        <v>4</v>
      </c>
      <c r="G2038">
        <v>80.148129999999995</v>
      </c>
      <c r="H2038">
        <v>632737.47</v>
      </c>
      <c r="I2038">
        <v>3670847.68</v>
      </c>
      <c r="J2038">
        <v>-65.8</v>
      </c>
      <c r="K2038">
        <v>-65.8</v>
      </c>
      <c r="L2038">
        <v>0</v>
      </c>
      <c r="M2038">
        <v>17052424</v>
      </c>
      <c r="N2038" t="s">
        <v>26</v>
      </c>
      <c r="O2038">
        <v>30</v>
      </c>
      <c r="P2038">
        <v>35</v>
      </c>
      <c r="Q2038">
        <v>5963</v>
      </c>
    </row>
    <row r="2039" spans="1:17" x14ac:dyDescent="0.25">
      <c r="A2039" t="s">
        <v>375</v>
      </c>
      <c r="B2039" t="s">
        <v>329</v>
      </c>
      <c r="C2039" t="s">
        <v>10</v>
      </c>
      <c r="D2039" t="s">
        <v>2</v>
      </c>
      <c r="E2039" t="s">
        <v>261</v>
      </c>
      <c r="F2039" t="s">
        <v>4</v>
      </c>
      <c r="G2039">
        <v>119.51076999999999</v>
      </c>
      <c r="H2039">
        <v>630100</v>
      </c>
      <c r="I2039">
        <v>3673200</v>
      </c>
      <c r="J2039">
        <v>-70</v>
      </c>
      <c r="K2039">
        <v>-70</v>
      </c>
      <c r="L2039">
        <v>0</v>
      </c>
      <c r="M2039">
        <v>17091403</v>
      </c>
      <c r="N2039" t="s">
        <v>26</v>
      </c>
      <c r="O2039">
        <v>30</v>
      </c>
      <c r="P2039">
        <v>35</v>
      </c>
      <c r="Q2039">
        <v>5963</v>
      </c>
    </row>
    <row r="2040" spans="1:17" x14ac:dyDescent="0.25">
      <c r="A2040" t="s">
        <v>375</v>
      </c>
      <c r="B2040" t="s">
        <v>329</v>
      </c>
      <c r="C2040" t="s">
        <v>10</v>
      </c>
      <c r="D2040" t="s">
        <v>2</v>
      </c>
      <c r="E2040" t="s">
        <v>262</v>
      </c>
      <c r="F2040" t="s">
        <v>4</v>
      </c>
      <c r="G2040">
        <v>98.993430000000004</v>
      </c>
      <c r="H2040">
        <v>631000</v>
      </c>
      <c r="I2040">
        <v>3673500</v>
      </c>
      <c r="J2040">
        <v>-69.540000000000006</v>
      </c>
      <c r="K2040">
        <v>-69.540000000000006</v>
      </c>
      <c r="L2040">
        <v>0</v>
      </c>
      <c r="M2040">
        <v>17091404</v>
      </c>
      <c r="N2040" t="s">
        <v>26</v>
      </c>
      <c r="O2040">
        <v>30</v>
      </c>
      <c r="P2040">
        <v>35</v>
      </c>
      <c r="Q2040">
        <v>5963</v>
      </c>
    </row>
    <row r="2041" spans="1:17" x14ac:dyDescent="0.25">
      <c r="A2041" t="s">
        <v>375</v>
      </c>
      <c r="B2041" t="s">
        <v>329</v>
      </c>
      <c r="C2041" t="s">
        <v>10</v>
      </c>
      <c r="D2041" t="s">
        <v>2</v>
      </c>
      <c r="E2041" t="s">
        <v>263</v>
      </c>
      <c r="F2041" t="s">
        <v>4</v>
      </c>
      <c r="G2041">
        <v>155.42701</v>
      </c>
      <c r="H2041">
        <v>630675</v>
      </c>
      <c r="I2041">
        <v>3672450</v>
      </c>
      <c r="J2041">
        <v>-69.12</v>
      </c>
      <c r="K2041">
        <v>-69.12</v>
      </c>
      <c r="L2041">
        <v>0</v>
      </c>
      <c r="M2041">
        <v>17050621</v>
      </c>
      <c r="N2041" t="s">
        <v>26</v>
      </c>
      <c r="O2041">
        <v>30</v>
      </c>
      <c r="P2041">
        <v>35</v>
      </c>
      <c r="Q2041">
        <v>5963</v>
      </c>
    </row>
    <row r="2042" spans="1:17" x14ac:dyDescent="0.25">
      <c r="A2042" t="s">
        <v>375</v>
      </c>
      <c r="B2042" t="s">
        <v>329</v>
      </c>
      <c r="C2042" t="s">
        <v>10</v>
      </c>
      <c r="D2042" t="s">
        <v>2</v>
      </c>
      <c r="E2042" t="s">
        <v>264</v>
      </c>
      <c r="F2042" t="s">
        <v>4</v>
      </c>
      <c r="G2042">
        <v>102.28037999999999</v>
      </c>
      <c r="H2042">
        <v>630250</v>
      </c>
      <c r="I2042">
        <v>3670000</v>
      </c>
      <c r="J2042">
        <v>-66.42</v>
      </c>
      <c r="K2042">
        <v>-66.42</v>
      </c>
      <c r="L2042">
        <v>0</v>
      </c>
      <c r="M2042">
        <v>17091403</v>
      </c>
      <c r="N2042" t="s">
        <v>26</v>
      </c>
      <c r="O2042">
        <v>30</v>
      </c>
      <c r="P2042">
        <v>35</v>
      </c>
      <c r="Q2042">
        <v>5963</v>
      </c>
    </row>
    <row r="2043" spans="1:17" x14ac:dyDescent="0.25">
      <c r="A2043" t="s">
        <v>375</v>
      </c>
      <c r="B2043" t="s">
        <v>329</v>
      </c>
      <c r="C2043" t="s">
        <v>10</v>
      </c>
      <c r="D2043" t="s">
        <v>2</v>
      </c>
      <c r="E2043" t="s">
        <v>265</v>
      </c>
      <c r="F2043" t="s">
        <v>4</v>
      </c>
      <c r="G2043">
        <v>153.60641000000001</v>
      </c>
      <c r="H2043">
        <v>630025</v>
      </c>
      <c r="I2043">
        <v>3672500</v>
      </c>
      <c r="J2043">
        <v>-69.95</v>
      </c>
      <c r="K2043">
        <v>-66.84</v>
      </c>
      <c r="L2043">
        <v>0</v>
      </c>
      <c r="M2043">
        <v>17050621</v>
      </c>
      <c r="N2043" t="s">
        <v>26</v>
      </c>
      <c r="O2043">
        <v>30</v>
      </c>
      <c r="P2043">
        <v>35</v>
      </c>
      <c r="Q2043">
        <v>5963</v>
      </c>
    </row>
    <row r="2044" spans="1:17" x14ac:dyDescent="0.25">
      <c r="A2044" t="s">
        <v>375</v>
      </c>
      <c r="B2044" t="s">
        <v>329</v>
      </c>
      <c r="C2044" t="s">
        <v>10</v>
      </c>
      <c r="D2044" t="s">
        <v>2</v>
      </c>
      <c r="E2044" t="s">
        <v>266</v>
      </c>
      <c r="F2044" t="s">
        <v>4</v>
      </c>
      <c r="G2044">
        <v>98.453850000000003</v>
      </c>
      <c r="H2044">
        <v>630250</v>
      </c>
      <c r="I2044">
        <v>3670500</v>
      </c>
      <c r="J2044">
        <v>-67.239999999999995</v>
      </c>
      <c r="K2044">
        <v>-67.239999999999995</v>
      </c>
      <c r="L2044">
        <v>0</v>
      </c>
      <c r="M2044">
        <v>17050702</v>
      </c>
      <c r="N2044" t="s">
        <v>26</v>
      </c>
      <c r="O2044">
        <v>30</v>
      </c>
      <c r="P2044">
        <v>35</v>
      </c>
      <c r="Q2044">
        <v>5963</v>
      </c>
    </row>
    <row r="2045" spans="1:17" x14ac:dyDescent="0.25">
      <c r="A2045" t="s">
        <v>375</v>
      </c>
      <c r="B2045" t="s">
        <v>329</v>
      </c>
      <c r="C2045" t="s">
        <v>10</v>
      </c>
      <c r="D2045" t="s">
        <v>2</v>
      </c>
      <c r="E2045" t="s">
        <v>267</v>
      </c>
      <c r="F2045" t="s">
        <v>4</v>
      </c>
      <c r="G2045">
        <v>103.63203</v>
      </c>
      <c r="H2045">
        <v>631000</v>
      </c>
      <c r="I2045">
        <v>3670500</v>
      </c>
      <c r="J2045">
        <v>-66.459999999999994</v>
      </c>
      <c r="K2045">
        <v>-66.459999999999994</v>
      </c>
      <c r="L2045">
        <v>0</v>
      </c>
      <c r="M2045">
        <v>17102007</v>
      </c>
      <c r="N2045" t="s">
        <v>26</v>
      </c>
      <c r="O2045">
        <v>30</v>
      </c>
      <c r="P2045">
        <v>35</v>
      </c>
      <c r="Q2045">
        <v>5963</v>
      </c>
    </row>
    <row r="2046" spans="1:17" x14ac:dyDescent="0.25">
      <c r="A2046" t="s">
        <v>375</v>
      </c>
      <c r="B2046" t="s">
        <v>329</v>
      </c>
      <c r="C2046" t="s">
        <v>10</v>
      </c>
      <c r="D2046" t="s">
        <v>2</v>
      </c>
      <c r="E2046" t="s">
        <v>268</v>
      </c>
      <c r="F2046" t="s">
        <v>4</v>
      </c>
      <c r="G2046">
        <v>98.43629</v>
      </c>
      <c r="H2046">
        <v>631000</v>
      </c>
      <c r="I2046">
        <v>3670750</v>
      </c>
      <c r="J2046">
        <v>-66.95</v>
      </c>
      <c r="K2046">
        <v>-66.95</v>
      </c>
      <c r="L2046">
        <v>0</v>
      </c>
      <c r="M2046">
        <v>17061122</v>
      </c>
      <c r="N2046" t="s">
        <v>26</v>
      </c>
      <c r="O2046">
        <v>30</v>
      </c>
      <c r="P2046">
        <v>35</v>
      </c>
      <c r="Q2046">
        <v>5963</v>
      </c>
    </row>
    <row r="2047" spans="1:17" x14ac:dyDescent="0.25">
      <c r="A2047" t="s">
        <v>375</v>
      </c>
      <c r="B2047" t="s">
        <v>329</v>
      </c>
      <c r="C2047" t="s">
        <v>10</v>
      </c>
      <c r="D2047" t="s">
        <v>2</v>
      </c>
      <c r="E2047" t="s">
        <v>269</v>
      </c>
      <c r="F2047" t="s">
        <v>4</v>
      </c>
      <c r="G2047">
        <v>109.44235</v>
      </c>
      <c r="H2047">
        <v>629500</v>
      </c>
      <c r="I2047">
        <v>3673250</v>
      </c>
      <c r="J2047">
        <v>-69.81</v>
      </c>
      <c r="K2047">
        <v>-69.81</v>
      </c>
      <c r="L2047">
        <v>0</v>
      </c>
      <c r="M2047">
        <v>17050620</v>
      </c>
      <c r="N2047" t="s">
        <v>26</v>
      </c>
      <c r="O2047">
        <v>30</v>
      </c>
      <c r="P2047">
        <v>35</v>
      </c>
      <c r="Q2047">
        <v>5963</v>
      </c>
    </row>
    <row r="2048" spans="1:17" x14ac:dyDescent="0.25">
      <c r="A2048" t="s">
        <v>375</v>
      </c>
      <c r="B2048" t="s">
        <v>329</v>
      </c>
      <c r="C2048" t="s">
        <v>10</v>
      </c>
      <c r="D2048" t="s">
        <v>2</v>
      </c>
      <c r="E2048" t="s">
        <v>270</v>
      </c>
      <c r="F2048" t="s">
        <v>4</v>
      </c>
      <c r="G2048">
        <v>100.73123</v>
      </c>
      <c r="H2048">
        <v>630750</v>
      </c>
      <c r="I2048">
        <v>3670250</v>
      </c>
      <c r="J2048">
        <v>-66.31</v>
      </c>
      <c r="K2048">
        <v>-66.31</v>
      </c>
      <c r="L2048">
        <v>0</v>
      </c>
      <c r="M2048">
        <v>17050619</v>
      </c>
      <c r="N2048" t="s">
        <v>26</v>
      </c>
      <c r="O2048">
        <v>30</v>
      </c>
      <c r="P2048">
        <v>35</v>
      </c>
      <c r="Q2048">
        <v>5963</v>
      </c>
    </row>
    <row r="2049" spans="1:17" x14ac:dyDescent="0.25">
      <c r="A2049" t="s">
        <v>375</v>
      </c>
      <c r="B2049" t="s">
        <v>329</v>
      </c>
      <c r="C2049" t="s">
        <v>10</v>
      </c>
      <c r="D2049" t="s">
        <v>2</v>
      </c>
      <c r="E2049" t="s">
        <v>144</v>
      </c>
      <c r="F2049" t="s">
        <v>4</v>
      </c>
      <c r="G2049">
        <v>394.52170000000001</v>
      </c>
      <c r="H2049">
        <v>630254.29</v>
      </c>
      <c r="I2049">
        <v>3671995.77</v>
      </c>
      <c r="J2049">
        <v>-69.650000000000006</v>
      </c>
      <c r="K2049">
        <v>-69.650000000000006</v>
      </c>
      <c r="L2049">
        <v>0</v>
      </c>
      <c r="M2049">
        <v>17100904</v>
      </c>
      <c r="N2049" t="s">
        <v>26</v>
      </c>
      <c r="O2049">
        <v>30</v>
      </c>
      <c r="P2049">
        <v>35</v>
      </c>
      <c r="Q2049">
        <v>5963</v>
      </c>
    </row>
    <row r="2050" spans="1:17" x14ac:dyDescent="0.25">
      <c r="A2050" t="s">
        <v>375</v>
      </c>
      <c r="B2050" t="s">
        <v>329</v>
      </c>
      <c r="C2050" t="s">
        <v>10</v>
      </c>
      <c r="D2050" t="s">
        <v>2</v>
      </c>
      <c r="E2050" t="s">
        <v>271</v>
      </c>
      <c r="F2050" t="s">
        <v>4</v>
      </c>
      <c r="G2050">
        <v>76.736770000000007</v>
      </c>
      <c r="H2050">
        <v>630351.25</v>
      </c>
      <c r="I2050">
        <v>3672375.09</v>
      </c>
      <c r="J2050">
        <v>-69.72</v>
      </c>
      <c r="K2050">
        <v>-69.72</v>
      </c>
      <c r="L2050">
        <v>0</v>
      </c>
      <c r="M2050">
        <v>17050621</v>
      </c>
      <c r="N2050" t="s">
        <v>26</v>
      </c>
      <c r="O2050">
        <v>30</v>
      </c>
      <c r="P2050">
        <v>35</v>
      </c>
      <c r="Q2050">
        <v>5963</v>
      </c>
    </row>
    <row r="2051" spans="1:17" x14ac:dyDescent="0.25">
      <c r="A2051" t="s">
        <v>375</v>
      </c>
      <c r="B2051" t="s">
        <v>329</v>
      </c>
      <c r="C2051" t="s">
        <v>10</v>
      </c>
      <c r="D2051" t="s">
        <v>2</v>
      </c>
      <c r="E2051" t="s">
        <v>272</v>
      </c>
      <c r="F2051" t="s">
        <v>4</v>
      </c>
      <c r="G2051">
        <v>75.456220000000002</v>
      </c>
      <c r="H2051">
        <v>630351.25</v>
      </c>
      <c r="I2051">
        <v>3672375.09</v>
      </c>
      <c r="J2051">
        <v>-69.72</v>
      </c>
      <c r="K2051">
        <v>-69.72</v>
      </c>
      <c r="L2051">
        <v>0</v>
      </c>
      <c r="M2051">
        <v>17050621</v>
      </c>
      <c r="N2051" t="s">
        <v>26</v>
      </c>
      <c r="O2051">
        <v>30</v>
      </c>
      <c r="P2051">
        <v>35</v>
      </c>
      <c r="Q2051">
        <v>5963</v>
      </c>
    </row>
    <row r="2052" spans="1:17" x14ac:dyDescent="0.25">
      <c r="A2052" t="s">
        <v>375</v>
      </c>
      <c r="B2052" t="s">
        <v>329</v>
      </c>
      <c r="C2052" t="s">
        <v>10</v>
      </c>
      <c r="D2052" t="s">
        <v>2</v>
      </c>
      <c r="E2052" t="s">
        <v>7</v>
      </c>
      <c r="F2052" t="s">
        <v>4</v>
      </c>
      <c r="G2052">
        <v>18.223240000000001</v>
      </c>
      <c r="H2052">
        <v>630800</v>
      </c>
      <c r="I2052">
        <v>3673300</v>
      </c>
      <c r="J2052">
        <v>-68.900000000000006</v>
      </c>
      <c r="K2052">
        <v>-68.900000000000006</v>
      </c>
      <c r="L2052">
        <v>0</v>
      </c>
      <c r="M2052">
        <v>17073121</v>
      </c>
      <c r="N2052" t="s">
        <v>26</v>
      </c>
      <c r="O2052">
        <v>30</v>
      </c>
      <c r="P2052">
        <v>35</v>
      </c>
      <c r="Q2052">
        <v>5963</v>
      </c>
    </row>
    <row r="2053" spans="1:17" x14ac:dyDescent="0.25">
      <c r="A2053" t="s">
        <v>375</v>
      </c>
      <c r="B2053" t="s">
        <v>329</v>
      </c>
      <c r="C2053" t="s">
        <v>10</v>
      </c>
      <c r="D2053" t="s">
        <v>2</v>
      </c>
      <c r="E2053" t="s">
        <v>8</v>
      </c>
      <c r="F2053" t="s">
        <v>4</v>
      </c>
      <c r="G2053">
        <v>152.19298000000001</v>
      </c>
      <c r="H2053">
        <v>630351.25</v>
      </c>
      <c r="I2053">
        <v>3672375.09</v>
      </c>
      <c r="J2053">
        <v>-69.72</v>
      </c>
      <c r="K2053">
        <v>-69.72</v>
      </c>
      <c r="L2053">
        <v>0</v>
      </c>
      <c r="M2053">
        <v>17050621</v>
      </c>
      <c r="N2053" t="s">
        <v>26</v>
      </c>
      <c r="O2053">
        <v>30</v>
      </c>
      <c r="P2053">
        <v>35</v>
      </c>
      <c r="Q2053">
        <v>5963</v>
      </c>
    </row>
    <row r="2054" spans="1:17" x14ac:dyDescent="0.25">
      <c r="A2054" t="s">
        <v>375</v>
      </c>
      <c r="B2054" t="s">
        <v>329</v>
      </c>
      <c r="C2054" t="s">
        <v>10</v>
      </c>
      <c r="D2054" t="s">
        <v>2</v>
      </c>
      <c r="E2054" t="s">
        <v>125</v>
      </c>
      <c r="F2054" t="s">
        <v>4</v>
      </c>
      <c r="G2054">
        <v>2.7083499999999998</v>
      </c>
      <c r="H2054">
        <v>630714.82999999996</v>
      </c>
      <c r="I2054">
        <v>3672161.72</v>
      </c>
      <c r="J2054">
        <v>-68.86</v>
      </c>
      <c r="K2054">
        <v>-68.86</v>
      </c>
      <c r="L2054">
        <v>0</v>
      </c>
      <c r="M2054">
        <v>17070719</v>
      </c>
      <c r="N2054" t="s">
        <v>26</v>
      </c>
      <c r="O2054">
        <v>30</v>
      </c>
      <c r="P2054">
        <v>35</v>
      </c>
      <c r="Q2054">
        <v>5963</v>
      </c>
    </row>
    <row r="2055" spans="1:17" x14ac:dyDescent="0.25">
      <c r="A2055" t="s">
        <v>375</v>
      </c>
      <c r="B2055" t="s">
        <v>329</v>
      </c>
      <c r="C2055" t="s">
        <v>10</v>
      </c>
      <c r="D2055" t="s">
        <v>2</v>
      </c>
      <c r="E2055" t="s">
        <v>128</v>
      </c>
      <c r="F2055" t="s">
        <v>4</v>
      </c>
      <c r="G2055">
        <v>3.3459400000000001</v>
      </c>
      <c r="H2055">
        <v>630327.01</v>
      </c>
      <c r="I2055">
        <v>3672375.09</v>
      </c>
      <c r="J2055">
        <v>-69.760000000000005</v>
      </c>
      <c r="K2055">
        <v>-69.760000000000005</v>
      </c>
      <c r="L2055">
        <v>0</v>
      </c>
      <c r="M2055">
        <v>17082519</v>
      </c>
      <c r="N2055" t="s">
        <v>26</v>
      </c>
      <c r="O2055">
        <v>30</v>
      </c>
      <c r="P2055">
        <v>35</v>
      </c>
      <c r="Q2055">
        <v>5963</v>
      </c>
    </row>
    <row r="2056" spans="1:17" x14ac:dyDescent="0.25">
      <c r="A2056" t="s">
        <v>375</v>
      </c>
      <c r="B2056" t="s">
        <v>329</v>
      </c>
      <c r="C2056" t="s">
        <v>10</v>
      </c>
      <c r="D2056" t="s">
        <v>2</v>
      </c>
      <c r="E2056" t="s">
        <v>129</v>
      </c>
      <c r="F2056" t="s">
        <v>4</v>
      </c>
      <c r="G2056">
        <v>3.32728</v>
      </c>
      <c r="H2056">
        <v>630327.01</v>
      </c>
      <c r="I2056">
        <v>3672375.09</v>
      </c>
      <c r="J2056">
        <v>-69.760000000000005</v>
      </c>
      <c r="K2056">
        <v>-69.760000000000005</v>
      </c>
      <c r="L2056">
        <v>0</v>
      </c>
      <c r="M2056">
        <v>17082519</v>
      </c>
      <c r="N2056" t="s">
        <v>26</v>
      </c>
      <c r="O2056">
        <v>30</v>
      </c>
      <c r="P2056">
        <v>35</v>
      </c>
      <c r="Q2056">
        <v>5963</v>
      </c>
    </row>
    <row r="2057" spans="1:17" x14ac:dyDescent="0.25">
      <c r="A2057" t="s">
        <v>375</v>
      </c>
      <c r="B2057" t="s">
        <v>329</v>
      </c>
      <c r="C2057" t="s">
        <v>10</v>
      </c>
      <c r="D2057" t="s">
        <v>2</v>
      </c>
      <c r="E2057" t="s">
        <v>130</v>
      </c>
      <c r="F2057" t="s">
        <v>4</v>
      </c>
      <c r="G2057">
        <v>3.2178599999999999</v>
      </c>
      <c r="H2057">
        <v>630714.82999999996</v>
      </c>
      <c r="I2057">
        <v>3672138.02</v>
      </c>
      <c r="J2057">
        <v>-68.86</v>
      </c>
      <c r="K2057">
        <v>-68.86</v>
      </c>
      <c r="L2057">
        <v>0</v>
      </c>
      <c r="M2057">
        <v>17070719</v>
      </c>
      <c r="N2057" t="s">
        <v>26</v>
      </c>
      <c r="O2057">
        <v>30</v>
      </c>
      <c r="P2057">
        <v>35</v>
      </c>
      <c r="Q2057">
        <v>5963</v>
      </c>
    </row>
    <row r="2058" spans="1:17" x14ac:dyDescent="0.25">
      <c r="A2058" t="s">
        <v>375</v>
      </c>
      <c r="B2058" t="s">
        <v>329</v>
      </c>
      <c r="C2058" t="s">
        <v>10</v>
      </c>
      <c r="D2058" t="s">
        <v>2</v>
      </c>
      <c r="E2058" t="s">
        <v>131</v>
      </c>
      <c r="F2058" t="s">
        <v>4</v>
      </c>
      <c r="G2058">
        <v>1.5566899999999999</v>
      </c>
      <c r="H2058">
        <v>631000</v>
      </c>
      <c r="I2058">
        <v>3672800</v>
      </c>
      <c r="J2058">
        <v>-69.03</v>
      </c>
      <c r="K2058">
        <v>-69.03</v>
      </c>
      <c r="L2058">
        <v>0</v>
      </c>
      <c r="M2058">
        <v>17073120</v>
      </c>
      <c r="N2058" t="s">
        <v>26</v>
      </c>
      <c r="O2058">
        <v>30</v>
      </c>
      <c r="P2058">
        <v>35</v>
      </c>
      <c r="Q2058">
        <v>5963</v>
      </c>
    </row>
    <row r="2059" spans="1:17" x14ac:dyDescent="0.25">
      <c r="A2059" t="s">
        <v>375</v>
      </c>
      <c r="B2059" t="s">
        <v>329</v>
      </c>
      <c r="C2059" t="s">
        <v>10</v>
      </c>
      <c r="D2059" t="s">
        <v>2</v>
      </c>
      <c r="E2059" t="s">
        <v>132</v>
      </c>
      <c r="F2059" t="s">
        <v>4</v>
      </c>
      <c r="G2059">
        <v>1.55002</v>
      </c>
      <c r="H2059">
        <v>631000</v>
      </c>
      <c r="I2059">
        <v>3672800</v>
      </c>
      <c r="J2059">
        <v>-69.03</v>
      </c>
      <c r="K2059">
        <v>-69.03</v>
      </c>
      <c r="L2059">
        <v>0</v>
      </c>
      <c r="M2059">
        <v>17073120</v>
      </c>
      <c r="N2059" t="s">
        <v>26</v>
      </c>
      <c r="O2059">
        <v>30</v>
      </c>
      <c r="P2059">
        <v>35</v>
      </c>
      <c r="Q2059">
        <v>5963</v>
      </c>
    </row>
    <row r="2060" spans="1:17" x14ac:dyDescent="0.25">
      <c r="A2060" t="s">
        <v>375</v>
      </c>
      <c r="B2060" t="s">
        <v>329</v>
      </c>
      <c r="C2060" t="s">
        <v>10</v>
      </c>
      <c r="D2060" t="s">
        <v>2</v>
      </c>
      <c r="E2060" t="s">
        <v>133</v>
      </c>
      <c r="F2060" t="s">
        <v>4</v>
      </c>
      <c r="G2060">
        <v>1.53955</v>
      </c>
      <c r="H2060">
        <v>631100</v>
      </c>
      <c r="I2060">
        <v>3672900</v>
      </c>
      <c r="J2060">
        <v>-68.66</v>
      </c>
      <c r="K2060">
        <v>-68.66</v>
      </c>
      <c r="L2060">
        <v>0</v>
      </c>
      <c r="M2060">
        <v>17073120</v>
      </c>
      <c r="N2060" t="s">
        <v>26</v>
      </c>
      <c r="O2060">
        <v>30</v>
      </c>
      <c r="P2060">
        <v>35</v>
      </c>
      <c r="Q2060">
        <v>5963</v>
      </c>
    </row>
    <row r="2061" spans="1:17" x14ac:dyDescent="0.25">
      <c r="A2061" t="s">
        <v>375</v>
      </c>
      <c r="B2061" t="s">
        <v>329</v>
      </c>
      <c r="C2061" t="s">
        <v>10</v>
      </c>
      <c r="D2061" t="s">
        <v>2</v>
      </c>
      <c r="E2061" t="s">
        <v>219</v>
      </c>
      <c r="F2061" t="s">
        <v>4</v>
      </c>
      <c r="G2061">
        <v>1.53484</v>
      </c>
      <c r="H2061">
        <v>631025</v>
      </c>
      <c r="I2061">
        <v>3672750</v>
      </c>
      <c r="J2061">
        <v>-68.97</v>
      </c>
      <c r="K2061">
        <v>-68.97</v>
      </c>
      <c r="L2061">
        <v>0</v>
      </c>
      <c r="M2061">
        <v>17073120</v>
      </c>
      <c r="N2061" t="s">
        <v>26</v>
      </c>
      <c r="O2061">
        <v>30</v>
      </c>
      <c r="P2061">
        <v>35</v>
      </c>
      <c r="Q2061">
        <v>5963</v>
      </c>
    </row>
    <row r="2062" spans="1:17" x14ac:dyDescent="0.25">
      <c r="A2062" t="s">
        <v>375</v>
      </c>
      <c r="B2062" t="s">
        <v>329</v>
      </c>
      <c r="C2062" t="s">
        <v>10</v>
      </c>
      <c r="D2062" t="s">
        <v>2</v>
      </c>
      <c r="E2062" t="s">
        <v>220</v>
      </c>
      <c r="F2062" t="s">
        <v>4</v>
      </c>
      <c r="G2062">
        <v>1.5309200000000001</v>
      </c>
      <c r="H2062">
        <v>631025</v>
      </c>
      <c r="I2062">
        <v>3672750</v>
      </c>
      <c r="J2062">
        <v>-68.97</v>
      </c>
      <c r="K2062">
        <v>-68.97</v>
      </c>
      <c r="L2062">
        <v>0</v>
      </c>
      <c r="M2062">
        <v>17073120</v>
      </c>
      <c r="N2062" t="s">
        <v>26</v>
      </c>
      <c r="O2062">
        <v>30</v>
      </c>
      <c r="P2062">
        <v>35</v>
      </c>
      <c r="Q2062">
        <v>5963</v>
      </c>
    </row>
    <row r="2063" spans="1:17" x14ac:dyDescent="0.25">
      <c r="A2063" t="s">
        <v>375</v>
      </c>
      <c r="B2063" t="s">
        <v>329</v>
      </c>
      <c r="C2063" t="s">
        <v>10</v>
      </c>
      <c r="D2063" t="s">
        <v>2</v>
      </c>
      <c r="E2063" t="s">
        <v>221</v>
      </c>
      <c r="F2063" t="s">
        <v>4</v>
      </c>
      <c r="G2063">
        <v>1.56454</v>
      </c>
      <c r="H2063">
        <v>631100</v>
      </c>
      <c r="I2063">
        <v>3672800</v>
      </c>
      <c r="J2063">
        <v>-68.61</v>
      </c>
      <c r="K2063">
        <v>-68.61</v>
      </c>
      <c r="L2063">
        <v>0</v>
      </c>
      <c r="M2063">
        <v>17073120</v>
      </c>
      <c r="N2063" t="s">
        <v>26</v>
      </c>
      <c r="O2063">
        <v>30</v>
      </c>
      <c r="P2063">
        <v>35</v>
      </c>
      <c r="Q2063">
        <v>5963</v>
      </c>
    </row>
    <row r="2064" spans="1:17" x14ac:dyDescent="0.25">
      <c r="A2064" t="s">
        <v>375</v>
      </c>
      <c r="B2064" t="s">
        <v>329</v>
      </c>
      <c r="C2064" t="s">
        <v>10</v>
      </c>
      <c r="D2064" t="s">
        <v>2</v>
      </c>
      <c r="E2064" t="s">
        <v>222</v>
      </c>
      <c r="F2064" t="s">
        <v>4</v>
      </c>
      <c r="G2064">
        <v>1.55681</v>
      </c>
      <c r="H2064">
        <v>631100</v>
      </c>
      <c r="I2064">
        <v>3672800</v>
      </c>
      <c r="J2064">
        <v>-68.61</v>
      </c>
      <c r="K2064">
        <v>-68.61</v>
      </c>
      <c r="L2064">
        <v>0</v>
      </c>
      <c r="M2064">
        <v>17073120</v>
      </c>
      <c r="N2064" t="s">
        <v>26</v>
      </c>
      <c r="O2064">
        <v>30</v>
      </c>
      <c r="P2064">
        <v>35</v>
      </c>
      <c r="Q2064">
        <v>5963</v>
      </c>
    </row>
    <row r="2065" spans="1:17" x14ac:dyDescent="0.25">
      <c r="A2065" t="s">
        <v>375</v>
      </c>
      <c r="B2065" t="s">
        <v>329</v>
      </c>
      <c r="C2065" t="s">
        <v>10</v>
      </c>
      <c r="D2065" t="s">
        <v>2</v>
      </c>
      <c r="E2065" t="s">
        <v>223</v>
      </c>
      <c r="F2065" t="s">
        <v>4</v>
      </c>
      <c r="G2065">
        <v>1.5159499999999999</v>
      </c>
      <c r="H2065">
        <v>631075</v>
      </c>
      <c r="I2065">
        <v>3672700</v>
      </c>
      <c r="J2065">
        <v>-68.44</v>
      </c>
      <c r="K2065">
        <v>-68.44</v>
      </c>
      <c r="L2065">
        <v>0</v>
      </c>
      <c r="M2065">
        <v>17073120</v>
      </c>
      <c r="N2065" t="s">
        <v>26</v>
      </c>
      <c r="O2065">
        <v>30</v>
      </c>
      <c r="P2065">
        <v>35</v>
      </c>
      <c r="Q2065">
        <v>5963</v>
      </c>
    </row>
    <row r="2066" spans="1:17" x14ac:dyDescent="0.25">
      <c r="A2066" t="s">
        <v>375</v>
      </c>
      <c r="B2066" t="s">
        <v>329</v>
      </c>
      <c r="C2066" t="s">
        <v>10</v>
      </c>
      <c r="D2066" t="s">
        <v>2</v>
      </c>
      <c r="E2066" t="s">
        <v>224</v>
      </c>
      <c r="F2066" t="s">
        <v>4</v>
      </c>
      <c r="G2066">
        <v>1.53437</v>
      </c>
      <c r="H2066">
        <v>631075</v>
      </c>
      <c r="I2066">
        <v>3672700</v>
      </c>
      <c r="J2066">
        <v>-68.44</v>
      </c>
      <c r="K2066">
        <v>-68.44</v>
      </c>
      <c r="L2066">
        <v>0</v>
      </c>
      <c r="M2066">
        <v>17073120</v>
      </c>
      <c r="N2066" t="s">
        <v>26</v>
      </c>
      <c r="O2066">
        <v>30</v>
      </c>
      <c r="P2066">
        <v>35</v>
      </c>
      <c r="Q2066">
        <v>5963</v>
      </c>
    </row>
    <row r="2067" spans="1:17" x14ac:dyDescent="0.25">
      <c r="A2067" t="s">
        <v>375</v>
      </c>
      <c r="B2067" t="s">
        <v>329</v>
      </c>
      <c r="C2067" t="s">
        <v>10</v>
      </c>
      <c r="D2067" t="s">
        <v>2</v>
      </c>
      <c r="E2067" t="s">
        <v>225</v>
      </c>
      <c r="F2067" t="s">
        <v>4</v>
      </c>
      <c r="G2067">
        <v>438.40379000000001</v>
      </c>
      <c r="H2067">
        <v>630254.29</v>
      </c>
      <c r="I2067">
        <v>3671995.77</v>
      </c>
      <c r="J2067">
        <v>-69.650000000000006</v>
      </c>
      <c r="K2067">
        <v>-69.650000000000006</v>
      </c>
      <c r="L2067">
        <v>0</v>
      </c>
      <c r="M2067">
        <v>17100904</v>
      </c>
      <c r="N2067" t="s">
        <v>26</v>
      </c>
      <c r="O2067">
        <v>30</v>
      </c>
      <c r="P2067">
        <v>35</v>
      </c>
      <c r="Q2067">
        <v>5963</v>
      </c>
    </row>
    <row r="2068" spans="1:17" x14ac:dyDescent="0.25">
      <c r="A2068" t="s">
        <v>375</v>
      </c>
      <c r="B2068" t="s">
        <v>330</v>
      </c>
      <c r="C2068" t="s">
        <v>157</v>
      </c>
      <c r="D2068" t="s">
        <v>12</v>
      </c>
      <c r="E2068" t="s">
        <v>3</v>
      </c>
      <c r="F2068" t="s">
        <v>4</v>
      </c>
      <c r="G2068">
        <v>106.02365</v>
      </c>
      <c r="H2068">
        <v>630714.82999999996</v>
      </c>
      <c r="I2068">
        <v>3672138.02</v>
      </c>
      <c r="J2068">
        <v>-68.86</v>
      </c>
      <c r="K2068">
        <v>-68.86</v>
      </c>
      <c r="L2068">
        <v>0</v>
      </c>
      <c r="M2068" t="s">
        <v>376</v>
      </c>
      <c r="N2068" t="s">
        <v>26</v>
      </c>
      <c r="O2068">
        <v>40</v>
      </c>
      <c r="P2068">
        <v>50</v>
      </c>
      <c r="Q2068">
        <v>5963</v>
      </c>
    </row>
    <row r="2069" spans="1:17" x14ac:dyDescent="0.25">
      <c r="A2069" t="s">
        <v>375</v>
      </c>
      <c r="B2069" t="s">
        <v>330</v>
      </c>
      <c r="C2069" t="s">
        <v>157</v>
      </c>
      <c r="D2069" t="s">
        <v>12</v>
      </c>
      <c r="E2069" t="s">
        <v>251</v>
      </c>
      <c r="F2069" t="s">
        <v>4</v>
      </c>
      <c r="G2069">
        <v>105.89599</v>
      </c>
      <c r="H2069">
        <v>630714.82999999996</v>
      </c>
      <c r="I2069">
        <v>3672138.02</v>
      </c>
      <c r="J2069">
        <v>-68.86</v>
      </c>
      <c r="K2069">
        <v>-68.86</v>
      </c>
      <c r="L2069">
        <v>0</v>
      </c>
      <c r="M2069" t="s">
        <v>376</v>
      </c>
      <c r="N2069" t="s">
        <v>26</v>
      </c>
      <c r="O2069">
        <v>40</v>
      </c>
      <c r="P2069">
        <v>50</v>
      </c>
      <c r="Q2069">
        <v>5963</v>
      </c>
    </row>
    <row r="2070" spans="1:17" x14ac:dyDescent="0.25">
      <c r="A2070" t="s">
        <v>375</v>
      </c>
      <c r="B2070" t="s">
        <v>330</v>
      </c>
      <c r="C2070" t="s">
        <v>157</v>
      </c>
      <c r="D2070" t="s">
        <v>12</v>
      </c>
      <c r="E2070" t="s">
        <v>255</v>
      </c>
      <c r="F2070" t="s">
        <v>4</v>
      </c>
      <c r="G2070">
        <v>0.31357000000000002</v>
      </c>
      <c r="H2070">
        <v>630714.82999999996</v>
      </c>
      <c r="I2070">
        <v>3672256.55</v>
      </c>
      <c r="J2070">
        <v>-68.92</v>
      </c>
      <c r="K2070">
        <v>-68.92</v>
      </c>
      <c r="L2070">
        <v>0</v>
      </c>
      <c r="M2070" t="s">
        <v>376</v>
      </c>
      <c r="N2070" t="s">
        <v>26</v>
      </c>
      <c r="O2070">
        <v>40</v>
      </c>
      <c r="P2070">
        <v>50</v>
      </c>
      <c r="Q2070">
        <v>5963</v>
      </c>
    </row>
    <row r="2071" spans="1:17" x14ac:dyDescent="0.25">
      <c r="A2071" t="s">
        <v>375</v>
      </c>
      <c r="B2071" t="s">
        <v>330</v>
      </c>
      <c r="C2071" t="s">
        <v>157</v>
      </c>
      <c r="D2071" t="s">
        <v>12</v>
      </c>
      <c r="E2071" t="s">
        <v>257</v>
      </c>
      <c r="F2071" t="s">
        <v>4</v>
      </c>
      <c r="G2071">
        <v>1.6740000000000001E-2</v>
      </c>
      <c r="H2071">
        <v>630750</v>
      </c>
      <c r="I2071">
        <v>3670250</v>
      </c>
      <c r="J2071">
        <v>-66.31</v>
      </c>
      <c r="K2071">
        <v>-66.31</v>
      </c>
      <c r="L2071">
        <v>0</v>
      </c>
      <c r="M2071" t="s">
        <v>376</v>
      </c>
      <c r="N2071" t="s">
        <v>26</v>
      </c>
      <c r="O2071">
        <v>40</v>
      </c>
      <c r="P2071">
        <v>50</v>
      </c>
      <c r="Q2071">
        <v>5963</v>
      </c>
    </row>
    <row r="2072" spans="1:17" x14ac:dyDescent="0.25">
      <c r="A2072" t="s">
        <v>375</v>
      </c>
      <c r="B2072" t="s">
        <v>330</v>
      </c>
      <c r="C2072" t="s">
        <v>157</v>
      </c>
      <c r="D2072" t="s">
        <v>12</v>
      </c>
      <c r="E2072" t="s">
        <v>258</v>
      </c>
      <c r="F2072" t="s">
        <v>4</v>
      </c>
      <c r="G2072">
        <v>5.8100000000000001E-3</v>
      </c>
      <c r="H2072">
        <v>631000</v>
      </c>
      <c r="I2072">
        <v>3673200</v>
      </c>
      <c r="J2072">
        <v>-69.39</v>
      </c>
      <c r="K2072">
        <v>-69.39</v>
      </c>
      <c r="L2072">
        <v>0</v>
      </c>
      <c r="M2072" t="s">
        <v>376</v>
      </c>
      <c r="N2072" t="s">
        <v>26</v>
      </c>
      <c r="O2072">
        <v>40</v>
      </c>
      <c r="P2072">
        <v>50</v>
      </c>
      <c r="Q2072">
        <v>5963</v>
      </c>
    </row>
    <row r="2073" spans="1:17" x14ac:dyDescent="0.25">
      <c r="A2073" t="s">
        <v>375</v>
      </c>
      <c r="B2073" t="s">
        <v>330</v>
      </c>
      <c r="C2073" t="s">
        <v>157</v>
      </c>
      <c r="D2073" t="s">
        <v>12</v>
      </c>
      <c r="E2073" t="s">
        <v>259</v>
      </c>
      <c r="F2073" t="s">
        <v>4</v>
      </c>
      <c r="G2073">
        <v>3.9100000000000003E-3</v>
      </c>
      <c r="H2073">
        <v>631250</v>
      </c>
      <c r="I2073">
        <v>3671000</v>
      </c>
      <c r="J2073">
        <v>-67.63</v>
      </c>
      <c r="K2073">
        <v>-67.63</v>
      </c>
      <c r="L2073">
        <v>0</v>
      </c>
      <c r="M2073" t="s">
        <v>376</v>
      </c>
      <c r="N2073" t="s">
        <v>26</v>
      </c>
      <c r="O2073">
        <v>40</v>
      </c>
      <c r="P2073">
        <v>50</v>
      </c>
      <c r="Q2073">
        <v>5963</v>
      </c>
    </row>
    <row r="2074" spans="1:17" x14ac:dyDescent="0.25">
      <c r="A2074" t="s">
        <v>375</v>
      </c>
      <c r="B2074" t="s">
        <v>330</v>
      </c>
      <c r="C2074" t="s">
        <v>157</v>
      </c>
      <c r="D2074" t="s">
        <v>12</v>
      </c>
      <c r="E2074" t="s">
        <v>260</v>
      </c>
      <c r="F2074" t="s">
        <v>4</v>
      </c>
      <c r="G2074">
        <v>5.2100000000000002E-3</v>
      </c>
      <c r="H2074">
        <v>632737.47</v>
      </c>
      <c r="I2074">
        <v>3670847.68</v>
      </c>
      <c r="J2074">
        <v>-65.8</v>
      </c>
      <c r="K2074">
        <v>-65.8</v>
      </c>
      <c r="L2074">
        <v>0</v>
      </c>
      <c r="M2074" t="s">
        <v>376</v>
      </c>
      <c r="N2074" t="s">
        <v>26</v>
      </c>
      <c r="O2074">
        <v>40</v>
      </c>
      <c r="P2074">
        <v>50</v>
      </c>
      <c r="Q2074">
        <v>5963</v>
      </c>
    </row>
    <row r="2075" spans="1:17" x14ac:dyDescent="0.25">
      <c r="A2075" t="s">
        <v>375</v>
      </c>
      <c r="B2075" t="s">
        <v>330</v>
      </c>
      <c r="C2075" t="s">
        <v>157</v>
      </c>
      <c r="D2075" t="s">
        <v>12</v>
      </c>
      <c r="E2075" t="s">
        <v>261</v>
      </c>
      <c r="F2075" t="s">
        <v>4</v>
      </c>
      <c r="G2075">
        <v>5.2399999999999999E-3</v>
      </c>
      <c r="H2075">
        <v>630200</v>
      </c>
      <c r="I2075">
        <v>3673200</v>
      </c>
      <c r="J2075">
        <v>-69.97</v>
      </c>
      <c r="K2075">
        <v>-69.97</v>
      </c>
      <c r="L2075">
        <v>0</v>
      </c>
      <c r="M2075" t="s">
        <v>376</v>
      </c>
      <c r="N2075" t="s">
        <v>26</v>
      </c>
      <c r="O2075">
        <v>40</v>
      </c>
      <c r="P2075">
        <v>50</v>
      </c>
      <c r="Q2075">
        <v>5963</v>
      </c>
    </row>
    <row r="2076" spans="1:17" x14ac:dyDescent="0.25">
      <c r="A2076" t="s">
        <v>375</v>
      </c>
      <c r="B2076" t="s">
        <v>330</v>
      </c>
      <c r="C2076" t="s">
        <v>157</v>
      </c>
      <c r="D2076" t="s">
        <v>12</v>
      </c>
      <c r="E2076" t="s">
        <v>262</v>
      </c>
      <c r="F2076" t="s">
        <v>4</v>
      </c>
      <c r="G2076">
        <v>4.2599999999999999E-3</v>
      </c>
      <c r="H2076">
        <v>630500</v>
      </c>
      <c r="I2076">
        <v>3673750</v>
      </c>
      <c r="J2076">
        <v>-69.569999999999993</v>
      </c>
      <c r="K2076">
        <v>-69.569999999999993</v>
      </c>
      <c r="L2076">
        <v>0</v>
      </c>
      <c r="M2076" t="s">
        <v>376</v>
      </c>
      <c r="N2076" t="s">
        <v>26</v>
      </c>
      <c r="O2076">
        <v>40</v>
      </c>
      <c r="P2076">
        <v>50</v>
      </c>
      <c r="Q2076">
        <v>5963</v>
      </c>
    </row>
    <row r="2077" spans="1:17" x14ac:dyDescent="0.25">
      <c r="A2077" t="s">
        <v>375</v>
      </c>
      <c r="B2077" t="s">
        <v>330</v>
      </c>
      <c r="C2077" t="s">
        <v>157</v>
      </c>
      <c r="D2077" t="s">
        <v>12</v>
      </c>
      <c r="E2077" t="s">
        <v>263</v>
      </c>
      <c r="F2077" t="s">
        <v>4</v>
      </c>
      <c r="G2077">
        <v>6.0899999999999999E-3</v>
      </c>
      <c r="H2077">
        <v>630775</v>
      </c>
      <c r="I2077">
        <v>3672450</v>
      </c>
      <c r="J2077">
        <v>-68.459999999999994</v>
      </c>
      <c r="K2077">
        <v>-68.459999999999994</v>
      </c>
      <c r="L2077">
        <v>0</v>
      </c>
      <c r="M2077" t="s">
        <v>376</v>
      </c>
      <c r="N2077" t="s">
        <v>26</v>
      </c>
      <c r="O2077">
        <v>40</v>
      </c>
      <c r="P2077">
        <v>50</v>
      </c>
      <c r="Q2077">
        <v>5963</v>
      </c>
    </row>
    <row r="2078" spans="1:17" x14ac:dyDescent="0.25">
      <c r="A2078" t="s">
        <v>375</v>
      </c>
      <c r="B2078" t="s">
        <v>330</v>
      </c>
      <c r="C2078" t="s">
        <v>157</v>
      </c>
      <c r="D2078" t="s">
        <v>12</v>
      </c>
      <c r="E2078" t="s">
        <v>264</v>
      </c>
      <c r="F2078" t="s">
        <v>4</v>
      </c>
      <c r="G2078">
        <v>5.13E-3</v>
      </c>
      <c r="H2078">
        <v>630250</v>
      </c>
      <c r="I2078">
        <v>3670000</v>
      </c>
      <c r="J2078">
        <v>-66.42</v>
      </c>
      <c r="K2078">
        <v>-66.42</v>
      </c>
      <c r="L2078">
        <v>0</v>
      </c>
      <c r="M2078" t="s">
        <v>376</v>
      </c>
      <c r="N2078" t="s">
        <v>26</v>
      </c>
      <c r="O2078">
        <v>40</v>
      </c>
      <c r="P2078">
        <v>50</v>
      </c>
      <c r="Q2078">
        <v>5963</v>
      </c>
    </row>
    <row r="2079" spans="1:17" x14ac:dyDescent="0.25">
      <c r="A2079" t="s">
        <v>375</v>
      </c>
      <c r="B2079" t="s">
        <v>330</v>
      </c>
      <c r="C2079" t="s">
        <v>157</v>
      </c>
      <c r="D2079" t="s">
        <v>12</v>
      </c>
      <c r="E2079" t="s">
        <v>265</v>
      </c>
      <c r="F2079" t="s">
        <v>4</v>
      </c>
      <c r="G2079">
        <v>6.1500000000000001E-3</v>
      </c>
      <c r="H2079">
        <v>630125</v>
      </c>
      <c r="I2079">
        <v>3672500</v>
      </c>
      <c r="J2079">
        <v>-69.819999999999993</v>
      </c>
      <c r="K2079">
        <v>-69.819999999999993</v>
      </c>
      <c r="L2079">
        <v>0</v>
      </c>
      <c r="M2079" t="s">
        <v>376</v>
      </c>
      <c r="N2079" t="s">
        <v>26</v>
      </c>
      <c r="O2079">
        <v>40</v>
      </c>
      <c r="P2079">
        <v>50</v>
      </c>
      <c r="Q2079">
        <v>5963</v>
      </c>
    </row>
    <row r="2080" spans="1:17" x14ac:dyDescent="0.25">
      <c r="A2080" t="s">
        <v>375</v>
      </c>
      <c r="B2080" t="s">
        <v>330</v>
      </c>
      <c r="C2080" t="s">
        <v>157</v>
      </c>
      <c r="D2080" t="s">
        <v>12</v>
      </c>
      <c r="E2080" t="s">
        <v>266</v>
      </c>
      <c r="F2080" t="s">
        <v>4</v>
      </c>
      <c r="G2080">
        <v>4.45E-3</v>
      </c>
      <c r="H2080">
        <v>629750</v>
      </c>
      <c r="I2080">
        <v>3670500</v>
      </c>
      <c r="J2080">
        <v>-67.73</v>
      </c>
      <c r="K2080">
        <v>-67.73</v>
      </c>
      <c r="L2080">
        <v>0</v>
      </c>
      <c r="M2080" t="s">
        <v>376</v>
      </c>
      <c r="N2080" t="s">
        <v>26</v>
      </c>
      <c r="O2080">
        <v>40</v>
      </c>
      <c r="P2080">
        <v>50</v>
      </c>
      <c r="Q2080">
        <v>5963</v>
      </c>
    </row>
    <row r="2081" spans="1:17" x14ac:dyDescent="0.25">
      <c r="A2081" t="s">
        <v>375</v>
      </c>
      <c r="B2081" t="s">
        <v>330</v>
      </c>
      <c r="C2081" t="s">
        <v>157</v>
      </c>
      <c r="D2081" t="s">
        <v>12</v>
      </c>
      <c r="E2081" t="s">
        <v>267</v>
      </c>
      <c r="F2081" t="s">
        <v>4</v>
      </c>
      <c r="G2081">
        <v>5.2199999999999998E-3</v>
      </c>
      <c r="H2081">
        <v>631000</v>
      </c>
      <c r="I2081">
        <v>3670500</v>
      </c>
      <c r="J2081">
        <v>-66.459999999999994</v>
      </c>
      <c r="K2081">
        <v>-66.459999999999994</v>
      </c>
      <c r="L2081">
        <v>0</v>
      </c>
      <c r="M2081" t="s">
        <v>376</v>
      </c>
      <c r="N2081" t="s">
        <v>26</v>
      </c>
      <c r="O2081">
        <v>40</v>
      </c>
      <c r="P2081">
        <v>50</v>
      </c>
      <c r="Q2081">
        <v>5963</v>
      </c>
    </row>
    <row r="2082" spans="1:17" x14ac:dyDescent="0.25">
      <c r="A2082" t="s">
        <v>375</v>
      </c>
      <c r="B2082" t="s">
        <v>330</v>
      </c>
      <c r="C2082" t="s">
        <v>157</v>
      </c>
      <c r="D2082" t="s">
        <v>12</v>
      </c>
      <c r="E2082" t="s">
        <v>268</v>
      </c>
      <c r="F2082" t="s">
        <v>4</v>
      </c>
      <c r="G2082">
        <v>4.3499999999999997E-3</v>
      </c>
      <c r="H2082">
        <v>630500</v>
      </c>
      <c r="I2082">
        <v>3671000</v>
      </c>
      <c r="J2082">
        <v>-68.3</v>
      </c>
      <c r="K2082">
        <v>-68.3</v>
      </c>
      <c r="L2082">
        <v>0</v>
      </c>
      <c r="M2082" t="s">
        <v>376</v>
      </c>
      <c r="N2082" t="s">
        <v>26</v>
      </c>
      <c r="O2082">
        <v>40</v>
      </c>
      <c r="P2082">
        <v>50</v>
      </c>
      <c r="Q2082">
        <v>5963</v>
      </c>
    </row>
    <row r="2083" spans="1:17" x14ac:dyDescent="0.25">
      <c r="A2083" t="s">
        <v>375</v>
      </c>
      <c r="B2083" t="s">
        <v>330</v>
      </c>
      <c r="C2083" t="s">
        <v>157</v>
      </c>
      <c r="D2083" t="s">
        <v>12</v>
      </c>
      <c r="E2083" t="s">
        <v>269</v>
      </c>
      <c r="F2083" t="s">
        <v>4</v>
      </c>
      <c r="G2083">
        <v>5.7099999999999998E-3</v>
      </c>
      <c r="H2083">
        <v>629500</v>
      </c>
      <c r="I2083">
        <v>3673250</v>
      </c>
      <c r="J2083">
        <v>-69.81</v>
      </c>
      <c r="K2083">
        <v>-69.81</v>
      </c>
      <c r="L2083">
        <v>0</v>
      </c>
      <c r="M2083" t="s">
        <v>376</v>
      </c>
      <c r="N2083" t="s">
        <v>26</v>
      </c>
      <c r="O2083">
        <v>40</v>
      </c>
      <c r="P2083">
        <v>50</v>
      </c>
      <c r="Q2083">
        <v>5963</v>
      </c>
    </row>
    <row r="2084" spans="1:17" x14ac:dyDescent="0.25">
      <c r="A2084" t="s">
        <v>375</v>
      </c>
      <c r="B2084" t="s">
        <v>330</v>
      </c>
      <c r="C2084" t="s">
        <v>157</v>
      </c>
      <c r="D2084" t="s">
        <v>12</v>
      </c>
      <c r="E2084" t="s">
        <v>270</v>
      </c>
      <c r="F2084" t="s">
        <v>4</v>
      </c>
      <c r="G2084">
        <v>6.0200000000000002E-3</v>
      </c>
      <c r="H2084">
        <v>630750</v>
      </c>
      <c r="I2084">
        <v>3670250</v>
      </c>
      <c r="J2084">
        <v>-66.31</v>
      </c>
      <c r="K2084">
        <v>-66.31</v>
      </c>
      <c r="L2084">
        <v>0</v>
      </c>
      <c r="M2084" t="s">
        <v>376</v>
      </c>
      <c r="N2084" t="s">
        <v>26</v>
      </c>
      <c r="O2084">
        <v>40</v>
      </c>
      <c r="P2084">
        <v>50</v>
      </c>
      <c r="Q2084">
        <v>5963</v>
      </c>
    </row>
    <row r="2085" spans="1:17" x14ac:dyDescent="0.25">
      <c r="A2085" t="s">
        <v>375</v>
      </c>
      <c r="B2085" t="s">
        <v>330</v>
      </c>
      <c r="C2085" t="s">
        <v>157</v>
      </c>
      <c r="D2085" t="s">
        <v>12</v>
      </c>
      <c r="E2085" t="s">
        <v>144</v>
      </c>
      <c r="F2085" t="s">
        <v>4</v>
      </c>
      <c r="G2085">
        <v>1.5800000000000002E-2</v>
      </c>
      <c r="H2085">
        <v>630714.82999999996</v>
      </c>
      <c r="I2085">
        <v>3672256.55</v>
      </c>
      <c r="J2085">
        <v>-68.92</v>
      </c>
      <c r="K2085">
        <v>-68.92</v>
      </c>
      <c r="L2085">
        <v>0</v>
      </c>
      <c r="M2085" t="s">
        <v>376</v>
      </c>
      <c r="N2085" t="s">
        <v>26</v>
      </c>
      <c r="O2085">
        <v>40</v>
      </c>
      <c r="P2085">
        <v>50</v>
      </c>
      <c r="Q2085">
        <v>5963</v>
      </c>
    </row>
    <row r="2086" spans="1:17" x14ac:dyDescent="0.25">
      <c r="A2086" t="s">
        <v>375</v>
      </c>
      <c r="B2086" t="s">
        <v>330</v>
      </c>
      <c r="C2086" t="s">
        <v>157</v>
      </c>
      <c r="D2086" t="s">
        <v>12</v>
      </c>
      <c r="E2086" t="s">
        <v>271</v>
      </c>
      <c r="F2086" t="s">
        <v>4</v>
      </c>
      <c r="G2086">
        <v>2.16E-3</v>
      </c>
      <c r="H2086">
        <v>630448.19999999995</v>
      </c>
      <c r="I2086">
        <v>3672375.09</v>
      </c>
      <c r="J2086">
        <v>-69.53</v>
      </c>
      <c r="K2086">
        <v>-69.53</v>
      </c>
      <c r="L2086">
        <v>0</v>
      </c>
      <c r="M2086" t="s">
        <v>376</v>
      </c>
      <c r="N2086" t="s">
        <v>26</v>
      </c>
      <c r="O2086">
        <v>40</v>
      </c>
      <c r="P2086">
        <v>50</v>
      </c>
      <c r="Q2086">
        <v>5963</v>
      </c>
    </row>
    <row r="2087" spans="1:17" x14ac:dyDescent="0.25">
      <c r="A2087" t="s">
        <v>375</v>
      </c>
      <c r="B2087" t="s">
        <v>330</v>
      </c>
      <c r="C2087" t="s">
        <v>157</v>
      </c>
      <c r="D2087" t="s">
        <v>12</v>
      </c>
      <c r="E2087" t="s">
        <v>272</v>
      </c>
      <c r="F2087" t="s">
        <v>4</v>
      </c>
      <c r="G2087">
        <v>2.16E-3</v>
      </c>
      <c r="H2087">
        <v>630448.19999999995</v>
      </c>
      <c r="I2087">
        <v>3672375.09</v>
      </c>
      <c r="J2087">
        <v>-69.53</v>
      </c>
      <c r="K2087">
        <v>-69.53</v>
      </c>
      <c r="L2087">
        <v>0</v>
      </c>
      <c r="M2087" t="s">
        <v>376</v>
      </c>
      <c r="N2087" t="s">
        <v>26</v>
      </c>
      <c r="O2087">
        <v>40</v>
      </c>
      <c r="P2087">
        <v>50</v>
      </c>
      <c r="Q2087">
        <v>5963</v>
      </c>
    </row>
    <row r="2088" spans="1:17" x14ac:dyDescent="0.25">
      <c r="A2088" t="s">
        <v>375</v>
      </c>
      <c r="B2088" t="s">
        <v>330</v>
      </c>
      <c r="C2088" t="s">
        <v>157</v>
      </c>
      <c r="D2088" t="s">
        <v>12</v>
      </c>
      <c r="E2088" t="s">
        <v>7</v>
      </c>
      <c r="F2088" t="s">
        <v>4</v>
      </c>
      <c r="G2088">
        <v>106.00793</v>
      </c>
      <c r="H2088">
        <v>630714.82999999996</v>
      </c>
      <c r="I2088">
        <v>3672138.02</v>
      </c>
      <c r="J2088">
        <v>-68.86</v>
      </c>
      <c r="K2088">
        <v>-68.86</v>
      </c>
      <c r="L2088">
        <v>0</v>
      </c>
      <c r="M2088" t="s">
        <v>376</v>
      </c>
      <c r="N2088" t="s">
        <v>26</v>
      </c>
      <c r="O2088">
        <v>40</v>
      </c>
      <c r="P2088">
        <v>50</v>
      </c>
      <c r="Q2088">
        <v>5963</v>
      </c>
    </row>
    <row r="2089" spans="1:17" x14ac:dyDescent="0.25">
      <c r="A2089" t="s">
        <v>375</v>
      </c>
      <c r="B2089" t="s">
        <v>330</v>
      </c>
      <c r="C2089" t="s">
        <v>157</v>
      </c>
      <c r="D2089" t="s">
        <v>12</v>
      </c>
      <c r="E2089" t="s">
        <v>8</v>
      </c>
      <c r="F2089" t="s">
        <v>4</v>
      </c>
      <c r="G2089">
        <v>4.3200000000000001E-3</v>
      </c>
      <c r="H2089">
        <v>630448.19999999995</v>
      </c>
      <c r="I2089">
        <v>3672375.09</v>
      </c>
      <c r="J2089">
        <v>-69.53</v>
      </c>
      <c r="K2089">
        <v>-69.53</v>
      </c>
      <c r="L2089">
        <v>0</v>
      </c>
      <c r="M2089" t="s">
        <v>376</v>
      </c>
      <c r="N2089" t="s">
        <v>26</v>
      </c>
      <c r="O2089">
        <v>40</v>
      </c>
      <c r="P2089">
        <v>50</v>
      </c>
      <c r="Q2089">
        <v>5963</v>
      </c>
    </row>
    <row r="2090" spans="1:17" x14ac:dyDescent="0.25">
      <c r="A2090" t="s">
        <v>375</v>
      </c>
      <c r="B2090" t="s">
        <v>330</v>
      </c>
      <c r="C2090" t="s">
        <v>157</v>
      </c>
      <c r="D2090" t="s">
        <v>12</v>
      </c>
      <c r="E2090" t="s">
        <v>252</v>
      </c>
      <c r="F2090" t="s">
        <v>4</v>
      </c>
      <c r="G2090">
        <v>8.0879999999999994E-2</v>
      </c>
      <c r="H2090">
        <v>630423.97</v>
      </c>
      <c r="I2090">
        <v>3672375.09</v>
      </c>
      <c r="J2090">
        <v>-69.58</v>
      </c>
      <c r="K2090">
        <v>-69.58</v>
      </c>
      <c r="L2090">
        <v>0</v>
      </c>
      <c r="M2090" t="s">
        <v>376</v>
      </c>
      <c r="N2090" t="s">
        <v>26</v>
      </c>
      <c r="O2090">
        <v>40</v>
      </c>
      <c r="P2090">
        <v>50</v>
      </c>
      <c r="Q2090">
        <v>5963</v>
      </c>
    </row>
    <row r="2091" spans="1:17" x14ac:dyDescent="0.25">
      <c r="A2091" t="s">
        <v>375</v>
      </c>
      <c r="B2091" t="s">
        <v>330</v>
      </c>
      <c r="C2091" t="s">
        <v>157</v>
      </c>
      <c r="D2091" t="s">
        <v>12</v>
      </c>
      <c r="E2091" t="s">
        <v>253</v>
      </c>
      <c r="F2091" t="s">
        <v>4</v>
      </c>
      <c r="G2091">
        <v>7.6910000000000006E-2</v>
      </c>
      <c r="H2091">
        <v>630714.82999999996</v>
      </c>
      <c r="I2091">
        <v>3672303.97</v>
      </c>
      <c r="J2091">
        <v>-68.959999999999994</v>
      </c>
      <c r="K2091">
        <v>-68.959999999999994</v>
      </c>
      <c r="L2091">
        <v>0</v>
      </c>
      <c r="M2091" t="s">
        <v>376</v>
      </c>
      <c r="N2091" t="s">
        <v>26</v>
      </c>
      <c r="O2091">
        <v>40</v>
      </c>
      <c r="P2091">
        <v>50</v>
      </c>
      <c r="Q2091">
        <v>5963</v>
      </c>
    </row>
    <row r="2092" spans="1:17" x14ac:dyDescent="0.25">
      <c r="A2092" t="s">
        <v>375</v>
      </c>
      <c r="B2092" t="s">
        <v>330</v>
      </c>
      <c r="C2092" t="s">
        <v>157</v>
      </c>
      <c r="D2092" t="s">
        <v>12</v>
      </c>
      <c r="E2092" t="s">
        <v>254</v>
      </c>
      <c r="F2092" t="s">
        <v>4</v>
      </c>
      <c r="G2092">
        <v>7.7420000000000003E-2</v>
      </c>
      <c r="H2092">
        <v>630714.82999999996</v>
      </c>
      <c r="I2092">
        <v>3672280.26</v>
      </c>
      <c r="J2092">
        <v>-68.94</v>
      </c>
      <c r="K2092">
        <v>-68.94</v>
      </c>
      <c r="L2092">
        <v>0</v>
      </c>
      <c r="M2092" t="s">
        <v>376</v>
      </c>
      <c r="N2092" t="s">
        <v>26</v>
      </c>
      <c r="O2092">
        <v>40</v>
      </c>
      <c r="P2092">
        <v>50</v>
      </c>
      <c r="Q2092">
        <v>5963</v>
      </c>
    </row>
    <row r="2093" spans="1:17" x14ac:dyDescent="0.25">
      <c r="A2093" t="s">
        <v>375</v>
      </c>
      <c r="B2093" t="s">
        <v>330</v>
      </c>
      <c r="C2093" t="s">
        <v>157</v>
      </c>
      <c r="D2093" t="s">
        <v>12</v>
      </c>
      <c r="E2093" t="s">
        <v>256</v>
      </c>
      <c r="F2093" t="s">
        <v>4</v>
      </c>
      <c r="G2093">
        <v>0.14157</v>
      </c>
      <c r="H2093">
        <v>630714.82999999996</v>
      </c>
      <c r="I2093">
        <v>3672232.85</v>
      </c>
      <c r="J2093">
        <v>-68.91</v>
      </c>
      <c r="K2093">
        <v>-68.91</v>
      </c>
      <c r="L2093">
        <v>0</v>
      </c>
      <c r="M2093" t="s">
        <v>376</v>
      </c>
      <c r="N2093" t="s">
        <v>26</v>
      </c>
      <c r="O2093">
        <v>40</v>
      </c>
      <c r="P2093">
        <v>50</v>
      </c>
      <c r="Q2093">
        <v>5963</v>
      </c>
    </row>
    <row r="2094" spans="1:17" x14ac:dyDescent="0.25">
      <c r="A2094" t="s">
        <v>375</v>
      </c>
      <c r="B2094" t="s">
        <v>330</v>
      </c>
      <c r="C2094" t="s">
        <v>157</v>
      </c>
      <c r="D2094" t="s">
        <v>12</v>
      </c>
      <c r="E2094" t="s">
        <v>125</v>
      </c>
      <c r="F2094" t="s">
        <v>4</v>
      </c>
      <c r="G2094">
        <v>6.3136400000000004</v>
      </c>
      <c r="H2094">
        <v>630714.82999999996</v>
      </c>
      <c r="I2094">
        <v>3672232.85</v>
      </c>
      <c r="J2094">
        <v>-68.91</v>
      </c>
      <c r="K2094">
        <v>-68.91</v>
      </c>
      <c r="L2094">
        <v>0</v>
      </c>
      <c r="M2094" t="s">
        <v>376</v>
      </c>
      <c r="N2094" t="s">
        <v>26</v>
      </c>
      <c r="O2094">
        <v>40</v>
      </c>
      <c r="P2094">
        <v>50</v>
      </c>
      <c r="Q2094">
        <v>5963</v>
      </c>
    </row>
    <row r="2095" spans="1:17" x14ac:dyDescent="0.25">
      <c r="A2095" t="s">
        <v>375</v>
      </c>
      <c r="B2095" t="s">
        <v>330</v>
      </c>
      <c r="C2095" t="s">
        <v>157</v>
      </c>
      <c r="D2095" t="s">
        <v>12</v>
      </c>
      <c r="E2095" t="s">
        <v>128</v>
      </c>
      <c r="F2095" t="s">
        <v>4</v>
      </c>
      <c r="G2095">
        <v>7.8353700000000002</v>
      </c>
      <c r="H2095">
        <v>630714.82999999996</v>
      </c>
      <c r="I2095">
        <v>3672209.14</v>
      </c>
      <c r="J2095">
        <v>-68.89</v>
      </c>
      <c r="K2095">
        <v>-68.89</v>
      </c>
      <c r="L2095">
        <v>0</v>
      </c>
      <c r="M2095" t="s">
        <v>376</v>
      </c>
      <c r="N2095" t="s">
        <v>26</v>
      </c>
      <c r="O2095">
        <v>40</v>
      </c>
      <c r="P2095">
        <v>50</v>
      </c>
      <c r="Q2095">
        <v>5963</v>
      </c>
    </row>
    <row r="2096" spans="1:17" x14ac:dyDescent="0.25">
      <c r="A2096" t="s">
        <v>375</v>
      </c>
      <c r="B2096" t="s">
        <v>330</v>
      </c>
      <c r="C2096" t="s">
        <v>157</v>
      </c>
      <c r="D2096" t="s">
        <v>12</v>
      </c>
      <c r="E2096" t="s">
        <v>129</v>
      </c>
      <c r="F2096" t="s">
        <v>4</v>
      </c>
      <c r="G2096">
        <v>9.3268699999999995</v>
      </c>
      <c r="H2096">
        <v>630714.82999999996</v>
      </c>
      <c r="I2096">
        <v>3672209.14</v>
      </c>
      <c r="J2096">
        <v>-68.89</v>
      </c>
      <c r="K2096">
        <v>-68.89</v>
      </c>
      <c r="L2096">
        <v>0</v>
      </c>
      <c r="M2096" t="s">
        <v>376</v>
      </c>
      <c r="N2096" t="s">
        <v>26</v>
      </c>
      <c r="O2096">
        <v>40</v>
      </c>
      <c r="P2096">
        <v>50</v>
      </c>
      <c r="Q2096">
        <v>5963</v>
      </c>
    </row>
    <row r="2097" spans="1:17" x14ac:dyDescent="0.25">
      <c r="A2097" t="s">
        <v>375</v>
      </c>
      <c r="B2097" t="s">
        <v>330</v>
      </c>
      <c r="C2097" t="s">
        <v>157</v>
      </c>
      <c r="D2097" t="s">
        <v>12</v>
      </c>
      <c r="E2097" t="s">
        <v>130</v>
      </c>
      <c r="F2097" t="s">
        <v>4</v>
      </c>
      <c r="G2097">
        <v>10.88007</v>
      </c>
      <c r="H2097">
        <v>630714.82999999996</v>
      </c>
      <c r="I2097">
        <v>3672185.43</v>
      </c>
      <c r="J2097">
        <v>-68.89</v>
      </c>
      <c r="K2097">
        <v>-68.89</v>
      </c>
      <c r="L2097">
        <v>0</v>
      </c>
      <c r="M2097" t="s">
        <v>376</v>
      </c>
      <c r="N2097" t="s">
        <v>26</v>
      </c>
      <c r="O2097">
        <v>40</v>
      </c>
      <c r="P2097">
        <v>50</v>
      </c>
      <c r="Q2097">
        <v>5963</v>
      </c>
    </row>
    <row r="2098" spans="1:17" x14ac:dyDescent="0.25">
      <c r="A2098" t="s">
        <v>375</v>
      </c>
      <c r="B2098" t="s">
        <v>330</v>
      </c>
      <c r="C2098" t="s">
        <v>157</v>
      </c>
      <c r="D2098" t="s">
        <v>12</v>
      </c>
      <c r="E2098" t="s">
        <v>131</v>
      </c>
      <c r="F2098" t="s">
        <v>4</v>
      </c>
      <c r="G2098">
        <v>11.91015</v>
      </c>
      <c r="H2098">
        <v>630714.82999999996</v>
      </c>
      <c r="I2098">
        <v>3672161.72</v>
      </c>
      <c r="J2098">
        <v>-68.86</v>
      </c>
      <c r="K2098">
        <v>-68.86</v>
      </c>
      <c r="L2098">
        <v>0</v>
      </c>
      <c r="M2098" t="s">
        <v>376</v>
      </c>
      <c r="N2098" t="s">
        <v>26</v>
      </c>
      <c r="O2098">
        <v>40</v>
      </c>
      <c r="P2098">
        <v>50</v>
      </c>
      <c r="Q2098">
        <v>5963</v>
      </c>
    </row>
    <row r="2099" spans="1:17" x14ac:dyDescent="0.25">
      <c r="A2099" t="s">
        <v>375</v>
      </c>
      <c r="B2099" t="s">
        <v>330</v>
      </c>
      <c r="C2099" t="s">
        <v>157</v>
      </c>
      <c r="D2099" t="s">
        <v>12</v>
      </c>
      <c r="E2099" t="s">
        <v>132</v>
      </c>
      <c r="F2099" t="s">
        <v>4</v>
      </c>
      <c r="G2099">
        <v>12.919090000000001</v>
      </c>
      <c r="H2099">
        <v>630714.82999999996</v>
      </c>
      <c r="I2099">
        <v>3672161.72</v>
      </c>
      <c r="J2099">
        <v>-68.86</v>
      </c>
      <c r="K2099">
        <v>-68.86</v>
      </c>
      <c r="L2099">
        <v>0</v>
      </c>
      <c r="M2099" t="s">
        <v>376</v>
      </c>
      <c r="N2099" t="s">
        <v>26</v>
      </c>
      <c r="O2099">
        <v>40</v>
      </c>
      <c r="P2099">
        <v>50</v>
      </c>
      <c r="Q2099">
        <v>5963</v>
      </c>
    </row>
    <row r="2100" spans="1:17" x14ac:dyDescent="0.25">
      <c r="A2100" t="s">
        <v>375</v>
      </c>
      <c r="B2100" t="s">
        <v>330</v>
      </c>
      <c r="C2100" t="s">
        <v>157</v>
      </c>
      <c r="D2100" t="s">
        <v>12</v>
      </c>
      <c r="E2100" t="s">
        <v>133</v>
      </c>
      <c r="F2100" t="s">
        <v>4</v>
      </c>
      <c r="G2100">
        <v>13.426600000000001</v>
      </c>
      <c r="H2100">
        <v>630714.82999999996</v>
      </c>
      <c r="I2100">
        <v>3672138.02</v>
      </c>
      <c r="J2100">
        <v>-68.86</v>
      </c>
      <c r="K2100">
        <v>-68.86</v>
      </c>
      <c r="L2100">
        <v>0</v>
      </c>
      <c r="M2100" t="s">
        <v>376</v>
      </c>
      <c r="N2100" t="s">
        <v>26</v>
      </c>
      <c r="O2100">
        <v>40</v>
      </c>
      <c r="P2100">
        <v>50</v>
      </c>
      <c r="Q2100">
        <v>5963</v>
      </c>
    </row>
    <row r="2101" spans="1:17" x14ac:dyDescent="0.25">
      <c r="A2101" t="s">
        <v>375</v>
      </c>
      <c r="B2101" t="s">
        <v>330</v>
      </c>
      <c r="C2101" t="s">
        <v>157</v>
      </c>
      <c r="D2101" t="s">
        <v>12</v>
      </c>
      <c r="E2101" t="s">
        <v>219</v>
      </c>
      <c r="F2101" t="s">
        <v>4</v>
      </c>
      <c r="G2101">
        <v>13.70767</v>
      </c>
      <c r="H2101">
        <v>630714.82999999996</v>
      </c>
      <c r="I2101">
        <v>3672138.02</v>
      </c>
      <c r="J2101">
        <v>-68.86</v>
      </c>
      <c r="K2101">
        <v>-68.86</v>
      </c>
      <c r="L2101">
        <v>0</v>
      </c>
      <c r="M2101" t="s">
        <v>376</v>
      </c>
      <c r="N2101" t="s">
        <v>26</v>
      </c>
      <c r="O2101">
        <v>40</v>
      </c>
      <c r="P2101">
        <v>50</v>
      </c>
      <c r="Q2101">
        <v>5963</v>
      </c>
    </row>
    <row r="2102" spans="1:17" x14ac:dyDescent="0.25">
      <c r="A2102" t="s">
        <v>375</v>
      </c>
      <c r="B2102" t="s">
        <v>330</v>
      </c>
      <c r="C2102" t="s">
        <v>157</v>
      </c>
      <c r="D2102" t="s">
        <v>12</v>
      </c>
      <c r="E2102" t="s">
        <v>220</v>
      </c>
      <c r="F2102" t="s">
        <v>4</v>
      </c>
      <c r="G2102">
        <v>13.315770000000001</v>
      </c>
      <c r="H2102">
        <v>630714.82999999996</v>
      </c>
      <c r="I2102">
        <v>3672114.31</v>
      </c>
      <c r="J2102">
        <v>-68.73</v>
      </c>
      <c r="K2102">
        <v>-68.73</v>
      </c>
      <c r="L2102">
        <v>0</v>
      </c>
      <c r="M2102" t="s">
        <v>376</v>
      </c>
      <c r="N2102" t="s">
        <v>26</v>
      </c>
      <c r="O2102">
        <v>40</v>
      </c>
      <c r="P2102">
        <v>50</v>
      </c>
      <c r="Q2102">
        <v>5963</v>
      </c>
    </row>
    <row r="2103" spans="1:17" x14ac:dyDescent="0.25">
      <c r="A2103" t="s">
        <v>375</v>
      </c>
      <c r="B2103" t="s">
        <v>330</v>
      </c>
      <c r="C2103" t="s">
        <v>157</v>
      </c>
      <c r="D2103" t="s">
        <v>12</v>
      </c>
      <c r="E2103" t="s">
        <v>221</v>
      </c>
      <c r="F2103" t="s">
        <v>4</v>
      </c>
      <c r="G2103">
        <v>12.36326</v>
      </c>
      <c r="H2103">
        <v>630714.82999999996</v>
      </c>
      <c r="I2103">
        <v>3672114.31</v>
      </c>
      <c r="J2103">
        <v>-68.73</v>
      </c>
      <c r="K2103">
        <v>-68.73</v>
      </c>
      <c r="L2103">
        <v>0</v>
      </c>
      <c r="M2103" t="s">
        <v>376</v>
      </c>
      <c r="N2103" t="s">
        <v>26</v>
      </c>
      <c r="O2103">
        <v>40</v>
      </c>
      <c r="P2103">
        <v>50</v>
      </c>
      <c r="Q2103">
        <v>5963</v>
      </c>
    </row>
    <row r="2104" spans="1:17" x14ac:dyDescent="0.25">
      <c r="A2104" t="s">
        <v>375</v>
      </c>
      <c r="B2104" t="s">
        <v>330</v>
      </c>
      <c r="C2104" t="s">
        <v>157</v>
      </c>
      <c r="D2104" t="s">
        <v>12</v>
      </c>
      <c r="E2104" t="s">
        <v>222</v>
      </c>
      <c r="F2104" t="s">
        <v>4</v>
      </c>
      <c r="G2104">
        <v>10.36192</v>
      </c>
      <c r="H2104">
        <v>630714.82999999996</v>
      </c>
      <c r="I2104">
        <v>3672090.6</v>
      </c>
      <c r="J2104">
        <v>-68.86</v>
      </c>
      <c r="K2104">
        <v>-68.86</v>
      </c>
      <c r="L2104">
        <v>0</v>
      </c>
      <c r="M2104" t="s">
        <v>376</v>
      </c>
      <c r="N2104" t="s">
        <v>26</v>
      </c>
      <c r="O2104">
        <v>40</v>
      </c>
      <c r="P2104">
        <v>50</v>
      </c>
      <c r="Q2104">
        <v>5963</v>
      </c>
    </row>
    <row r="2105" spans="1:17" x14ac:dyDescent="0.25">
      <c r="A2105" t="s">
        <v>375</v>
      </c>
      <c r="B2105" t="s">
        <v>330</v>
      </c>
      <c r="C2105" t="s">
        <v>157</v>
      </c>
      <c r="D2105" t="s">
        <v>12</v>
      </c>
      <c r="E2105" t="s">
        <v>223</v>
      </c>
      <c r="F2105" t="s">
        <v>4</v>
      </c>
      <c r="G2105">
        <v>7.5947300000000002</v>
      </c>
      <c r="H2105">
        <v>630714.82999999996</v>
      </c>
      <c r="I2105">
        <v>3672090.6</v>
      </c>
      <c r="J2105">
        <v>-68.86</v>
      </c>
      <c r="K2105">
        <v>-68.86</v>
      </c>
      <c r="L2105">
        <v>0</v>
      </c>
      <c r="M2105" t="s">
        <v>376</v>
      </c>
      <c r="N2105" t="s">
        <v>26</v>
      </c>
      <c r="O2105">
        <v>40</v>
      </c>
      <c r="P2105">
        <v>50</v>
      </c>
      <c r="Q2105">
        <v>5963</v>
      </c>
    </row>
    <row r="2106" spans="1:17" x14ac:dyDescent="0.25">
      <c r="A2106" t="s">
        <v>375</v>
      </c>
      <c r="B2106" t="s">
        <v>330</v>
      </c>
      <c r="C2106" t="s">
        <v>157</v>
      </c>
      <c r="D2106" t="s">
        <v>12</v>
      </c>
      <c r="E2106" t="s">
        <v>224</v>
      </c>
      <c r="F2106" t="s">
        <v>4</v>
      </c>
      <c r="G2106">
        <v>5.1344599999999998</v>
      </c>
      <c r="H2106">
        <v>630775</v>
      </c>
      <c r="I2106">
        <v>3672075</v>
      </c>
      <c r="J2106">
        <v>-68.59</v>
      </c>
      <c r="K2106">
        <v>-68.59</v>
      </c>
      <c r="L2106">
        <v>0</v>
      </c>
      <c r="M2106" t="s">
        <v>376</v>
      </c>
      <c r="N2106" t="s">
        <v>26</v>
      </c>
      <c r="O2106">
        <v>40</v>
      </c>
      <c r="P2106">
        <v>50</v>
      </c>
      <c r="Q2106">
        <v>5963</v>
      </c>
    </row>
    <row r="2107" spans="1:17" x14ac:dyDescent="0.25">
      <c r="A2107" t="s">
        <v>375</v>
      </c>
      <c r="B2107" t="s">
        <v>330</v>
      </c>
      <c r="C2107" t="s">
        <v>157</v>
      </c>
      <c r="D2107" t="s">
        <v>12</v>
      </c>
      <c r="E2107" t="s">
        <v>225</v>
      </c>
      <c r="F2107" t="s">
        <v>4</v>
      </c>
      <c r="G2107">
        <v>3.3874</v>
      </c>
      <c r="H2107">
        <v>630850</v>
      </c>
      <c r="I2107">
        <v>3672075</v>
      </c>
      <c r="J2107">
        <v>-69.19</v>
      </c>
      <c r="K2107">
        <v>-69.19</v>
      </c>
      <c r="L2107">
        <v>0</v>
      </c>
      <c r="M2107" t="s">
        <v>376</v>
      </c>
      <c r="N2107" t="s">
        <v>26</v>
      </c>
      <c r="O2107">
        <v>40</v>
      </c>
      <c r="P2107">
        <v>50</v>
      </c>
      <c r="Q2107">
        <v>5963</v>
      </c>
    </row>
    <row r="2108" spans="1:17" x14ac:dyDescent="0.25">
      <c r="A2108" t="s">
        <v>375</v>
      </c>
      <c r="B2108" t="s">
        <v>330</v>
      </c>
      <c r="C2108" t="s">
        <v>157</v>
      </c>
      <c r="D2108" t="s">
        <v>12</v>
      </c>
      <c r="E2108" t="s">
        <v>134</v>
      </c>
      <c r="F2108" t="s">
        <v>4</v>
      </c>
      <c r="G2108">
        <v>0.14157</v>
      </c>
      <c r="H2108">
        <v>630714.82999999996</v>
      </c>
      <c r="I2108">
        <v>3672232.85</v>
      </c>
      <c r="J2108">
        <v>-68.91</v>
      </c>
      <c r="K2108">
        <v>-68.91</v>
      </c>
      <c r="L2108">
        <v>0</v>
      </c>
      <c r="M2108" t="s">
        <v>376</v>
      </c>
      <c r="N2108" t="s">
        <v>26</v>
      </c>
      <c r="O2108">
        <v>40</v>
      </c>
      <c r="P2108">
        <v>50</v>
      </c>
      <c r="Q2108">
        <v>5963</v>
      </c>
    </row>
    <row r="2109" spans="1:17" x14ac:dyDescent="0.25">
      <c r="A2109" t="s">
        <v>375</v>
      </c>
      <c r="B2109" t="s">
        <v>330</v>
      </c>
      <c r="C2109" t="s">
        <v>157</v>
      </c>
      <c r="D2109" t="s">
        <v>12</v>
      </c>
      <c r="E2109" t="s">
        <v>141</v>
      </c>
      <c r="F2109" t="s">
        <v>4</v>
      </c>
      <c r="G2109">
        <v>2.809E-2</v>
      </c>
      <c r="H2109">
        <v>630423.97</v>
      </c>
      <c r="I2109">
        <v>3672375.09</v>
      </c>
      <c r="J2109">
        <v>-69.58</v>
      </c>
      <c r="K2109">
        <v>-69.58</v>
      </c>
      <c r="L2109">
        <v>0</v>
      </c>
      <c r="M2109" t="s">
        <v>376</v>
      </c>
      <c r="N2109" t="s">
        <v>26</v>
      </c>
      <c r="O2109">
        <v>40</v>
      </c>
      <c r="P2109">
        <v>50</v>
      </c>
      <c r="Q2109">
        <v>5963</v>
      </c>
    </row>
    <row r="2110" spans="1:17" x14ac:dyDescent="0.25">
      <c r="A2110" t="s">
        <v>375</v>
      </c>
      <c r="B2110" t="s">
        <v>330</v>
      </c>
      <c r="C2110" t="s">
        <v>157</v>
      </c>
      <c r="D2110" t="s">
        <v>12</v>
      </c>
      <c r="E2110" t="s">
        <v>142</v>
      </c>
      <c r="F2110" t="s">
        <v>4</v>
      </c>
      <c r="G2110">
        <v>2.7289999999999998E-2</v>
      </c>
      <c r="H2110">
        <v>630423.97</v>
      </c>
      <c r="I2110">
        <v>3672375.09</v>
      </c>
      <c r="J2110">
        <v>-69.58</v>
      </c>
      <c r="K2110">
        <v>-69.58</v>
      </c>
      <c r="L2110">
        <v>0</v>
      </c>
      <c r="M2110" t="s">
        <v>376</v>
      </c>
      <c r="N2110" t="s">
        <v>26</v>
      </c>
      <c r="O2110">
        <v>40</v>
      </c>
      <c r="P2110">
        <v>50</v>
      </c>
      <c r="Q2110">
        <v>5963</v>
      </c>
    </row>
    <row r="2111" spans="1:17" x14ac:dyDescent="0.25">
      <c r="A2111" t="s">
        <v>375</v>
      </c>
      <c r="B2111" t="s">
        <v>330</v>
      </c>
      <c r="C2111" t="s">
        <v>157</v>
      </c>
      <c r="D2111" t="s">
        <v>12</v>
      </c>
      <c r="E2111" t="s">
        <v>143</v>
      </c>
      <c r="F2111" t="s">
        <v>4</v>
      </c>
      <c r="G2111">
        <v>2.5930000000000002E-2</v>
      </c>
      <c r="H2111">
        <v>630714.82999999996</v>
      </c>
      <c r="I2111">
        <v>3672303.97</v>
      </c>
      <c r="J2111">
        <v>-68.959999999999994</v>
      </c>
      <c r="K2111">
        <v>-68.959999999999994</v>
      </c>
      <c r="L2111">
        <v>0</v>
      </c>
      <c r="M2111" t="s">
        <v>376</v>
      </c>
      <c r="N2111" t="s">
        <v>26</v>
      </c>
      <c r="O2111">
        <v>40</v>
      </c>
      <c r="P2111">
        <v>50</v>
      </c>
      <c r="Q2111">
        <v>5963</v>
      </c>
    </row>
    <row r="2112" spans="1:17" x14ac:dyDescent="0.25">
      <c r="A2112" t="s">
        <v>375</v>
      </c>
      <c r="B2112" t="s">
        <v>330</v>
      </c>
      <c r="C2112" t="s">
        <v>157</v>
      </c>
      <c r="D2112" t="s">
        <v>12</v>
      </c>
      <c r="E2112" t="s">
        <v>135</v>
      </c>
      <c r="F2112" t="s">
        <v>4</v>
      </c>
      <c r="G2112">
        <v>2.5729999999999999E-2</v>
      </c>
      <c r="H2112">
        <v>630714.82999999996</v>
      </c>
      <c r="I2112">
        <v>3672303.97</v>
      </c>
      <c r="J2112">
        <v>-68.959999999999994</v>
      </c>
      <c r="K2112">
        <v>-68.959999999999994</v>
      </c>
      <c r="L2112">
        <v>0</v>
      </c>
      <c r="M2112" t="s">
        <v>376</v>
      </c>
      <c r="N2112" t="s">
        <v>26</v>
      </c>
      <c r="O2112">
        <v>40</v>
      </c>
      <c r="P2112">
        <v>50</v>
      </c>
      <c r="Q2112">
        <v>5963</v>
      </c>
    </row>
    <row r="2113" spans="1:17" x14ac:dyDescent="0.25">
      <c r="A2113" t="s">
        <v>375</v>
      </c>
      <c r="B2113" t="s">
        <v>330</v>
      </c>
      <c r="C2113" t="s">
        <v>157</v>
      </c>
      <c r="D2113" t="s">
        <v>12</v>
      </c>
      <c r="E2113" t="s">
        <v>136</v>
      </c>
      <c r="F2113" t="s">
        <v>4</v>
      </c>
      <c r="G2113">
        <v>2.5649999999999999E-2</v>
      </c>
      <c r="H2113">
        <v>630714.82999999996</v>
      </c>
      <c r="I2113">
        <v>3672303.97</v>
      </c>
      <c r="J2113">
        <v>-68.959999999999994</v>
      </c>
      <c r="K2113">
        <v>-68.959999999999994</v>
      </c>
      <c r="L2113">
        <v>0</v>
      </c>
      <c r="M2113" t="s">
        <v>376</v>
      </c>
      <c r="N2113" t="s">
        <v>26</v>
      </c>
      <c r="O2113">
        <v>40</v>
      </c>
      <c r="P2113">
        <v>50</v>
      </c>
      <c r="Q2113">
        <v>5963</v>
      </c>
    </row>
    <row r="2114" spans="1:17" x14ac:dyDescent="0.25">
      <c r="A2114" t="s">
        <v>375</v>
      </c>
      <c r="B2114" t="s">
        <v>330</v>
      </c>
      <c r="C2114" t="s">
        <v>157</v>
      </c>
      <c r="D2114" t="s">
        <v>12</v>
      </c>
      <c r="E2114" t="s">
        <v>137</v>
      </c>
      <c r="F2114" t="s">
        <v>4</v>
      </c>
      <c r="G2114">
        <v>2.5530000000000001E-2</v>
      </c>
      <c r="H2114">
        <v>630714.82999999996</v>
      </c>
      <c r="I2114">
        <v>3672303.97</v>
      </c>
      <c r="J2114">
        <v>-68.959999999999994</v>
      </c>
      <c r="K2114">
        <v>-68.959999999999994</v>
      </c>
      <c r="L2114">
        <v>0</v>
      </c>
      <c r="M2114" t="s">
        <v>376</v>
      </c>
      <c r="N2114" t="s">
        <v>26</v>
      </c>
      <c r="O2114">
        <v>40</v>
      </c>
      <c r="P2114">
        <v>50</v>
      </c>
      <c r="Q2114">
        <v>5963</v>
      </c>
    </row>
    <row r="2115" spans="1:17" x14ac:dyDescent="0.25">
      <c r="A2115" t="s">
        <v>375</v>
      </c>
      <c r="B2115" t="s">
        <v>330</v>
      </c>
      <c r="C2115" t="s">
        <v>157</v>
      </c>
      <c r="D2115" t="s">
        <v>12</v>
      </c>
      <c r="E2115" t="s">
        <v>138</v>
      </c>
      <c r="F2115" t="s">
        <v>4</v>
      </c>
      <c r="G2115">
        <v>2.5739999999999999E-2</v>
      </c>
      <c r="H2115">
        <v>630714.82999999996</v>
      </c>
      <c r="I2115">
        <v>3672280.26</v>
      </c>
      <c r="J2115">
        <v>-68.94</v>
      </c>
      <c r="K2115">
        <v>-68.94</v>
      </c>
      <c r="L2115">
        <v>0</v>
      </c>
      <c r="M2115" t="s">
        <v>376</v>
      </c>
      <c r="N2115" t="s">
        <v>26</v>
      </c>
      <c r="O2115">
        <v>40</v>
      </c>
      <c r="P2115">
        <v>50</v>
      </c>
      <c r="Q2115">
        <v>5963</v>
      </c>
    </row>
    <row r="2116" spans="1:17" x14ac:dyDescent="0.25">
      <c r="A2116" t="s">
        <v>375</v>
      </c>
      <c r="B2116" t="s">
        <v>330</v>
      </c>
      <c r="C2116" t="s">
        <v>157</v>
      </c>
      <c r="D2116" t="s">
        <v>12</v>
      </c>
      <c r="E2116" t="s">
        <v>139</v>
      </c>
      <c r="F2116" t="s">
        <v>4</v>
      </c>
      <c r="G2116">
        <v>2.5819999999999999E-2</v>
      </c>
      <c r="H2116">
        <v>630714.82999999996</v>
      </c>
      <c r="I2116">
        <v>3672280.26</v>
      </c>
      <c r="J2116">
        <v>-68.94</v>
      </c>
      <c r="K2116">
        <v>-68.94</v>
      </c>
      <c r="L2116">
        <v>0</v>
      </c>
      <c r="M2116" t="s">
        <v>376</v>
      </c>
      <c r="N2116" t="s">
        <v>26</v>
      </c>
      <c r="O2116">
        <v>40</v>
      </c>
      <c r="P2116">
        <v>50</v>
      </c>
      <c r="Q2116">
        <v>5963</v>
      </c>
    </row>
    <row r="2117" spans="1:17" x14ac:dyDescent="0.25">
      <c r="A2117" t="s">
        <v>375</v>
      </c>
      <c r="B2117" t="s">
        <v>330</v>
      </c>
      <c r="C2117" t="s">
        <v>157</v>
      </c>
      <c r="D2117" t="s">
        <v>12</v>
      </c>
      <c r="E2117" t="s">
        <v>140</v>
      </c>
      <c r="F2117" t="s">
        <v>4</v>
      </c>
      <c r="G2117">
        <v>4.9250000000000002E-2</v>
      </c>
      <c r="H2117">
        <v>630714.82999999996</v>
      </c>
      <c r="I2117">
        <v>3672280.26</v>
      </c>
      <c r="J2117">
        <v>-68.94</v>
      </c>
      <c r="K2117">
        <v>-68.94</v>
      </c>
      <c r="L2117">
        <v>0</v>
      </c>
      <c r="M2117" t="s">
        <v>376</v>
      </c>
      <c r="N2117" t="s">
        <v>26</v>
      </c>
      <c r="O2117">
        <v>40</v>
      </c>
      <c r="P2117">
        <v>50</v>
      </c>
      <c r="Q2117">
        <v>5963</v>
      </c>
    </row>
    <row r="2118" spans="1:17" x14ac:dyDescent="0.25">
      <c r="A2118" t="s">
        <v>375</v>
      </c>
      <c r="B2118" t="s">
        <v>330</v>
      </c>
      <c r="C2118" t="s">
        <v>157</v>
      </c>
      <c r="D2118" t="s">
        <v>12</v>
      </c>
      <c r="E2118" t="s">
        <v>3</v>
      </c>
      <c r="F2118" t="s">
        <v>4</v>
      </c>
      <c r="G2118">
        <v>99.748019999999997</v>
      </c>
      <c r="H2118">
        <v>630714.82999999996</v>
      </c>
      <c r="I2118">
        <v>3672138.02</v>
      </c>
      <c r="J2118">
        <v>-68.86</v>
      </c>
      <c r="K2118">
        <v>-68.86</v>
      </c>
      <c r="L2118">
        <v>0</v>
      </c>
      <c r="M2118" t="s">
        <v>376</v>
      </c>
      <c r="N2118" t="s">
        <v>26</v>
      </c>
      <c r="O2118">
        <v>40</v>
      </c>
      <c r="P2118">
        <v>50</v>
      </c>
      <c r="Q2118">
        <v>5963</v>
      </c>
    </row>
    <row r="2119" spans="1:17" x14ac:dyDescent="0.25">
      <c r="A2119" t="s">
        <v>375</v>
      </c>
      <c r="B2119" t="s">
        <v>330</v>
      </c>
      <c r="C2119" t="s">
        <v>157</v>
      </c>
      <c r="D2119" t="s">
        <v>12</v>
      </c>
      <c r="E2119" t="s">
        <v>251</v>
      </c>
      <c r="F2119" t="s">
        <v>4</v>
      </c>
      <c r="G2119">
        <v>99.670019999999994</v>
      </c>
      <c r="H2119">
        <v>630714.82999999996</v>
      </c>
      <c r="I2119">
        <v>3672138.02</v>
      </c>
      <c r="J2119">
        <v>-68.86</v>
      </c>
      <c r="K2119">
        <v>-68.86</v>
      </c>
      <c r="L2119">
        <v>0</v>
      </c>
      <c r="M2119" t="s">
        <v>376</v>
      </c>
      <c r="N2119" t="s">
        <v>26</v>
      </c>
      <c r="O2119">
        <v>40</v>
      </c>
      <c r="P2119">
        <v>50</v>
      </c>
      <c r="Q2119">
        <v>5963</v>
      </c>
    </row>
    <row r="2120" spans="1:17" x14ac:dyDescent="0.25">
      <c r="A2120" t="s">
        <v>375</v>
      </c>
      <c r="B2120" t="s">
        <v>330</v>
      </c>
      <c r="C2120" t="s">
        <v>157</v>
      </c>
      <c r="D2120" t="s">
        <v>12</v>
      </c>
      <c r="E2120" t="s">
        <v>255</v>
      </c>
      <c r="F2120" t="s">
        <v>4</v>
      </c>
      <c r="G2120">
        <v>0.27905000000000002</v>
      </c>
      <c r="H2120">
        <v>630714.82999999996</v>
      </c>
      <c r="I2120">
        <v>3672280.26</v>
      </c>
      <c r="J2120">
        <v>-68.94</v>
      </c>
      <c r="K2120">
        <v>-68.94</v>
      </c>
      <c r="L2120">
        <v>0</v>
      </c>
      <c r="M2120" t="s">
        <v>376</v>
      </c>
      <c r="N2120" t="s">
        <v>26</v>
      </c>
      <c r="O2120">
        <v>40</v>
      </c>
      <c r="P2120">
        <v>50</v>
      </c>
      <c r="Q2120">
        <v>5963</v>
      </c>
    </row>
    <row r="2121" spans="1:17" x14ac:dyDescent="0.25">
      <c r="A2121" t="s">
        <v>375</v>
      </c>
      <c r="B2121" t="s">
        <v>330</v>
      </c>
      <c r="C2121" t="s">
        <v>157</v>
      </c>
      <c r="D2121" t="s">
        <v>12</v>
      </c>
      <c r="E2121" t="s">
        <v>257</v>
      </c>
      <c r="F2121" t="s">
        <v>4</v>
      </c>
      <c r="G2121">
        <v>1.4630000000000001E-2</v>
      </c>
      <c r="H2121">
        <v>630750</v>
      </c>
      <c r="I2121">
        <v>3670250</v>
      </c>
      <c r="J2121">
        <v>-66.31</v>
      </c>
      <c r="K2121">
        <v>-66.31</v>
      </c>
      <c r="L2121">
        <v>0</v>
      </c>
      <c r="M2121" t="s">
        <v>376</v>
      </c>
      <c r="N2121" t="s">
        <v>26</v>
      </c>
      <c r="O2121">
        <v>40</v>
      </c>
      <c r="P2121">
        <v>50</v>
      </c>
      <c r="Q2121">
        <v>5963</v>
      </c>
    </row>
    <row r="2122" spans="1:17" x14ac:dyDescent="0.25">
      <c r="A2122" t="s">
        <v>375</v>
      </c>
      <c r="B2122" t="s">
        <v>330</v>
      </c>
      <c r="C2122" t="s">
        <v>157</v>
      </c>
      <c r="D2122" t="s">
        <v>12</v>
      </c>
      <c r="E2122" t="s">
        <v>258</v>
      </c>
      <c r="F2122" t="s">
        <v>4</v>
      </c>
      <c r="G2122">
        <v>6.4000000000000003E-3</v>
      </c>
      <c r="H2122">
        <v>631000</v>
      </c>
      <c r="I2122">
        <v>3673200</v>
      </c>
      <c r="J2122">
        <v>-69.39</v>
      </c>
      <c r="K2122">
        <v>-69.39</v>
      </c>
      <c r="L2122">
        <v>0</v>
      </c>
      <c r="M2122" t="s">
        <v>376</v>
      </c>
      <c r="N2122" t="s">
        <v>26</v>
      </c>
      <c r="O2122">
        <v>40</v>
      </c>
      <c r="P2122">
        <v>50</v>
      </c>
      <c r="Q2122">
        <v>5963</v>
      </c>
    </row>
    <row r="2123" spans="1:17" x14ac:dyDescent="0.25">
      <c r="A2123" t="s">
        <v>375</v>
      </c>
      <c r="B2123" t="s">
        <v>330</v>
      </c>
      <c r="C2123" t="s">
        <v>157</v>
      </c>
      <c r="D2123" t="s">
        <v>12</v>
      </c>
      <c r="E2123" t="s">
        <v>259</v>
      </c>
      <c r="F2123" t="s">
        <v>4</v>
      </c>
      <c r="G2123">
        <v>3.3600000000000001E-3</v>
      </c>
      <c r="H2123">
        <v>632000</v>
      </c>
      <c r="I2123">
        <v>3671000</v>
      </c>
      <c r="J2123">
        <v>-66.62</v>
      </c>
      <c r="K2123">
        <v>-66.62</v>
      </c>
      <c r="L2123">
        <v>0</v>
      </c>
      <c r="M2123" t="s">
        <v>376</v>
      </c>
      <c r="N2123" t="s">
        <v>26</v>
      </c>
      <c r="O2123">
        <v>40</v>
      </c>
      <c r="P2123">
        <v>50</v>
      </c>
      <c r="Q2123">
        <v>5963</v>
      </c>
    </row>
    <row r="2124" spans="1:17" x14ac:dyDescent="0.25">
      <c r="A2124" t="s">
        <v>375</v>
      </c>
      <c r="B2124" t="s">
        <v>330</v>
      </c>
      <c r="C2124" t="s">
        <v>157</v>
      </c>
      <c r="D2124" t="s">
        <v>12</v>
      </c>
      <c r="E2124" t="s">
        <v>260</v>
      </c>
      <c r="F2124" t="s">
        <v>4</v>
      </c>
      <c r="G2124">
        <v>5.5399999999999998E-3</v>
      </c>
      <c r="H2124">
        <v>632737.47</v>
      </c>
      <c r="I2124">
        <v>3670847.68</v>
      </c>
      <c r="J2124">
        <v>-65.8</v>
      </c>
      <c r="K2124">
        <v>-65.8</v>
      </c>
      <c r="L2124">
        <v>0</v>
      </c>
      <c r="M2124" t="s">
        <v>376</v>
      </c>
      <c r="N2124" t="s">
        <v>26</v>
      </c>
      <c r="O2124">
        <v>40</v>
      </c>
      <c r="P2124">
        <v>50</v>
      </c>
      <c r="Q2124">
        <v>5963</v>
      </c>
    </row>
    <row r="2125" spans="1:17" x14ac:dyDescent="0.25">
      <c r="A2125" t="s">
        <v>375</v>
      </c>
      <c r="B2125" t="s">
        <v>330</v>
      </c>
      <c r="C2125" t="s">
        <v>157</v>
      </c>
      <c r="D2125" t="s">
        <v>12</v>
      </c>
      <c r="E2125" t="s">
        <v>261</v>
      </c>
      <c r="F2125" t="s">
        <v>4</v>
      </c>
      <c r="G2125">
        <v>5.7299999999999999E-3</v>
      </c>
      <c r="H2125">
        <v>630300</v>
      </c>
      <c r="I2125">
        <v>3673300</v>
      </c>
      <c r="J2125">
        <v>-69.91</v>
      </c>
      <c r="K2125">
        <v>-69.91</v>
      </c>
      <c r="L2125">
        <v>0</v>
      </c>
      <c r="M2125" t="s">
        <v>376</v>
      </c>
      <c r="N2125" t="s">
        <v>26</v>
      </c>
      <c r="O2125">
        <v>40</v>
      </c>
      <c r="P2125">
        <v>50</v>
      </c>
      <c r="Q2125">
        <v>5963</v>
      </c>
    </row>
    <row r="2126" spans="1:17" x14ac:dyDescent="0.25">
      <c r="A2126" t="s">
        <v>375</v>
      </c>
      <c r="B2126" t="s">
        <v>330</v>
      </c>
      <c r="C2126" t="s">
        <v>157</v>
      </c>
      <c r="D2126" t="s">
        <v>12</v>
      </c>
      <c r="E2126" t="s">
        <v>262</v>
      </c>
      <c r="F2126" t="s">
        <v>4</v>
      </c>
      <c r="G2126">
        <v>3.46E-3</v>
      </c>
      <c r="H2126">
        <v>630500</v>
      </c>
      <c r="I2126">
        <v>3673750</v>
      </c>
      <c r="J2126">
        <v>-69.569999999999993</v>
      </c>
      <c r="K2126">
        <v>-69.569999999999993</v>
      </c>
      <c r="L2126">
        <v>0</v>
      </c>
      <c r="M2126" t="s">
        <v>376</v>
      </c>
      <c r="N2126" t="s">
        <v>26</v>
      </c>
      <c r="O2126">
        <v>40</v>
      </c>
      <c r="P2126">
        <v>50</v>
      </c>
      <c r="Q2126">
        <v>5963</v>
      </c>
    </row>
    <row r="2127" spans="1:17" x14ac:dyDescent="0.25">
      <c r="A2127" t="s">
        <v>375</v>
      </c>
      <c r="B2127" t="s">
        <v>330</v>
      </c>
      <c r="C2127" t="s">
        <v>157</v>
      </c>
      <c r="D2127" t="s">
        <v>12</v>
      </c>
      <c r="E2127" t="s">
        <v>263</v>
      </c>
      <c r="F2127" t="s">
        <v>4</v>
      </c>
      <c r="G2127">
        <v>6.6499999999999997E-3</v>
      </c>
      <c r="H2127">
        <v>630825</v>
      </c>
      <c r="I2127">
        <v>3672475</v>
      </c>
      <c r="J2127">
        <v>-68.930000000000007</v>
      </c>
      <c r="K2127">
        <v>-68.930000000000007</v>
      </c>
      <c r="L2127">
        <v>0</v>
      </c>
      <c r="M2127" t="s">
        <v>376</v>
      </c>
      <c r="N2127" t="s">
        <v>26</v>
      </c>
      <c r="O2127">
        <v>40</v>
      </c>
      <c r="P2127">
        <v>50</v>
      </c>
      <c r="Q2127">
        <v>5963</v>
      </c>
    </row>
    <row r="2128" spans="1:17" x14ac:dyDescent="0.25">
      <c r="A2128" t="s">
        <v>375</v>
      </c>
      <c r="B2128" t="s">
        <v>330</v>
      </c>
      <c r="C2128" t="s">
        <v>157</v>
      </c>
      <c r="D2128" t="s">
        <v>12</v>
      </c>
      <c r="E2128" t="s">
        <v>264</v>
      </c>
      <c r="F2128" t="s">
        <v>4</v>
      </c>
      <c r="G2128">
        <v>5.0600000000000003E-3</v>
      </c>
      <c r="H2128">
        <v>630250</v>
      </c>
      <c r="I2128">
        <v>3670000</v>
      </c>
      <c r="J2128">
        <v>-66.42</v>
      </c>
      <c r="K2128">
        <v>-66.42</v>
      </c>
      <c r="L2128">
        <v>0</v>
      </c>
      <c r="M2128" t="s">
        <v>376</v>
      </c>
      <c r="N2128" t="s">
        <v>26</v>
      </c>
      <c r="O2128">
        <v>40</v>
      </c>
      <c r="P2128">
        <v>50</v>
      </c>
      <c r="Q2128">
        <v>5963</v>
      </c>
    </row>
    <row r="2129" spans="1:17" x14ac:dyDescent="0.25">
      <c r="A2129" t="s">
        <v>375</v>
      </c>
      <c r="B2129" t="s">
        <v>330</v>
      </c>
      <c r="C2129" t="s">
        <v>157</v>
      </c>
      <c r="D2129" t="s">
        <v>12</v>
      </c>
      <c r="E2129" t="s">
        <v>265</v>
      </c>
      <c r="F2129" t="s">
        <v>4</v>
      </c>
      <c r="G2129">
        <v>6.7600000000000004E-3</v>
      </c>
      <c r="H2129">
        <v>630125</v>
      </c>
      <c r="I2129">
        <v>3672500</v>
      </c>
      <c r="J2129">
        <v>-69.819999999999993</v>
      </c>
      <c r="K2129">
        <v>-69.819999999999993</v>
      </c>
      <c r="L2129">
        <v>0</v>
      </c>
      <c r="M2129" t="s">
        <v>376</v>
      </c>
      <c r="N2129" t="s">
        <v>26</v>
      </c>
      <c r="O2129">
        <v>40</v>
      </c>
      <c r="P2129">
        <v>50</v>
      </c>
      <c r="Q2129">
        <v>5963</v>
      </c>
    </row>
    <row r="2130" spans="1:17" x14ac:dyDescent="0.25">
      <c r="A2130" t="s">
        <v>375</v>
      </c>
      <c r="B2130" t="s">
        <v>330</v>
      </c>
      <c r="C2130" t="s">
        <v>157</v>
      </c>
      <c r="D2130" t="s">
        <v>12</v>
      </c>
      <c r="E2130" t="s">
        <v>266</v>
      </c>
      <c r="F2130" t="s">
        <v>4</v>
      </c>
      <c r="G2130">
        <v>4.3499999999999997E-3</v>
      </c>
      <c r="H2130">
        <v>630500</v>
      </c>
      <c r="I2130">
        <v>3670500</v>
      </c>
      <c r="J2130">
        <v>-67.05</v>
      </c>
      <c r="K2130">
        <v>-67.05</v>
      </c>
      <c r="L2130">
        <v>0</v>
      </c>
      <c r="M2130" t="s">
        <v>376</v>
      </c>
      <c r="N2130" t="s">
        <v>26</v>
      </c>
      <c r="O2130">
        <v>40</v>
      </c>
      <c r="P2130">
        <v>50</v>
      </c>
      <c r="Q2130">
        <v>5963</v>
      </c>
    </row>
    <row r="2131" spans="1:17" x14ac:dyDescent="0.25">
      <c r="A2131" t="s">
        <v>375</v>
      </c>
      <c r="B2131" t="s">
        <v>330</v>
      </c>
      <c r="C2131" t="s">
        <v>157</v>
      </c>
      <c r="D2131" t="s">
        <v>12</v>
      </c>
      <c r="E2131" t="s">
        <v>267</v>
      </c>
      <c r="F2131" t="s">
        <v>4</v>
      </c>
      <c r="G2131">
        <v>5.5399999999999998E-3</v>
      </c>
      <c r="H2131">
        <v>631000</v>
      </c>
      <c r="I2131">
        <v>3670500</v>
      </c>
      <c r="J2131">
        <v>-66.459999999999994</v>
      </c>
      <c r="K2131">
        <v>-66.459999999999994</v>
      </c>
      <c r="L2131">
        <v>0</v>
      </c>
      <c r="M2131" t="s">
        <v>376</v>
      </c>
      <c r="N2131" t="s">
        <v>26</v>
      </c>
      <c r="O2131">
        <v>40</v>
      </c>
      <c r="P2131">
        <v>50</v>
      </c>
      <c r="Q2131">
        <v>5963</v>
      </c>
    </row>
    <row r="2132" spans="1:17" x14ac:dyDescent="0.25">
      <c r="A2132" t="s">
        <v>375</v>
      </c>
      <c r="B2132" t="s">
        <v>330</v>
      </c>
      <c r="C2132" t="s">
        <v>157</v>
      </c>
      <c r="D2132" t="s">
        <v>12</v>
      </c>
      <c r="E2132" t="s">
        <v>268</v>
      </c>
      <c r="F2132" t="s">
        <v>4</v>
      </c>
      <c r="G2132">
        <v>3.7000000000000002E-3</v>
      </c>
      <c r="H2132">
        <v>631250</v>
      </c>
      <c r="I2132">
        <v>3671000</v>
      </c>
      <c r="J2132">
        <v>-67.63</v>
      </c>
      <c r="K2132">
        <v>-67.63</v>
      </c>
      <c r="L2132">
        <v>0</v>
      </c>
      <c r="M2132" t="s">
        <v>376</v>
      </c>
      <c r="N2132" t="s">
        <v>26</v>
      </c>
      <c r="O2132">
        <v>40</v>
      </c>
      <c r="P2132">
        <v>50</v>
      </c>
      <c r="Q2132">
        <v>5963</v>
      </c>
    </row>
    <row r="2133" spans="1:17" x14ac:dyDescent="0.25">
      <c r="A2133" t="s">
        <v>375</v>
      </c>
      <c r="B2133" t="s">
        <v>330</v>
      </c>
      <c r="C2133" t="s">
        <v>157</v>
      </c>
      <c r="D2133" t="s">
        <v>12</v>
      </c>
      <c r="E2133" t="s">
        <v>269</v>
      </c>
      <c r="F2133" t="s">
        <v>4</v>
      </c>
      <c r="G2133">
        <v>6.1999999999999998E-3</v>
      </c>
      <c r="H2133">
        <v>629500</v>
      </c>
      <c r="I2133">
        <v>3673250</v>
      </c>
      <c r="J2133">
        <v>-69.81</v>
      </c>
      <c r="K2133">
        <v>-69.81</v>
      </c>
      <c r="L2133">
        <v>0</v>
      </c>
      <c r="M2133" t="s">
        <v>376</v>
      </c>
      <c r="N2133" t="s">
        <v>26</v>
      </c>
      <c r="O2133">
        <v>40</v>
      </c>
      <c r="P2133">
        <v>50</v>
      </c>
      <c r="Q2133">
        <v>5963</v>
      </c>
    </row>
    <row r="2134" spans="1:17" x14ac:dyDescent="0.25">
      <c r="A2134" t="s">
        <v>375</v>
      </c>
      <c r="B2134" t="s">
        <v>330</v>
      </c>
      <c r="C2134" t="s">
        <v>157</v>
      </c>
      <c r="D2134" t="s">
        <v>12</v>
      </c>
      <c r="E2134" t="s">
        <v>270</v>
      </c>
      <c r="F2134" t="s">
        <v>4</v>
      </c>
      <c r="G2134">
        <v>6.6499999999999997E-3</v>
      </c>
      <c r="H2134">
        <v>630750</v>
      </c>
      <c r="I2134">
        <v>3670250</v>
      </c>
      <c r="J2134">
        <v>-66.31</v>
      </c>
      <c r="K2134">
        <v>-66.31</v>
      </c>
      <c r="L2134">
        <v>0</v>
      </c>
      <c r="M2134" t="s">
        <v>376</v>
      </c>
      <c r="N2134" t="s">
        <v>26</v>
      </c>
      <c r="O2134">
        <v>40</v>
      </c>
      <c r="P2134">
        <v>50</v>
      </c>
      <c r="Q2134">
        <v>5963</v>
      </c>
    </row>
    <row r="2135" spans="1:17" x14ac:dyDescent="0.25">
      <c r="A2135" t="s">
        <v>375</v>
      </c>
      <c r="B2135" t="s">
        <v>330</v>
      </c>
      <c r="C2135" t="s">
        <v>157</v>
      </c>
      <c r="D2135" t="s">
        <v>12</v>
      </c>
      <c r="E2135" t="s">
        <v>144</v>
      </c>
      <c r="F2135" t="s">
        <v>4</v>
      </c>
      <c r="G2135">
        <v>1.6420000000000001E-2</v>
      </c>
      <c r="H2135">
        <v>630714.82999999996</v>
      </c>
      <c r="I2135">
        <v>3672256.55</v>
      </c>
      <c r="J2135">
        <v>-68.92</v>
      </c>
      <c r="K2135">
        <v>-68.92</v>
      </c>
      <c r="L2135">
        <v>0</v>
      </c>
      <c r="M2135" t="s">
        <v>376</v>
      </c>
      <c r="N2135" t="s">
        <v>26</v>
      </c>
      <c r="O2135">
        <v>40</v>
      </c>
      <c r="P2135">
        <v>50</v>
      </c>
      <c r="Q2135">
        <v>5963</v>
      </c>
    </row>
    <row r="2136" spans="1:17" x14ac:dyDescent="0.25">
      <c r="A2136" t="s">
        <v>375</v>
      </c>
      <c r="B2136" t="s">
        <v>330</v>
      </c>
      <c r="C2136" t="s">
        <v>157</v>
      </c>
      <c r="D2136" t="s">
        <v>12</v>
      </c>
      <c r="E2136" t="s">
        <v>271</v>
      </c>
      <c r="F2136" t="s">
        <v>4</v>
      </c>
      <c r="G2136">
        <v>2.5100000000000001E-3</v>
      </c>
      <c r="H2136">
        <v>630448.19999999995</v>
      </c>
      <c r="I2136">
        <v>3672375.09</v>
      </c>
      <c r="J2136">
        <v>-69.53</v>
      </c>
      <c r="K2136">
        <v>-69.53</v>
      </c>
      <c r="L2136">
        <v>0</v>
      </c>
      <c r="M2136" t="s">
        <v>376</v>
      </c>
      <c r="N2136" t="s">
        <v>26</v>
      </c>
      <c r="O2136">
        <v>40</v>
      </c>
      <c r="P2136">
        <v>50</v>
      </c>
      <c r="Q2136">
        <v>5963</v>
      </c>
    </row>
    <row r="2137" spans="1:17" x14ac:dyDescent="0.25">
      <c r="A2137" t="s">
        <v>375</v>
      </c>
      <c r="B2137" t="s">
        <v>330</v>
      </c>
      <c r="C2137" t="s">
        <v>157</v>
      </c>
      <c r="D2137" t="s">
        <v>12</v>
      </c>
      <c r="E2137" t="s">
        <v>272</v>
      </c>
      <c r="F2137" t="s">
        <v>4</v>
      </c>
      <c r="G2137">
        <v>2.5100000000000001E-3</v>
      </c>
      <c r="H2137">
        <v>630448.19999999995</v>
      </c>
      <c r="I2137">
        <v>3672375.09</v>
      </c>
      <c r="J2137">
        <v>-69.53</v>
      </c>
      <c r="K2137">
        <v>-69.53</v>
      </c>
      <c r="L2137">
        <v>0</v>
      </c>
      <c r="M2137" t="s">
        <v>376</v>
      </c>
      <c r="N2137" t="s">
        <v>26</v>
      </c>
      <c r="O2137">
        <v>40</v>
      </c>
      <c r="P2137">
        <v>50</v>
      </c>
      <c r="Q2137">
        <v>5963</v>
      </c>
    </row>
    <row r="2138" spans="1:17" x14ac:dyDescent="0.25">
      <c r="A2138" t="s">
        <v>375</v>
      </c>
      <c r="B2138" t="s">
        <v>330</v>
      </c>
      <c r="C2138" t="s">
        <v>157</v>
      </c>
      <c r="D2138" t="s">
        <v>12</v>
      </c>
      <c r="E2138" t="s">
        <v>7</v>
      </c>
      <c r="F2138" t="s">
        <v>4</v>
      </c>
      <c r="G2138">
        <v>99.736909999999995</v>
      </c>
      <c r="H2138">
        <v>630714.82999999996</v>
      </c>
      <c r="I2138">
        <v>3672138.02</v>
      </c>
      <c r="J2138">
        <v>-68.86</v>
      </c>
      <c r="K2138">
        <v>-68.86</v>
      </c>
      <c r="L2138">
        <v>0</v>
      </c>
      <c r="M2138" t="s">
        <v>376</v>
      </c>
      <c r="N2138" t="s">
        <v>26</v>
      </c>
      <c r="O2138">
        <v>40</v>
      </c>
      <c r="P2138">
        <v>50</v>
      </c>
      <c r="Q2138">
        <v>5963</v>
      </c>
    </row>
    <row r="2139" spans="1:17" x14ac:dyDescent="0.25">
      <c r="A2139" t="s">
        <v>375</v>
      </c>
      <c r="B2139" t="s">
        <v>330</v>
      </c>
      <c r="C2139" t="s">
        <v>157</v>
      </c>
      <c r="D2139" t="s">
        <v>12</v>
      </c>
      <c r="E2139" t="s">
        <v>8</v>
      </c>
      <c r="F2139" t="s">
        <v>4</v>
      </c>
      <c r="G2139">
        <v>5.0200000000000002E-3</v>
      </c>
      <c r="H2139">
        <v>630448.19999999995</v>
      </c>
      <c r="I2139">
        <v>3672375.09</v>
      </c>
      <c r="J2139">
        <v>-69.53</v>
      </c>
      <c r="K2139">
        <v>-69.53</v>
      </c>
      <c r="L2139">
        <v>0</v>
      </c>
      <c r="M2139" t="s">
        <v>376</v>
      </c>
      <c r="N2139" t="s">
        <v>26</v>
      </c>
      <c r="O2139">
        <v>40</v>
      </c>
      <c r="P2139">
        <v>50</v>
      </c>
      <c r="Q2139">
        <v>5963</v>
      </c>
    </row>
    <row r="2140" spans="1:17" x14ac:dyDescent="0.25">
      <c r="A2140" t="s">
        <v>375</v>
      </c>
      <c r="B2140" t="s">
        <v>330</v>
      </c>
      <c r="C2140" t="s">
        <v>157</v>
      </c>
      <c r="D2140" t="s">
        <v>12</v>
      </c>
      <c r="E2140" t="s">
        <v>252</v>
      </c>
      <c r="F2140" t="s">
        <v>4</v>
      </c>
      <c r="G2140">
        <v>7.6480000000000006E-2</v>
      </c>
      <c r="H2140">
        <v>630714.82999999996</v>
      </c>
      <c r="I2140">
        <v>3672303.97</v>
      </c>
      <c r="J2140">
        <v>-68.959999999999994</v>
      </c>
      <c r="K2140">
        <v>-68.959999999999994</v>
      </c>
      <c r="L2140">
        <v>0</v>
      </c>
      <c r="M2140" t="s">
        <v>376</v>
      </c>
      <c r="N2140" t="s">
        <v>26</v>
      </c>
      <c r="O2140">
        <v>40</v>
      </c>
      <c r="P2140">
        <v>50</v>
      </c>
      <c r="Q2140">
        <v>5963</v>
      </c>
    </row>
    <row r="2141" spans="1:17" x14ac:dyDescent="0.25">
      <c r="A2141" t="s">
        <v>375</v>
      </c>
      <c r="B2141" t="s">
        <v>330</v>
      </c>
      <c r="C2141" t="s">
        <v>157</v>
      </c>
      <c r="D2141" t="s">
        <v>12</v>
      </c>
      <c r="E2141" t="s">
        <v>253</v>
      </c>
      <c r="F2141" t="s">
        <v>4</v>
      </c>
      <c r="G2141">
        <v>7.5939999999999994E-2</v>
      </c>
      <c r="H2141">
        <v>630714.82999999996</v>
      </c>
      <c r="I2141">
        <v>3672303.97</v>
      </c>
      <c r="J2141">
        <v>-68.959999999999994</v>
      </c>
      <c r="K2141">
        <v>-68.959999999999994</v>
      </c>
      <c r="L2141">
        <v>0</v>
      </c>
      <c r="M2141" t="s">
        <v>376</v>
      </c>
      <c r="N2141" t="s">
        <v>26</v>
      </c>
      <c r="O2141">
        <v>40</v>
      </c>
      <c r="P2141">
        <v>50</v>
      </c>
      <c r="Q2141">
        <v>5963</v>
      </c>
    </row>
    <row r="2142" spans="1:17" x14ac:dyDescent="0.25">
      <c r="A2142" t="s">
        <v>375</v>
      </c>
      <c r="B2142" t="s">
        <v>330</v>
      </c>
      <c r="C2142" t="s">
        <v>157</v>
      </c>
      <c r="D2142" t="s">
        <v>12</v>
      </c>
      <c r="E2142" t="s">
        <v>254</v>
      </c>
      <c r="F2142" t="s">
        <v>4</v>
      </c>
      <c r="G2142">
        <v>7.5829999999999995E-2</v>
      </c>
      <c r="H2142">
        <v>630714.82999999996</v>
      </c>
      <c r="I2142">
        <v>3672280.26</v>
      </c>
      <c r="J2142">
        <v>-68.94</v>
      </c>
      <c r="K2142">
        <v>-68.94</v>
      </c>
      <c r="L2142">
        <v>0</v>
      </c>
      <c r="M2142" t="s">
        <v>376</v>
      </c>
      <c r="N2142" t="s">
        <v>26</v>
      </c>
      <c r="O2142">
        <v>40</v>
      </c>
      <c r="P2142">
        <v>50</v>
      </c>
      <c r="Q2142">
        <v>5963</v>
      </c>
    </row>
    <row r="2143" spans="1:17" x14ac:dyDescent="0.25">
      <c r="A2143" t="s">
        <v>375</v>
      </c>
      <c r="B2143" t="s">
        <v>330</v>
      </c>
      <c r="C2143" t="s">
        <v>157</v>
      </c>
      <c r="D2143" t="s">
        <v>12</v>
      </c>
      <c r="E2143" t="s">
        <v>256</v>
      </c>
      <c r="F2143" t="s">
        <v>4</v>
      </c>
      <c r="G2143">
        <v>0.10978</v>
      </c>
      <c r="H2143">
        <v>630714.82999999996</v>
      </c>
      <c r="I2143">
        <v>3672232.85</v>
      </c>
      <c r="J2143">
        <v>-68.91</v>
      </c>
      <c r="K2143">
        <v>-68.91</v>
      </c>
      <c r="L2143">
        <v>0</v>
      </c>
      <c r="M2143" t="s">
        <v>376</v>
      </c>
      <c r="N2143" t="s">
        <v>26</v>
      </c>
      <c r="O2143">
        <v>40</v>
      </c>
      <c r="P2143">
        <v>50</v>
      </c>
      <c r="Q2143">
        <v>5963</v>
      </c>
    </row>
    <row r="2144" spans="1:17" x14ac:dyDescent="0.25">
      <c r="A2144" t="s">
        <v>375</v>
      </c>
      <c r="B2144" t="s">
        <v>330</v>
      </c>
      <c r="C2144" t="s">
        <v>157</v>
      </c>
      <c r="D2144" t="s">
        <v>12</v>
      </c>
      <c r="E2144" t="s">
        <v>125</v>
      </c>
      <c r="F2144" t="s">
        <v>4</v>
      </c>
      <c r="G2144">
        <v>7.1002299999999998</v>
      </c>
      <c r="H2144">
        <v>630714.82999999996</v>
      </c>
      <c r="I2144">
        <v>3672232.85</v>
      </c>
      <c r="J2144">
        <v>-68.91</v>
      </c>
      <c r="K2144">
        <v>-68.91</v>
      </c>
      <c r="L2144">
        <v>0</v>
      </c>
      <c r="M2144" t="s">
        <v>376</v>
      </c>
      <c r="N2144" t="s">
        <v>26</v>
      </c>
      <c r="O2144">
        <v>40</v>
      </c>
      <c r="P2144">
        <v>50</v>
      </c>
      <c r="Q2144">
        <v>5963</v>
      </c>
    </row>
    <row r="2145" spans="1:17" x14ac:dyDescent="0.25">
      <c r="A2145" t="s">
        <v>375</v>
      </c>
      <c r="B2145" t="s">
        <v>330</v>
      </c>
      <c r="C2145" t="s">
        <v>157</v>
      </c>
      <c r="D2145" t="s">
        <v>12</v>
      </c>
      <c r="E2145" t="s">
        <v>128</v>
      </c>
      <c r="F2145" t="s">
        <v>4</v>
      </c>
      <c r="G2145">
        <v>8.3290500000000005</v>
      </c>
      <c r="H2145">
        <v>630714.82999999996</v>
      </c>
      <c r="I2145">
        <v>3672209.14</v>
      </c>
      <c r="J2145">
        <v>-68.89</v>
      </c>
      <c r="K2145">
        <v>-68.89</v>
      </c>
      <c r="L2145">
        <v>0</v>
      </c>
      <c r="M2145" t="s">
        <v>376</v>
      </c>
      <c r="N2145" t="s">
        <v>26</v>
      </c>
      <c r="O2145">
        <v>40</v>
      </c>
      <c r="P2145">
        <v>50</v>
      </c>
      <c r="Q2145">
        <v>5963</v>
      </c>
    </row>
    <row r="2146" spans="1:17" x14ac:dyDescent="0.25">
      <c r="A2146" t="s">
        <v>375</v>
      </c>
      <c r="B2146" t="s">
        <v>330</v>
      </c>
      <c r="C2146" t="s">
        <v>157</v>
      </c>
      <c r="D2146" t="s">
        <v>12</v>
      </c>
      <c r="E2146" t="s">
        <v>129</v>
      </c>
      <c r="F2146" t="s">
        <v>4</v>
      </c>
      <c r="G2146">
        <v>9.6531300000000009</v>
      </c>
      <c r="H2146">
        <v>630714.82999999996</v>
      </c>
      <c r="I2146">
        <v>3672209.14</v>
      </c>
      <c r="J2146">
        <v>-68.89</v>
      </c>
      <c r="K2146">
        <v>-68.89</v>
      </c>
      <c r="L2146">
        <v>0</v>
      </c>
      <c r="M2146" t="s">
        <v>376</v>
      </c>
      <c r="N2146" t="s">
        <v>26</v>
      </c>
      <c r="O2146">
        <v>40</v>
      </c>
      <c r="P2146">
        <v>50</v>
      </c>
      <c r="Q2146">
        <v>5963</v>
      </c>
    </row>
    <row r="2147" spans="1:17" x14ac:dyDescent="0.25">
      <c r="A2147" t="s">
        <v>375</v>
      </c>
      <c r="B2147" t="s">
        <v>330</v>
      </c>
      <c r="C2147" t="s">
        <v>157</v>
      </c>
      <c r="D2147" t="s">
        <v>12</v>
      </c>
      <c r="E2147" t="s">
        <v>130</v>
      </c>
      <c r="F2147" t="s">
        <v>4</v>
      </c>
      <c r="G2147">
        <v>10.805859999999999</v>
      </c>
      <c r="H2147">
        <v>630714.82999999996</v>
      </c>
      <c r="I2147">
        <v>3672185.43</v>
      </c>
      <c r="J2147">
        <v>-68.89</v>
      </c>
      <c r="K2147">
        <v>-68.89</v>
      </c>
      <c r="L2147">
        <v>0</v>
      </c>
      <c r="M2147" t="s">
        <v>376</v>
      </c>
      <c r="N2147" t="s">
        <v>26</v>
      </c>
      <c r="O2147">
        <v>40</v>
      </c>
      <c r="P2147">
        <v>50</v>
      </c>
      <c r="Q2147">
        <v>5963</v>
      </c>
    </row>
    <row r="2148" spans="1:17" x14ac:dyDescent="0.25">
      <c r="A2148" t="s">
        <v>375</v>
      </c>
      <c r="B2148" t="s">
        <v>330</v>
      </c>
      <c r="C2148" t="s">
        <v>157</v>
      </c>
      <c r="D2148" t="s">
        <v>12</v>
      </c>
      <c r="E2148" t="s">
        <v>131</v>
      </c>
      <c r="F2148" t="s">
        <v>4</v>
      </c>
      <c r="G2148">
        <v>11.65766</v>
      </c>
      <c r="H2148">
        <v>630714.82999999996</v>
      </c>
      <c r="I2148">
        <v>3672185.43</v>
      </c>
      <c r="J2148">
        <v>-68.89</v>
      </c>
      <c r="K2148">
        <v>-68.89</v>
      </c>
      <c r="L2148">
        <v>0</v>
      </c>
      <c r="M2148" t="s">
        <v>376</v>
      </c>
      <c r="N2148" t="s">
        <v>26</v>
      </c>
      <c r="O2148">
        <v>40</v>
      </c>
      <c r="P2148">
        <v>50</v>
      </c>
      <c r="Q2148">
        <v>5963</v>
      </c>
    </row>
    <row r="2149" spans="1:17" x14ac:dyDescent="0.25">
      <c r="A2149" t="s">
        <v>375</v>
      </c>
      <c r="B2149" t="s">
        <v>330</v>
      </c>
      <c r="C2149" t="s">
        <v>157</v>
      </c>
      <c r="D2149" t="s">
        <v>12</v>
      </c>
      <c r="E2149" t="s">
        <v>132</v>
      </c>
      <c r="F2149" t="s">
        <v>4</v>
      </c>
      <c r="G2149">
        <v>12.451980000000001</v>
      </c>
      <c r="H2149">
        <v>630714.82999999996</v>
      </c>
      <c r="I2149">
        <v>3672161.72</v>
      </c>
      <c r="J2149">
        <v>-68.86</v>
      </c>
      <c r="K2149">
        <v>-68.86</v>
      </c>
      <c r="L2149">
        <v>0</v>
      </c>
      <c r="M2149" t="s">
        <v>376</v>
      </c>
      <c r="N2149" t="s">
        <v>26</v>
      </c>
      <c r="O2149">
        <v>40</v>
      </c>
      <c r="P2149">
        <v>50</v>
      </c>
      <c r="Q2149">
        <v>5963</v>
      </c>
    </row>
    <row r="2150" spans="1:17" x14ac:dyDescent="0.25">
      <c r="A2150" t="s">
        <v>375</v>
      </c>
      <c r="B2150" t="s">
        <v>330</v>
      </c>
      <c r="C2150" t="s">
        <v>157</v>
      </c>
      <c r="D2150" t="s">
        <v>12</v>
      </c>
      <c r="E2150" t="s">
        <v>133</v>
      </c>
      <c r="F2150" t="s">
        <v>4</v>
      </c>
      <c r="G2150">
        <v>12.66638</v>
      </c>
      <c r="H2150">
        <v>630714.82999999996</v>
      </c>
      <c r="I2150">
        <v>3672161.72</v>
      </c>
      <c r="J2150">
        <v>-68.86</v>
      </c>
      <c r="K2150">
        <v>-68.86</v>
      </c>
      <c r="L2150">
        <v>0</v>
      </c>
      <c r="M2150" t="s">
        <v>376</v>
      </c>
      <c r="N2150" t="s">
        <v>26</v>
      </c>
      <c r="O2150">
        <v>40</v>
      </c>
      <c r="P2150">
        <v>50</v>
      </c>
      <c r="Q2150">
        <v>5963</v>
      </c>
    </row>
    <row r="2151" spans="1:17" x14ac:dyDescent="0.25">
      <c r="A2151" t="s">
        <v>375</v>
      </c>
      <c r="B2151" t="s">
        <v>330</v>
      </c>
      <c r="C2151" t="s">
        <v>157</v>
      </c>
      <c r="D2151" t="s">
        <v>12</v>
      </c>
      <c r="E2151" t="s">
        <v>219</v>
      </c>
      <c r="F2151" t="s">
        <v>4</v>
      </c>
      <c r="G2151">
        <v>13.05369</v>
      </c>
      <c r="H2151">
        <v>630714.82999999996</v>
      </c>
      <c r="I2151">
        <v>3672138.02</v>
      </c>
      <c r="J2151">
        <v>-68.86</v>
      </c>
      <c r="K2151">
        <v>-68.86</v>
      </c>
      <c r="L2151">
        <v>0</v>
      </c>
      <c r="M2151" t="s">
        <v>376</v>
      </c>
      <c r="N2151" t="s">
        <v>26</v>
      </c>
      <c r="O2151">
        <v>40</v>
      </c>
      <c r="P2151">
        <v>50</v>
      </c>
      <c r="Q2151">
        <v>5963</v>
      </c>
    </row>
    <row r="2152" spans="1:17" x14ac:dyDescent="0.25">
      <c r="A2152" t="s">
        <v>375</v>
      </c>
      <c r="B2152" t="s">
        <v>330</v>
      </c>
      <c r="C2152" t="s">
        <v>157</v>
      </c>
      <c r="D2152" t="s">
        <v>12</v>
      </c>
      <c r="E2152" t="s">
        <v>220</v>
      </c>
      <c r="F2152" t="s">
        <v>4</v>
      </c>
      <c r="G2152">
        <v>12.43221</v>
      </c>
      <c r="H2152">
        <v>630714.82999999996</v>
      </c>
      <c r="I2152">
        <v>3672114.31</v>
      </c>
      <c r="J2152">
        <v>-68.73</v>
      </c>
      <c r="K2152">
        <v>-68.73</v>
      </c>
      <c r="L2152">
        <v>0</v>
      </c>
      <c r="M2152" t="s">
        <v>376</v>
      </c>
      <c r="N2152" t="s">
        <v>26</v>
      </c>
      <c r="O2152">
        <v>40</v>
      </c>
      <c r="P2152">
        <v>50</v>
      </c>
      <c r="Q2152">
        <v>5963</v>
      </c>
    </row>
    <row r="2153" spans="1:17" x14ac:dyDescent="0.25">
      <c r="A2153" t="s">
        <v>375</v>
      </c>
      <c r="B2153" t="s">
        <v>330</v>
      </c>
      <c r="C2153" t="s">
        <v>157</v>
      </c>
      <c r="D2153" t="s">
        <v>12</v>
      </c>
      <c r="E2153" t="s">
        <v>221</v>
      </c>
      <c r="F2153" t="s">
        <v>4</v>
      </c>
      <c r="G2153">
        <v>11.926349999999999</v>
      </c>
      <c r="H2153">
        <v>630714.82999999996</v>
      </c>
      <c r="I2153">
        <v>3672114.31</v>
      </c>
      <c r="J2153">
        <v>-68.73</v>
      </c>
      <c r="K2153">
        <v>-68.73</v>
      </c>
      <c r="L2153">
        <v>0</v>
      </c>
      <c r="M2153" t="s">
        <v>376</v>
      </c>
      <c r="N2153" t="s">
        <v>26</v>
      </c>
      <c r="O2153">
        <v>40</v>
      </c>
      <c r="P2153">
        <v>50</v>
      </c>
      <c r="Q2153">
        <v>5963</v>
      </c>
    </row>
    <row r="2154" spans="1:17" x14ac:dyDescent="0.25">
      <c r="A2154" t="s">
        <v>375</v>
      </c>
      <c r="B2154" t="s">
        <v>330</v>
      </c>
      <c r="C2154" t="s">
        <v>157</v>
      </c>
      <c r="D2154" t="s">
        <v>12</v>
      </c>
      <c r="E2154" t="s">
        <v>222</v>
      </c>
      <c r="F2154" t="s">
        <v>4</v>
      </c>
      <c r="G2154">
        <v>9.93764</v>
      </c>
      <c r="H2154">
        <v>630714.82999999996</v>
      </c>
      <c r="I2154">
        <v>3672090.6</v>
      </c>
      <c r="J2154">
        <v>-68.86</v>
      </c>
      <c r="K2154">
        <v>-68.86</v>
      </c>
      <c r="L2154">
        <v>0</v>
      </c>
      <c r="M2154" t="s">
        <v>376</v>
      </c>
      <c r="N2154" t="s">
        <v>26</v>
      </c>
      <c r="O2154">
        <v>40</v>
      </c>
      <c r="P2154">
        <v>50</v>
      </c>
      <c r="Q2154">
        <v>5963</v>
      </c>
    </row>
    <row r="2155" spans="1:17" x14ac:dyDescent="0.25">
      <c r="A2155" t="s">
        <v>375</v>
      </c>
      <c r="B2155" t="s">
        <v>330</v>
      </c>
      <c r="C2155" t="s">
        <v>157</v>
      </c>
      <c r="D2155" t="s">
        <v>12</v>
      </c>
      <c r="E2155" t="s">
        <v>223</v>
      </c>
      <c r="F2155" t="s">
        <v>4</v>
      </c>
      <c r="G2155">
        <v>7.7298999999999998</v>
      </c>
      <c r="H2155">
        <v>630714.82999999996</v>
      </c>
      <c r="I2155">
        <v>3672090.6</v>
      </c>
      <c r="J2155">
        <v>-68.86</v>
      </c>
      <c r="K2155">
        <v>-68.86</v>
      </c>
      <c r="L2155">
        <v>0</v>
      </c>
      <c r="M2155" t="s">
        <v>376</v>
      </c>
      <c r="N2155" t="s">
        <v>26</v>
      </c>
      <c r="O2155">
        <v>40</v>
      </c>
      <c r="P2155">
        <v>50</v>
      </c>
      <c r="Q2155">
        <v>5963</v>
      </c>
    </row>
    <row r="2156" spans="1:17" x14ac:dyDescent="0.25">
      <c r="A2156" t="s">
        <v>375</v>
      </c>
      <c r="B2156" t="s">
        <v>330</v>
      </c>
      <c r="C2156" t="s">
        <v>157</v>
      </c>
      <c r="D2156" t="s">
        <v>12</v>
      </c>
      <c r="E2156" t="s">
        <v>224</v>
      </c>
      <c r="F2156" t="s">
        <v>4</v>
      </c>
      <c r="G2156">
        <v>5.2283900000000001</v>
      </c>
      <c r="H2156">
        <v>630725</v>
      </c>
      <c r="I2156">
        <v>3672075</v>
      </c>
      <c r="J2156">
        <v>-68.73</v>
      </c>
      <c r="K2156">
        <v>-68.73</v>
      </c>
      <c r="L2156">
        <v>0</v>
      </c>
      <c r="M2156" t="s">
        <v>376</v>
      </c>
      <c r="N2156" t="s">
        <v>26</v>
      </c>
      <c r="O2156">
        <v>40</v>
      </c>
      <c r="P2156">
        <v>50</v>
      </c>
      <c r="Q2156">
        <v>5963</v>
      </c>
    </row>
    <row r="2157" spans="1:17" x14ac:dyDescent="0.25">
      <c r="A2157" t="s">
        <v>375</v>
      </c>
      <c r="B2157" t="s">
        <v>330</v>
      </c>
      <c r="C2157" t="s">
        <v>157</v>
      </c>
      <c r="D2157" t="s">
        <v>12</v>
      </c>
      <c r="E2157" t="s">
        <v>225</v>
      </c>
      <c r="F2157" t="s">
        <v>4</v>
      </c>
      <c r="G2157">
        <v>3.2493599999999998</v>
      </c>
      <c r="H2157">
        <v>630825</v>
      </c>
      <c r="I2157">
        <v>3672075</v>
      </c>
      <c r="J2157">
        <v>-69.260000000000005</v>
      </c>
      <c r="K2157">
        <v>-69.260000000000005</v>
      </c>
      <c r="L2157">
        <v>0</v>
      </c>
      <c r="M2157" t="s">
        <v>376</v>
      </c>
      <c r="N2157" t="s">
        <v>26</v>
      </c>
      <c r="O2157">
        <v>40</v>
      </c>
      <c r="P2157">
        <v>50</v>
      </c>
      <c r="Q2157">
        <v>5963</v>
      </c>
    </row>
    <row r="2158" spans="1:17" x14ac:dyDescent="0.25">
      <c r="A2158" t="s">
        <v>375</v>
      </c>
      <c r="B2158" t="s">
        <v>330</v>
      </c>
      <c r="C2158" t="s">
        <v>157</v>
      </c>
      <c r="D2158" t="s">
        <v>12</v>
      </c>
      <c r="E2158" t="s">
        <v>134</v>
      </c>
      <c r="F2158" t="s">
        <v>4</v>
      </c>
      <c r="G2158">
        <v>0.10978</v>
      </c>
      <c r="H2158">
        <v>630714.82999999996</v>
      </c>
      <c r="I2158">
        <v>3672232.85</v>
      </c>
      <c r="J2158">
        <v>-68.91</v>
      </c>
      <c r="K2158">
        <v>-68.91</v>
      </c>
      <c r="L2158">
        <v>0</v>
      </c>
      <c r="M2158" t="s">
        <v>376</v>
      </c>
      <c r="N2158" t="s">
        <v>26</v>
      </c>
      <c r="O2158">
        <v>40</v>
      </c>
      <c r="P2158">
        <v>50</v>
      </c>
      <c r="Q2158">
        <v>5963</v>
      </c>
    </row>
    <row r="2159" spans="1:17" x14ac:dyDescent="0.25">
      <c r="A2159" t="s">
        <v>375</v>
      </c>
      <c r="B2159" t="s">
        <v>330</v>
      </c>
      <c r="C2159" t="s">
        <v>157</v>
      </c>
      <c r="D2159" t="s">
        <v>12</v>
      </c>
      <c r="E2159" t="s">
        <v>141</v>
      </c>
      <c r="F2159" t="s">
        <v>4</v>
      </c>
      <c r="G2159">
        <v>2.545E-2</v>
      </c>
      <c r="H2159">
        <v>630714.82999999996</v>
      </c>
      <c r="I2159">
        <v>3672303.97</v>
      </c>
      <c r="J2159">
        <v>-68.959999999999994</v>
      </c>
      <c r="K2159">
        <v>-68.959999999999994</v>
      </c>
      <c r="L2159">
        <v>0</v>
      </c>
      <c r="M2159" t="s">
        <v>376</v>
      </c>
      <c r="N2159" t="s">
        <v>26</v>
      </c>
      <c r="O2159">
        <v>40</v>
      </c>
      <c r="P2159">
        <v>50</v>
      </c>
      <c r="Q2159">
        <v>5963</v>
      </c>
    </row>
    <row r="2160" spans="1:17" x14ac:dyDescent="0.25">
      <c r="A2160" t="s">
        <v>375</v>
      </c>
      <c r="B2160" t="s">
        <v>330</v>
      </c>
      <c r="C2160" t="s">
        <v>157</v>
      </c>
      <c r="D2160" t="s">
        <v>12</v>
      </c>
      <c r="E2160" t="s">
        <v>142</v>
      </c>
      <c r="F2160" t="s">
        <v>4</v>
      </c>
      <c r="G2160">
        <v>2.5499999999999998E-2</v>
      </c>
      <c r="H2160">
        <v>630714.82999999996</v>
      </c>
      <c r="I2160">
        <v>3672303.97</v>
      </c>
      <c r="J2160">
        <v>-68.959999999999994</v>
      </c>
      <c r="K2160">
        <v>-68.959999999999994</v>
      </c>
      <c r="L2160">
        <v>0</v>
      </c>
      <c r="M2160" t="s">
        <v>376</v>
      </c>
      <c r="N2160" t="s">
        <v>26</v>
      </c>
      <c r="O2160">
        <v>40</v>
      </c>
      <c r="P2160">
        <v>50</v>
      </c>
      <c r="Q2160">
        <v>5963</v>
      </c>
    </row>
    <row r="2161" spans="1:17" x14ac:dyDescent="0.25">
      <c r="A2161" t="s">
        <v>375</v>
      </c>
      <c r="B2161" t="s">
        <v>330</v>
      </c>
      <c r="C2161" t="s">
        <v>157</v>
      </c>
      <c r="D2161" t="s">
        <v>12</v>
      </c>
      <c r="E2161" t="s">
        <v>143</v>
      </c>
      <c r="F2161" t="s">
        <v>4</v>
      </c>
      <c r="G2161">
        <v>2.5520000000000001E-2</v>
      </c>
      <c r="H2161">
        <v>630714.82999999996</v>
      </c>
      <c r="I2161">
        <v>3672303.97</v>
      </c>
      <c r="J2161">
        <v>-68.959999999999994</v>
      </c>
      <c r="K2161">
        <v>-68.959999999999994</v>
      </c>
      <c r="L2161">
        <v>0</v>
      </c>
      <c r="M2161" t="s">
        <v>376</v>
      </c>
      <c r="N2161" t="s">
        <v>26</v>
      </c>
      <c r="O2161">
        <v>40</v>
      </c>
      <c r="P2161">
        <v>50</v>
      </c>
      <c r="Q2161">
        <v>5963</v>
      </c>
    </row>
    <row r="2162" spans="1:17" x14ac:dyDescent="0.25">
      <c r="A2162" t="s">
        <v>375</v>
      </c>
      <c r="B2162" t="s">
        <v>330</v>
      </c>
      <c r="C2162" t="s">
        <v>157</v>
      </c>
      <c r="D2162" t="s">
        <v>12</v>
      </c>
      <c r="E2162" t="s">
        <v>135</v>
      </c>
      <c r="F2162" t="s">
        <v>4</v>
      </c>
      <c r="G2162">
        <v>2.5399999999999999E-2</v>
      </c>
      <c r="H2162">
        <v>630714.82999999996</v>
      </c>
      <c r="I2162">
        <v>3672303.97</v>
      </c>
      <c r="J2162">
        <v>-68.959999999999994</v>
      </c>
      <c r="K2162">
        <v>-68.959999999999994</v>
      </c>
      <c r="L2162">
        <v>0</v>
      </c>
      <c r="M2162" t="s">
        <v>376</v>
      </c>
      <c r="N2162" t="s">
        <v>26</v>
      </c>
      <c r="O2162">
        <v>40</v>
      </c>
      <c r="P2162">
        <v>50</v>
      </c>
      <c r="Q2162">
        <v>5963</v>
      </c>
    </row>
    <row r="2163" spans="1:17" x14ac:dyDescent="0.25">
      <c r="A2163" t="s">
        <v>375</v>
      </c>
      <c r="B2163" t="s">
        <v>330</v>
      </c>
      <c r="C2163" t="s">
        <v>157</v>
      </c>
      <c r="D2163" t="s">
        <v>12</v>
      </c>
      <c r="E2163" t="s">
        <v>136</v>
      </c>
      <c r="F2163" t="s">
        <v>4</v>
      </c>
      <c r="G2163">
        <v>2.5329999999999998E-2</v>
      </c>
      <c r="H2163">
        <v>630714.82999999996</v>
      </c>
      <c r="I2163">
        <v>3672303.97</v>
      </c>
      <c r="J2163">
        <v>-68.959999999999994</v>
      </c>
      <c r="K2163">
        <v>-68.959999999999994</v>
      </c>
      <c r="L2163">
        <v>0</v>
      </c>
      <c r="M2163" t="s">
        <v>376</v>
      </c>
      <c r="N2163" t="s">
        <v>26</v>
      </c>
      <c r="O2163">
        <v>40</v>
      </c>
      <c r="P2163">
        <v>50</v>
      </c>
      <c r="Q2163">
        <v>5963</v>
      </c>
    </row>
    <row r="2164" spans="1:17" x14ac:dyDescent="0.25">
      <c r="A2164" t="s">
        <v>375</v>
      </c>
      <c r="B2164" t="s">
        <v>330</v>
      </c>
      <c r="C2164" t="s">
        <v>157</v>
      </c>
      <c r="D2164" t="s">
        <v>12</v>
      </c>
      <c r="E2164" t="s">
        <v>137</v>
      </c>
      <c r="F2164" t="s">
        <v>4</v>
      </c>
      <c r="G2164">
        <v>2.521E-2</v>
      </c>
      <c r="H2164">
        <v>630714.82999999996</v>
      </c>
      <c r="I2164">
        <v>3672303.97</v>
      </c>
      <c r="J2164">
        <v>-68.959999999999994</v>
      </c>
      <c r="K2164">
        <v>-68.959999999999994</v>
      </c>
      <c r="L2164">
        <v>0</v>
      </c>
      <c r="M2164" t="s">
        <v>376</v>
      </c>
      <c r="N2164" t="s">
        <v>26</v>
      </c>
      <c r="O2164">
        <v>40</v>
      </c>
      <c r="P2164">
        <v>50</v>
      </c>
      <c r="Q2164">
        <v>5963</v>
      </c>
    </row>
    <row r="2165" spans="1:17" x14ac:dyDescent="0.25">
      <c r="A2165" t="s">
        <v>375</v>
      </c>
      <c r="B2165" t="s">
        <v>330</v>
      </c>
      <c r="C2165" t="s">
        <v>157</v>
      </c>
      <c r="D2165" t="s">
        <v>12</v>
      </c>
      <c r="E2165" t="s">
        <v>138</v>
      </c>
      <c r="F2165" t="s">
        <v>4</v>
      </c>
      <c r="G2165">
        <v>2.5180000000000001E-2</v>
      </c>
      <c r="H2165">
        <v>630714.82999999996</v>
      </c>
      <c r="I2165">
        <v>3672280.26</v>
      </c>
      <c r="J2165">
        <v>-68.94</v>
      </c>
      <c r="K2165">
        <v>-68.94</v>
      </c>
      <c r="L2165">
        <v>0</v>
      </c>
      <c r="M2165" t="s">
        <v>376</v>
      </c>
      <c r="N2165" t="s">
        <v>26</v>
      </c>
      <c r="O2165">
        <v>40</v>
      </c>
      <c r="P2165">
        <v>50</v>
      </c>
      <c r="Q2165">
        <v>5963</v>
      </c>
    </row>
    <row r="2166" spans="1:17" x14ac:dyDescent="0.25">
      <c r="A2166" t="s">
        <v>375</v>
      </c>
      <c r="B2166" t="s">
        <v>330</v>
      </c>
      <c r="C2166" t="s">
        <v>157</v>
      </c>
      <c r="D2166" t="s">
        <v>12</v>
      </c>
      <c r="E2166" t="s">
        <v>139</v>
      </c>
      <c r="F2166" t="s">
        <v>4</v>
      </c>
      <c r="G2166">
        <v>2.528E-2</v>
      </c>
      <c r="H2166">
        <v>630714.82999999996</v>
      </c>
      <c r="I2166">
        <v>3672280.26</v>
      </c>
      <c r="J2166">
        <v>-68.94</v>
      </c>
      <c r="K2166">
        <v>-68.94</v>
      </c>
      <c r="L2166">
        <v>0</v>
      </c>
      <c r="M2166" t="s">
        <v>376</v>
      </c>
      <c r="N2166" t="s">
        <v>26</v>
      </c>
      <c r="O2166">
        <v>40</v>
      </c>
      <c r="P2166">
        <v>50</v>
      </c>
      <c r="Q2166">
        <v>5963</v>
      </c>
    </row>
    <row r="2167" spans="1:17" x14ac:dyDescent="0.25">
      <c r="A2167" t="s">
        <v>375</v>
      </c>
      <c r="B2167" t="s">
        <v>330</v>
      </c>
      <c r="C2167" t="s">
        <v>157</v>
      </c>
      <c r="D2167" t="s">
        <v>12</v>
      </c>
      <c r="E2167" t="s">
        <v>140</v>
      </c>
      <c r="F2167" t="s">
        <v>4</v>
      </c>
      <c r="G2167">
        <v>4.6019999999999998E-2</v>
      </c>
      <c r="H2167">
        <v>630714.82999999996</v>
      </c>
      <c r="I2167">
        <v>3672280.26</v>
      </c>
      <c r="J2167">
        <v>-68.94</v>
      </c>
      <c r="K2167">
        <v>-68.94</v>
      </c>
      <c r="L2167">
        <v>0</v>
      </c>
      <c r="M2167" t="s">
        <v>376</v>
      </c>
      <c r="N2167" t="s">
        <v>26</v>
      </c>
      <c r="O2167">
        <v>40</v>
      </c>
      <c r="P2167">
        <v>50</v>
      </c>
      <c r="Q2167">
        <v>5963</v>
      </c>
    </row>
    <row r="2168" spans="1:17" x14ac:dyDescent="0.25">
      <c r="A2168" t="s">
        <v>375</v>
      </c>
      <c r="B2168" t="s">
        <v>331</v>
      </c>
      <c r="C2168" t="s">
        <v>11</v>
      </c>
      <c r="D2168" t="s">
        <v>18</v>
      </c>
      <c r="E2168" t="s">
        <v>3</v>
      </c>
      <c r="F2168" t="s">
        <v>4</v>
      </c>
      <c r="G2168">
        <v>1.41822</v>
      </c>
      <c r="H2168">
        <v>630496.68000000005</v>
      </c>
      <c r="I2168">
        <v>3672375.09</v>
      </c>
      <c r="J2168">
        <v>-69.430000000000007</v>
      </c>
      <c r="K2168">
        <v>-69.430000000000007</v>
      </c>
      <c r="L2168">
        <v>0</v>
      </c>
      <c r="M2168" t="s">
        <v>376</v>
      </c>
      <c r="N2168" t="s">
        <v>26</v>
      </c>
      <c r="O2168">
        <v>10</v>
      </c>
      <c r="P2168">
        <v>17</v>
      </c>
      <c r="Q2168">
        <v>5963</v>
      </c>
    </row>
    <row r="2169" spans="1:17" x14ac:dyDescent="0.25">
      <c r="A2169" t="s">
        <v>375</v>
      </c>
      <c r="B2169" t="s">
        <v>331</v>
      </c>
      <c r="C2169" t="s">
        <v>11</v>
      </c>
      <c r="D2169" t="s">
        <v>18</v>
      </c>
      <c r="E2169" t="s">
        <v>255</v>
      </c>
      <c r="F2169" t="s">
        <v>4</v>
      </c>
      <c r="G2169">
        <v>1.41822</v>
      </c>
      <c r="H2169">
        <v>630496.68000000005</v>
      </c>
      <c r="I2169">
        <v>3672375.09</v>
      </c>
      <c r="J2169">
        <v>-69.430000000000007</v>
      </c>
      <c r="K2169">
        <v>-69.430000000000007</v>
      </c>
      <c r="L2169">
        <v>0</v>
      </c>
      <c r="M2169" t="s">
        <v>376</v>
      </c>
      <c r="N2169" t="s">
        <v>26</v>
      </c>
      <c r="O2169">
        <v>10</v>
      </c>
      <c r="P2169">
        <v>17</v>
      </c>
      <c r="Q2169">
        <v>5963</v>
      </c>
    </row>
    <row r="2170" spans="1:17" x14ac:dyDescent="0.25">
      <c r="A2170" t="s">
        <v>375</v>
      </c>
      <c r="B2170" t="s">
        <v>331</v>
      </c>
      <c r="C2170" t="s">
        <v>11</v>
      </c>
      <c r="D2170" t="s">
        <v>18</v>
      </c>
      <c r="E2170" t="s">
        <v>7</v>
      </c>
      <c r="F2170" t="s">
        <v>4</v>
      </c>
      <c r="G2170">
        <v>1.41822</v>
      </c>
      <c r="H2170">
        <v>630496.68000000005</v>
      </c>
      <c r="I2170">
        <v>3672375.09</v>
      </c>
      <c r="J2170">
        <v>-69.430000000000007</v>
      </c>
      <c r="K2170">
        <v>-69.430000000000007</v>
      </c>
      <c r="L2170">
        <v>0</v>
      </c>
      <c r="M2170" t="s">
        <v>376</v>
      </c>
      <c r="N2170" t="s">
        <v>26</v>
      </c>
      <c r="O2170">
        <v>10</v>
      </c>
      <c r="P2170">
        <v>17</v>
      </c>
      <c r="Q2170">
        <v>5963</v>
      </c>
    </row>
    <row r="2171" spans="1:17" x14ac:dyDescent="0.25">
      <c r="A2171" t="s">
        <v>375</v>
      </c>
      <c r="B2171" t="s">
        <v>331</v>
      </c>
      <c r="C2171" t="s">
        <v>11</v>
      </c>
      <c r="D2171" t="s">
        <v>18</v>
      </c>
      <c r="E2171" t="s">
        <v>252</v>
      </c>
      <c r="F2171" t="s">
        <v>4</v>
      </c>
      <c r="G2171">
        <v>0.58467000000000002</v>
      </c>
      <c r="H2171">
        <v>630496.68000000005</v>
      </c>
      <c r="I2171">
        <v>3672375.09</v>
      </c>
      <c r="J2171">
        <v>-69.430000000000007</v>
      </c>
      <c r="K2171">
        <v>-69.430000000000007</v>
      </c>
      <c r="L2171">
        <v>0</v>
      </c>
      <c r="M2171" t="s">
        <v>376</v>
      </c>
      <c r="N2171" t="s">
        <v>26</v>
      </c>
      <c r="O2171">
        <v>10</v>
      </c>
      <c r="P2171">
        <v>17</v>
      </c>
      <c r="Q2171">
        <v>5963</v>
      </c>
    </row>
    <row r="2172" spans="1:17" x14ac:dyDescent="0.25">
      <c r="A2172" t="s">
        <v>375</v>
      </c>
      <c r="B2172" t="s">
        <v>331</v>
      </c>
      <c r="C2172" t="s">
        <v>11</v>
      </c>
      <c r="D2172" t="s">
        <v>18</v>
      </c>
      <c r="E2172" t="s">
        <v>253</v>
      </c>
      <c r="F2172" t="s">
        <v>4</v>
      </c>
      <c r="G2172">
        <v>0.40925</v>
      </c>
      <c r="H2172">
        <v>630569.4</v>
      </c>
      <c r="I2172">
        <v>3672375.09</v>
      </c>
      <c r="J2172">
        <v>-69.3</v>
      </c>
      <c r="K2172">
        <v>-69.3</v>
      </c>
      <c r="L2172">
        <v>0</v>
      </c>
      <c r="M2172" t="s">
        <v>376</v>
      </c>
      <c r="N2172" t="s">
        <v>26</v>
      </c>
      <c r="O2172">
        <v>10</v>
      </c>
      <c r="P2172">
        <v>17</v>
      </c>
      <c r="Q2172">
        <v>5963</v>
      </c>
    </row>
    <row r="2173" spans="1:17" x14ac:dyDescent="0.25">
      <c r="A2173" t="s">
        <v>375</v>
      </c>
      <c r="B2173" t="s">
        <v>331</v>
      </c>
      <c r="C2173" t="s">
        <v>11</v>
      </c>
      <c r="D2173" t="s">
        <v>18</v>
      </c>
      <c r="E2173" t="s">
        <v>254</v>
      </c>
      <c r="F2173" t="s">
        <v>4</v>
      </c>
      <c r="G2173">
        <v>0.49782999999999999</v>
      </c>
      <c r="H2173">
        <v>630496.68000000005</v>
      </c>
      <c r="I2173">
        <v>3672375.09</v>
      </c>
      <c r="J2173">
        <v>-69.430000000000007</v>
      </c>
      <c r="K2173">
        <v>-69.430000000000007</v>
      </c>
      <c r="L2173">
        <v>0</v>
      </c>
      <c r="M2173" t="s">
        <v>376</v>
      </c>
      <c r="N2173" t="s">
        <v>26</v>
      </c>
      <c r="O2173">
        <v>10</v>
      </c>
      <c r="P2173">
        <v>17</v>
      </c>
      <c r="Q2173">
        <v>5963</v>
      </c>
    </row>
    <row r="2174" spans="1:17" x14ac:dyDescent="0.25">
      <c r="A2174" t="s">
        <v>375</v>
      </c>
      <c r="B2174" t="s">
        <v>331</v>
      </c>
      <c r="C2174" t="s">
        <v>11</v>
      </c>
      <c r="D2174" t="s">
        <v>18</v>
      </c>
      <c r="E2174" t="s">
        <v>256</v>
      </c>
      <c r="F2174" t="s">
        <v>4</v>
      </c>
      <c r="G2174">
        <v>0.3145</v>
      </c>
      <c r="H2174">
        <v>630714.82999999996</v>
      </c>
      <c r="I2174">
        <v>3672209.14</v>
      </c>
      <c r="J2174">
        <v>-68.89</v>
      </c>
      <c r="K2174">
        <v>-68.89</v>
      </c>
      <c r="L2174">
        <v>0</v>
      </c>
      <c r="M2174" t="s">
        <v>376</v>
      </c>
      <c r="N2174" t="s">
        <v>26</v>
      </c>
      <c r="O2174">
        <v>10</v>
      </c>
      <c r="P2174">
        <v>17</v>
      </c>
      <c r="Q2174">
        <v>5963</v>
      </c>
    </row>
    <row r="2175" spans="1:17" x14ac:dyDescent="0.25">
      <c r="A2175" t="s">
        <v>375</v>
      </c>
      <c r="B2175" t="s">
        <v>331</v>
      </c>
      <c r="C2175" t="s">
        <v>11</v>
      </c>
      <c r="D2175" t="s">
        <v>18</v>
      </c>
      <c r="E2175" t="s">
        <v>134</v>
      </c>
      <c r="F2175" t="s">
        <v>4</v>
      </c>
      <c r="G2175">
        <v>0.3145</v>
      </c>
      <c r="H2175">
        <v>630714.82999999996</v>
      </c>
      <c r="I2175">
        <v>3672209.14</v>
      </c>
      <c r="J2175">
        <v>-68.89</v>
      </c>
      <c r="K2175">
        <v>-68.89</v>
      </c>
      <c r="L2175">
        <v>0</v>
      </c>
      <c r="M2175" t="s">
        <v>376</v>
      </c>
      <c r="N2175" t="s">
        <v>26</v>
      </c>
      <c r="O2175">
        <v>10</v>
      </c>
      <c r="P2175">
        <v>17</v>
      </c>
      <c r="Q2175">
        <v>5963</v>
      </c>
    </row>
    <row r="2176" spans="1:17" x14ac:dyDescent="0.25">
      <c r="A2176" t="s">
        <v>375</v>
      </c>
      <c r="B2176" t="s">
        <v>331</v>
      </c>
      <c r="C2176" t="s">
        <v>11</v>
      </c>
      <c r="D2176" t="s">
        <v>18</v>
      </c>
      <c r="E2176" t="s">
        <v>141</v>
      </c>
      <c r="F2176" t="s">
        <v>4</v>
      </c>
      <c r="G2176">
        <v>0.21307000000000001</v>
      </c>
      <c r="H2176">
        <v>630496.68000000005</v>
      </c>
      <c r="I2176">
        <v>3672375.09</v>
      </c>
      <c r="J2176">
        <v>-69.430000000000007</v>
      </c>
      <c r="K2176">
        <v>-69.430000000000007</v>
      </c>
      <c r="L2176">
        <v>0</v>
      </c>
      <c r="M2176" t="s">
        <v>376</v>
      </c>
      <c r="N2176" t="s">
        <v>26</v>
      </c>
      <c r="O2176">
        <v>10</v>
      </c>
      <c r="P2176">
        <v>17</v>
      </c>
      <c r="Q2176">
        <v>5963</v>
      </c>
    </row>
    <row r="2177" spans="1:17" x14ac:dyDescent="0.25">
      <c r="A2177" t="s">
        <v>375</v>
      </c>
      <c r="B2177" t="s">
        <v>331</v>
      </c>
      <c r="C2177" t="s">
        <v>11</v>
      </c>
      <c r="D2177" t="s">
        <v>18</v>
      </c>
      <c r="E2177" t="s">
        <v>142</v>
      </c>
      <c r="F2177" t="s">
        <v>4</v>
      </c>
      <c r="G2177">
        <v>0.20266000000000001</v>
      </c>
      <c r="H2177">
        <v>630496.68000000005</v>
      </c>
      <c r="I2177">
        <v>3672375.09</v>
      </c>
      <c r="J2177">
        <v>-69.430000000000007</v>
      </c>
      <c r="K2177">
        <v>-69.430000000000007</v>
      </c>
      <c r="L2177">
        <v>0</v>
      </c>
      <c r="M2177" t="s">
        <v>376</v>
      </c>
      <c r="N2177" t="s">
        <v>26</v>
      </c>
      <c r="O2177">
        <v>10</v>
      </c>
      <c r="P2177">
        <v>17</v>
      </c>
      <c r="Q2177">
        <v>5963</v>
      </c>
    </row>
    <row r="2178" spans="1:17" x14ac:dyDescent="0.25">
      <c r="A2178" t="s">
        <v>375</v>
      </c>
      <c r="B2178" t="s">
        <v>331</v>
      </c>
      <c r="C2178" t="s">
        <v>11</v>
      </c>
      <c r="D2178" t="s">
        <v>18</v>
      </c>
      <c r="E2178" t="s">
        <v>143</v>
      </c>
      <c r="F2178" t="s">
        <v>4</v>
      </c>
      <c r="G2178">
        <v>0.18204999999999999</v>
      </c>
      <c r="H2178">
        <v>630520.92000000004</v>
      </c>
      <c r="I2178">
        <v>3672375.09</v>
      </c>
      <c r="J2178">
        <v>-69.39</v>
      </c>
      <c r="K2178">
        <v>-69.39</v>
      </c>
      <c r="L2178">
        <v>0</v>
      </c>
      <c r="M2178" t="s">
        <v>376</v>
      </c>
      <c r="N2178" t="s">
        <v>26</v>
      </c>
      <c r="O2178">
        <v>10</v>
      </c>
      <c r="P2178">
        <v>17</v>
      </c>
      <c r="Q2178">
        <v>5963</v>
      </c>
    </row>
    <row r="2179" spans="1:17" x14ac:dyDescent="0.25">
      <c r="A2179" t="s">
        <v>375</v>
      </c>
      <c r="B2179" t="s">
        <v>331</v>
      </c>
      <c r="C2179" t="s">
        <v>11</v>
      </c>
      <c r="D2179" t="s">
        <v>18</v>
      </c>
      <c r="E2179" t="s">
        <v>135</v>
      </c>
      <c r="F2179" t="s">
        <v>4</v>
      </c>
      <c r="G2179">
        <v>0.16195999999999999</v>
      </c>
      <c r="H2179">
        <v>630569.4</v>
      </c>
      <c r="I2179">
        <v>3672375.09</v>
      </c>
      <c r="J2179">
        <v>-69.3</v>
      </c>
      <c r="K2179">
        <v>-69.3</v>
      </c>
      <c r="L2179">
        <v>0</v>
      </c>
      <c r="M2179" t="s">
        <v>376</v>
      </c>
      <c r="N2179" t="s">
        <v>26</v>
      </c>
      <c r="O2179">
        <v>10</v>
      </c>
      <c r="P2179">
        <v>17</v>
      </c>
      <c r="Q2179">
        <v>5963</v>
      </c>
    </row>
    <row r="2180" spans="1:17" x14ac:dyDescent="0.25">
      <c r="A2180" t="s">
        <v>375</v>
      </c>
      <c r="B2180" t="s">
        <v>331</v>
      </c>
      <c r="C2180" t="s">
        <v>11</v>
      </c>
      <c r="D2180" t="s">
        <v>18</v>
      </c>
      <c r="E2180" t="s">
        <v>136</v>
      </c>
      <c r="F2180" t="s">
        <v>4</v>
      </c>
      <c r="G2180">
        <v>0.12936</v>
      </c>
      <c r="H2180">
        <v>630569.4</v>
      </c>
      <c r="I2180">
        <v>3672375.09</v>
      </c>
      <c r="J2180">
        <v>-69.3</v>
      </c>
      <c r="K2180">
        <v>-69.3</v>
      </c>
      <c r="L2180">
        <v>0</v>
      </c>
      <c r="M2180" t="s">
        <v>376</v>
      </c>
      <c r="N2180" t="s">
        <v>26</v>
      </c>
      <c r="O2180">
        <v>10</v>
      </c>
      <c r="P2180">
        <v>17</v>
      </c>
      <c r="Q2180">
        <v>5963</v>
      </c>
    </row>
    <row r="2181" spans="1:17" x14ac:dyDescent="0.25">
      <c r="A2181" t="s">
        <v>375</v>
      </c>
      <c r="B2181" t="s">
        <v>331</v>
      </c>
      <c r="C2181" t="s">
        <v>11</v>
      </c>
      <c r="D2181" t="s">
        <v>18</v>
      </c>
      <c r="E2181" t="s">
        <v>137</v>
      </c>
      <c r="F2181" t="s">
        <v>4</v>
      </c>
      <c r="G2181">
        <v>0.11856999999999999</v>
      </c>
      <c r="H2181">
        <v>630423.97</v>
      </c>
      <c r="I2181">
        <v>3672375.09</v>
      </c>
      <c r="J2181">
        <v>-69.58</v>
      </c>
      <c r="K2181">
        <v>-69.58</v>
      </c>
      <c r="L2181">
        <v>0</v>
      </c>
      <c r="M2181" t="s">
        <v>376</v>
      </c>
      <c r="N2181" t="s">
        <v>26</v>
      </c>
      <c r="O2181">
        <v>10</v>
      </c>
      <c r="P2181">
        <v>17</v>
      </c>
      <c r="Q2181">
        <v>5963</v>
      </c>
    </row>
    <row r="2182" spans="1:17" x14ac:dyDescent="0.25">
      <c r="A2182" t="s">
        <v>375</v>
      </c>
      <c r="B2182" t="s">
        <v>331</v>
      </c>
      <c r="C2182" t="s">
        <v>11</v>
      </c>
      <c r="D2182" t="s">
        <v>18</v>
      </c>
      <c r="E2182" t="s">
        <v>138</v>
      </c>
      <c r="F2182" t="s">
        <v>4</v>
      </c>
      <c r="G2182">
        <v>0.17938999999999999</v>
      </c>
      <c r="H2182">
        <v>630496.68000000005</v>
      </c>
      <c r="I2182">
        <v>3672375.09</v>
      </c>
      <c r="J2182">
        <v>-69.430000000000007</v>
      </c>
      <c r="K2182">
        <v>-69.430000000000007</v>
      </c>
      <c r="L2182">
        <v>0</v>
      </c>
      <c r="M2182" t="s">
        <v>376</v>
      </c>
      <c r="N2182" t="s">
        <v>26</v>
      </c>
      <c r="O2182">
        <v>10</v>
      </c>
      <c r="P2182">
        <v>17</v>
      </c>
      <c r="Q2182">
        <v>5963</v>
      </c>
    </row>
    <row r="2183" spans="1:17" x14ac:dyDescent="0.25">
      <c r="A2183" t="s">
        <v>375</v>
      </c>
      <c r="B2183" t="s">
        <v>331</v>
      </c>
      <c r="C2183" t="s">
        <v>11</v>
      </c>
      <c r="D2183" t="s">
        <v>18</v>
      </c>
      <c r="E2183" t="s">
        <v>139</v>
      </c>
      <c r="F2183" t="s">
        <v>4</v>
      </c>
      <c r="G2183">
        <v>0.17196</v>
      </c>
      <c r="H2183">
        <v>630496.68000000005</v>
      </c>
      <c r="I2183">
        <v>3672375.09</v>
      </c>
      <c r="J2183">
        <v>-69.430000000000007</v>
      </c>
      <c r="K2183">
        <v>-69.430000000000007</v>
      </c>
      <c r="L2183">
        <v>0</v>
      </c>
      <c r="M2183" t="s">
        <v>376</v>
      </c>
      <c r="N2183" t="s">
        <v>26</v>
      </c>
      <c r="O2183">
        <v>10</v>
      </c>
      <c r="P2183">
        <v>17</v>
      </c>
      <c r="Q2183">
        <v>5963</v>
      </c>
    </row>
    <row r="2184" spans="1:17" x14ac:dyDescent="0.25">
      <c r="A2184" t="s">
        <v>375</v>
      </c>
      <c r="B2184" t="s">
        <v>331</v>
      </c>
      <c r="C2184" t="s">
        <v>11</v>
      </c>
      <c r="D2184" t="s">
        <v>18</v>
      </c>
      <c r="E2184" t="s">
        <v>140</v>
      </c>
      <c r="F2184" t="s">
        <v>4</v>
      </c>
      <c r="G2184">
        <v>0.15762000000000001</v>
      </c>
      <c r="H2184">
        <v>630448.19999999995</v>
      </c>
      <c r="I2184">
        <v>3672375.09</v>
      </c>
      <c r="J2184">
        <v>-69.53</v>
      </c>
      <c r="K2184">
        <v>-69.53</v>
      </c>
      <c r="L2184">
        <v>0</v>
      </c>
      <c r="M2184" t="s">
        <v>376</v>
      </c>
      <c r="N2184" t="s">
        <v>26</v>
      </c>
      <c r="O2184">
        <v>10</v>
      </c>
      <c r="P2184">
        <v>17</v>
      </c>
      <c r="Q2184">
        <v>5963</v>
      </c>
    </row>
    <row r="2185" spans="1:17" x14ac:dyDescent="0.25">
      <c r="A2185" t="s">
        <v>375</v>
      </c>
      <c r="B2185" t="s">
        <v>331</v>
      </c>
      <c r="C2185" t="s">
        <v>11</v>
      </c>
      <c r="D2185" t="s">
        <v>20</v>
      </c>
      <c r="E2185" t="s">
        <v>3</v>
      </c>
      <c r="F2185" t="s">
        <v>4</v>
      </c>
      <c r="G2185">
        <v>1.2278500000000001</v>
      </c>
      <c r="H2185">
        <v>630423.97</v>
      </c>
      <c r="I2185">
        <v>3672375.09</v>
      </c>
      <c r="J2185">
        <v>-69.58</v>
      </c>
      <c r="K2185">
        <v>-69.58</v>
      </c>
      <c r="L2185">
        <v>0</v>
      </c>
      <c r="M2185" t="s">
        <v>376</v>
      </c>
      <c r="N2185" t="s">
        <v>26</v>
      </c>
      <c r="O2185">
        <v>10</v>
      </c>
      <c r="P2185">
        <v>17</v>
      </c>
      <c r="Q2185">
        <v>5963</v>
      </c>
    </row>
    <row r="2186" spans="1:17" x14ac:dyDescent="0.25">
      <c r="A2186" t="s">
        <v>375</v>
      </c>
      <c r="B2186" t="s">
        <v>331</v>
      </c>
      <c r="C2186" t="s">
        <v>11</v>
      </c>
      <c r="D2186" t="s">
        <v>20</v>
      </c>
      <c r="E2186" t="s">
        <v>255</v>
      </c>
      <c r="F2186" t="s">
        <v>4</v>
      </c>
      <c r="G2186">
        <v>1.2278500000000001</v>
      </c>
      <c r="H2186">
        <v>630423.97</v>
      </c>
      <c r="I2186">
        <v>3672375.09</v>
      </c>
      <c r="J2186">
        <v>-69.58</v>
      </c>
      <c r="K2186">
        <v>-69.58</v>
      </c>
      <c r="L2186">
        <v>0</v>
      </c>
      <c r="M2186" t="s">
        <v>376</v>
      </c>
      <c r="N2186" t="s">
        <v>26</v>
      </c>
      <c r="O2186">
        <v>10</v>
      </c>
      <c r="P2186">
        <v>17</v>
      </c>
      <c r="Q2186">
        <v>5963</v>
      </c>
    </row>
    <row r="2187" spans="1:17" x14ac:dyDescent="0.25">
      <c r="A2187" t="s">
        <v>375</v>
      </c>
      <c r="B2187" t="s">
        <v>331</v>
      </c>
      <c r="C2187" t="s">
        <v>11</v>
      </c>
      <c r="D2187" t="s">
        <v>20</v>
      </c>
      <c r="E2187" t="s">
        <v>7</v>
      </c>
      <c r="F2187" t="s">
        <v>4</v>
      </c>
      <c r="G2187">
        <v>1.2278500000000001</v>
      </c>
      <c r="H2187">
        <v>630423.97</v>
      </c>
      <c r="I2187">
        <v>3672375.09</v>
      </c>
      <c r="J2187">
        <v>-69.58</v>
      </c>
      <c r="K2187">
        <v>-69.58</v>
      </c>
      <c r="L2187">
        <v>0</v>
      </c>
      <c r="M2187" t="s">
        <v>376</v>
      </c>
      <c r="N2187" t="s">
        <v>26</v>
      </c>
      <c r="O2187">
        <v>10</v>
      </c>
      <c r="P2187">
        <v>17</v>
      </c>
      <c r="Q2187">
        <v>5963</v>
      </c>
    </row>
    <row r="2188" spans="1:17" x14ac:dyDescent="0.25">
      <c r="A2188" t="s">
        <v>375</v>
      </c>
      <c r="B2188" t="s">
        <v>331</v>
      </c>
      <c r="C2188" t="s">
        <v>11</v>
      </c>
      <c r="D2188" t="s">
        <v>20</v>
      </c>
      <c r="E2188" t="s">
        <v>252</v>
      </c>
      <c r="F2188" t="s">
        <v>4</v>
      </c>
      <c r="G2188">
        <v>0.50261999999999996</v>
      </c>
      <c r="H2188">
        <v>630569.4</v>
      </c>
      <c r="I2188">
        <v>3672375.09</v>
      </c>
      <c r="J2188">
        <v>-69.3</v>
      </c>
      <c r="K2188">
        <v>-69.3</v>
      </c>
      <c r="L2188">
        <v>0</v>
      </c>
      <c r="M2188" t="s">
        <v>376</v>
      </c>
      <c r="N2188" t="s">
        <v>26</v>
      </c>
      <c r="O2188">
        <v>10</v>
      </c>
      <c r="P2188">
        <v>17</v>
      </c>
      <c r="Q2188">
        <v>5963</v>
      </c>
    </row>
    <row r="2189" spans="1:17" x14ac:dyDescent="0.25">
      <c r="A2189" t="s">
        <v>375</v>
      </c>
      <c r="B2189" t="s">
        <v>331</v>
      </c>
      <c r="C2189" t="s">
        <v>11</v>
      </c>
      <c r="D2189" t="s">
        <v>20</v>
      </c>
      <c r="E2189" t="s">
        <v>253</v>
      </c>
      <c r="F2189" t="s">
        <v>4</v>
      </c>
      <c r="G2189">
        <v>0.33429999999999999</v>
      </c>
      <c r="H2189">
        <v>630423.97</v>
      </c>
      <c r="I2189">
        <v>3672375.09</v>
      </c>
      <c r="J2189">
        <v>-69.58</v>
      </c>
      <c r="K2189">
        <v>-69.58</v>
      </c>
      <c r="L2189">
        <v>0</v>
      </c>
      <c r="M2189" t="s">
        <v>376</v>
      </c>
      <c r="N2189" t="s">
        <v>26</v>
      </c>
      <c r="O2189">
        <v>10</v>
      </c>
      <c r="P2189">
        <v>17</v>
      </c>
      <c r="Q2189">
        <v>5963</v>
      </c>
    </row>
    <row r="2190" spans="1:17" x14ac:dyDescent="0.25">
      <c r="A2190" t="s">
        <v>375</v>
      </c>
      <c r="B2190" t="s">
        <v>331</v>
      </c>
      <c r="C2190" t="s">
        <v>11</v>
      </c>
      <c r="D2190" t="s">
        <v>20</v>
      </c>
      <c r="E2190" t="s">
        <v>254</v>
      </c>
      <c r="F2190" t="s">
        <v>4</v>
      </c>
      <c r="G2190">
        <v>0.39384999999999998</v>
      </c>
      <c r="H2190">
        <v>630438.49</v>
      </c>
      <c r="I2190">
        <v>3672380.53</v>
      </c>
      <c r="J2190">
        <v>-69.56</v>
      </c>
      <c r="K2190">
        <v>-69.56</v>
      </c>
      <c r="L2190">
        <v>0</v>
      </c>
      <c r="M2190" t="s">
        <v>376</v>
      </c>
      <c r="N2190" t="s">
        <v>26</v>
      </c>
      <c r="O2190">
        <v>10</v>
      </c>
      <c r="P2190">
        <v>17</v>
      </c>
      <c r="Q2190">
        <v>5963</v>
      </c>
    </row>
    <row r="2191" spans="1:17" x14ac:dyDescent="0.25">
      <c r="A2191" t="s">
        <v>375</v>
      </c>
      <c r="B2191" t="s">
        <v>331</v>
      </c>
      <c r="C2191" t="s">
        <v>11</v>
      </c>
      <c r="D2191" t="s">
        <v>20</v>
      </c>
      <c r="E2191" t="s">
        <v>256</v>
      </c>
      <c r="F2191" t="s">
        <v>4</v>
      </c>
      <c r="G2191">
        <v>0.30524000000000001</v>
      </c>
      <c r="H2191">
        <v>630714.82999999996</v>
      </c>
      <c r="I2191">
        <v>3672209.14</v>
      </c>
      <c r="J2191">
        <v>-68.89</v>
      </c>
      <c r="K2191">
        <v>-68.89</v>
      </c>
      <c r="L2191">
        <v>0</v>
      </c>
      <c r="M2191" t="s">
        <v>376</v>
      </c>
      <c r="N2191" t="s">
        <v>26</v>
      </c>
      <c r="O2191">
        <v>10</v>
      </c>
      <c r="P2191">
        <v>17</v>
      </c>
      <c r="Q2191">
        <v>5963</v>
      </c>
    </row>
    <row r="2192" spans="1:17" x14ac:dyDescent="0.25">
      <c r="A2192" t="s">
        <v>375</v>
      </c>
      <c r="B2192" t="s">
        <v>331</v>
      </c>
      <c r="C2192" t="s">
        <v>11</v>
      </c>
      <c r="D2192" t="s">
        <v>20</v>
      </c>
      <c r="E2192" t="s">
        <v>134</v>
      </c>
      <c r="F2192" t="s">
        <v>4</v>
      </c>
      <c r="G2192">
        <v>0.30524000000000001</v>
      </c>
      <c r="H2192">
        <v>630714.82999999996</v>
      </c>
      <c r="I2192">
        <v>3672209.14</v>
      </c>
      <c r="J2192">
        <v>-68.89</v>
      </c>
      <c r="K2192">
        <v>-68.89</v>
      </c>
      <c r="L2192">
        <v>0</v>
      </c>
      <c r="M2192" t="s">
        <v>376</v>
      </c>
      <c r="N2192" t="s">
        <v>26</v>
      </c>
      <c r="O2192">
        <v>10</v>
      </c>
      <c r="P2192">
        <v>17</v>
      </c>
      <c r="Q2192">
        <v>5963</v>
      </c>
    </row>
    <row r="2193" spans="1:17" x14ac:dyDescent="0.25">
      <c r="A2193" t="s">
        <v>375</v>
      </c>
      <c r="B2193" t="s">
        <v>331</v>
      </c>
      <c r="C2193" t="s">
        <v>11</v>
      </c>
      <c r="D2193" t="s">
        <v>20</v>
      </c>
      <c r="E2193" t="s">
        <v>141</v>
      </c>
      <c r="F2193" t="s">
        <v>4</v>
      </c>
      <c r="G2193">
        <v>0.16844000000000001</v>
      </c>
      <c r="H2193">
        <v>630569.4</v>
      </c>
      <c r="I2193">
        <v>3672375.09</v>
      </c>
      <c r="J2193">
        <v>-69.3</v>
      </c>
      <c r="K2193">
        <v>-69.3</v>
      </c>
      <c r="L2193">
        <v>0</v>
      </c>
      <c r="M2193" t="s">
        <v>376</v>
      </c>
      <c r="N2193" t="s">
        <v>26</v>
      </c>
      <c r="O2193">
        <v>10</v>
      </c>
      <c r="P2193">
        <v>17</v>
      </c>
      <c r="Q2193">
        <v>5963</v>
      </c>
    </row>
    <row r="2194" spans="1:17" x14ac:dyDescent="0.25">
      <c r="A2194" t="s">
        <v>375</v>
      </c>
      <c r="B2194" t="s">
        <v>331</v>
      </c>
      <c r="C2194" t="s">
        <v>11</v>
      </c>
      <c r="D2194" t="s">
        <v>20</v>
      </c>
      <c r="E2194" t="s">
        <v>142</v>
      </c>
      <c r="F2194" t="s">
        <v>4</v>
      </c>
      <c r="G2194">
        <v>0.17327999999999999</v>
      </c>
      <c r="H2194">
        <v>630448.19999999995</v>
      </c>
      <c r="I2194">
        <v>3672375.09</v>
      </c>
      <c r="J2194">
        <v>-69.53</v>
      </c>
      <c r="K2194">
        <v>-69.53</v>
      </c>
      <c r="L2194">
        <v>0</v>
      </c>
      <c r="M2194" t="s">
        <v>376</v>
      </c>
      <c r="N2194" t="s">
        <v>26</v>
      </c>
      <c r="O2194">
        <v>10</v>
      </c>
      <c r="P2194">
        <v>17</v>
      </c>
      <c r="Q2194">
        <v>5963</v>
      </c>
    </row>
    <row r="2195" spans="1:17" x14ac:dyDescent="0.25">
      <c r="A2195" t="s">
        <v>375</v>
      </c>
      <c r="B2195" t="s">
        <v>331</v>
      </c>
      <c r="C2195" t="s">
        <v>11</v>
      </c>
      <c r="D2195" t="s">
        <v>20</v>
      </c>
      <c r="E2195" t="s">
        <v>143</v>
      </c>
      <c r="F2195" t="s">
        <v>4</v>
      </c>
      <c r="G2195">
        <v>0.16636999999999999</v>
      </c>
      <c r="H2195">
        <v>630569.4</v>
      </c>
      <c r="I2195">
        <v>3672375.09</v>
      </c>
      <c r="J2195">
        <v>-69.3</v>
      </c>
      <c r="K2195">
        <v>-69.3</v>
      </c>
      <c r="L2195">
        <v>0</v>
      </c>
      <c r="M2195" t="s">
        <v>376</v>
      </c>
      <c r="N2195" t="s">
        <v>26</v>
      </c>
      <c r="O2195">
        <v>10</v>
      </c>
      <c r="P2195">
        <v>17</v>
      </c>
      <c r="Q2195">
        <v>5963</v>
      </c>
    </row>
    <row r="2196" spans="1:17" x14ac:dyDescent="0.25">
      <c r="A2196" t="s">
        <v>375</v>
      </c>
      <c r="B2196" t="s">
        <v>331</v>
      </c>
      <c r="C2196" t="s">
        <v>11</v>
      </c>
      <c r="D2196" t="s">
        <v>20</v>
      </c>
      <c r="E2196" t="s">
        <v>135</v>
      </c>
      <c r="F2196" t="s">
        <v>4</v>
      </c>
      <c r="G2196">
        <v>0.11661000000000001</v>
      </c>
      <c r="H2196">
        <v>630423.97</v>
      </c>
      <c r="I2196">
        <v>3672375.09</v>
      </c>
      <c r="J2196">
        <v>-69.58</v>
      </c>
      <c r="K2196">
        <v>-69.58</v>
      </c>
      <c r="L2196">
        <v>0</v>
      </c>
      <c r="M2196" t="s">
        <v>376</v>
      </c>
      <c r="N2196" t="s">
        <v>26</v>
      </c>
      <c r="O2196">
        <v>10</v>
      </c>
      <c r="P2196">
        <v>17</v>
      </c>
      <c r="Q2196">
        <v>5963</v>
      </c>
    </row>
    <row r="2197" spans="1:17" x14ac:dyDescent="0.25">
      <c r="A2197" t="s">
        <v>375</v>
      </c>
      <c r="B2197" t="s">
        <v>331</v>
      </c>
      <c r="C2197" t="s">
        <v>11</v>
      </c>
      <c r="D2197" t="s">
        <v>20</v>
      </c>
      <c r="E2197" t="s">
        <v>136</v>
      </c>
      <c r="F2197" t="s">
        <v>4</v>
      </c>
      <c r="G2197">
        <v>0.11196</v>
      </c>
      <c r="H2197">
        <v>630423.97</v>
      </c>
      <c r="I2197">
        <v>3672375.09</v>
      </c>
      <c r="J2197">
        <v>-69.58</v>
      </c>
      <c r="K2197">
        <v>-69.58</v>
      </c>
      <c r="L2197">
        <v>0</v>
      </c>
      <c r="M2197" t="s">
        <v>376</v>
      </c>
      <c r="N2197" t="s">
        <v>26</v>
      </c>
      <c r="O2197">
        <v>10</v>
      </c>
      <c r="P2197">
        <v>17</v>
      </c>
      <c r="Q2197">
        <v>5963</v>
      </c>
    </row>
    <row r="2198" spans="1:17" x14ac:dyDescent="0.25">
      <c r="A2198" t="s">
        <v>375</v>
      </c>
      <c r="B2198" t="s">
        <v>331</v>
      </c>
      <c r="C2198" t="s">
        <v>11</v>
      </c>
      <c r="D2198" t="s">
        <v>20</v>
      </c>
      <c r="E2198" t="s">
        <v>137</v>
      </c>
      <c r="F2198" t="s">
        <v>4</v>
      </c>
      <c r="G2198">
        <v>0.10564999999999999</v>
      </c>
      <c r="H2198">
        <v>630423.97</v>
      </c>
      <c r="I2198">
        <v>3672375.09</v>
      </c>
      <c r="J2198">
        <v>-69.58</v>
      </c>
      <c r="K2198">
        <v>-69.58</v>
      </c>
      <c r="L2198">
        <v>0</v>
      </c>
      <c r="M2198" t="s">
        <v>376</v>
      </c>
      <c r="N2198" t="s">
        <v>26</v>
      </c>
      <c r="O2198">
        <v>10</v>
      </c>
      <c r="P2198">
        <v>17</v>
      </c>
      <c r="Q2198">
        <v>5963</v>
      </c>
    </row>
    <row r="2199" spans="1:17" x14ac:dyDescent="0.25">
      <c r="A2199" t="s">
        <v>375</v>
      </c>
      <c r="B2199" t="s">
        <v>331</v>
      </c>
      <c r="C2199" t="s">
        <v>11</v>
      </c>
      <c r="D2199" t="s">
        <v>20</v>
      </c>
      <c r="E2199" t="s">
        <v>138</v>
      </c>
      <c r="F2199" t="s">
        <v>4</v>
      </c>
      <c r="G2199">
        <v>0.13286999999999999</v>
      </c>
      <c r="H2199">
        <v>630448.19999999995</v>
      </c>
      <c r="I2199">
        <v>3672375.09</v>
      </c>
      <c r="J2199">
        <v>-69.53</v>
      </c>
      <c r="K2199">
        <v>-69.53</v>
      </c>
      <c r="L2199">
        <v>0</v>
      </c>
      <c r="M2199" t="s">
        <v>376</v>
      </c>
      <c r="N2199" t="s">
        <v>26</v>
      </c>
      <c r="O2199">
        <v>10</v>
      </c>
      <c r="P2199">
        <v>17</v>
      </c>
      <c r="Q2199">
        <v>5963</v>
      </c>
    </row>
    <row r="2200" spans="1:17" x14ac:dyDescent="0.25">
      <c r="A2200" t="s">
        <v>375</v>
      </c>
      <c r="B2200" t="s">
        <v>331</v>
      </c>
      <c r="C2200" t="s">
        <v>11</v>
      </c>
      <c r="D2200" t="s">
        <v>20</v>
      </c>
      <c r="E2200" t="s">
        <v>139</v>
      </c>
      <c r="F2200" t="s">
        <v>4</v>
      </c>
      <c r="G2200">
        <v>0.14077999999999999</v>
      </c>
      <c r="H2200">
        <v>630423.97</v>
      </c>
      <c r="I2200">
        <v>3672375.09</v>
      </c>
      <c r="J2200">
        <v>-69.58</v>
      </c>
      <c r="K2200">
        <v>-69.58</v>
      </c>
      <c r="L2200">
        <v>0</v>
      </c>
      <c r="M2200" t="s">
        <v>376</v>
      </c>
      <c r="N2200" t="s">
        <v>26</v>
      </c>
      <c r="O2200">
        <v>10</v>
      </c>
      <c r="P2200">
        <v>17</v>
      </c>
      <c r="Q2200">
        <v>5963</v>
      </c>
    </row>
    <row r="2201" spans="1:17" x14ac:dyDescent="0.25">
      <c r="A2201" t="s">
        <v>375</v>
      </c>
      <c r="B2201" t="s">
        <v>331</v>
      </c>
      <c r="C2201" t="s">
        <v>11</v>
      </c>
      <c r="D2201" t="s">
        <v>20</v>
      </c>
      <c r="E2201" t="s">
        <v>140</v>
      </c>
      <c r="F2201" t="s">
        <v>4</v>
      </c>
      <c r="G2201">
        <v>0.13464000000000001</v>
      </c>
      <c r="H2201">
        <v>630423.97</v>
      </c>
      <c r="I2201">
        <v>3672375.09</v>
      </c>
      <c r="J2201">
        <v>-69.58</v>
      </c>
      <c r="K2201">
        <v>-69.58</v>
      </c>
      <c r="L2201">
        <v>0</v>
      </c>
      <c r="M2201" t="s">
        <v>376</v>
      </c>
      <c r="N2201" t="s">
        <v>26</v>
      </c>
      <c r="O2201">
        <v>10</v>
      </c>
      <c r="P2201">
        <v>17</v>
      </c>
      <c r="Q2201">
        <v>5963</v>
      </c>
    </row>
    <row r="2202" spans="1:17" x14ac:dyDescent="0.25">
      <c r="A2202" t="s">
        <v>375</v>
      </c>
      <c r="B2202" t="s">
        <v>332</v>
      </c>
      <c r="C2202" t="s">
        <v>11</v>
      </c>
      <c r="D2202" t="s">
        <v>12</v>
      </c>
      <c r="E2202" t="s">
        <v>3</v>
      </c>
      <c r="F2202" t="s">
        <v>4</v>
      </c>
      <c r="G2202">
        <v>6.0260000000000001E-2</v>
      </c>
      <c r="H2202">
        <v>630714.82999999996</v>
      </c>
      <c r="I2202">
        <v>3672256.55</v>
      </c>
      <c r="J2202">
        <v>-68.92</v>
      </c>
      <c r="K2202">
        <v>-68.92</v>
      </c>
      <c r="L2202">
        <v>0</v>
      </c>
      <c r="M2202" t="s">
        <v>376</v>
      </c>
      <c r="N2202" t="s">
        <v>26</v>
      </c>
      <c r="O2202">
        <v>10</v>
      </c>
      <c r="P2202">
        <v>17</v>
      </c>
      <c r="Q2202">
        <v>5963</v>
      </c>
    </row>
    <row r="2203" spans="1:17" x14ac:dyDescent="0.25">
      <c r="A2203" t="s">
        <v>375</v>
      </c>
      <c r="B2203" t="s">
        <v>332</v>
      </c>
      <c r="C2203" t="s">
        <v>11</v>
      </c>
      <c r="D2203" t="s">
        <v>12</v>
      </c>
      <c r="E2203" t="s">
        <v>255</v>
      </c>
      <c r="F2203" t="s">
        <v>4</v>
      </c>
      <c r="G2203">
        <v>6.0260000000000001E-2</v>
      </c>
      <c r="H2203">
        <v>630714.82999999996</v>
      </c>
      <c r="I2203">
        <v>3672256.55</v>
      </c>
      <c r="J2203">
        <v>-68.92</v>
      </c>
      <c r="K2203">
        <v>-68.92</v>
      </c>
      <c r="L2203">
        <v>0</v>
      </c>
      <c r="M2203" t="s">
        <v>376</v>
      </c>
      <c r="N2203" t="s">
        <v>26</v>
      </c>
      <c r="O2203">
        <v>10</v>
      </c>
      <c r="P2203">
        <v>17</v>
      </c>
      <c r="Q2203">
        <v>5963</v>
      </c>
    </row>
    <row r="2204" spans="1:17" x14ac:dyDescent="0.25">
      <c r="A2204" t="s">
        <v>375</v>
      </c>
      <c r="B2204" t="s">
        <v>332</v>
      </c>
      <c r="C2204" t="s">
        <v>11</v>
      </c>
      <c r="D2204" t="s">
        <v>12</v>
      </c>
      <c r="E2204" t="s">
        <v>7</v>
      </c>
      <c r="F2204" t="s">
        <v>4</v>
      </c>
      <c r="G2204">
        <v>6.0260000000000001E-2</v>
      </c>
      <c r="H2204">
        <v>630714.82999999996</v>
      </c>
      <c r="I2204">
        <v>3672256.55</v>
      </c>
      <c r="J2204">
        <v>-68.92</v>
      </c>
      <c r="K2204">
        <v>-68.92</v>
      </c>
      <c r="L2204">
        <v>0</v>
      </c>
      <c r="M2204" t="s">
        <v>376</v>
      </c>
      <c r="N2204" t="s">
        <v>26</v>
      </c>
      <c r="O2204">
        <v>10</v>
      </c>
      <c r="P2204">
        <v>17</v>
      </c>
      <c r="Q2204">
        <v>5963</v>
      </c>
    </row>
    <row r="2205" spans="1:17" x14ac:dyDescent="0.25">
      <c r="A2205" t="s">
        <v>375</v>
      </c>
      <c r="B2205" t="s">
        <v>332</v>
      </c>
      <c r="C2205" t="s">
        <v>11</v>
      </c>
      <c r="D2205" t="s">
        <v>12</v>
      </c>
      <c r="E2205" t="s">
        <v>252</v>
      </c>
      <c r="F2205" t="s">
        <v>4</v>
      </c>
      <c r="G2205">
        <v>1.5100000000000001E-2</v>
      </c>
      <c r="H2205">
        <v>630423.97</v>
      </c>
      <c r="I2205">
        <v>3672375.09</v>
      </c>
      <c r="J2205">
        <v>-69.58</v>
      </c>
      <c r="K2205">
        <v>-69.58</v>
      </c>
      <c r="L2205">
        <v>0</v>
      </c>
      <c r="M2205" t="s">
        <v>376</v>
      </c>
      <c r="N2205" t="s">
        <v>26</v>
      </c>
      <c r="O2205">
        <v>10</v>
      </c>
      <c r="P2205">
        <v>17</v>
      </c>
      <c r="Q2205">
        <v>5963</v>
      </c>
    </row>
    <row r="2206" spans="1:17" x14ac:dyDescent="0.25">
      <c r="A2206" t="s">
        <v>375</v>
      </c>
      <c r="B2206" t="s">
        <v>332</v>
      </c>
      <c r="C2206" t="s">
        <v>11</v>
      </c>
      <c r="D2206" t="s">
        <v>12</v>
      </c>
      <c r="E2206" t="s">
        <v>253</v>
      </c>
      <c r="F2206" t="s">
        <v>4</v>
      </c>
      <c r="G2206">
        <v>1.436E-2</v>
      </c>
      <c r="H2206">
        <v>630714.82999999996</v>
      </c>
      <c r="I2206">
        <v>3672303.97</v>
      </c>
      <c r="J2206">
        <v>-68.959999999999994</v>
      </c>
      <c r="K2206">
        <v>-68.959999999999994</v>
      </c>
      <c r="L2206">
        <v>0</v>
      </c>
      <c r="M2206" t="s">
        <v>376</v>
      </c>
      <c r="N2206" t="s">
        <v>26</v>
      </c>
      <c r="O2206">
        <v>10</v>
      </c>
      <c r="P2206">
        <v>17</v>
      </c>
      <c r="Q2206">
        <v>5963</v>
      </c>
    </row>
    <row r="2207" spans="1:17" x14ac:dyDescent="0.25">
      <c r="A2207" t="s">
        <v>375</v>
      </c>
      <c r="B2207" t="s">
        <v>332</v>
      </c>
      <c r="C2207" t="s">
        <v>11</v>
      </c>
      <c r="D2207" t="s">
        <v>12</v>
      </c>
      <c r="E2207" t="s">
        <v>254</v>
      </c>
      <c r="F2207" t="s">
        <v>4</v>
      </c>
      <c r="G2207">
        <v>1.4460000000000001E-2</v>
      </c>
      <c r="H2207">
        <v>630714.82999999996</v>
      </c>
      <c r="I2207">
        <v>3672280.26</v>
      </c>
      <c r="J2207">
        <v>-68.94</v>
      </c>
      <c r="K2207">
        <v>-68.94</v>
      </c>
      <c r="L2207">
        <v>0</v>
      </c>
      <c r="M2207" t="s">
        <v>376</v>
      </c>
      <c r="N2207" t="s">
        <v>26</v>
      </c>
      <c r="O2207">
        <v>10</v>
      </c>
      <c r="P2207">
        <v>17</v>
      </c>
      <c r="Q2207">
        <v>5963</v>
      </c>
    </row>
    <row r="2208" spans="1:17" x14ac:dyDescent="0.25">
      <c r="A2208" t="s">
        <v>375</v>
      </c>
      <c r="B2208" t="s">
        <v>332</v>
      </c>
      <c r="C2208" t="s">
        <v>11</v>
      </c>
      <c r="D2208" t="s">
        <v>12</v>
      </c>
      <c r="E2208" t="s">
        <v>256</v>
      </c>
      <c r="F2208" t="s">
        <v>4</v>
      </c>
      <c r="G2208">
        <v>2.8379999999999999E-2</v>
      </c>
      <c r="H2208">
        <v>630714.82999999996</v>
      </c>
      <c r="I2208">
        <v>3672232.85</v>
      </c>
      <c r="J2208">
        <v>-68.91</v>
      </c>
      <c r="K2208">
        <v>-68.91</v>
      </c>
      <c r="L2208">
        <v>0</v>
      </c>
      <c r="M2208" t="s">
        <v>376</v>
      </c>
      <c r="N2208" t="s">
        <v>26</v>
      </c>
      <c r="O2208">
        <v>10</v>
      </c>
      <c r="P2208">
        <v>17</v>
      </c>
      <c r="Q2208">
        <v>5963</v>
      </c>
    </row>
    <row r="2209" spans="1:17" x14ac:dyDescent="0.25">
      <c r="A2209" t="s">
        <v>375</v>
      </c>
      <c r="B2209" t="s">
        <v>332</v>
      </c>
      <c r="C2209" t="s">
        <v>11</v>
      </c>
      <c r="D2209" t="s">
        <v>12</v>
      </c>
      <c r="E2209" t="s">
        <v>134</v>
      </c>
      <c r="F2209" t="s">
        <v>4</v>
      </c>
      <c r="G2209">
        <v>2.8379999999999999E-2</v>
      </c>
      <c r="H2209">
        <v>630714.82999999996</v>
      </c>
      <c r="I2209">
        <v>3672232.85</v>
      </c>
      <c r="J2209">
        <v>-68.91</v>
      </c>
      <c r="K2209">
        <v>-68.91</v>
      </c>
      <c r="L2209">
        <v>0</v>
      </c>
      <c r="M2209" t="s">
        <v>376</v>
      </c>
      <c r="N2209" t="s">
        <v>26</v>
      </c>
      <c r="O2209">
        <v>10</v>
      </c>
      <c r="P2209">
        <v>17</v>
      </c>
      <c r="Q2209">
        <v>5963</v>
      </c>
    </row>
    <row r="2210" spans="1:17" x14ac:dyDescent="0.25">
      <c r="A2210" t="s">
        <v>375</v>
      </c>
      <c r="B2210" t="s">
        <v>332</v>
      </c>
      <c r="C2210" t="s">
        <v>11</v>
      </c>
      <c r="D2210" t="s">
        <v>12</v>
      </c>
      <c r="E2210" t="s">
        <v>141</v>
      </c>
      <c r="F2210" t="s">
        <v>4</v>
      </c>
      <c r="G2210">
        <v>5.2500000000000003E-3</v>
      </c>
      <c r="H2210">
        <v>630423.97</v>
      </c>
      <c r="I2210">
        <v>3672375.09</v>
      </c>
      <c r="J2210">
        <v>-69.58</v>
      </c>
      <c r="K2210">
        <v>-69.58</v>
      </c>
      <c r="L2210">
        <v>0</v>
      </c>
      <c r="M2210" t="s">
        <v>376</v>
      </c>
      <c r="N2210" t="s">
        <v>26</v>
      </c>
      <c r="O2210">
        <v>10</v>
      </c>
      <c r="P2210">
        <v>17</v>
      </c>
      <c r="Q2210">
        <v>5963</v>
      </c>
    </row>
    <row r="2211" spans="1:17" x14ac:dyDescent="0.25">
      <c r="A2211" t="s">
        <v>375</v>
      </c>
      <c r="B2211" t="s">
        <v>332</v>
      </c>
      <c r="C2211" t="s">
        <v>11</v>
      </c>
      <c r="D2211" t="s">
        <v>12</v>
      </c>
      <c r="E2211" t="s">
        <v>142</v>
      </c>
      <c r="F2211" t="s">
        <v>4</v>
      </c>
      <c r="G2211">
        <v>5.1000000000000004E-3</v>
      </c>
      <c r="H2211">
        <v>630423.97</v>
      </c>
      <c r="I2211">
        <v>3672375.09</v>
      </c>
      <c r="J2211">
        <v>-69.58</v>
      </c>
      <c r="K2211">
        <v>-69.58</v>
      </c>
      <c r="L2211">
        <v>0</v>
      </c>
      <c r="M2211" t="s">
        <v>376</v>
      </c>
      <c r="N2211" t="s">
        <v>26</v>
      </c>
      <c r="O2211">
        <v>10</v>
      </c>
      <c r="P2211">
        <v>17</v>
      </c>
      <c r="Q2211">
        <v>5963</v>
      </c>
    </row>
    <row r="2212" spans="1:17" x14ac:dyDescent="0.25">
      <c r="A2212" t="s">
        <v>375</v>
      </c>
      <c r="B2212" t="s">
        <v>332</v>
      </c>
      <c r="C2212" t="s">
        <v>11</v>
      </c>
      <c r="D2212" t="s">
        <v>12</v>
      </c>
      <c r="E2212" t="s">
        <v>143</v>
      </c>
      <c r="F2212" t="s">
        <v>4</v>
      </c>
      <c r="G2212">
        <v>4.8399999999999997E-3</v>
      </c>
      <c r="H2212">
        <v>630714.82999999996</v>
      </c>
      <c r="I2212">
        <v>3672303.97</v>
      </c>
      <c r="J2212">
        <v>-68.959999999999994</v>
      </c>
      <c r="K2212">
        <v>-68.959999999999994</v>
      </c>
      <c r="L2212">
        <v>0</v>
      </c>
      <c r="M2212" t="s">
        <v>376</v>
      </c>
      <c r="N2212" t="s">
        <v>26</v>
      </c>
      <c r="O2212">
        <v>10</v>
      </c>
      <c r="P2212">
        <v>17</v>
      </c>
      <c r="Q2212">
        <v>5963</v>
      </c>
    </row>
    <row r="2213" spans="1:17" x14ac:dyDescent="0.25">
      <c r="A2213" t="s">
        <v>375</v>
      </c>
      <c r="B2213" t="s">
        <v>332</v>
      </c>
      <c r="C2213" t="s">
        <v>11</v>
      </c>
      <c r="D2213" t="s">
        <v>12</v>
      </c>
      <c r="E2213" t="s">
        <v>135</v>
      </c>
      <c r="F2213" t="s">
        <v>4</v>
      </c>
      <c r="G2213">
        <v>4.81E-3</v>
      </c>
      <c r="H2213">
        <v>630714.82999999996</v>
      </c>
      <c r="I2213">
        <v>3672303.97</v>
      </c>
      <c r="J2213">
        <v>-68.959999999999994</v>
      </c>
      <c r="K2213">
        <v>-68.959999999999994</v>
      </c>
      <c r="L2213">
        <v>0</v>
      </c>
      <c r="M2213" t="s">
        <v>376</v>
      </c>
      <c r="N2213" t="s">
        <v>26</v>
      </c>
      <c r="O2213">
        <v>10</v>
      </c>
      <c r="P2213">
        <v>17</v>
      </c>
      <c r="Q2213">
        <v>5963</v>
      </c>
    </row>
    <row r="2214" spans="1:17" x14ac:dyDescent="0.25">
      <c r="A2214" t="s">
        <v>375</v>
      </c>
      <c r="B2214" t="s">
        <v>332</v>
      </c>
      <c r="C2214" t="s">
        <v>11</v>
      </c>
      <c r="D2214" t="s">
        <v>12</v>
      </c>
      <c r="E2214" t="s">
        <v>136</v>
      </c>
      <c r="F2214" t="s">
        <v>4</v>
      </c>
      <c r="G2214">
        <v>4.79E-3</v>
      </c>
      <c r="H2214">
        <v>630714.82999999996</v>
      </c>
      <c r="I2214">
        <v>3672303.97</v>
      </c>
      <c r="J2214">
        <v>-68.959999999999994</v>
      </c>
      <c r="K2214">
        <v>-68.959999999999994</v>
      </c>
      <c r="L2214">
        <v>0</v>
      </c>
      <c r="M2214" t="s">
        <v>376</v>
      </c>
      <c r="N2214" t="s">
        <v>26</v>
      </c>
      <c r="O2214">
        <v>10</v>
      </c>
      <c r="P2214">
        <v>17</v>
      </c>
      <c r="Q2214">
        <v>5963</v>
      </c>
    </row>
    <row r="2215" spans="1:17" x14ac:dyDescent="0.25">
      <c r="A2215" t="s">
        <v>375</v>
      </c>
      <c r="B2215" t="s">
        <v>332</v>
      </c>
      <c r="C2215" t="s">
        <v>11</v>
      </c>
      <c r="D2215" t="s">
        <v>12</v>
      </c>
      <c r="E2215" t="s">
        <v>137</v>
      </c>
      <c r="F2215" t="s">
        <v>4</v>
      </c>
      <c r="G2215">
        <v>4.7699999999999999E-3</v>
      </c>
      <c r="H2215">
        <v>630714.82999999996</v>
      </c>
      <c r="I2215">
        <v>3672303.97</v>
      </c>
      <c r="J2215">
        <v>-68.959999999999994</v>
      </c>
      <c r="K2215">
        <v>-68.959999999999994</v>
      </c>
      <c r="L2215">
        <v>0</v>
      </c>
      <c r="M2215" t="s">
        <v>376</v>
      </c>
      <c r="N2215" t="s">
        <v>26</v>
      </c>
      <c r="O2215">
        <v>10</v>
      </c>
      <c r="P2215">
        <v>17</v>
      </c>
      <c r="Q2215">
        <v>5963</v>
      </c>
    </row>
    <row r="2216" spans="1:17" x14ac:dyDescent="0.25">
      <c r="A2216" t="s">
        <v>375</v>
      </c>
      <c r="B2216" t="s">
        <v>332</v>
      </c>
      <c r="C2216" t="s">
        <v>11</v>
      </c>
      <c r="D2216" t="s">
        <v>12</v>
      </c>
      <c r="E2216" t="s">
        <v>138</v>
      </c>
      <c r="F2216" t="s">
        <v>4</v>
      </c>
      <c r="G2216">
        <v>4.81E-3</v>
      </c>
      <c r="H2216">
        <v>630714.82999999996</v>
      </c>
      <c r="I2216">
        <v>3672280.26</v>
      </c>
      <c r="J2216">
        <v>-68.94</v>
      </c>
      <c r="K2216">
        <v>-68.94</v>
      </c>
      <c r="L2216">
        <v>0</v>
      </c>
      <c r="M2216" t="s">
        <v>376</v>
      </c>
      <c r="N2216" t="s">
        <v>26</v>
      </c>
      <c r="O2216">
        <v>10</v>
      </c>
      <c r="P2216">
        <v>17</v>
      </c>
      <c r="Q2216">
        <v>5963</v>
      </c>
    </row>
    <row r="2217" spans="1:17" x14ac:dyDescent="0.25">
      <c r="A2217" t="s">
        <v>375</v>
      </c>
      <c r="B2217" t="s">
        <v>332</v>
      </c>
      <c r="C2217" t="s">
        <v>11</v>
      </c>
      <c r="D2217" t="s">
        <v>12</v>
      </c>
      <c r="E2217" t="s">
        <v>139</v>
      </c>
      <c r="F2217" t="s">
        <v>4</v>
      </c>
      <c r="G2217">
        <v>4.8199999999999996E-3</v>
      </c>
      <c r="H2217">
        <v>630714.82999999996</v>
      </c>
      <c r="I2217">
        <v>3672280.26</v>
      </c>
      <c r="J2217">
        <v>-68.94</v>
      </c>
      <c r="K2217">
        <v>-68.94</v>
      </c>
      <c r="L2217">
        <v>0</v>
      </c>
      <c r="M2217" t="s">
        <v>376</v>
      </c>
      <c r="N2217" t="s">
        <v>26</v>
      </c>
      <c r="O2217">
        <v>10</v>
      </c>
      <c r="P2217">
        <v>17</v>
      </c>
      <c r="Q2217">
        <v>5963</v>
      </c>
    </row>
    <row r="2218" spans="1:17" x14ac:dyDescent="0.25">
      <c r="A2218" t="s">
        <v>375</v>
      </c>
      <c r="B2218" t="s">
        <v>332</v>
      </c>
      <c r="C2218" t="s">
        <v>11</v>
      </c>
      <c r="D2218" t="s">
        <v>12</v>
      </c>
      <c r="E2218" t="s">
        <v>140</v>
      </c>
      <c r="F2218" t="s">
        <v>4</v>
      </c>
      <c r="G2218">
        <v>4.8300000000000001E-3</v>
      </c>
      <c r="H2218">
        <v>630714.82999999996</v>
      </c>
      <c r="I2218">
        <v>3672280.26</v>
      </c>
      <c r="J2218">
        <v>-68.94</v>
      </c>
      <c r="K2218">
        <v>-68.94</v>
      </c>
      <c r="L2218">
        <v>0</v>
      </c>
      <c r="M2218" t="s">
        <v>376</v>
      </c>
      <c r="N2218" t="s">
        <v>26</v>
      </c>
      <c r="O2218">
        <v>10</v>
      </c>
      <c r="P2218">
        <v>17</v>
      </c>
      <c r="Q2218">
        <v>5963</v>
      </c>
    </row>
    <row r="2219" spans="1:17" x14ac:dyDescent="0.25">
      <c r="A2219" t="s">
        <v>375</v>
      </c>
      <c r="B2219" t="s">
        <v>333</v>
      </c>
      <c r="C2219" t="s">
        <v>11</v>
      </c>
      <c r="D2219" t="s">
        <v>18</v>
      </c>
      <c r="E2219" t="s">
        <v>3</v>
      </c>
      <c r="F2219" t="s">
        <v>4</v>
      </c>
      <c r="G2219">
        <v>141.47448</v>
      </c>
      <c r="H2219">
        <v>630496.68000000005</v>
      </c>
      <c r="I2219">
        <v>3672375.09</v>
      </c>
      <c r="J2219">
        <v>-69.430000000000007</v>
      </c>
      <c r="K2219">
        <v>-69.430000000000007</v>
      </c>
      <c r="L2219">
        <v>0</v>
      </c>
      <c r="M2219" t="s">
        <v>376</v>
      </c>
      <c r="N2219" t="s">
        <v>26</v>
      </c>
      <c r="O2219">
        <v>10</v>
      </c>
      <c r="P2219">
        <v>17</v>
      </c>
      <c r="Q2219">
        <v>5963</v>
      </c>
    </row>
    <row r="2220" spans="1:17" x14ac:dyDescent="0.25">
      <c r="A2220" t="s">
        <v>375</v>
      </c>
      <c r="B2220" t="s">
        <v>333</v>
      </c>
      <c r="C2220" t="s">
        <v>11</v>
      </c>
      <c r="D2220" t="s">
        <v>18</v>
      </c>
      <c r="E2220" t="s">
        <v>255</v>
      </c>
      <c r="F2220" t="s">
        <v>4</v>
      </c>
      <c r="G2220">
        <v>141.47448</v>
      </c>
      <c r="H2220">
        <v>630496.68000000005</v>
      </c>
      <c r="I2220">
        <v>3672375.09</v>
      </c>
      <c r="J2220">
        <v>-69.430000000000007</v>
      </c>
      <c r="K2220">
        <v>-69.430000000000007</v>
      </c>
      <c r="L2220">
        <v>0</v>
      </c>
      <c r="M2220" t="s">
        <v>376</v>
      </c>
      <c r="N2220" t="s">
        <v>26</v>
      </c>
      <c r="O2220">
        <v>10</v>
      </c>
      <c r="P2220">
        <v>17</v>
      </c>
      <c r="Q2220">
        <v>5963</v>
      </c>
    </row>
    <row r="2221" spans="1:17" x14ac:dyDescent="0.25">
      <c r="A2221" t="s">
        <v>375</v>
      </c>
      <c r="B2221" t="s">
        <v>333</v>
      </c>
      <c r="C2221" t="s">
        <v>11</v>
      </c>
      <c r="D2221" t="s">
        <v>18</v>
      </c>
      <c r="E2221" t="s">
        <v>7</v>
      </c>
      <c r="F2221" t="s">
        <v>4</v>
      </c>
      <c r="G2221">
        <v>141.47448</v>
      </c>
      <c r="H2221">
        <v>630496.68000000005</v>
      </c>
      <c r="I2221">
        <v>3672375.09</v>
      </c>
      <c r="J2221">
        <v>-69.430000000000007</v>
      </c>
      <c r="K2221">
        <v>-69.430000000000007</v>
      </c>
      <c r="L2221">
        <v>0</v>
      </c>
      <c r="M2221" t="s">
        <v>376</v>
      </c>
      <c r="N2221" t="s">
        <v>26</v>
      </c>
      <c r="O2221">
        <v>10</v>
      </c>
      <c r="P2221">
        <v>17</v>
      </c>
      <c r="Q2221">
        <v>5963</v>
      </c>
    </row>
    <row r="2222" spans="1:17" x14ac:dyDescent="0.25">
      <c r="A2222" t="s">
        <v>375</v>
      </c>
      <c r="B2222" t="s">
        <v>333</v>
      </c>
      <c r="C2222" t="s">
        <v>11</v>
      </c>
      <c r="D2222" t="s">
        <v>18</v>
      </c>
      <c r="E2222" t="s">
        <v>252</v>
      </c>
      <c r="F2222" t="s">
        <v>4</v>
      </c>
      <c r="G2222">
        <v>89.748990000000006</v>
      </c>
      <c r="H2222">
        <v>630569.4</v>
      </c>
      <c r="I2222">
        <v>3672375.09</v>
      </c>
      <c r="J2222">
        <v>-69.3</v>
      </c>
      <c r="K2222">
        <v>-69.3</v>
      </c>
      <c r="L2222">
        <v>0</v>
      </c>
      <c r="M2222" t="s">
        <v>376</v>
      </c>
      <c r="N2222" t="s">
        <v>26</v>
      </c>
      <c r="O2222">
        <v>10</v>
      </c>
      <c r="P2222">
        <v>17</v>
      </c>
      <c r="Q2222">
        <v>5963</v>
      </c>
    </row>
    <row r="2223" spans="1:17" x14ac:dyDescent="0.25">
      <c r="A2223" t="s">
        <v>375</v>
      </c>
      <c r="B2223" t="s">
        <v>333</v>
      </c>
      <c r="C2223" t="s">
        <v>11</v>
      </c>
      <c r="D2223" t="s">
        <v>18</v>
      </c>
      <c r="E2223" t="s">
        <v>253</v>
      </c>
      <c r="F2223" t="s">
        <v>4</v>
      </c>
      <c r="G2223">
        <v>50.075960000000002</v>
      </c>
      <c r="H2223">
        <v>630569.4</v>
      </c>
      <c r="I2223">
        <v>3672375.09</v>
      </c>
      <c r="J2223">
        <v>-69.3</v>
      </c>
      <c r="K2223">
        <v>-69.3</v>
      </c>
      <c r="L2223">
        <v>0</v>
      </c>
      <c r="M2223" t="s">
        <v>376</v>
      </c>
      <c r="N2223" t="s">
        <v>26</v>
      </c>
      <c r="O2223">
        <v>10</v>
      </c>
      <c r="P2223">
        <v>17</v>
      </c>
      <c r="Q2223">
        <v>5963</v>
      </c>
    </row>
    <row r="2224" spans="1:17" x14ac:dyDescent="0.25">
      <c r="A2224" t="s">
        <v>375</v>
      </c>
      <c r="B2224" t="s">
        <v>333</v>
      </c>
      <c r="C2224" t="s">
        <v>11</v>
      </c>
      <c r="D2224" t="s">
        <v>18</v>
      </c>
      <c r="E2224" t="s">
        <v>254</v>
      </c>
      <c r="F2224" t="s">
        <v>4</v>
      </c>
      <c r="G2224">
        <v>54.277720000000002</v>
      </c>
      <c r="H2224">
        <v>630423.97</v>
      </c>
      <c r="I2224">
        <v>3672375.09</v>
      </c>
      <c r="J2224">
        <v>-69.58</v>
      </c>
      <c r="K2224">
        <v>-69.58</v>
      </c>
      <c r="L2224">
        <v>0</v>
      </c>
      <c r="M2224" t="s">
        <v>376</v>
      </c>
      <c r="N2224" t="s">
        <v>26</v>
      </c>
      <c r="O2224">
        <v>10</v>
      </c>
      <c r="P2224">
        <v>17</v>
      </c>
      <c r="Q2224">
        <v>5963</v>
      </c>
    </row>
    <row r="2225" spans="1:17" x14ac:dyDescent="0.25">
      <c r="A2225" t="s">
        <v>375</v>
      </c>
      <c r="B2225" t="s">
        <v>333</v>
      </c>
      <c r="C2225" t="s">
        <v>11</v>
      </c>
      <c r="D2225" t="s">
        <v>18</v>
      </c>
      <c r="E2225" t="s">
        <v>256</v>
      </c>
      <c r="F2225" t="s">
        <v>4</v>
      </c>
      <c r="G2225">
        <v>54.88364</v>
      </c>
      <c r="H2225">
        <v>630714.82999999996</v>
      </c>
      <c r="I2225">
        <v>3672209.14</v>
      </c>
      <c r="J2225">
        <v>-68.89</v>
      </c>
      <c r="K2225">
        <v>-68.89</v>
      </c>
      <c r="L2225">
        <v>0</v>
      </c>
      <c r="M2225" t="s">
        <v>376</v>
      </c>
      <c r="N2225" t="s">
        <v>26</v>
      </c>
      <c r="O2225">
        <v>10</v>
      </c>
      <c r="P2225">
        <v>17</v>
      </c>
      <c r="Q2225">
        <v>5963</v>
      </c>
    </row>
    <row r="2226" spans="1:17" x14ac:dyDescent="0.25">
      <c r="A2226" t="s">
        <v>375</v>
      </c>
      <c r="B2226" t="s">
        <v>333</v>
      </c>
      <c r="C2226" t="s">
        <v>11</v>
      </c>
      <c r="D2226" t="s">
        <v>18</v>
      </c>
      <c r="E2226" t="s">
        <v>134</v>
      </c>
      <c r="F2226" t="s">
        <v>4</v>
      </c>
      <c r="G2226">
        <v>54.88364</v>
      </c>
      <c r="H2226">
        <v>630714.82999999996</v>
      </c>
      <c r="I2226">
        <v>3672209.14</v>
      </c>
      <c r="J2226">
        <v>-68.89</v>
      </c>
      <c r="K2226">
        <v>-68.89</v>
      </c>
      <c r="L2226">
        <v>0</v>
      </c>
      <c r="M2226" t="s">
        <v>376</v>
      </c>
      <c r="N2226" t="s">
        <v>26</v>
      </c>
      <c r="O2226">
        <v>10</v>
      </c>
      <c r="P2226">
        <v>17</v>
      </c>
      <c r="Q2226">
        <v>5963</v>
      </c>
    </row>
    <row r="2227" spans="1:17" x14ac:dyDescent="0.25">
      <c r="A2227" t="s">
        <v>375</v>
      </c>
      <c r="B2227" t="s">
        <v>333</v>
      </c>
      <c r="C2227" t="s">
        <v>11</v>
      </c>
      <c r="D2227" t="s">
        <v>18</v>
      </c>
      <c r="E2227" t="s">
        <v>141</v>
      </c>
      <c r="F2227" t="s">
        <v>4</v>
      </c>
      <c r="G2227">
        <v>29.973980000000001</v>
      </c>
      <c r="H2227">
        <v>630569.4</v>
      </c>
      <c r="I2227">
        <v>3672375.09</v>
      </c>
      <c r="J2227">
        <v>-69.3</v>
      </c>
      <c r="K2227">
        <v>-69.3</v>
      </c>
      <c r="L2227">
        <v>0</v>
      </c>
      <c r="M2227" t="s">
        <v>376</v>
      </c>
      <c r="N2227" t="s">
        <v>26</v>
      </c>
      <c r="O2227">
        <v>10</v>
      </c>
      <c r="P2227">
        <v>17</v>
      </c>
      <c r="Q2227">
        <v>5963</v>
      </c>
    </row>
    <row r="2228" spans="1:17" x14ac:dyDescent="0.25">
      <c r="A2228" t="s">
        <v>375</v>
      </c>
      <c r="B2228" t="s">
        <v>333</v>
      </c>
      <c r="C2228" t="s">
        <v>11</v>
      </c>
      <c r="D2228" t="s">
        <v>18</v>
      </c>
      <c r="E2228" t="s">
        <v>142</v>
      </c>
      <c r="F2228" t="s">
        <v>4</v>
      </c>
      <c r="G2228">
        <v>29.872129999999999</v>
      </c>
      <c r="H2228">
        <v>630569.4</v>
      </c>
      <c r="I2228">
        <v>3672375.09</v>
      </c>
      <c r="J2228">
        <v>-69.3</v>
      </c>
      <c r="K2228">
        <v>-69.3</v>
      </c>
      <c r="L2228">
        <v>0</v>
      </c>
      <c r="M2228" t="s">
        <v>376</v>
      </c>
      <c r="N2228" t="s">
        <v>26</v>
      </c>
      <c r="O2228">
        <v>10</v>
      </c>
      <c r="P2228">
        <v>17</v>
      </c>
      <c r="Q2228">
        <v>5963</v>
      </c>
    </row>
    <row r="2229" spans="1:17" x14ac:dyDescent="0.25">
      <c r="A2229" t="s">
        <v>375</v>
      </c>
      <c r="B2229" t="s">
        <v>333</v>
      </c>
      <c r="C2229" t="s">
        <v>11</v>
      </c>
      <c r="D2229" t="s">
        <v>18</v>
      </c>
      <c r="E2229" t="s">
        <v>143</v>
      </c>
      <c r="F2229" t="s">
        <v>4</v>
      </c>
      <c r="G2229">
        <v>29.97683</v>
      </c>
      <c r="H2229">
        <v>630569.4</v>
      </c>
      <c r="I2229">
        <v>3672375.09</v>
      </c>
      <c r="J2229">
        <v>-69.3</v>
      </c>
      <c r="K2229">
        <v>-69.3</v>
      </c>
      <c r="L2229">
        <v>0</v>
      </c>
      <c r="M2229" t="s">
        <v>376</v>
      </c>
      <c r="N2229" t="s">
        <v>26</v>
      </c>
      <c r="O2229">
        <v>10</v>
      </c>
      <c r="P2229">
        <v>17</v>
      </c>
      <c r="Q2229">
        <v>5963</v>
      </c>
    </row>
    <row r="2230" spans="1:17" x14ac:dyDescent="0.25">
      <c r="A2230" t="s">
        <v>375</v>
      </c>
      <c r="B2230" t="s">
        <v>333</v>
      </c>
      <c r="C2230" t="s">
        <v>11</v>
      </c>
      <c r="D2230" t="s">
        <v>18</v>
      </c>
      <c r="E2230" t="s">
        <v>135</v>
      </c>
      <c r="F2230" t="s">
        <v>4</v>
      </c>
      <c r="G2230">
        <v>19.817060000000001</v>
      </c>
      <c r="H2230">
        <v>630569.4</v>
      </c>
      <c r="I2230">
        <v>3672375.09</v>
      </c>
      <c r="J2230">
        <v>-69.3</v>
      </c>
      <c r="K2230">
        <v>-69.3</v>
      </c>
      <c r="L2230">
        <v>0</v>
      </c>
      <c r="M2230" t="s">
        <v>376</v>
      </c>
      <c r="N2230" t="s">
        <v>26</v>
      </c>
      <c r="O2230">
        <v>10</v>
      </c>
      <c r="P2230">
        <v>17</v>
      </c>
      <c r="Q2230">
        <v>5963</v>
      </c>
    </row>
    <row r="2231" spans="1:17" x14ac:dyDescent="0.25">
      <c r="A2231" t="s">
        <v>375</v>
      </c>
      <c r="B2231" t="s">
        <v>333</v>
      </c>
      <c r="C2231" t="s">
        <v>11</v>
      </c>
      <c r="D2231" t="s">
        <v>18</v>
      </c>
      <c r="E2231" t="s">
        <v>136</v>
      </c>
      <c r="F2231" t="s">
        <v>4</v>
      </c>
      <c r="G2231">
        <v>16.20073</v>
      </c>
      <c r="H2231">
        <v>630601.97</v>
      </c>
      <c r="I2231">
        <v>3672380.53</v>
      </c>
      <c r="J2231">
        <v>-69.25</v>
      </c>
      <c r="K2231">
        <v>-69.25</v>
      </c>
      <c r="L2231">
        <v>0</v>
      </c>
      <c r="M2231" t="s">
        <v>376</v>
      </c>
      <c r="N2231" t="s">
        <v>26</v>
      </c>
      <c r="O2231">
        <v>10</v>
      </c>
      <c r="P2231">
        <v>17</v>
      </c>
      <c r="Q2231">
        <v>5963</v>
      </c>
    </row>
    <row r="2232" spans="1:17" x14ac:dyDescent="0.25">
      <c r="A2232" t="s">
        <v>375</v>
      </c>
      <c r="B2232" t="s">
        <v>333</v>
      </c>
      <c r="C2232" t="s">
        <v>11</v>
      </c>
      <c r="D2232" t="s">
        <v>18</v>
      </c>
      <c r="E2232" t="s">
        <v>137</v>
      </c>
      <c r="F2232" t="s">
        <v>4</v>
      </c>
      <c r="G2232">
        <v>15.58431</v>
      </c>
      <c r="H2232">
        <v>630399.73</v>
      </c>
      <c r="I2232">
        <v>3671995.77</v>
      </c>
      <c r="J2232">
        <v>-69.36</v>
      </c>
      <c r="K2232">
        <v>-69.36</v>
      </c>
      <c r="L2232">
        <v>0</v>
      </c>
      <c r="M2232" t="s">
        <v>376</v>
      </c>
      <c r="N2232" t="s">
        <v>26</v>
      </c>
      <c r="O2232">
        <v>10</v>
      </c>
      <c r="P2232">
        <v>17</v>
      </c>
      <c r="Q2232">
        <v>5963</v>
      </c>
    </row>
    <row r="2233" spans="1:17" x14ac:dyDescent="0.25">
      <c r="A2233" t="s">
        <v>375</v>
      </c>
      <c r="B2233" t="s">
        <v>333</v>
      </c>
      <c r="C2233" t="s">
        <v>11</v>
      </c>
      <c r="D2233" t="s">
        <v>18</v>
      </c>
      <c r="E2233" t="s">
        <v>138</v>
      </c>
      <c r="F2233" t="s">
        <v>4</v>
      </c>
      <c r="G2233">
        <v>19.549469999999999</v>
      </c>
      <c r="H2233">
        <v>630472.43999999994</v>
      </c>
      <c r="I2233">
        <v>3672375.09</v>
      </c>
      <c r="J2233">
        <v>-69.489999999999995</v>
      </c>
      <c r="K2233">
        <v>-69.489999999999995</v>
      </c>
      <c r="L2233">
        <v>0</v>
      </c>
      <c r="M2233" t="s">
        <v>376</v>
      </c>
      <c r="N2233" t="s">
        <v>26</v>
      </c>
      <c r="O2233">
        <v>10</v>
      </c>
      <c r="P2233">
        <v>17</v>
      </c>
      <c r="Q2233">
        <v>5963</v>
      </c>
    </row>
    <row r="2234" spans="1:17" x14ac:dyDescent="0.25">
      <c r="A2234" t="s">
        <v>375</v>
      </c>
      <c r="B2234" t="s">
        <v>333</v>
      </c>
      <c r="C2234" t="s">
        <v>11</v>
      </c>
      <c r="D2234" t="s">
        <v>18</v>
      </c>
      <c r="E2234" t="s">
        <v>139</v>
      </c>
      <c r="F2234" t="s">
        <v>4</v>
      </c>
      <c r="G2234">
        <v>19.697320000000001</v>
      </c>
      <c r="H2234">
        <v>630399.73</v>
      </c>
      <c r="I2234">
        <v>3672375.09</v>
      </c>
      <c r="J2234">
        <v>-69.62</v>
      </c>
      <c r="K2234">
        <v>-69.62</v>
      </c>
      <c r="L2234">
        <v>0</v>
      </c>
      <c r="M2234" t="s">
        <v>376</v>
      </c>
      <c r="N2234" t="s">
        <v>26</v>
      </c>
      <c r="O2234">
        <v>10</v>
      </c>
      <c r="P2234">
        <v>17</v>
      </c>
      <c r="Q2234">
        <v>5963</v>
      </c>
    </row>
    <row r="2235" spans="1:17" x14ac:dyDescent="0.25">
      <c r="A2235" t="s">
        <v>375</v>
      </c>
      <c r="B2235" t="s">
        <v>333</v>
      </c>
      <c r="C2235" t="s">
        <v>11</v>
      </c>
      <c r="D2235" t="s">
        <v>18</v>
      </c>
      <c r="E2235" t="s">
        <v>140</v>
      </c>
      <c r="F2235" t="s">
        <v>4</v>
      </c>
      <c r="G2235">
        <v>18.6906</v>
      </c>
      <c r="H2235">
        <v>630399.73</v>
      </c>
      <c r="I2235">
        <v>3672375.09</v>
      </c>
      <c r="J2235">
        <v>-69.62</v>
      </c>
      <c r="K2235">
        <v>-69.62</v>
      </c>
      <c r="L2235">
        <v>0</v>
      </c>
      <c r="M2235" t="s">
        <v>376</v>
      </c>
      <c r="N2235" t="s">
        <v>26</v>
      </c>
      <c r="O2235">
        <v>10</v>
      </c>
      <c r="P2235">
        <v>17</v>
      </c>
      <c r="Q2235">
        <v>5963</v>
      </c>
    </row>
    <row r="2236" spans="1:17" x14ac:dyDescent="0.25">
      <c r="A2236" t="s">
        <v>375</v>
      </c>
      <c r="B2236" t="s">
        <v>333</v>
      </c>
      <c r="C2236" t="s">
        <v>11</v>
      </c>
      <c r="D2236" t="s">
        <v>234</v>
      </c>
      <c r="E2236" t="s">
        <v>3</v>
      </c>
      <c r="F2236" t="s">
        <v>4</v>
      </c>
      <c r="G2236">
        <v>140.53332</v>
      </c>
      <c r="H2236">
        <v>630448.19999999995</v>
      </c>
      <c r="I2236">
        <v>3672375.09</v>
      </c>
      <c r="J2236">
        <v>-69.53</v>
      </c>
      <c r="K2236">
        <v>-69.53</v>
      </c>
      <c r="L2236">
        <v>0</v>
      </c>
      <c r="M2236" t="s">
        <v>376</v>
      </c>
      <c r="N2236" t="s">
        <v>26</v>
      </c>
      <c r="O2236">
        <v>10</v>
      </c>
      <c r="P2236">
        <v>17</v>
      </c>
      <c r="Q2236">
        <v>5963</v>
      </c>
    </row>
    <row r="2237" spans="1:17" x14ac:dyDescent="0.25">
      <c r="A2237" t="s">
        <v>375</v>
      </c>
      <c r="B2237" t="s">
        <v>333</v>
      </c>
      <c r="C2237" t="s">
        <v>11</v>
      </c>
      <c r="D2237" t="s">
        <v>234</v>
      </c>
      <c r="E2237" t="s">
        <v>255</v>
      </c>
      <c r="F2237" t="s">
        <v>4</v>
      </c>
      <c r="G2237">
        <v>140.53332</v>
      </c>
      <c r="H2237">
        <v>630448.19999999995</v>
      </c>
      <c r="I2237">
        <v>3672375.09</v>
      </c>
      <c r="J2237">
        <v>-69.53</v>
      </c>
      <c r="K2237">
        <v>-69.53</v>
      </c>
      <c r="L2237">
        <v>0</v>
      </c>
      <c r="M2237" t="s">
        <v>376</v>
      </c>
      <c r="N2237" t="s">
        <v>26</v>
      </c>
      <c r="O2237">
        <v>10</v>
      </c>
      <c r="P2237">
        <v>17</v>
      </c>
      <c r="Q2237">
        <v>5963</v>
      </c>
    </row>
    <row r="2238" spans="1:17" x14ac:dyDescent="0.25">
      <c r="A2238" t="s">
        <v>375</v>
      </c>
      <c r="B2238" t="s">
        <v>333</v>
      </c>
      <c r="C2238" t="s">
        <v>11</v>
      </c>
      <c r="D2238" t="s">
        <v>234</v>
      </c>
      <c r="E2238" t="s">
        <v>7</v>
      </c>
      <c r="F2238" t="s">
        <v>4</v>
      </c>
      <c r="G2238">
        <v>140.53332</v>
      </c>
      <c r="H2238">
        <v>630448.19999999995</v>
      </c>
      <c r="I2238">
        <v>3672375.09</v>
      </c>
      <c r="J2238">
        <v>-69.53</v>
      </c>
      <c r="K2238">
        <v>-69.53</v>
      </c>
      <c r="L2238">
        <v>0</v>
      </c>
      <c r="M2238" t="s">
        <v>376</v>
      </c>
      <c r="N2238" t="s">
        <v>26</v>
      </c>
      <c r="O2238">
        <v>10</v>
      </c>
      <c r="P2238">
        <v>17</v>
      </c>
      <c r="Q2238">
        <v>5963</v>
      </c>
    </row>
    <row r="2239" spans="1:17" x14ac:dyDescent="0.25">
      <c r="A2239" t="s">
        <v>375</v>
      </c>
      <c r="B2239" t="s">
        <v>333</v>
      </c>
      <c r="C2239" t="s">
        <v>11</v>
      </c>
      <c r="D2239" t="s">
        <v>234</v>
      </c>
      <c r="E2239" t="s">
        <v>252</v>
      </c>
      <c r="F2239" t="s">
        <v>4</v>
      </c>
      <c r="G2239">
        <v>89.401960000000003</v>
      </c>
      <c r="H2239">
        <v>630569.4</v>
      </c>
      <c r="I2239">
        <v>3672375.09</v>
      </c>
      <c r="J2239">
        <v>-69.3</v>
      </c>
      <c r="K2239">
        <v>-69.3</v>
      </c>
      <c r="L2239">
        <v>0</v>
      </c>
      <c r="M2239" t="s">
        <v>376</v>
      </c>
      <c r="N2239" t="s">
        <v>26</v>
      </c>
      <c r="O2239">
        <v>10</v>
      </c>
      <c r="P2239">
        <v>17</v>
      </c>
      <c r="Q2239">
        <v>5963</v>
      </c>
    </row>
    <row r="2240" spans="1:17" x14ac:dyDescent="0.25">
      <c r="A2240" t="s">
        <v>375</v>
      </c>
      <c r="B2240" t="s">
        <v>333</v>
      </c>
      <c r="C2240" t="s">
        <v>11</v>
      </c>
      <c r="D2240" t="s">
        <v>234</v>
      </c>
      <c r="E2240" t="s">
        <v>253</v>
      </c>
      <c r="F2240" t="s">
        <v>4</v>
      </c>
      <c r="G2240">
        <v>45.527769999999997</v>
      </c>
      <c r="H2240">
        <v>630399.73</v>
      </c>
      <c r="I2240">
        <v>3671995.77</v>
      </c>
      <c r="J2240">
        <v>-69.36</v>
      </c>
      <c r="K2240">
        <v>-69.36</v>
      </c>
      <c r="L2240">
        <v>0</v>
      </c>
      <c r="M2240" t="s">
        <v>376</v>
      </c>
      <c r="N2240" t="s">
        <v>26</v>
      </c>
      <c r="O2240">
        <v>10</v>
      </c>
      <c r="P2240">
        <v>17</v>
      </c>
      <c r="Q2240">
        <v>5963</v>
      </c>
    </row>
    <row r="2241" spans="1:17" x14ac:dyDescent="0.25">
      <c r="A2241" t="s">
        <v>375</v>
      </c>
      <c r="B2241" t="s">
        <v>333</v>
      </c>
      <c r="C2241" t="s">
        <v>11</v>
      </c>
      <c r="D2241" t="s">
        <v>234</v>
      </c>
      <c r="E2241" t="s">
        <v>254</v>
      </c>
      <c r="F2241" t="s">
        <v>4</v>
      </c>
      <c r="G2241">
        <v>54.18676</v>
      </c>
      <c r="H2241">
        <v>630423.97</v>
      </c>
      <c r="I2241">
        <v>3672375.09</v>
      </c>
      <c r="J2241">
        <v>-69.58</v>
      </c>
      <c r="K2241">
        <v>-69.58</v>
      </c>
      <c r="L2241">
        <v>0</v>
      </c>
      <c r="M2241" t="s">
        <v>376</v>
      </c>
      <c r="N2241" t="s">
        <v>26</v>
      </c>
      <c r="O2241">
        <v>10</v>
      </c>
      <c r="P2241">
        <v>17</v>
      </c>
      <c r="Q2241">
        <v>5963</v>
      </c>
    </row>
    <row r="2242" spans="1:17" x14ac:dyDescent="0.25">
      <c r="A2242" t="s">
        <v>375</v>
      </c>
      <c r="B2242" t="s">
        <v>333</v>
      </c>
      <c r="C2242" t="s">
        <v>11</v>
      </c>
      <c r="D2242" t="s">
        <v>234</v>
      </c>
      <c r="E2242" t="s">
        <v>256</v>
      </c>
      <c r="F2242" t="s">
        <v>4</v>
      </c>
      <c r="G2242">
        <v>54.236930000000001</v>
      </c>
      <c r="H2242">
        <v>630714.82999999996</v>
      </c>
      <c r="I2242">
        <v>3672209.14</v>
      </c>
      <c r="J2242">
        <v>-68.89</v>
      </c>
      <c r="K2242">
        <v>-68.89</v>
      </c>
      <c r="L2242">
        <v>0</v>
      </c>
      <c r="M2242" t="s">
        <v>376</v>
      </c>
      <c r="N2242" t="s">
        <v>26</v>
      </c>
      <c r="O2242">
        <v>10</v>
      </c>
      <c r="P2242">
        <v>17</v>
      </c>
      <c r="Q2242">
        <v>5963</v>
      </c>
    </row>
    <row r="2243" spans="1:17" x14ac:dyDescent="0.25">
      <c r="A2243" t="s">
        <v>375</v>
      </c>
      <c r="B2243" t="s">
        <v>333</v>
      </c>
      <c r="C2243" t="s">
        <v>11</v>
      </c>
      <c r="D2243" t="s">
        <v>234</v>
      </c>
      <c r="E2243" t="s">
        <v>134</v>
      </c>
      <c r="F2243" t="s">
        <v>4</v>
      </c>
      <c r="G2243">
        <v>54.236930000000001</v>
      </c>
      <c r="H2243">
        <v>630714.82999999996</v>
      </c>
      <c r="I2243">
        <v>3672209.14</v>
      </c>
      <c r="J2243">
        <v>-68.89</v>
      </c>
      <c r="K2243">
        <v>-68.89</v>
      </c>
      <c r="L2243">
        <v>0</v>
      </c>
      <c r="M2243" t="s">
        <v>376</v>
      </c>
      <c r="N2243" t="s">
        <v>26</v>
      </c>
      <c r="O2243">
        <v>10</v>
      </c>
      <c r="P2243">
        <v>17</v>
      </c>
      <c r="Q2243">
        <v>5963</v>
      </c>
    </row>
    <row r="2244" spans="1:17" x14ac:dyDescent="0.25">
      <c r="A2244" t="s">
        <v>375</v>
      </c>
      <c r="B2244" t="s">
        <v>333</v>
      </c>
      <c r="C2244" t="s">
        <v>11</v>
      </c>
      <c r="D2244" t="s">
        <v>234</v>
      </c>
      <c r="E2244" t="s">
        <v>141</v>
      </c>
      <c r="F2244" t="s">
        <v>4</v>
      </c>
      <c r="G2244">
        <v>29.900030000000001</v>
      </c>
      <c r="H2244">
        <v>630569.4</v>
      </c>
      <c r="I2244">
        <v>3672375.09</v>
      </c>
      <c r="J2244">
        <v>-69.3</v>
      </c>
      <c r="K2244">
        <v>-69.3</v>
      </c>
      <c r="L2244">
        <v>0</v>
      </c>
      <c r="M2244" t="s">
        <v>376</v>
      </c>
      <c r="N2244" t="s">
        <v>26</v>
      </c>
      <c r="O2244">
        <v>10</v>
      </c>
      <c r="P2244">
        <v>17</v>
      </c>
      <c r="Q2244">
        <v>5963</v>
      </c>
    </row>
    <row r="2245" spans="1:17" x14ac:dyDescent="0.25">
      <c r="A2245" t="s">
        <v>375</v>
      </c>
      <c r="B2245" t="s">
        <v>333</v>
      </c>
      <c r="C2245" t="s">
        <v>11</v>
      </c>
      <c r="D2245" t="s">
        <v>234</v>
      </c>
      <c r="E2245" t="s">
        <v>142</v>
      </c>
      <c r="F2245" t="s">
        <v>4</v>
      </c>
      <c r="G2245">
        <v>29.866240000000001</v>
      </c>
      <c r="H2245">
        <v>630569.4</v>
      </c>
      <c r="I2245">
        <v>3672375.09</v>
      </c>
      <c r="J2245">
        <v>-69.3</v>
      </c>
      <c r="K2245">
        <v>-69.3</v>
      </c>
      <c r="L2245">
        <v>0</v>
      </c>
      <c r="M2245" t="s">
        <v>376</v>
      </c>
      <c r="N2245" t="s">
        <v>26</v>
      </c>
      <c r="O2245">
        <v>10</v>
      </c>
      <c r="P2245">
        <v>17</v>
      </c>
      <c r="Q2245">
        <v>5963</v>
      </c>
    </row>
    <row r="2246" spans="1:17" x14ac:dyDescent="0.25">
      <c r="A2246" t="s">
        <v>375</v>
      </c>
      <c r="B2246" t="s">
        <v>333</v>
      </c>
      <c r="C2246" t="s">
        <v>11</v>
      </c>
      <c r="D2246" t="s">
        <v>234</v>
      </c>
      <c r="E2246" t="s">
        <v>143</v>
      </c>
      <c r="F2246" t="s">
        <v>4</v>
      </c>
      <c r="G2246">
        <v>29.858280000000001</v>
      </c>
      <c r="H2246">
        <v>630569.4</v>
      </c>
      <c r="I2246">
        <v>3672375.09</v>
      </c>
      <c r="J2246">
        <v>-69.3</v>
      </c>
      <c r="K2246">
        <v>-69.3</v>
      </c>
      <c r="L2246">
        <v>0</v>
      </c>
      <c r="M2246" t="s">
        <v>376</v>
      </c>
      <c r="N2246" t="s">
        <v>26</v>
      </c>
      <c r="O2246">
        <v>10</v>
      </c>
      <c r="P2246">
        <v>17</v>
      </c>
      <c r="Q2246">
        <v>5963</v>
      </c>
    </row>
    <row r="2247" spans="1:17" x14ac:dyDescent="0.25">
      <c r="A2247" t="s">
        <v>375</v>
      </c>
      <c r="B2247" t="s">
        <v>333</v>
      </c>
      <c r="C2247" t="s">
        <v>11</v>
      </c>
      <c r="D2247" t="s">
        <v>234</v>
      </c>
      <c r="E2247" t="s">
        <v>135</v>
      </c>
      <c r="F2247" t="s">
        <v>4</v>
      </c>
      <c r="G2247">
        <v>18.579999999999998</v>
      </c>
      <c r="H2247">
        <v>630593.64</v>
      </c>
      <c r="I2247">
        <v>3672375.09</v>
      </c>
      <c r="J2247">
        <v>-69.260000000000005</v>
      </c>
      <c r="K2247">
        <v>-69.260000000000005</v>
      </c>
      <c r="L2247">
        <v>0</v>
      </c>
      <c r="M2247" t="s">
        <v>376</v>
      </c>
      <c r="N2247" t="s">
        <v>26</v>
      </c>
      <c r="O2247">
        <v>10</v>
      </c>
      <c r="P2247">
        <v>17</v>
      </c>
      <c r="Q2247">
        <v>5963</v>
      </c>
    </row>
    <row r="2248" spans="1:17" x14ac:dyDescent="0.25">
      <c r="A2248" t="s">
        <v>375</v>
      </c>
      <c r="B2248" t="s">
        <v>333</v>
      </c>
      <c r="C2248" t="s">
        <v>11</v>
      </c>
      <c r="D2248" t="s">
        <v>234</v>
      </c>
      <c r="E2248" t="s">
        <v>136</v>
      </c>
      <c r="F2248" t="s">
        <v>4</v>
      </c>
      <c r="G2248">
        <v>15.943770000000001</v>
      </c>
      <c r="H2248">
        <v>630593.64</v>
      </c>
      <c r="I2248">
        <v>3672375.09</v>
      </c>
      <c r="J2248">
        <v>-69.260000000000005</v>
      </c>
      <c r="K2248">
        <v>-69.260000000000005</v>
      </c>
      <c r="L2248">
        <v>0</v>
      </c>
      <c r="M2248" t="s">
        <v>376</v>
      </c>
      <c r="N2248" t="s">
        <v>26</v>
      </c>
      <c r="O2248">
        <v>10</v>
      </c>
      <c r="P2248">
        <v>17</v>
      </c>
      <c r="Q2248">
        <v>5963</v>
      </c>
    </row>
    <row r="2249" spans="1:17" x14ac:dyDescent="0.25">
      <c r="A2249" t="s">
        <v>375</v>
      </c>
      <c r="B2249" t="s">
        <v>333</v>
      </c>
      <c r="C2249" t="s">
        <v>11</v>
      </c>
      <c r="D2249" t="s">
        <v>234</v>
      </c>
      <c r="E2249" t="s">
        <v>137</v>
      </c>
      <c r="F2249" t="s">
        <v>4</v>
      </c>
      <c r="G2249">
        <v>15.275309999999999</v>
      </c>
      <c r="H2249">
        <v>630399.73</v>
      </c>
      <c r="I2249">
        <v>3671995.77</v>
      </c>
      <c r="J2249">
        <v>-69.36</v>
      </c>
      <c r="K2249">
        <v>-69.36</v>
      </c>
      <c r="L2249">
        <v>0</v>
      </c>
      <c r="M2249" t="s">
        <v>376</v>
      </c>
      <c r="N2249" t="s">
        <v>26</v>
      </c>
      <c r="O2249">
        <v>10</v>
      </c>
      <c r="P2249">
        <v>17</v>
      </c>
      <c r="Q2249">
        <v>5963</v>
      </c>
    </row>
    <row r="2250" spans="1:17" x14ac:dyDescent="0.25">
      <c r="A2250" t="s">
        <v>375</v>
      </c>
      <c r="B2250" t="s">
        <v>333</v>
      </c>
      <c r="C2250" t="s">
        <v>11</v>
      </c>
      <c r="D2250" t="s">
        <v>234</v>
      </c>
      <c r="E2250" t="s">
        <v>138</v>
      </c>
      <c r="F2250" t="s">
        <v>4</v>
      </c>
      <c r="G2250">
        <v>18.301179999999999</v>
      </c>
      <c r="H2250">
        <v>630448.19999999995</v>
      </c>
      <c r="I2250">
        <v>3672375.09</v>
      </c>
      <c r="J2250">
        <v>-69.53</v>
      </c>
      <c r="K2250">
        <v>-69.53</v>
      </c>
      <c r="L2250">
        <v>0</v>
      </c>
      <c r="M2250" t="s">
        <v>376</v>
      </c>
      <c r="N2250" t="s">
        <v>26</v>
      </c>
      <c r="O2250">
        <v>10</v>
      </c>
      <c r="P2250">
        <v>17</v>
      </c>
      <c r="Q2250">
        <v>5963</v>
      </c>
    </row>
    <row r="2251" spans="1:17" x14ac:dyDescent="0.25">
      <c r="A2251" t="s">
        <v>375</v>
      </c>
      <c r="B2251" t="s">
        <v>333</v>
      </c>
      <c r="C2251" t="s">
        <v>11</v>
      </c>
      <c r="D2251" t="s">
        <v>234</v>
      </c>
      <c r="E2251" t="s">
        <v>139</v>
      </c>
      <c r="F2251" t="s">
        <v>4</v>
      </c>
      <c r="G2251">
        <v>19.10615</v>
      </c>
      <c r="H2251">
        <v>630399.73</v>
      </c>
      <c r="I2251">
        <v>3672375.09</v>
      </c>
      <c r="J2251">
        <v>-69.62</v>
      </c>
      <c r="K2251">
        <v>-69.62</v>
      </c>
      <c r="L2251">
        <v>0</v>
      </c>
      <c r="M2251" t="s">
        <v>376</v>
      </c>
      <c r="N2251" t="s">
        <v>26</v>
      </c>
      <c r="O2251">
        <v>10</v>
      </c>
      <c r="P2251">
        <v>17</v>
      </c>
      <c r="Q2251">
        <v>5963</v>
      </c>
    </row>
    <row r="2252" spans="1:17" x14ac:dyDescent="0.25">
      <c r="A2252" t="s">
        <v>375</v>
      </c>
      <c r="B2252" t="s">
        <v>333</v>
      </c>
      <c r="C2252" t="s">
        <v>11</v>
      </c>
      <c r="D2252" t="s">
        <v>234</v>
      </c>
      <c r="E2252" t="s">
        <v>140</v>
      </c>
      <c r="F2252" t="s">
        <v>4</v>
      </c>
      <c r="G2252">
        <v>18.676130000000001</v>
      </c>
      <c r="H2252">
        <v>630399.73</v>
      </c>
      <c r="I2252">
        <v>3672375.09</v>
      </c>
      <c r="J2252">
        <v>-69.62</v>
      </c>
      <c r="K2252">
        <v>-69.62</v>
      </c>
      <c r="L2252">
        <v>0</v>
      </c>
      <c r="M2252" t="s">
        <v>376</v>
      </c>
      <c r="N2252" t="s">
        <v>26</v>
      </c>
      <c r="O2252">
        <v>10</v>
      </c>
      <c r="P2252">
        <v>17</v>
      </c>
      <c r="Q2252">
        <v>5963</v>
      </c>
    </row>
    <row r="2253" spans="1:17" x14ac:dyDescent="0.25">
      <c r="A2253" t="s">
        <v>375</v>
      </c>
      <c r="B2253" t="s">
        <v>334</v>
      </c>
      <c r="C2253" t="s">
        <v>13</v>
      </c>
      <c r="D2253" t="s">
        <v>14</v>
      </c>
      <c r="E2253" t="s">
        <v>3</v>
      </c>
      <c r="F2253" t="s">
        <v>4</v>
      </c>
      <c r="G2253">
        <v>4.7349600000000001</v>
      </c>
      <c r="H2253">
        <v>630617.88</v>
      </c>
      <c r="I2253">
        <v>3671995.77</v>
      </c>
      <c r="J2253">
        <v>-68.97</v>
      </c>
      <c r="K2253">
        <v>-68.97</v>
      </c>
      <c r="L2253">
        <v>0</v>
      </c>
      <c r="M2253">
        <v>17032824</v>
      </c>
      <c r="N2253" t="s">
        <v>26</v>
      </c>
      <c r="O2253">
        <v>24</v>
      </c>
      <c r="P2253">
        <v>32</v>
      </c>
      <c r="Q2253">
        <v>5963</v>
      </c>
    </row>
    <row r="2254" spans="1:17" x14ac:dyDescent="0.25">
      <c r="A2254" t="s">
        <v>375</v>
      </c>
      <c r="B2254" t="s">
        <v>334</v>
      </c>
      <c r="C2254" t="s">
        <v>13</v>
      </c>
      <c r="D2254" t="s">
        <v>14</v>
      </c>
      <c r="E2254" t="s">
        <v>3</v>
      </c>
      <c r="F2254" t="s">
        <v>6</v>
      </c>
      <c r="G2254">
        <v>4.3116599999999998</v>
      </c>
      <c r="H2254">
        <v>630593.64</v>
      </c>
      <c r="I2254">
        <v>3671995.77</v>
      </c>
      <c r="J2254">
        <v>-69.02</v>
      </c>
      <c r="K2254">
        <v>-69.02</v>
      </c>
      <c r="L2254">
        <v>0</v>
      </c>
      <c r="M2254">
        <v>17021224</v>
      </c>
      <c r="N2254" t="s">
        <v>26</v>
      </c>
      <c r="O2254">
        <v>24</v>
      </c>
      <c r="P2254">
        <v>32</v>
      </c>
      <c r="Q2254">
        <v>5963</v>
      </c>
    </row>
    <row r="2255" spans="1:17" x14ac:dyDescent="0.25">
      <c r="A2255" t="s">
        <v>375</v>
      </c>
      <c r="B2255" t="s">
        <v>334</v>
      </c>
      <c r="C2255" t="s">
        <v>13</v>
      </c>
      <c r="D2255" t="s">
        <v>14</v>
      </c>
      <c r="E2255" t="s">
        <v>3</v>
      </c>
      <c r="F2255" t="s">
        <v>246</v>
      </c>
      <c r="G2255">
        <v>3.9007299999999998</v>
      </c>
      <c r="H2255">
        <v>630593.64</v>
      </c>
      <c r="I2255">
        <v>3671995.77</v>
      </c>
      <c r="J2255">
        <v>-69.02</v>
      </c>
      <c r="K2255">
        <v>-69.02</v>
      </c>
      <c r="L2255">
        <v>0</v>
      </c>
      <c r="M2255">
        <v>17032824</v>
      </c>
      <c r="N2255" t="s">
        <v>26</v>
      </c>
      <c r="O2255">
        <v>24</v>
      </c>
      <c r="P2255">
        <v>32</v>
      </c>
      <c r="Q2255">
        <v>5963</v>
      </c>
    </row>
    <row r="2256" spans="1:17" x14ac:dyDescent="0.25">
      <c r="A2256" t="s">
        <v>375</v>
      </c>
      <c r="B2256" t="s">
        <v>334</v>
      </c>
      <c r="C2256" t="s">
        <v>13</v>
      </c>
      <c r="D2256" t="s">
        <v>14</v>
      </c>
      <c r="E2256" t="s">
        <v>3</v>
      </c>
      <c r="F2256" t="s">
        <v>247</v>
      </c>
      <c r="G2256">
        <v>3.7375699999999998</v>
      </c>
      <c r="H2256">
        <v>630593.64</v>
      </c>
      <c r="I2256">
        <v>3671995.77</v>
      </c>
      <c r="J2256">
        <v>-69.02</v>
      </c>
      <c r="K2256">
        <v>-69.02</v>
      </c>
      <c r="L2256">
        <v>0</v>
      </c>
      <c r="M2256">
        <v>17042924</v>
      </c>
      <c r="N2256" t="s">
        <v>26</v>
      </c>
      <c r="O2256">
        <v>24</v>
      </c>
      <c r="P2256">
        <v>32</v>
      </c>
      <c r="Q2256">
        <v>5963</v>
      </c>
    </row>
    <row r="2257" spans="1:17" x14ac:dyDescent="0.25">
      <c r="A2257" t="s">
        <v>375</v>
      </c>
      <c r="B2257" t="s">
        <v>334</v>
      </c>
      <c r="C2257" t="s">
        <v>13</v>
      </c>
      <c r="D2257" t="s">
        <v>14</v>
      </c>
      <c r="E2257" t="s">
        <v>3</v>
      </c>
      <c r="F2257" t="s">
        <v>248</v>
      </c>
      <c r="G2257">
        <v>3.5817800000000002</v>
      </c>
      <c r="H2257">
        <v>630714.82999999996</v>
      </c>
      <c r="I2257">
        <v>3672114.31</v>
      </c>
      <c r="J2257">
        <v>-68.73</v>
      </c>
      <c r="K2257">
        <v>-68.73</v>
      </c>
      <c r="L2257">
        <v>0</v>
      </c>
      <c r="M2257">
        <v>17042424</v>
      </c>
      <c r="N2257" t="s">
        <v>26</v>
      </c>
      <c r="O2257">
        <v>24</v>
      </c>
      <c r="P2257">
        <v>32</v>
      </c>
      <c r="Q2257">
        <v>5963</v>
      </c>
    </row>
    <row r="2258" spans="1:17" x14ac:dyDescent="0.25">
      <c r="A2258" t="s">
        <v>375</v>
      </c>
      <c r="B2258" t="s">
        <v>334</v>
      </c>
      <c r="C2258" t="s">
        <v>13</v>
      </c>
      <c r="D2258" t="s">
        <v>14</v>
      </c>
      <c r="E2258" t="s">
        <v>3</v>
      </c>
      <c r="F2258" t="s">
        <v>15</v>
      </c>
      <c r="G2258">
        <v>3.46577</v>
      </c>
      <c r="H2258">
        <v>630714.82999999996</v>
      </c>
      <c r="I2258">
        <v>3672161.72</v>
      </c>
      <c r="J2258">
        <v>-68.86</v>
      </c>
      <c r="K2258">
        <v>-68.86</v>
      </c>
      <c r="L2258">
        <v>0</v>
      </c>
      <c r="M2258">
        <v>17061124</v>
      </c>
      <c r="N2258" t="s">
        <v>26</v>
      </c>
      <c r="O2258">
        <v>24</v>
      </c>
      <c r="P2258">
        <v>32</v>
      </c>
      <c r="Q2258">
        <v>5963</v>
      </c>
    </row>
    <row r="2259" spans="1:17" x14ac:dyDescent="0.25">
      <c r="A2259" t="s">
        <v>375</v>
      </c>
      <c r="B2259" t="s">
        <v>334</v>
      </c>
      <c r="C2259" t="s">
        <v>13</v>
      </c>
      <c r="D2259" t="s">
        <v>14</v>
      </c>
      <c r="E2259" t="s">
        <v>251</v>
      </c>
      <c r="F2259" t="s">
        <v>4</v>
      </c>
      <c r="G2259">
        <v>4.6542300000000001</v>
      </c>
      <c r="H2259">
        <v>630617.88</v>
      </c>
      <c r="I2259">
        <v>3671995.77</v>
      </c>
      <c r="J2259">
        <v>-68.97</v>
      </c>
      <c r="K2259">
        <v>-68.97</v>
      </c>
      <c r="L2259">
        <v>0</v>
      </c>
      <c r="M2259">
        <v>17032824</v>
      </c>
      <c r="N2259" t="s">
        <v>26</v>
      </c>
      <c r="O2259">
        <v>24</v>
      </c>
      <c r="P2259">
        <v>32</v>
      </c>
      <c r="Q2259">
        <v>5963</v>
      </c>
    </row>
    <row r="2260" spans="1:17" x14ac:dyDescent="0.25">
      <c r="A2260" t="s">
        <v>375</v>
      </c>
      <c r="B2260" t="s">
        <v>334</v>
      </c>
      <c r="C2260" t="s">
        <v>13</v>
      </c>
      <c r="D2260" t="s">
        <v>14</v>
      </c>
      <c r="E2260" t="s">
        <v>251</v>
      </c>
      <c r="F2260" t="s">
        <v>6</v>
      </c>
      <c r="G2260">
        <v>4.2399800000000001</v>
      </c>
      <c r="H2260">
        <v>630593.64</v>
      </c>
      <c r="I2260">
        <v>3671995.77</v>
      </c>
      <c r="J2260">
        <v>-69.02</v>
      </c>
      <c r="K2260">
        <v>-69.02</v>
      </c>
      <c r="L2260">
        <v>0</v>
      </c>
      <c r="M2260">
        <v>17021224</v>
      </c>
      <c r="N2260" t="s">
        <v>26</v>
      </c>
      <c r="O2260">
        <v>24</v>
      </c>
      <c r="P2260">
        <v>32</v>
      </c>
      <c r="Q2260">
        <v>5963</v>
      </c>
    </row>
    <row r="2261" spans="1:17" x14ac:dyDescent="0.25">
      <c r="A2261" t="s">
        <v>375</v>
      </c>
      <c r="B2261" t="s">
        <v>334</v>
      </c>
      <c r="C2261" t="s">
        <v>13</v>
      </c>
      <c r="D2261" t="s">
        <v>14</v>
      </c>
      <c r="E2261" t="s">
        <v>251</v>
      </c>
      <c r="F2261" t="s">
        <v>246</v>
      </c>
      <c r="G2261">
        <v>3.8454199999999998</v>
      </c>
      <c r="H2261">
        <v>630593.64</v>
      </c>
      <c r="I2261">
        <v>3671995.77</v>
      </c>
      <c r="J2261">
        <v>-69.02</v>
      </c>
      <c r="K2261">
        <v>-69.02</v>
      </c>
      <c r="L2261">
        <v>0</v>
      </c>
      <c r="M2261">
        <v>17032824</v>
      </c>
      <c r="N2261" t="s">
        <v>26</v>
      </c>
      <c r="O2261">
        <v>24</v>
      </c>
      <c r="P2261">
        <v>32</v>
      </c>
      <c r="Q2261">
        <v>5963</v>
      </c>
    </row>
    <row r="2262" spans="1:17" x14ac:dyDescent="0.25">
      <c r="A2262" t="s">
        <v>375</v>
      </c>
      <c r="B2262" t="s">
        <v>334</v>
      </c>
      <c r="C2262" t="s">
        <v>13</v>
      </c>
      <c r="D2262" t="s">
        <v>14</v>
      </c>
      <c r="E2262" t="s">
        <v>251</v>
      </c>
      <c r="F2262" t="s">
        <v>247</v>
      </c>
      <c r="G2262">
        <v>3.6792799999999999</v>
      </c>
      <c r="H2262">
        <v>630714.82999999996</v>
      </c>
      <c r="I2262">
        <v>3672138.02</v>
      </c>
      <c r="J2262">
        <v>-68.86</v>
      </c>
      <c r="K2262">
        <v>-68.86</v>
      </c>
      <c r="L2262">
        <v>0</v>
      </c>
      <c r="M2262">
        <v>17051524</v>
      </c>
      <c r="N2262" t="s">
        <v>26</v>
      </c>
      <c r="O2262">
        <v>24</v>
      </c>
      <c r="P2262">
        <v>32</v>
      </c>
      <c r="Q2262">
        <v>5963</v>
      </c>
    </row>
    <row r="2263" spans="1:17" x14ac:dyDescent="0.25">
      <c r="A2263" t="s">
        <v>375</v>
      </c>
      <c r="B2263" t="s">
        <v>334</v>
      </c>
      <c r="C2263" t="s">
        <v>13</v>
      </c>
      <c r="D2263" t="s">
        <v>14</v>
      </c>
      <c r="E2263" t="s">
        <v>251</v>
      </c>
      <c r="F2263" t="s">
        <v>248</v>
      </c>
      <c r="G2263">
        <v>3.5710099999999998</v>
      </c>
      <c r="H2263">
        <v>630714.82999999996</v>
      </c>
      <c r="I2263">
        <v>3672114.31</v>
      </c>
      <c r="J2263">
        <v>-68.73</v>
      </c>
      <c r="K2263">
        <v>-68.73</v>
      </c>
      <c r="L2263">
        <v>0</v>
      </c>
      <c r="M2263">
        <v>17042424</v>
      </c>
      <c r="N2263" t="s">
        <v>26</v>
      </c>
      <c r="O2263">
        <v>24</v>
      </c>
      <c r="P2263">
        <v>32</v>
      </c>
      <c r="Q2263">
        <v>5963</v>
      </c>
    </row>
    <row r="2264" spans="1:17" x14ac:dyDescent="0.25">
      <c r="A2264" t="s">
        <v>375</v>
      </c>
      <c r="B2264" t="s">
        <v>334</v>
      </c>
      <c r="C2264" t="s">
        <v>13</v>
      </c>
      <c r="D2264" t="s">
        <v>14</v>
      </c>
      <c r="E2264" t="s">
        <v>251</v>
      </c>
      <c r="F2264" t="s">
        <v>15</v>
      </c>
      <c r="G2264">
        <v>3.4527299999999999</v>
      </c>
      <c r="H2264">
        <v>630714.82999999996</v>
      </c>
      <c r="I2264">
        <v>3672138.02</v>
      </c>
      <c r="J2264">
        <v>-68.86</v>
      </c>
      <c r="K2264">
        <v>-68.86</v>
      </c>
      <c r="L2264">
        <v>0</v>
      </c>
      <c r="M2264">
        <v>17050624</v>
      </c>
      <c r="N2264" t="s">
        <v>26</v>
      </c>
      <c r="O2264">
        <v>24</v>
      </c>
      <c r="P2264">
        <v>32</v>
      </c>
      <c r="Q2264">
        <v>5963</v>
      </c>
    </row>
    <row r="2265" spans="1:17" x14ac:dyDescent="0.25">
      <c r="A2265" t="s">
        <v>375</v>
      </c>
      <c r="B2265" t="s">
        <v>334</v>
      </c>
      <c r="C2265" t="s">
        <v>13</v>
      </c>
      <c r="D2265" t="s">
        <v>14</v>
      </c>
      <c r="E2265" t="s">
        <v>255</v>
      </c>
      <c r="F2265" t="s">
        <v>4</v>
      </c>
      <c r="G2265">
        <v>0.42268</v>
      </c>
      <c r="H2265">
        <v>630423.97</v>
      </c>
      <c r="I2265">
        <v>3672375.09</v>
      </c>
      <c r="J2265">
        <v>-69.58</v>
      </c>
      <c r="K2265">
        <v>-69.58</v>
      </c>
      <c r="L2265">
        <v>0</v>
      </c>
      <c r="M2265">
        <v>17090224</v>
      </c>
      <c r="N2265" t="s">
        <v>26</v>
      </c>
      <c r="O2265">
        <v>24</v>
      </c>
      <c r="P2265">
        <v>32</v>
      </c>
      <c r="Q2265">
        <v>5963</v>
      </c>
    </row>
    <row r="2266" spans="1:17" x14ac:dyDescent="0.25">
      <c r="A2266" t="s">
        <v>375</v>
      </c>
      <c r="B2266" t="s">
        <v>334</v>
      </c>
      <c r="C2266" t="s">
        <v>13</v>
      </c>
      <c r="D2266" t="s">
        <v>14</v>
      </c>
      <c r="E2266" t="s">
        <v>255</v>
      </c>
      <c r="F2266" t="s">
        <v>6</v>
      </c>
      <c r="G2266">
        <v>0.39280999999999999</v>
      </c>
      <c r="H2266">
        <v>630423.97</v>
      </c>
      <c r="I2266">
        <v>3672375.09</v>
      </c>
      <c r="J2266">
        <v>-69.58</v>
      </c>
      <c r="K2266">
        <v>-69.58</v>
      </c>
      <c r="L2266">
        <v>0</v>
      </c>
      <c r="M2266">
        <v>17072824</v>
      </c>
      <c r="N2266" t="s">
        <v>26</v>
      </c>
      <c r="O2266">
        <v>24</v>
      </c>
      <c r="P2266">
        <v>32</v>
      </c>
      <c r="Q2266">
        <v>5963</v>
      </c>
    </row>
    <row r="2267" spans="1:17" x14ac:dyDescent="0.25">
      <c r="A2267" t="s">
        <v>375</v>
      </c>
      <c r="B2267" t="s">
        <v>334</v>
      </c>
      <c r="C2267" t="s">
        <v>13</v>
      </c>
      <c r="D2267" t="s">
        <v>14</v>
      </c>
      <c r="E2267" t="s">
        <v>255</v>
      </c>
      <c r="F2267" t="s">
        <v>246</v>
      </c>
      <c r="G2267">
        <v>0.29848999999999998</v>
      </c>
      <c r="H2267">
        <v>630399.73</v>
      </c>
      <c r="I2267">
        <v>3672375.09</v>
      </c>
      <c r="J2267">
        <v>-69.62</v>
      </c>
      <c r="K2267">
        <v>-69.62</v>
      </c>
      <c r="L2267">
        <v>0</v>
      </c>
      <c r="M2267">
        <v>17072324</v>
      </c>
      <c r="N2267" t="s">
        <v>26</v>
      </c>
      <c r="O2267">
        <v>24</v>
      </c>
      <c r="P2267">
        <v>32</v>
      </c>
      <c r="Q2267">
        <v>5963</v>
      </c>
    </row>
    <row r="2268" spans="1:17" x14ac:dyDescent="0.25">
      <c r="A2268" t="s">
        <v>375</v>
      </c>
      <c r="B2268" t="s">
        <v>334</v>
      </c>
      <c r="C2268" t="s">
        <v>13</v>
      </c>
      <c r="D2268" t="s">
        <v>14</v>
      </c>
      <c r="E2268" t="s">
        <v>255</v>
      </c>
      <c r="F2268" t="s">
        <v>247</v>
      </c>
      <c r="G2268">
        <v>0.29660999999999998</v>
      </c>
      <c r="H2268">
        <v>630399.73</v>
      </c>
      <c r="I2268">
        <v>3672375.09</v>
      </c>
      <c r="J2268">
        <v>-69.62</v>
      </c>
      <c r="K2268">
        <v>-69.62</v>
      </c>
      <c r="L2268">
        <v>0</v>
      </c>
      <c r="M2268">
        <v>17062224</v>
      </c>
      <c r="N2268" t="s">
        <v>26</v>
      </c>
      <c r="O2268">
        <v>24</v>
      </c>
      <c r="P2268">
        <v>32</v>
      </c>
      <c r="Q2268">
        <v>5963</v>
      </c>
    </row>
    <row r="2269" spans="1:17" x14ac:dyDescent="0.25">
      <c r="A2269" t="s">
        <v>375</v>
      </c>
      <c r="B2269" t="s">
        <v>334</v>
      </c>
      <c r="C2269" t="s">
        <v>13</v>
      </c>
      <c r="D2269" t="s">
        <v>14</v>
      </c>
      <c r="E2269" t="s">
        <v>255</v>
      </c>
      <c r="F2269" t="s">
        <v>248</v>
      </c>
      <c r="G2269">
        <v>0.28211999999999998</v>
      </c>
      <c r="H2269">
        <v>630399.73</v>
      </c>
      <c r="I2269">
        <v>3672375.09</v>
      </c>
      <c r="J2269">
        <v>-69.62</v>
      </c>
      <c r="K2269">
        <v>-69.62</v>
      </c>
      <c r="L2269">
        <v>0</v>
      </c>
      <c r="M2269">
        <v>17070824</v>
      </c>
      <c r="N2269" t="s">
        <v>26</v>
      </c>
      <c r="O2269">
        <v>24</v>
      </c>
      <c r="P2269">
        <v>32</v>
      </c>
      <c r="Q2269">
        <v>5963</v>
      </c>
    </row>
    <row r="2270" spans="1:17" x14ac:dyDescent="0.25">
      <c r="A2270" t="s">
        <v>375</v>
      </c>
      <c r="B2270" t="s">
        <v>334</v>
      </c>
      <c r="C2270" t="s">
        <v>13</v>
      </c>
      <c r="D2270" t="s">
        <v>14</v>
      </c>
      <c r="E2270" t="s">
        <v>255</v>
      </c>
      <c r="F2270" t="s">
        <v>15</v>
      </c>
      <c r="G2270">
        <v>0.28073999999999999</v>
      </c>
      <c r="H2270">
        <v>630399.73</v>
      </c>
      <c r="I2270">
        <v>3672375.09</v>
      </c>
      <c r="J2270">
        <v>-69.62</v>
      </c>
      <c r="K2270">
        <v>-69.62</v>
      </c>
      <c r="L2270">
        <v>0</v>
      </c>
      <c r="M2270">
        <v>17071824</v>
      </c>
      <c r="N2270" t="s">
        <v>26</v>
      </c>
      <c r="O2270">
        <v>24</v>
      </c>
      <c r="P2270">
        <v>32</v>
      </c>
      <c r="Q2270">
        <v>5963</v>
      </c>
    </row>
    <row r="2271" spans="1:17" x14ac:dyDescent="0.25">
      <c r="A2271" t="s">
        <v>375</v>
      </c>
      <c r="B2271" t="s">
        <v>334</v>
      </c>
      <c r="C2271" t="s">
        <v>13</v>
      </c>
      <c r="D2271" t="s">
        <v>14</v>
      </c>
      <c r="E2271" t="s">
        <v>7</v>
      </c>
      <c r="F2271" t="s">
        <v>4</v>
      </c>
      <c r="G2271">
        <v>4.7349600000000001</v>
      </c>
      <c r="H2271">
        <v>630617.88</v>
      </c>
      <c r="I2271">
        <v>3671995.77</v>
      </c>
      <c r="J2271">
        <v>-68.97</v>
      </c>
      <c r="K2271">
        <v>-68.97</v>
      </c>
      <c r="L2271">
        <v>0</v>
      </c>
      <c r="M2271">
        <v>17032824</v>
      </c>
      <c r="N2271" t="s">
        <v>26</v>
      </c>
      <c r="O2271">
        <v>24</v>
      </c>
      <c r="P2271">
        <v>32</v>
      </c>
      <c r="Q2271">
        <v>5963</v>
      </c>
    </row>
    <row r="2272" spans="1:17" x14ac:dyDescent="0.25">
      <c r="A2272" t="s">
        <v>375</v>
      </c>
      <c r="B2272" t="s">
        <v>334</v>
      </c>
      <c r="C2272" t="s">
        <v>13</v>
      </c>
      <c r="D2272" t="s">
        <v>14</v>
      </c>
      <c r="E2272" t="s">
        <v>7</v>
      </c>
      <c r="F2272" t="s">
        <v>6</v>
      </c>
      <c r="G2272">
        <v>4.3116599999999998</v>
      </c>
      <c r="H2272">
        <v>630593.64</v>
      </c>
      <c r="I2272">
        <v>3671995.77</v>
      </c>
      <c r="J2272">
        <v>-69.02</v>
      </c>
      <c r="K2272">
        <v>-69.02</v>
      </c>
      <c r="L2272">
        <v>0</v>
      </c>
      <c r="M2272">
        <v>17021224</v>
      </c>
      <c r="N2272" t="s">
        <v>26</v>
      </c>
      <c r="O2272">
        <v>24</v>
      </c>
      <c r="P2272">
        <v>32</v>
      </c>
      <c r="Q2272">
        <v>5963</v>
      </c>
    </row>
    <row r="2273" spans="1:17" x14ac:dyDescent="0.25">
      <c r="A2273" t="s">
        <v>375</v>
      </c>
      <c r="B2273" t="s">
        <v>334</v>
      </c>
      <c r="C2273" t="s">
        <v>13</v>
      </c>
      <c r="D2273" t="s">
        <v>14</v>
      </c>
      <c r="E2273" t="s">
        <v>7</v>
      </c>
      <c r="F2273" t="s">
        <v>246</v>
      </c>
      <c r="G2273">
        <v>3.9007299999999998</v>
      </c>
      <c r="H2273">
        <v>630593.64</v>
      </c>
      <c r="I2273">
        <v>3671995.77</v>
      </c>
      <c r="J2273">
        <v>-69.02</v>
      </c>
      <c r="K2273">
        <v>-69.02</v>
      </c>
      <c r="L2273">
        <v>0</v>
      </c>
      <c r="M2273">
        <v>17032824</v>
      </c>
      <c r="N2273" t="s">
        <v>26</v>
      </c>
      <c r="O2273">
        <v>24</v>
      </c>
      <c r="P2273">
        <v>32</v>
      </c>
      <c r="Q2273">
        <v>5963</v>
      </c>
    </row>
    <row r="2274" spans="1:17" x14ac:dyDescent="0.25">
      <c r="A2274" t="s">
        <v>375</v>
      </c>
      <c r="B2274" t="s">
        <v>334</v>
      </c>
      <c r="C2274" t="s">
        <v>13</v>
      </c>
      <c r="D2274" t="s">
        <v>14</v>
      </c>
      <c r="E2274" t="s">
        <v>7</v>
      </c>
      <c r="F2274" t="s">
        <v>247</v>
      </c>
      <c r="G2274">
        <v>3.7375699999999998</v>
      </c>
      <c r="H2274">
        <v>630593.64</v>
      </c>
      <c r="I2274">
        <v>3671995.77</v>
      </c>
      <c r="J2274">
        <v>-69.02</v>
      </c>
      <c r="K2274">
        <v>-69.02</v>
      </c>
      <c r="L2274">
        <v>0</v>
      </c>
      <c r="M2274">
        <v>17042924</v>
      </c>
      <c r="N2274" t="s">
        <v>26</v>
      </c>
      <c r="O2274">
        <v>24</v>
      </c>
      <c r="P2274">
        <v>32</v>
      </c>
      <c r="Q2274">
        <v>5963</v>
      </c>
    </row>
    <row r="2275" spans="1:17" x14ac:dyDescent="0.25">
      <c r="A2275" t="s">
        <v>375</v>
      </c>
      <c r="B2275" t="s">
        <v>334</v>
      </c>
      <c r="C2275" t="s">
        <v>13</v>
      </c>
      <c r="D2275" t="s">
        <v>14</v>
      </c>
      <c r="E2275" t="s">
        <v>7</v>
      </c>
      <c r="F2275" t="s">
        <v>248</v>
      </c>
      <c r="G2275">
        <v>3.5817800000000002</v>
      </c>
      <c r="H2275">
        <v>630714.82999999996</v>
      </c>
      <c r="I2275">
        <v>3672114.31</v>
      </c>
      <c r="J2275">
        <v>-68.73</v>
      </c>
      <c r="K2275">
        <v>-68.73</v>
      </c>
      <c r="L2275">
        <v>0</v>
      </c>
      <c r="M2275">
        <v>17042424</v>
      </c>
      <c r="N2275" t="s">
        <v>26</v>
      </c>
      <c r="O2275">
        <v>24</v>
      </c>
      <c r="P2275">
        <v>32</v>
      </c>
      <c r="Q2275">
        <v>5963</v>
      </c>
    </row>
    <row r="2276" spans="1:17" x14ac:dyDescent="0.25">
      <c r="A2276" t="s">
        <v>375</v>
      </c>
      <c r="B2276" t="s">
        <v>334</v>
      </c>
      <c r="C2276" t="s">
        <v>13</v>
      </c>
      <c r="D2276" t="s">
        <v>14</v>
      </c>
      <c r="E2276" t="s">
        <v>7</v>
      </c>
      <c r="F2276" t="s">
        <v>15</v>
      </c>
      <c r="G2276">
        <v>3.46577</v>
      </c>
      <c r="H2276">
        <v>630714.82999999996</v>
      </c>
      <c r="I2276">
        <v>3672161.72</v>
      </c>
      <c r="J2276">
        <v>-68.86</v>
      </c>
      <c r="K2276">
        <v>-68.86</v>
      </c>
      <c r="L2276">
        <v>0</v>
      </c>
      <c r="M2276">
        <v>17061124</v>
      </c>
      <c r="N2276" t="s">
        <v>26</v>
      </c>
      <c r="O2276">
        <v>24</v>
      </c>
      <c r="P2276">
        <v>32</v>
      </c>
      <c r="Q2276">
        <v>5963</v>
      </c>
    </row>
    <row r="2277" spans="1:17" x14ac:dyDescent="0.25">
      <c r="A2277" t="s">
        <v>375</v>
      </c>
      <c r="B2277" t="s">
        <v>334</v>
      </c>
      <c r="C2277" t="s">
        <v>13</v>
      </c>
      <c r="D2277" t="s">
        <v>14</v>
      </c>
      <c r="E2277" t="s">
        <v>252</v>
      </c>
      <c r="F2277" t="s">
        <v>4</v>
      </c>
      <c r="G2277">
        <v>0.17326</v>
      </c>
      <c r="H2277">
        <v>630423.97</v>
      </c>
      <c r="I2277">
        <v>3672375.09</v>
      </c>
      <c r="J2277">
        <v>-69.58</v>
      </c>
      <c r="K2277">
        <v>-69.58</v>
      </c>
      <c r="L2277">
        <v>0</v>
      </c>
      <c r="M2277">
        <v>17090224</v>
      </c>
      <c r="N2277" t="s">
        <v>26</v>
      </c>
      <c r="O2277">
        <v>24</v>
      </c>
      <c r="P2277">
        <v>32</v>
      </c>
      <c r="Q2277">
        <v>5963</v>
      </c>
    </row>
    <row r="2278" spans="1:17" x14ac:dyDescent="0.25">
      <c r="A2278" t="s">
        <v>375</v>
      </c>
      <c r="B2278" t="s">
        <v>334</v>
      </c>
      <c r="C2278" t="s">
        <v>13</v>
      </c>
      <c r="D2278" t="s">
        <v>14</v>
      </c>
      <c r="E2278" t="s">
        <v>252</v>
      </c>
      <c r="F2278" t="s">
        <v>6</v>
      </c>
      <c r="G2278">
        <v>0.16916999999999999</v>
      </c>
      <c r="H2278">
        <v>630423.97</v>
      </c>
      <c r="I2278">
        <v>3672375.09</v>
      </c>
      <c r="J2278">
        <v>-69.58</v>
      </c>
      <c r="K2278">
        <v>-69.58</v>
      </c>
      <c r="L2278">
        <v>0</v>
      </c>
      <c r="M2278">
        <v>17072824</v>
      </c>
      <c r="N2278" t="s">
        <v>26</v>
      </c>
      <c r="O2278">
        <v>24</v>
      </c>
      <c r="P2278">
        <v>32</v>
      </c>
      <c r="Q2278">
        <v>5963</v>
      </c>
    </row>
    <row r="2279" spans="1:17" x14ac:dyDescent="0.25">
      <c r="A2279" t="s">
        <v>375</v>
      </c>
      <c r="B2279" t="s">
        <v>334</v>
      </c>
      <c r="C2279" t="s">
        <v>13</v>
      </c>
      <c r="D2279" t="s">
        <v>14</v>
      </c>
      <c r="E2279" t="s">
        <v>252</v>
      </c>
      <c r="F2279" t="s">
        <v>246</v>
      </c>
      <c r="G2279">
        <v>0.1139</v>
      </c>
      <c r="H2279">
        <v>630399.73</v>
      </c>
      <c r="I2279">
        <v>3672375.09</v>
      </c>
      <c r="J2279">
        <v>-69.62</v>
      </c>
      <c r="K2279">
        <v>-69.62</v>
      </c>
      <c r="L2279">
        <v>0</v>
      </c>
      <c r="M2279">
        <v>17090224</v>
      </c>
      <c r="N2279" t="s">
        <v>26</v>
      </c>
      <c r="O2279">
        <v>24</v>
      </c>
      <c r="P2279">
        <v>32</v>
      </c>
      <c r="Q2279">
        <v>5963</v>
      </c>
    </row>
    <row r="2280" spans="1:17" x14ac:dyDescent="0.25">
      <c r="A2280" t="s">
        <v>375</v>
      </c>
      <c r="B2280" t="s">
        <v>334</v>
      </c>
      <c r="C2280" t="s">
        <v>13</v>
      </c>
      <c r="D2280" t="s">
        <v>14</v>
      </c>
      <c r="E2280" t="s">
        <v>252</v>
      </c>
      <c r="F2280" t="s">
        <v>247</v>
      </c>
      <c r="G2280">
        <v>0.11379</v>
      </c>
      <c r="H2280">
        <v>630423.97</v>
      </c>
      <c r="I2280">
        <v>3672375.09</v>
      </c>
      <c r="J2280">
        <v>-69.58</v>
      </c>
      <c r="K2280">
        <v>-69.58</v>
      </c>
      <c r="L2280">
        <v>0</v>
      </c>
      <c r="M2280">
        <v>17081224</v>
      </c>
      <c r="N2280" t="s">
        <v>26</v>
      </c>
      <c r="O2280">
        <v>24</v>
      </c>
      <c r="P2280">
        <v>32</v>
      </c>
      <c r="Q2280">
        <v>5963</v>
      </c>
    </row>
    <row r="2281" spans="1:17" x14ac:dyDescent="0.25">
      <c r="A2281" t="s">
        <v>375</v>
      </c>
      <c r="B2281" t="s">
        <v>334</v>
      </c>
      <c r="C2281" t="s">
        <v>13</v>
      </c>
      <c r="D2281" t="s">
        <v>14</v>
      </c>
      <c r="E2281" t="s">
        <v>252</v>
      </c>
      <c r="F2281" t="s">
        <v>248</v>
      </c>
      <c r="G2281">
        <v>0.11315</v>
      </c>
      <c r="H2281">
        <v>630399.73</v>
      </c>
      <c r="I2281">
        <v>3672375.09</v>
      </c>
      <c r="J2281">
        <v>-69.62</v>
      </c>
      <c r="K2281">
        <v>-69.62</v>
      </c>
      <c r="L2281">
        <v>0</v>
      </c>
      <c r="M2281">
        <v>17072324</v>
      </c>
      <c r="N2281" t="s">
        <v>26</v>
      </c>
      <c r="O2281">
        <v>24</v>
      </c>
      <c r="P2281">
        <v>32</v>
      </c>
      <c r="Q2281">
        <v>5963</v>
      </c>
    </row>
    <row r="2282" spans="1:17" x14ac:dyDescent="0.25">
      <c r="A2282" t="s">
        <v>375</v>
      </c>
      <c r="B2282" t="s">
        <v>334</v>
      </c>
      <c r="C2282" t="s">
        <v>13</v>
      </c>
      <c r="D2282" t="s">
        <v>14</v>
      </c>
      <c r="E2282" t="s">
        <v>252</v>
      </c>
      <c r="F2282" t="s">
        <v>15</v>
      </c>
      <c r="G2282">
        <v>0.11164</v>
      </c>
      <c r="H2282">
        <v>630423.97</v>
      </c>
      <c r="I2282">
        <v>3672375.09</v>
      </c>
      <c r="J2282">
        <v>-69.58</v>
      </c>
      <c r="K2282">
        <v>-69.58</v>
      </c>
      <c r="L2282">
        <v>0</v>
      </c>
      <c r="M2282">
        <v>17071624</v>
      </c>
      <c r="N2282" t="s">
        <v>26</v>
      </c>
      <c r="O2282">
        <v>24</v>
      </c>
      <c r="P2282">
        <v>32</v>
      </c>
      <c r="Q2282">
        <v>5963</v>
      </c>
    </row>
    <row r="2283" spans="1:17" x14ac:dyDescent="0.25">
      <c r="A2283" t="s">
        <v>375</v>
      </c>
      <c r="B2283" t="s">
        <v>334</v>
      </c>
      <c r="C2283" t="s">
        <v>13</v>
      </c>
      <c r="D2283" t="s">
        <v>14</v>
      </c>
      <c r="E2283" t="s">
        <v>253</v>
      </c>
      <c r="F2283" t="s">
        <v>4</v>
      </c>
      <c r="G2283">
        <v>0.11761000000000001</v>
      </c>
      <c r="H2283">
        <v>630399.73</v>
      </c>
      <c r="I2283">
        <v>3672375.09</v>
      </c>
      <c r="J2283">
        <v>-69.62</v>
      </c>
      <c r="K2283">
        <v>-69.62</v>
      </c>
      <c r="L2283">
        <v>0</v>
      </c>
      <c r="M2283">
        <v>17072824</v>
      </c>
      <c r="N2283" t="s">
        <v>26</v>
      </c>
      <c r="O2283">
        <v>24</v>
      </c>
      <c r="P2283">
        <v>32</v>
      </c>
      <c r="Q2283">
        <v>5963</v>
      </c>
    </row>
    <row r="2284" spans="1:17" x14ac:dyDescent="0.25">
      <c r="A2284" t="s">
        <v>375</v>
      </c>
      <c r="B2284" t="s">
        <v>334</v>
      </c>
      <c r="C2284" t="s">
        <v>13</v>
      </c>
      <c r="D2284" t="s">
        <v>14</v>
      </c>
      <c r="E2284" t="s">
        <v>253</v>
      </c>
      <c r="F2284" t="s">
        <v>6</v>
      </c>
      <c r="G2284">
        <v>0.11065</v>
      </c>
      <c r="H2284">
        <v>630423.97</v>
      </c>
      <c r="I2284">
        <v>3672375.09</v>
      </c>
      <c r="J2284">
        <v>-69.58</v>
      </c>
      <c r="K2284">
        <v>-69.58</v>
      </c>
      <c r="L2284">
        <v>0</v>
      </c>
      <c r="M2284">
        <v>17072824</v>
      </c>
      <c r="N2284" t="s">
        <v>26</v>
      </c>
      <c r="O2284">
        <v>24</v>
      </c>
      <c r="P2284">
        <v>32</v>
      </c>
      <c r="Q2284">
        <v>5963</v>
      </c>
    </row>
    <row r="2285" spans="1:17" x14ac:dyDescent="0.25">
      <c r="A2285" t="s">
        <v>375</v>
      </c>
      <c r="B2285" t="s">
        <v>334</v>
      </c>
      <c r="C2285" t="s">
        <v>13</v>
      </c>
      <c r="D2285" t="s">
        <v>14</v>
      </c>
      <c r="E2285" t="s">
        <v>253</v>
      </c>
      <c r="F2285" t="s">
        <v>246</v>
      </c>
      <c r="G2285">
        <v>8.5040000000000004E-2</v>
      </c>
      <c r="H2285">
        <v>630399.73</v>
      </c>
      <c r="I2285">
        <v>3672375.09</v>
      </c>
      <c r="J2285">
        <v>-69.62</v>
      </c>
      <c r="K2285">
        <v>-69.62</v>
      </c>
      <c r="L2285">
        <v>0</v>
      </c>
      <c r="M2285">
        <v>17072324</v>
      </c>
      <c r="N2285" t="s">
        <v>26</v>
      </c>
      <c r="O2285">
        <v>24</v>
      </c>
      <c r="P2285">
        <v>32</v>
      </c>
      <c r="Q2285">
        <v>5963</v>
      </c>
    </row>
    <row r="2286" spans="1:17" x14ac:dyDescent="0.25">
      <c r="A2286" t="s">
        <v>375</v>
      </c>
      <c r="B2286" t="s">
        <v>334</v>
      </c>
      <c r="C2286" t="s">
        <v>13</v>
      </c>
      <c r="D2286" t="s">
        <v>14</v>
      </c>
      <c r="E2286" t="s">
        <v>253</v>
      </c>
      <c r="F2286" t="s">
        <v>247</v>
      </c>
      <c r="G2286">
        <v>8.0930000000000002E-2</v>
      </c>
      <c r="H2286">
        <v>630399.73</v>
      </c>
      <c r="I2286">
        <v>3672375.09</v>
      </c>
      <c r="J2286">
        <v>-69.62</v>
      </c>
      <c r="K2286">
        <v>-69.62</v>
      </c>
      <c r="L2286">
        <v>0</v>
      </c>
      <c r="M2286">
        <v>17070824</v>
      </c>
      <c r="N2286" t="s">
        <v>26</v>
      </c>
      <c r="O2286">
        <v>24</v>
      </c>
      <c r="P2286">
        <v>32</v>
      </c>
      <c r="Q2286">
        <v>5963</v>
      </c>
    </row>
    <row r="2287" spans="1:17" x14ac:dyDescent="0.25">
      <c r="A2287" t="s">
        <v>375</v>
      </c>
      <c r="B2287" t="s">
        <v>334</v>
      </c>
      <c r="C2287" t="s">
        <v>13</v>
      </c>
      <c r="D2287" t="s">
        <v>14</v>
      </c>
      <c r="E2287" t="s">
        <v>253</v>
      </c>
      <c r="F2287" t="s">
        <v>248</v>
      </c>
      <c r="G2287">
        <v>7.6240000000000002E-2</v>
      </c>
      <c r="H2287">
        <v>630399.73</v>
      </c>
      <c r="I2287">
        <v>3672375.09</v>
      </c>
      <c r="J2287">
        <v>-69.62</v>
      </c>
      <c r="K2287">
        <v>-69.62</v>
      </c>
      <c r="L2287">
        <v>0</v>
      </c>
      <c r="M2287">
        <v>17081224</v>
      </c>
      <c r="N2287" t="s">
        <v>26</v>
      </c>
      <c r="O2287">
        <v>24</v>
      </c>
      <c r="P2287">
        <v>32</v>
      </c>
      <c r="Q2287">
        <v>5963</v>
      </c>
    </row>
    <row r="2288" spans="1:17" x14ac:dyDescent="0.25">
      <c r="A2288" t="s">
        <v>375</v>
      </c>
      <c r="B2288" t="s">
        <v>334</v>
      </c>
      <c r="C2288" t="s">
        <v>13</v>
      </c>
      <c r="D2288" t="s">
        <v>14</v>
      </c>
      <c r="E2288" t="s">
        <v>253</v>
      </c>
      <c r="F2288" t="s">
        <v>15</v>
      </c>
      <c r="G2288">
        <v>7.5590000000000004E-2</v>
      </c>
      <c r="H2288">
        <v>630399.73</v>
      </c>
      <c r="I2288">
        <v>3672375.09</v>
      </c>
      <c r="J2288">
        <v>-69.62</v>
      </c>
      <c r="K2288">
        <v>-69.62</v>
      </c>
      <c r="L2288">
        <v>0</v>
      </c>
      <c r="M2288">
        <v>17071624</v>
      </c>
      <c r="N2288" t="s">
        <v>26</v>
      </c>
      <c r="O2288">
        <v>24</v>
      </c>
      <c r="P2288">
        <v>32</v>
      </c>
      <c r="Q2288">
        <v>5963</v>
      </c>
    </row>
    <row r="2289" spans="1:17" x14ac:dyDescent="0.25">
      <c r="A2289" t="s">
        <v>375</v>
      </c>
      <c r="B2289" t="s">
        <v>334</v>
      </c>
      <c r="C2289" t="s">
        <v>13</v>
      </c>
      <c r="D2289" t="s">
        <v>14</v>
      </c>
      <c r="E2289" t="s">
        <v>254</v>
      </c>
      <c r="F2289" t="s">
        <v>4</v>
      </c>
      <c r="G2289">
        <v>0.12745000000000001</v>
      </c>
      <c r="H2289">
        <v>630399.73</v>
      </c>
      <c r="I2289">
        <v>3672375.09</v>
      </c>
      <c r="J2289">
        <v>-69.62</v>
      </c>
      <c r="K2289">
        <v>-69.62</v>
      </c>
      <c r="L2289">
        <v>0</v>
      </c>
      <c r="M2289">
        <v>17072824</v>
      </c>
      <c r="N2289" t="s">
        <v>26</v>
      </c>
      <c r="O2289">
        <v>24</v>
      </c>
      <c r="P2289">
        <v>32</v>
      </c>
      <c r="Q2289">
        <v>5963</v>
      </c>
    </row>
    <row r="2290" spans="1:17" x14ac:dyDescent="0.25">
      <c r="A2290" t="s">
        <v>375</v>
      </c>
      <c r="B2290" t="s">
        <v>334</v>
      </c>
      <c r="C2290" t="s">
        <v>13</v>
      </c>
      <c r="D2290" t="s">
        <v>14</v>
      </c>
      <c r="E2290" t="s">
        <v>254</v>
      </c>
      <c r="F2290" t="s">
        <v>6</v>
      </c>
      <c r="G2290">
        <v>0.12189999999999999</v>
      </c>
      <c r="H2290">
        <v>630399.73</v>
      </c>
      <c r="I2290">
        <v>3672375.09</v>
      </c>
      <c r="J2290">
        <v>-69.62</v>
      </c>
      <c r="K2290">
        <v>-69.62</v>
      </c>
      <c r="L2290">
        <v>0</v>
      </c>
      <c r="M2290">
        <v>17090224</v>
      </c>
      <c r="N2290" t="s">
        <v>26</v>
      </c>
      <c r="O2290">
        <v>24</v>
      </c>
      <c r="P2290">
        <v>32</v>
      </c>
      <c r="Q2290">
        <v>5963</v>
      </c>
    </row>
    <row r="2291" spans="1:17" x14ac:dyDescent="0.25">
      <c r="A2291" t="s">
        <v>375</v>
      </c>
      <c r="B2291" t="s">
        <v>334</v>
      </c>
      <c r="C2291" t="s">
        <v>13</v>
      </c>
      <c r="D2291" t="s">
        <v>14</v>
      </c>
      <c r="E2291" t="s">
        <v>254</v>
      </c>
      <c r="F2291" t="s">
        <v>246</v>
      </c>
      <c r="G2291">
        <v>9.06E-2</v>
      </c>
      <c r="H2291">
        <v>630399.73</v>
      </c>
      <c r="I2291">
        <v>3672375.09</v>
      </c>
      <c r="J2291">
        <v>-69.62</v>
      </c>
      <c r="K2291">
        <v>-69.62</v>
      </c>
      <c r="L2291">
        <v>0</v>
      </c>
      <c r="M2291">
        <v>17062224</v>
      </c>
      <c r="N2291" t="s">
        <v>26</v>
      </c>
      <c r="O2291">
        <v>24</v>
      </c>
      <c r="P2291">
        <v>32</v>
      </c>
      <c r="Q2291">
        <v>5963</v>
      </c>
    </row>
    <row r="2292" spans="1:17" x14ac:dyDescent="0.25">
      <c r="A2292" t="s">
        <v>375</v>
      </c>
      <c r="B2292" t="s">
        <v>334</v>
      </c>
      <c r="C2292" t="s">
        <v>13</v>
      </c>
      <c r="D2292" t="s">
        <v>14</v>
      </c>
      <c r="E2292" t="s">
        <v>254</v>
      </c>
      <c r="F2292" t="s">
        <v>247</v>
      </c>
      <c r="G2292">
        <v>8.7470000000000006E-2</v>
      </c>
      <c r="H2292">
        <v>630399.73</v>
      </c>
      <c r="I2292">
        <v>3672375.09</v>
      </c>
      <c r="J2292">
        <v>-69.62</v>
      </c>
      <c r="K2292">
        <v>-69.62</v>
      </c>
      <c r="L2292">
        <v>0</v>
      </c>
      <c r="M2292">
        <v>17072324</v>
      </c>
      <c r="N2292" t="s">
        <v>26</v>
      </c>
      <c r="O2292">
        <v>24</v>
      </c>
      <c r="P2292">
        <v>32</v>
      </c>
      <c r="Q2292">
        <v>5963</v>
      </c>
    </row>
    <row r="2293" spans="1:17" x14ac:dyDescent="0.25">
      <c r="A2293" t="s">
        <v>375</v>
      </c>
      <c r="B2293" t="s">
        <v>334</v>
      </c>
      <c r="C2293" t="s">
        <v>13</v>
      </c>
      <c r="D2293" t="s">
        <v>14</v>
      </c>
      <c r="E2293" t="s">
        <v>254</v>
      </c>
      <c r="F2293" t="s">
        <v>248</v>
      </c>
      <c r="G2293">
        <v>8.4370000000000001E-2</v>
      </c>
      <c r="H2293">
        <v>630375.49</v>
      </c>
      <c r="I2293">
        <v>3672375.09</v>
      </c>
      <c r="J2293">
        <v>-69.680000000000007</v>
      </c>
      <c r="K2293">
        <v>-69.680000000000007</v>
      </c>
      <c r="L2293">
        <v>0</v>
      </c>
      <c r="M2293">
        <v>17021724</v>
      </c>
      <c r="N2293" t="s">
        <v>26</v>
      </c>
      <c r="O2293">
        <v>24</v>
      </c>
      <c r="P2293">
        <v>32</v>
      </c>
      <c r="Q2293">
        <v>5963</v>
      </c>
    </row>
    <row r="2294" spans="1:17" x14ac:dyDescent="0.25">
      <c r="A2294" t="s">
        <v>375</v>
      </c>
      <c r="B2294" t="s">
        <v>334</v>
      </c>
      <c r="C2294" t="s">
        <v>13</v>
      </c>
      <c r="D2294" t="s">
        <v>14</v>
      </c>
      <c r="E2294" t="s">
        <v>254</v>
      </c>
      <c r="F2294" t="s">
        <v>15</v>
      </c>
      <c r="G2294">
        <v>8.3379999999999996E-2</v>
      </c>
      <c r="H2294">
        <v>630399.73</v>
      </c>
      <c r="I2294">
        <v>3672375.09</v>
      </c>
      <c r="J2294">
        <v>-69.62</v>
      </c>
      <c r="K2294">
        <v>-69.62</v>
      </c>
      <c r="L2294">
        <v>0</v>
      </c>
      <c r="M2294">
        <v>17071824</v>
      </c>
      <c r="N2294" t="s">
        <v>26</v>
      </c>
      <c r="O2294">
        <v>24</v>
      </c>
      <c r="P2294">
        <v>32</v>
      </c>
      <c r="Q2294">
        <v>5963</v>
      </c>
    </row>
    <row r="2295" spans="1:17" x14ac:dyDescent="0.25">
      <c r="A2295" t="s">
        <v>375</v>
      </c>
      <c r="B2295" t="s">
        <v>334</v>
      </c>
      <c r="C2295" t="s">
        <v>13</v>
      </c>
      <c r="D2295" t="s">
        <v>14</v>
      </c>
      <c r="E2295" t="s">
        <v>256</v>
      </c>
      <c r="F2295" t="s">
        <v>4</v>
      </c>
      <c r="G2295">
        <v>3.6839999999999998E-2</v>
      </c>
      <c r="H2295">
        <v>630714.82999999996</v>
      </c>
      <c r="I2295">
        <v>3672256.55</v>
      </c>
      <c r="J2295">
        <v>-68.92</v>
      </c>
      <c r="K2295">
        <v>-68.92</v>
      </c>
      <c r="L2295">
        <v>0</v>
      </c>
      <c r="M2295">
        <v>17051624</v>
      </c>
      <c r="N2295" t="s">
        <v>26</v>
      </c>
      <c r="O2295">
        <v>24</v>
      </c>
      <c r="P2295">
        <v>32</v>
      </c>
      <c r="Q2295">
        <v>5963</v>
      </c>
    </row>
    <row r="2296" spans="1:17" x14ac:dyDescent="0.25">
      <c r="A2296" t="s">
        <v>375</v>
      </c>
      <c r="B2296" t="s">
        <v>334</v>
      </c>
      <c r="C2296" t="s">
        <v>13</v>
      </c>
      <c r="D2296" t="s">
        <v>14</v>
      </c>
      <c r="E2296" t="s">
        <v>256</v>
      </c>
      <c r="F2296" t="s">
        <v>6</v>
      </c>
      <c r="G2296">
        <v>3.082E-2</v>
      </c>
      <c r="H2296">
        <v>630714.82999999996</v>
      </c>
      <c r="I2296">
        <v>3672232.85</v>
      </c>
      <c r="J2296">
        <v>-68.91</v>
      </c>
      <c r="K2296">
        <v>-68.91</v>
      </c>
      <c r="L2296">
        <v>0</v>
      </c>
      <c r="M2296">
        <v>17051624</v>
      </c>
      <c r="N2296" t="s">
        <v>26</v>
      </c>
      <c r="O2296">
        <v>24</v>
      </c>
      <c r="P2296">
        <v>32</v>
      </c>
      <c r="Q2296">
        <v>5963</v>
      </c>
    </row>
    <row r="2297" spans="1:17" x14ac:dyDescent="0.25">
      <c r="A2297" t="s">
        <v>375</v>
      </c>
      <c r="B2297" t="s">
        <v>334</v>
      </c>
      <c r="C2297" t="s">
        <v>13</v>
      </c>
      <c r="D2297" t="s">
        <v>14</v>
      </c>
      <c r="E2297" t="s">
        <v>256</v>
      </c>
      <c r="F2297" t="s">
        <v>246</v>
      </c>
      <c r="G2297">
        <v>2.9440000000000001E-2</v>
      </c>
      <c r="H2297">
        <v>630714.82999999996</v>
      </c>
      <c r="I2297">
        <v>3672232.85</v>
      </c>
      <c r="J2297">
        <v>-68.91</v>
      </c>
      <c r="K2297">
        <v>-68.91</v>
      </c>
      <c r="L2297">
        <v>0</v>
      </c>
      <c r="M2297">
        <v>17081524</v>
      </c>
      <c r="N2297" t="s">
        <v>26</v>
      </c>
      <c r="O2297">
        <v>24</v>
      </c>
      <c r="P2297">
        <v>32</v>
      </c>
      <c r="Q2297">
        <v>5963</v>
      </c>
    </row>
    <row r="2298" spans="1:17" x14ac:dyDescent="0.25">
      <c r="A2298" t="s">
        <v>375</v>
      </c>
      <c r="B2298" t="s">
        <v>334</v>
      </c>
      <c r="C2298" t="s">
        <v>13</v>
      </c>
      <c r="D2298" t="s">
        <v>14</v>
      </c>
      <c r="E2298" t="s">
        <v>256</v>
      </c>
      <c r="F2298" t="s">
        <v>247</v>
      </c>
      <c r="G2298">
        <v>2.8879999999999999E-2</v>
      </c>
      <c r="H2298">
        <v>630714.82999999996</v>
      </c>
      <c r="I2298">
        <v>3672232.85</v>
      </c>
      <c r="J2298">
        <v>-68.91</v>
      </c>
      <c r="K2298">
        <v>-68.91</v>
      </c>
      <c r="L2298">
        <v>0</v>
      </c>
      <c r="M2298">
        <v>17042424</v>
      </c>
      <c r="N2298" t="s">
        <v>26</v>
      </c>
      <c r="O2298">
        <v>24</v>
      </c>
      <c r="P2298">
        <v>32</v>
      </c>
      <c r="Q2298">
        <v>5963</v>
      </c>
    </row>
    <row r="2299" spans="1:17" x14ac:dyDescent="0.25">
      <c r="A2299" t="s">
        <v>375</v>
      </c>
      <c r="B2299" t="s">
        <v>334</v>
      </c>
      <c r="C2299" t="s">
        <v>13</v>
      </c>
      <c r="D2299" t="s">
        <v>14</v>
      </c>
      <c r="E2299" t="s">
        <v>256</v>
      </c>
      <c r="F2299" t="s">
        <v>248</v>
      </c>
      <c r="G2299">
        <v>2.8549999999999999E-2</v>
      </c>
      <c r="H2299">
        <v>630714.82999999996</v>
      </c>
      <c r="I2299">
        <v>3672232.85</v>
      </c>
      <c r="J2299">
        <v>-68.91</v>
      </c>
      <c r="K2299">
        <v>-68.91</v>
      </c>
      <c r="L2299">
        <v>0</v>
      </c>
      <c r="M2299">
        <v>17052524</v>
      </c>
      <c r="N2299" t="s">
        <v>26</v>
      </c>
      <c r="O2299">
        <v>24</v>
      </c>
      <c r="P2299">
        <v>32</v>
      </c>
      <c r="Q2299">
        <v>5963</v>
      </c>
    </row>
    <row r="2300" spans="1:17" x14ac:dyDescent="0.25">
      <c r="A2300" t="s">
        <v>375</v>
      </c>
      <c r="B2300" t="s">
        <v>334</v>
      </c>
      <c r="C2300" t="s">
        <v>13</v>
      </c>
      <c r="D2300" t="s">
        <v>14</v>
      </c>
      <c r="E2300" t="s">
        <v>256</v>
      </c>
      <c r="F2300" t="s">
        <v>15</v>
      </c>
      <c r="G2300">
        <v>2.8289999999999999E-2</v>
      </c>
      <c r="H2300">
        <v>630714.82999999996</v>
      </c>
      <c r="I2300">
        <v>3672232.85</v>
      </c>
      <c r="J2300">
        <v>-68.91</v>
      </c>
      <c r="K2300">
        <v>-68.91</v>
      </c>
      <c r="L2300">
        <v>0</v>
      </c>
      <c r="M2300">
        <v>17022624</v>
      </c>
      <c r="N2300" t="s">
        <v>26</v>
      </c>
      <c r="O2300">
        <v>24</v>
      </c>
      <c r="P2300">
        <v>32</v>
      </c>
      <c r="Q2300">
        <v>5963</v>
      </c>
    </row>
    <row r="2301" spans="1:17" x14ac:dyDescent="0.25">
      <c r="A2301" t="s">
        <v>375</v>
      </c>
      <c r="B2301" t="s">
        <v>334</v>
      </c>
      <c r="C2301" t="s">
        <v>13</v>
      </c>
      <c r="D2301" t="s">
        <v>14</v>
      </c>
      <c r="E2301" t="s">
        <v>125</v>
      </c>
      <c r="F2301" t="s">
        <v>4</v>
      </c>
      <c r="G2301">
        <v>0.44285999999999998</v>
      </c>
      <c r="H2301">
        <v>630714.82999999996</v>
      </c>
      <c r="I2301">
        <v>3672209.14</v>
      </c>
      <c r="J2301">
        <v>-68.89</v>
      </c>
      <c r="K2301">
        <v>-68.89</v>
      </c>
      <c r="L2301">
        <v>0</v>
      </c>
      <c r="M2301">
        <v>17081524</v>
      </c>
      <c r="N2301" t="s">
        <v>26</v>
      </c>
      <c r="O2301">
        <v>24</v>
      </c>
      <c r="P2301">
        <v>32</v>
      </c>
      <c r="Q2301">
        <v>5963</v>
      </c>
    </row>
    <row r="2302" spans="1:17" x14ac:dyDescent="0.25">
      <c r="A2302" t="s">
        <v>375</v>
      </c>
      <c r="B2302" t="s">
        <v>334</v>
      </c>
      <c r="C2302" t="s">
        <v>13</v>
      </c>
      <c r="D2302" t="s">
        <v>14</v>
      </c>
      <c r="E2302" t="s">
        <v>125</v>
      </c>
      <c r="F2302" t="s">
        <v>6</v>
      </c>
      <c r="G2302">
        <v>0.39967000000000003</v>
      </c>
      <c r="H2302">
        <v>630714.82999999996</v>
      </c>
      <c r="I2302">
        <v>3672232.85</v>
      </c>
      <c r="J2302">
        <v>-68.91</v>
      </c>
      <c r="K2302">
        <v>-68.91</v>
      </c>
      <c r="L2302">
        <v>0</v>
      </c>
      <c r="M2302">
        <v>17050624</v>
      </c>
      <c r="N2302" t="s">
        <v>26</v>
      </c>
      <c r="O2302">
        <v>24</v>
      </c>
      <c r="P2302">
        <v>32</v>
      </c>
      <c r="Q2302">
        <v>5963</v>
      </c>
    </row>
    <row r="2303" spans="1:17" x14ac:dyDescent="0.25">
      <c r="A2303" t="s">
        <v>375</v>
      </c>
      <c r="B2303" t="s">
        <v>334</v>
      </c>
      <c r="C2303" t="s">
        <v>13</v>
      </c>
      <c r="D2303" t="s">
        <v>14</v>
      </c>
      <c r="E2303" t="s">
        <v>125</v>
      </c>
      <c r="F2303" t="s">
        <v>246</v>
      </c>
      <c r="G2303">
        <v>0.35335</v>
      </c>
      <c r="H2303">
        <v>630714.82999999996</v>
      </c>
      <c r="I2303">
        <v>3672209.14</v>
      </c>
      <c r="J2303">
        <v>-68.89</v>
      </c>
      <c r="K2303">
        <v>-68.89</v>
      </c>
      <c r="L2303">
        <v>0</v>
      </c>
      <c r="M2303">
        <v>17061124</v>
      </c>
      <c r="N2303" t="s">
        <v>26</v>
      </c>
      <c r="O2303">
        <v>24</v>
      </c>
      <c r="P2303">
        <v>32</v>
      </c>
      <c r="Q2303">
        <v>5963</v>
      </c>
    </row>
    <row r="2304" spans="1:17" x14ac:dyDescent="0.25">
      <c r="A2304" t="s">
        <v>375</v>
      </c>
      <c r="B2304" t="s">
        <v>334</v>
      </c>
      <c r="C2304" t="s">
        <v>13</v>
      </c>
      <c r="D2304" t="s">
        <v>14</v>
      </c>
      <c r="E2304" t="s">
        <v>125</v>
      </c>
      <c r="F2304" t="s">
        <v>247</v>
      </c>
      <c r="G2304">
        <v>0.32100000000000001</v>
      </c>
      <c r="H2304">
        <v>630714.82999999996</v>
      </c>
      <c r="I2304">
        <v>3672209.14</v>
      </c>
      <c r="J2304">
        <v>-68.89</v>
      </c>
      <c r="K2304">
        <v>-68.89</v>
      </c>
      <c r="L2304">
        <v>0</v>
      </c>
      <c r="M2304">
        <v>17051524</v>
      </c>
      <c r="N2304" t="s">
        <v>26</v>
      </c>
      <c r="O2304">
        <v>24</v>
      </c>
      <c r="P2304">
        <v>32</v>
      </c>
      <c r="Q2304">
        <v>5963</v>
      </c>
    </row>
    <row r="2305" spans="1:17" x14ac:dyDescent="0.25">
      <c r="A2305" t="s">
        <v>375</v>
      </c>
      <c r="B2305" t="s">
        <v>334</v>
      </c>
      <c r="C2305" t="s">
        <v>13</v>
      </c>
      <c r="D2305" t="s">
        <v>14</v>
      </c>
      <c r="E2305" t="s">
        <v>125</v>
      </c>
      <c r="F2305" t="s">
        <v>248</v>
      </c>
      <c r="G2305">
        <v>0.31286000000000003</v>
      </c>
      <c r="H2305">
        <v>630714.82999999996</v>
      </c>
      <c r="I2305">
        <v>3672232.85</v>
      </c>
      <c r="J2305">
        <v>-68.91</v>
      </c>
      <c r="K2305">
        <v>-68.91</v>
      </c>
      <c r="L2305">
        <v>0</v>
      </c>
      <c r="M2305">
        <v>17061024</v>
      </c>
      <c r="N2305" t="s">
        <v>26</v>
      </c>
      <c r="O2305">
        <v>24</v>
      </c>
      <c r="P2305">
        <v>32</v>
      </c>
      <c r="Q2305">
        <v>5963</v>
      </c>
    </row>
    <row r="2306" spans="1:17" x14ac:dyDescent="0.25">
      <c r="A2306" t="s">
        <v>375</v>
      </c>
      <c r="B2306" t="s">
        <v>334</v>
      </c>
      <c r="C2306" t="s">
        <v>13</v>
      </c>
      <c r="D2306" t="s">
        <v>14</v>
      </c>
      <c r="E2306" t="s">
        <v>125</v>
      </c>
      <c r="F2306" t="s">
        <v>15</v>
      </c>
      <c r="G2306">
        <v>0.30814000000000002</v>
      </c>
      <c r="H2306">
        <v>630714.82999999996</v>
      </c>
      <c r="I2306">
        <v>3672209.14</v>
      </c>
      <c r="J2306">
        <v>-68.89</v>
      </c>
      <c r="K2306">
        <v>-68.89</v>
      </c>
      <c r="L2306">
        <v>0</v>
      </c>
      <c r="M2306">
        <v>17052524</v>
      </c>
      <c r="N2306" t="s">
        <v>26</v>
      </c>
      <c r="O2306">
        <v>24</v>
      </c>
      <c r="P2306">
        <v>32</v>
      </c>
      <c r="Q2306">
        <v>5963</v>
      </c>
    </row>
    <row r="2307" spans="1:17" x14ac:dyDescent="0.25">
      <c r="A2307" t="s">
        <v>375</v>
      </c>
      <c r="B2307" t="s">
        <v>334</v>
      </c>
      <c r="C2307" t="s">
        <v>13</v>
      </c>
      <c r="D2307" t="s">
        <v>14</v>
      </c>
      <c r="E2307" t="s">
        <v>128</v>
      </c>
      <c r="F2307" t="s">
        <v>4</v>
      </c>
      <c r="G2307">
        <v>0.47538999999999998</v>
      </c>
      <c r="H2307">
        <v>630714.82999999996</v>
      </c>
      <c r="I2307">
        <v>3672209.14</v>
      </c>
      <c r="J2307">
        <v>-68.89</v>
      </c>
      <c r="K2307">
        <v>-68.89</v>
      </c>
      <c r="L2307">
        <v>0</v>
      </c>
      <c r="M2307">
        <v>17081524</v>
      </c>
      <c r="N2307" t="s">
        <v>26</v>
      </c>
      <c r="O2307">
        <v>24</v>
      </c>
      <c r="P2307">
        <v>32</v>
      </c>
      <c r="Q2307">
        <v>5963</v>
      </c>
    </row>
    <row r="2308" spans="1:17" x14ac:dyDescent="0.25">
      <c r="A2308" t="s">
        <v>375</v>
      </c>
      <c r="B2308" t="s">
        <v>334</v>
      </c>
      <c r="C2308" t="s">
        <v>13</v>
      </c>
      <c r="D2308" t="s">
        <v>14</v>
      </c>
      <c r="E2308" t="s">
        <v>128</v>
      </c>
      <c r="F2308" t="s">
        <v>6</v>
      </c>
      <c r="G2308">
        <v>0.42453000000000002</v>
      </c>
      <c r="H2308">
        <v>630714.82999999996</v>
      </c>
      <c r="I2308">
        <v>3672209.14</v>
      </c>
      <c r="J2308">
        <v>-68.89</v>
      </c>
      <c r="K2308">
        <v>-68.89</v>
      </c>
      <c r="L2308">
        <v>0</v>
      </c>
      <c r="M2308">
        <v>17050624</v>
      </c>
      <c r="N2308" t="s">
        <v>26</v>
      </c>
      <c r="O2308">
        <v>24</v>
      </c>
      <c r="P2308">
        <v>32</v>
      </c>
      <c r="Q2308">
        <v>5963</v>
      </c>
    </row>
    <row r="2309" spans="1:17" x14ac:dyDescent="0.25">
      <c r="A2309" t="s">
        <v>375</v>
      </c>
      <c r="B2309" t="s">
        <v>334</v>
      </c>
      <c r="C2309" t="s">
        <v>13</v>
      </c>
      <c r="D2309" t="s">
        <v>14</v>
      </c>
      <c r="E2309" t="s">
        <v>128</v>
      </c>
      <c r="F2309" t="s">
        <v>246</v>
      </c>
      <c r="G2309">
        <v>0.38725999999999999</v>
      </c>
      <c r="H2309">
        <v>630714.82999999996</v>
      </c>
      <c r="I2309">
        <v>3672232.85</v>
      </c>
      <c r="J2309">
        <v>-68.91</v>
      </c>
      <c r="K2309">
        <v>-68.91</v>
      </c>
      <c r="L2309">
        <v>0</v>
      </c>
      <c r="M2309">
        <v>17081524</v>
      </c>
      <c r="N2309" t="s">
        <v>26</v>
      </c>
      <c r="O2309">
        <v>24</v>
      </c>
      <c r="P2309">
        <v>32</v>
      </c>
      <c r="Q2309">
        <v>5963</v>
      </c>
    </row>
    <row r="2310" spans="1:17" x14ac:dyDescent="0.25">
      <c r="A2310" t="s">
        <v>375</v>
      </c>
      <c r="B2310" t="s">
        <v>334</v>
      </c>
      <c r="C2310" t="s">
        <v>13</v>
      </c>
      <c r="D2310" t="s">
        <v>14</v>
      </c>
      <c r="E2310" t="s">
        <v>128</v>
      </c>
      <c r="F2310" t="s">
        <v>247</v>
      </c>
      <c r="G2310">
        <v>0.34789999999999999</v>
      </c>
      <c r="H2310">
        <v>630714.82999999996</v>
      </c>
      <c r="I2310">
        <v>3672209.14</v>
      </c>
      <c r="J2310">
        <v>-68.89</v>
      </c>
      <c r="K2310">
        <v>-68.89</v>
      </c>
      <c r="L2310">
        <v>0</v>
      </c>
      <c r="M2310">
        <v>17052524</v>
      </c>
      <c r="N2310" t="s">
        <v>26</v>
      </c>
      <c r="O2310">
        <v>24</v>
      </c>
      <c r="P2310">
        <v>32</v>
      </c>
      <c r="Q2310">
        <v>5963</v>
      </c>
    </row>
    <row r="2311" spans="1:17" x14ac:dyDescent="0.25">
      <c r="A2311" t="s">
        <v>375</v>
      </c>
      <c r="B2311" t="s">
        <v>334</v>
      </c>
      <c r="C2311" t="s">
        <v>13</v>
      </c>
      <c r="D2311" t="s">
        <v>14</v>
      </c>
      <c r="E2311" t="s">
        <v>128</v>
      </c>
      <c r="F2311" t="s">
        <v>248</v>
      </c>
      <c r="G2311">
        <v>0.34072000000000002</v>
      </c>
      <c r="H2311">
        <v>630714.82999999996</v>
      </c>
      <c r="I2311">
        <v>3672232.85</v>
      </c>
      <c r="J2311">
        <v>-68.91</v>
      </c>
      <c r="K2311">
        <v>-68.91</v>
      </c>
      <c r="L2311">
        <v>0</v>
      </c>
      <c r="M2311">
        <v>17061024</v>
      </c>
      <c r="N2311" t="s">
        <v>26</v>
      </c>
      <c r="O2311">
        <v>24</v>
      </c>
      <c r="P2311">
        <v>32</v>
      </c>
      <c r="Q2311">
        <v>5963</v>
      </c>
    </row>
    <row r="2312" spans="1:17" x14ac:dyDescent="0.25">
      <c r="A2312" t="s">
        <v>375</v>
      </c>
      <c r="B2312" t="s">
        <v>334</v>
      </c>
      <c r="C2312" t="s">
        <v>13</v>
      </c>
      <c r="D2312" t="s">
        <v>14</v>
      </c>
      <c r="E2312" t="s">
        <v>128</v>
      </c>
      <c r="F2312" t="s">
        <v>15</v>
      </c>
      <c r="G2312">
        <v>0.33966000000000002</v>
      </c>
      <c r="H2312">
        <v>630714.82999999996</v>
      </c>
      <c r="I2312">
        <v>3672209.14</v>
      </c>
      <c r="J2312">
        <v>-68.89</v>
      </c>
      <c r="K2312">
        <v>-68.89</v>
      </c>
      <c r="L2312">
        <v>0</v>
      </c>
      <c r="M2312">
        <v>17102024</v>
      </c>
      <c r="N2312" t="s">
        <v>26</v>
      </c>
      <c r="O2312">
        <v>24</v>
      </c>
      <c r="P2312">
        <v>32</v>
      </c>
      <c r="Q2312">
        <v>5963</v>
      </c>
    </row>
    <row r="2313" spans="1:17" x14ac:dyDescent="0.25">
      <c r="A2313" t="s">
        <v>375</v>
      </c>
      <c r="B2313" t="s">
        <v>334</v>
      </c>
      <c r="C2313" t="s">
        <v>13</v>
      </c>
      <c r="D2313" t="s">
        <v>14</v>
      </c>
      <c r="E2313" t="s">
        <v>129</v>
      </c>
      <c r="F2313" t="s">
        <v>4</v>
      </c>
      <c r="G2313">
        <v>0.49739</v>
      </c>
      <c r="H2313">
        <v>630714.82999999996</v>
      </c>
      <c r="I2313">
        <v>3672185.43</v>
      </c>
      <c r="J2313">
        <v>-68.89</v>
      </c>
      <c r="K2313">
        <v>-68.89</v>
      </c>
      <c r="L2313">
        <v>0</v>
      </c>
      <c r="M2313">
        <v>17081524</v>
      </c>
      <c r="N2313" t="s">
        <v>26</v>
      </c>
      <c r="O2313">
        <v>24</v>
      </c>
      <c r="P2313">
        <v>32</v>
      </c>
      <c r="Q2313">
        <v>5963</v>
      </c>
    </row>
    <row r="2314" spans="1:17" x14ac:dyDescent="0.25">
      <c r="A2314" t="s">
        <v>375</v>
      </c>
      <c r="B2314" t="s">
        <v>334</v>
      </c>
      <c r="C2314" t="s">
        <v>13</v>
      </c>
      <c r="D2314" t="s">
        <v>14</v>
      </c>
      <c r="E2314" t="s">
        <v>129</v>
      </c>
      <c r="F2314" t="s">
        <v>6</v>
      </c>
      <c r="G2314">
        <v>0.44993</v>
      </c>
      <c r="H2314">
        <v>630714.82999999996</v>
      </c>
      <c r="I2314">
        <v>3672209.14</v>
      </c>
      <c r="J2314">
        <v>-68.89</v>
      </c>
      <c r="K2314">
        <v>-68.89</v>
      </c>
      <c r="L2314">
        <v>0</v>
      </c>
      <c r="M2314">
        <v>17050624</v>
      </c>
      <c r="N2314" t="s">
        <v>26</v>
      </c>
      <c r="O2314">
        <v>24</v>
      </c>
      <c r="P2314">
        <v>32</v>
      </c>
      <c r="Q2314">
        <v>5963</v>
      </c>
    </row>
    <row r="2315" spans="1:17" x14ac:dyDescent="0.25">
      <c r="A2315" t="s">
        <v>375</v>
      </c>
      <c r="B2315" t="s">
        <v>334</v>
      </c>
      <c r="C2315" t="s">
        <v>13</v>
      </c>
      <c r="D2315" t="s">
        <v>14</v>
      </c>
      <c r="E2315" t="s">
        <v>129</v>
      </c>
      <c r="F2315" t="s">
        <v>246</v>
      </c>
      <c r="G2315">
        <v>0.44214999999999999</v>
      </c>
      <c r="H2315">
        <v>630714.82999999996</v>
      </c>
      <c r="I2315">
        <v>3672209.14</v>
      </c>
      <c r="J2315">
        <v>-68.89</v>
      </c>
      <c r="K2315">
        <v>-68.89</v>
      </c>
      <c r="L2315">
        <v>0</v>
      </c>
      <c r="M2315">
        <v>17102024</v>
      </c>
      <c r="N2315" t="s">
        <v>26</v>
      </c>
      <c r="O2315">
        <v>24</v>
      </c>
      <c r="P2315">
        <v>32</v>
      </c>
      <c r="Q2315">
        <v>5963</v>
      </c>
    </row>
    <row r="2316" spans="1:17" x14ac:dyDescent="0.25">
      <c r="A2316" t="s">
        <v>375</v>
      </c>
      <c r="B2316" t="s">
        <v>334</v>
      </c>
      <c r="C2316" t="s">
        <v>13</v>
      </c>
      <c r="D2316" t="s">
        <v>14</v>
      </c>
      <c r="E2316" t="s">
        <v>129</v>
      </c>
      <c r="F2316" t="s">
        <v>247</v>
      </c>
      <c r="G2316">
        <v>0.39389999999999997</v>
      </c>
      <c r="H2316">
        <v>630714.82999999996</v>
      </c>
      <c r="I2316">
        <v>3672209.14</v>
      </c>
      <c r="J2316">
        <v>-68.89</v>
      </c>
      <c r="K2316">
        <v>-68.89</v>
      </c>
      <c r="L2316">
        <v>0</v>
      </c>
      <c r="M2316">
        <v>17061024</v>
      </c>
      <c r="N2316" t="s">
        <v>26</v>
      </c>
      <c r="O2316">
        <v>24</v>
      </c>
      <c r="P2316">
        <v>32</v>
      </c>
      <c r="Q2316">
        <v>5963</v>
      </c>
    </row>
    <row r="2317" spans="1:17" x14ac:dyDescent="0.25">
      <c r="A2317" t="s">
        <v>375</v>
      </c>
      <c r="B2317" t="s">
        <v>334</v>
      </c>
      <c r="C2317" t="s">
        <v>13</v>
      </c>
      <c r="D2317" t="s">
        <v>14</v>
      </c>
      <c r="E2317" t="s">
        <v>129</v>
      </c>
      <c r="F2317" t="s">
        <v>248</v>
      </c>
      <c r="G2317">
        <v>0.37601000000000001</v>
      </c>
      <c r="H2317">
        <v>630714.82999999996</v>
      </c>
      <c r="I2317">
        <v>3672185.43</v>
      </c>
      <c r="J2317">
        <v>-68.89</v>
      </c>
      <c r="K2317">
        <v>-68.89</v>
      </c>
      <c r="L2317">
        <v>0</v>
      </c>
      <c r="M2317">
        <v>17042424</v>
      </c>
      <c r="N2317" t="s">
        <v>26</v>
      </c>
      <c r="O2317">
        <v>24</v>
      </c>
      <c r="P2317">
        <v>32</v>
      </c>
      <c r="Q2317">
        <v>5963</v>
      </c>
    </row>
    <row r="2318" spans="1:17" x14ac:dyDescent="0.25">
      <c r="A2318" t="s">
        <v>375</v>
      </c>
      <c r="B2318" t="s">
        <v>334</v>
      </c>
      <c r="C2318" t="s">
        <v>13</v>
      </c>
      <c r="D2318" t="s">
        <v>14</v>
      </c>
      <c r="E2318" t="s">
        <v>129</v>
      </c>
      <c r="F2318" t="s">
        <v>15</v>
      </c>
      <c r="G2318">
        <v>0.36871999999999999</v>
      </c>
      <c r="H2318">
        <v>630714.82999999996</v>
      </c>
      <c r="I2318">
        <v>3672185.43</v>
      </c>
      <c r="J2318">
        <v>-68.89</v>
      </c>
      <c r="K2318">
        <v>-68.89</v>
      </c>
      <c r="L2318">
        <v>0</v>
      </c>
      <c r="M2318">
        <v>17061024</v>
      </c>
      <c r="N2318" t="s">
        <v>26</v>
      </c>
      <c r="O2318">
        <v>24</v>
      </c>
      <c r="P2318">
        <v>32</v>
      </c>
      <c r="Q2318">
        <v>5963</v>
      </c>
    </row>
    <row r="2319" spans="1:17" x14ac:dyDescent="0.25">
      <c r="A2319" t="s">
        <v>375</v>
      </c>
      <c r="B2319" t="s">
        <v>334</v>
      </c>
      <c r="C2319" t="s">
        <v>13</v>
      </c>
      <c r="D2319" t="s">
        <v>14</v>
      </c>
      <c r="E2319" t="s">
        <v>130</v>
      </c>
      <c r="F2319" t="s">
        <v>4</v>
      </c>
      <c r="G2319">
        <v>0.59894999999999998</v>
      </c>
      <c r="H2319">
        <v>630520.92000000004</v>
      </c>
      <c r="I2319">
        <v>3671995.77</v>
      </c>
      <c r="J2319">
        <v>-69.150000000000006</v>
      </c>
      <c r="K2319">
        <v>-69.150000000000006</v>
      </c>
      <c r="L2319">
        <v>0</v>
      </c>
      <c r="M2319">
        <v>17122124</v>
      </c>
      <c r="N2319" t="s">
        <v>26</v>
      </c>
      <c r="O2319">
        <v>24</v>
      </c>
      <c r="P2319">
        <v>32</v>
      </c>
      <c r="Q2319">
        <v>5963</v>
      </c>
    </row>
    <row r="2320" spans="1:17" x14ac:dyDescent="0.25">
      <c r="A2320" t="s">
        <v>375</v>
      </c>
      <c r="B2320" t="s">
        <v>334</v>
      </c>
      <c r="C2320" t="s">
        <v>13</v>
      </c>
      <c r="D2320" t="s">
        <v>14</v>
      </c>
      <c r="E2320" t="s">
        <v>130</v>
      </c>
      <c r="F2320" t="s">
        <v>6</v>
      </c>
      <c r="G2320">
        <v>0.48042000000000001</v>
      </c>
      <c r="H2320">
        <v>630520.92000000004</v>
      </c>
      <c r="I2320">
        <v>3671995.77</v>
      </c>
      <c r="J2320">
        <v>-69.150000000000006</v>
      </c>
      <c r="K2320">
        <v>-69.150000000000006</v>
      </c>
      <c r="L2320">
        <v>0</v>
      </c>
      <c r="M2320">
        <v>17121724</v>
      </c>
      <c r="N2320" t="s">
        <v>26</v>
      </c>
      <c r="O2320">
        <v>24</v>
      </c>
      <c r="P2320">
        <v>32</v>
      </c>
      <c r="Q2320">
        <v>5963</v>
      </c>
    </row>
    <row r="2321" spans="1:17" x14ac:dyDescent="0.25">
      <c r="A2321" t="s">
        <v>375</v>
      </c>
      <c r="B2321" t="s">
        <v>334</v>
      </c>
      <c r="C2321" t="s">
        <v>13</v>
      </c>
      <c r="D2321" t="s">
        <v>14</v>
      </c>
      <c r="E2321" t="s">
        <v>130</v>
      </c>
      <c r="F2321" t="s">
        <v>246</v>
      </c>
      <c r="G2321">
        <v>0.45072000000000001</v>
      </c>
      <c r="H2321">
        <v>630725</v>
      </c>
      <c r="I2321">
        <v>3672200</v>
      </c>
      <c r="J2321">
        <v>-68.87</v>
      </c>
      <c r="K2321">
        <v>-68.87</v>
      </c>
      <c r="L2321">
        <v>0</v>
      </c>
      <c r="M2321">
        <v>17050624</v>
      </c>
      <c r="N2321" t="s">
        <v>26</v>
      </c>
      <c r="O2321">
        <v>24</v>
      </c>
      <c r="P2321">
        <v>32</v>
      </c>
      <c r="Q2321">
        <v>5963</v>
      </c>
    </row>
    <row r="2322" spans="1:17" x14ac:dyDescent="0.25">
      <c r="A2322" t="s">
        <v>375</v>
      </c>
      <c r="B2322" t="s">
        <v>334</v>
      </c>
      <c r="C2322" t="s">
        <v>13</v>
      </c>
      <c r="D2322" t="s">
        <v>14</v>
      </c>
      <c r="E2322" t="s">
        <v>130</v>
      </c>
      <c r="F2322" t="s">
        <v>247</v>
      </c>
      <c r="G2322">
        <v>0.43231000000000003</v>
      </c>
      <c r="H2322">
        <v>630714.82999999996</v>
      </c>
      <c r="I2322">
        <v>3672209.14</v>
      </c>
      <c r="J2322">
        <v>-68.89</v>
      </c>
      <c r="K2322">
        <v>-68.89</v>
      </c>
      <c r="L2322">
        <v>0</v>
      </c>
      <c r="M2322">
        <v>17050624</v>
      </c>
      <c r="N2322" t="s">
        <v>26</v>
      </c>
      <c r="O2322">
        <v>24</v>
      </c>
      <c r="P2322">
        <v>32</v>
      </c>
      <c r="Q2322">
        <v>5963</v>
      </c>
    </row>
    <row r="2323" spans="1:17" x14ac:dyDescent="0.25">
      <c r="A2323" t="s">
        <v>375</v>
      </c>
      <c r="B2323" t="s">
        <v>334</v>
      </c>
      <c r="C2323" t="s">
        <v>13</v>
      </c>
      <c r="D2323" t="s">
        <v>14</v>
      </c>
      <c r="E2323" t="s">
        <v>130</v>
      </c>
      <c r="F2323" t="s">
        <v>248</v>
      </c>
      <c r="G2323">
        <v>0.41909999999999997</v>
      </c>
      <c r="H2323">
        <v>630714.82999999996</v>
      </c>
      <c r="I2323">
        <v>3672209.14</v>
      </c>
      <c r="J2323">
        <v>-68.89</v>
      </c>
      <c r="K2323">
        <v>-68.89</v>
      </c>
      <c r="L2323">
        <v>0</v>
      </c>
      <c r="M2323">
        <v>17061024</v>
      </c>
      <c r="N2323" t="s">
        <v>26</v>
      </c>
      <c r="O2323">
        <v>24</v>
      </c>
      <c r="P2323">
        <v>32</v>
      </c>
      <c r="Q2323">
        <v>5963</v>
      </c>
    </row>
    <row r="2324" spans="1:17" x14ac:dyDescent="0.25">
      <c r="A2324" t="s">
        <v>375</v>
      </c>
      <c r="B2324" t="s">
        <v>334</v>
      </c>
      <c r="C2324" t="s">
        <v>13</v>
      </c>
      <c r="D2324" t="s">
        <v>14</v>
      </c>
      <c r="E2324" t="s">
        <v>130</v>
      </c>
      <c r="F2324" t="s">
        <v>15</v>
      </c>
      <c r="G2324">
        <v>0.40462999999999999</v>
      </c>
      <c r="H2324">
        <v>630714.82999999996</v>
      </c>
      <c r="I2324">
        <v>3672185.43</v>
      </c>
      <c r="J2324">
        <v>-68.89</v>
      </c>
      <c r="K2324">
        <v>-68.89</v>
      </c>
      <c r="L2324">
        <v>0</v>
      </c>
      <c r="M2324">
        <v>17061124</v>
      </c>
      <c r="N2324" t="s">
        <v>26</v>
      </c>
      <c r="O2324">
        <v>24</v>
      </c>
      <c r="P2324">
        <v>32</v>
      </c>
      <c r="Q2324">
        <v>5963</v>
      </c>
    </row>
    <row r="2325" spans="1:17" x14ac:dyDescent="0.25">
      <c r="A2325" t="s">
        <v>375</v>
      </c>
      <c r="B2325" t="s">
        <v>334</v>
      </c>
      <c r="C2325" t="s">
        <v>13</v>
      </c>
      <c r="D2325" t="s">
        <v>14</v>
      </c>
      <c r="E2325" t="s">
        <v>131</v>
      </c>
      <c r="F2325" t="s">
        <v>4</v>
      </c>
      <c r="G2325">
        <v>0.66476999999999997</v>
      </c>
      <c r="H2325">
        <v>630520.92000000004</v>
      </c>
      <c r="I2325">
        <v>3671995.77</v>
      </c>
      <c r="J2325">
        <v>-69.150000000000006</v>
      </c>
      <c r="K2325">
        <v>-69.150000000000006</v>
      </c>
      <c r="L2325">
        <v>0</v>
      </c>
      <c r="M2325">
        <v>17122124</v>
      </c>
      <c r="N2325" t="s">
        <v>26</v>
      </c>
      <c r="O2325">
        <v>24</v>
      </c>
      <c r="P2325">
        <v>32</v>
      </c>
      <c r="Q2325">
        <v>5963</v>
      </c>
    </row>
    <row r="2326" spans="1:17" x14ac:dyDescent="0.25">
      <c r="A2326" t="s">
        <v>375</v>
      </c>
      <c r="B2326" t="s">
        <v>334</v>
      </c>
      <c r="C2326" t="s">
        <v>13</v>
      </c>
      <c r="D2326" t="s">
        <v>14</v>
      </c>
      <c r="E2326" t="s">
        <v>131</v>
      </c>
      <c r="F2326" t="s">
        <v>6</v>
      </c>
      <c r="G2326">
        <v>0.53159000000000001</v>
      </c>
      <c r="H2326">
        <v>630545.16</v>
      </c>
      <c r="I2326">
        <v>3671995.77</v>
      </c>
      <c r="J2326">
        <v>-69.12</v>
      </c>
      <c r="K2326">
        <v>-69.12</v>
      </c>
      <c r="L2326">
        <v>0</v>
      </c>
      <c r="M2326">
        <v>17122124</v>
      </c>
      <c r="N2326" t="s">
        <v>26</v>
      </c>
      <c r="O2326">
        <v>24</v>
      </c>
      <c r="P2326">
        <v>32</v>
      </c>
      <c r="Q2326">
        <v>5963</v>
      </c>
    </row>
    <row r="2327" spans="1:17" x14ac:dyDescent="0.25">
      <c r="A2327" t="s">
        <v>375</v>
      </c>
      <c r="B2327" t="s">
        <v>334</v>
      </c>
      <c r="C2327" t="s">
        <v>13</v>
      </c>
      <c r="D2327" t="s">
        <v>14</v>
      </c>
      <c r="E2327" t="s">
        <v>131</v>
      </c>
      <c r="F2327" t="s">
        <v>246</v>
      </c>
      <c r="G2327">
        <v>0.49242999999999998</v>
      </c>
      <c r="H2327">
        <v>630520.92000000004</v>
      </c>
      <c r="I2327">
        <v>3671995.77</v>
      </c>
      <c r="J2327">
        <v>-69.150000000000006</v>
      </c>
      <c r="K2327">
        <v>-69.150000000000006</v>
      </c>
      <c r="L2327">
        <v>0</v>
      </c>
      <c r="M2327">
        <v>17042824</v>
      </c>
      <c r="N2327" t="s">
        <v>26</v>
      </c>
      <c r="O2327">
        <v>24</v>
      </c>
      <c r="P2327">
        <v>32</v>
      </c>
      <c r="Q2327">
        <v>5963</v>
      </c>
    </row>
    <row r="2328" spans="1:17" x14ac:dyDescent="0.25">
      <c r="A2328" t="s">
        <v>375</v>
      </c>
      <c r="B2328" t="s">
        <v>334</v>
      </c>
      <c r="C2328" t="s">
        <v>13</v>
      </c>
      <c r="D2328" t="s">
        <v>14</v>
      </c>
      <c r="E2328" t="s">
        <v>131</v>
      </c>
      <c r="F2328" t="s">
        <v>247</v>
      </c>
      <c r="G2328">
        <v>0.47736000000000001</v>
      </c>
      <c r="H2328">
        <v>630520.92000000004</v>
      </c>
      <c r="I2328">
        <v>3671995.77</v>
      </c>
      <c r="J2328">
        <v>-69.150000000000006</v>
      </c>
      <c r="K2328">
        <v>-69.150000000000006</v>
      </c>
      <c r="L2328">
        <v>0</v>
      </c>
      <c r="M2328">
        <v>17042924</v>
      </c>
      <c r="N2328" t="s">
        <v>26</v>
      </c>
      <c r="O2328">
        <v>24</v>
      </c>
      <c r="P2328">
        <v>32</v>
      </c>
      <c r="Q2328">
        <v>5963</v>
      </c>
    </row>
    <row r="2329" spans="1:17" x14ac:dyDescent="0.25">
      <c r="A2329" t="s">
        <v>375</v>
      </c>
      <c r="B2329" t="s">
        <v>334</v>
      </c>
      <c r="C2329" t="s">
        <v>13</v>
      </c>
      <c r="D2329" t="s">
        <v>14</v>
      </c>
      <c r="E2329" t="s">
        <v>131</v>
      </c>
      <c r="F2329" t="s">
        <v>248</v>
      </c>
      <c r="G2329">
        <v>0.44369999999999998</v>
      </c>
      <c r="H2329">
        <v>630714.82999999996</v>
      </c>
      <c r="I2329">
        <v>3672185.43</v>
      </c>
      <c r="J2329">
        <v>-68.89</v>
      </c>
      <c r="K2329">
        <v>-68.89</v>
      </c>
      <c r="L2329">
        <v>0</v>
      </c>
      <c r="M2329">
        <v>17051624</v>
      </c>
      <c r="N2329" t="s">
        <v>26</v>
      </c>
      <c r="O2329">
        <v>24</v>
      </c>
      <c r="P2329">
        <v>32</v>
      </c>
      <c r="Q2329">
        <v>5963</v>
      </c>
    </row>
    <row r="2330" spans="1:17" x14ac:dyDescent="0.25">
      <c r="A2330" t="s">
        <v>375</v>
      </c>
      <c r="B2330" t="s">
        <v>334</v>
      </c>
      <c r="C2330" t="s">
        <v>13</v>
      </c>
      <c r="D2330" t="s">
        <v>14</v>
      </c>
      <c r="E2330" t="s">
        <v>131</v>
      </c>
      <c r="F2330" t="s">
        <v>15</v>
      </c>
      <c r="G2330">
        <v>0.42013</v>
      </c>
      <c r="H2330">
        <v>630714.82999999996</v>
      </c>
      <c r="I2330">
        <v>3672161.72</v>
      </c>
      <c r="J2330">
        <v>-68.86</v>
      </c>
      <c r="K2330">
        <v>-68.86</v>
      </c>
      <c r="L2330">
        <v>0</v>
      </c>
      <c r="M2330">
        <v>17052524</v>
      </c>
      <c r="N2330" t="s">
        <v>26</v>
      </c>
      <c r="O2330">
        <v>24</v>
      </c>
      <c r="P2330">
        <v>32</v>
      </c>
      <c r="Q2330">
        <v>5963</v>
      </c>
    </row>
    <row r="2331" spans="1:17" x14ac:dyDescent="0.25">
      <c r="A2331" t="s">
        <v>375</v>
      </c>
      <c r="B2331" t="s">
        <v>334</v>
      </c>
      <c r="C2331" t="s">
        <v>13</v>
      </c>
      <c r="D2331" t="s">
        <v>14</v>
      </c>
      <c r="E2331" t="s">
        <v>132</v>
      </c>
      <c r="F2331" t="s">
        <v>4</v>
      </c>
      <c r="G2331">
        <v>0.64354</v>
      </c>
      <c r="H2331">
        <v>630520.92000000004</v>
      </c>
      <c r="I2331">
        <v>3671995.77</v>
      </c>
      <c r="J2331">
        <v>-69.150000000000006</v>
      </c>
      <c r="K2331">
        <v>-69.150000000000006</v>
      </c>
      <c r="L2331">
        <v>0</v>
      </c>
      <c r="M2331">
        <v>17122124</v>
      </c>
      <c r="N2331" t="s">
        <v>26</v>
      </c>
      <c r="O2331">
        <v>24</v>
      </c>
      <c r="P2331">
        <v>32</v>
      </c>
      <c r="Q2331">
        <v>5963</v>
      </c>
    </row>
    <row r="2332" spans="1:17" x14ac:dyDescent="0.25">
      <c r="A2332" t="s">
        <v>375</v>
      </c>
      <c r="B2332" t="s">
        <v>334</v>
      </c>
      <c r="C2332" t="s">
        <v>13</v>
      </c>
      <c r="D2332" t="s">
        <v>14</v>
      </c>
      <c r="E2332" t="s">
        <v>132</v>
      </c>
      <c r="F2332" t="s">
        <v>6</v>
      </c>
      <c r="G2332">
        <v>0.55664999999999998</v>
      </c>
      <c r="H2332">
        <v>630545.16</v>
      </c>
      <c r="I2332">
        <v>3671995.77</v>
      </c>
      <c r="J2332">
        <v>-69.12</v>
      </c>
      <c r="K2332">
        <v>-69.12</v>
      </c>
      <c r="L2332">
        <v>0</v>
      </c>
      <c r="M2332">
        <v>17121724</v>
      </c>
      <c r="N2332" t="s">
        <v>26</v>
      </c>
      <c r="O2332">
        <v>24</v>
      </c>
      <c r="P2332">
        <v>32</v>
      </c>
      <c r="Q2332">
        <v>5963</v>
      </c>
    </row>
    <row r="2333" spans="1:17" x14ac:dyDescent="0.25">
      <c r="A2333" t="s">
        <v>375</v>
      </c>
      <c r="B2333" t="s">
        <v>334</v>
      </c>
      <c r="C2333" t="s">
        <v>13</v>
      </c>
      <c r="D2333" t="s">
        <v>14</v>
      </c>
      <c r="E2333" t="s">
        <v>132</v>
      </c>
      <c r="F2333" t="s">
        <v>246</v>
      </c>
      <c r="G2333">
        <v>0.49826999999999999</v>
      </c>
      <c r="H2333">
        <v>630545.16</v>
      </c>
      <c r="I2333">
        <v>3671995.77</v>
      </c>
      <c r="J2333">
        <v>-69.12</v>
      </c>
      <c r="K2333">
        <v>-69.12</v>
      </c>
      <c r="L2333">
        <v>0</v>
      </c>
      <c r="M2333">
        <v>17042924</v>
      </c>
      <c r="N2333" t="s">
        <v>26</v>
      </c>
      <c r="O2333">
        <v>24</v>
      </c>
      <c r="P2333">
        <v>32</v>
      </c>
      <c r="Q2333">
        <v>5963</v>
      </c>
    </row>
    <row r="2334" spans="1:17" x14ac:dyDescent="0.25">
      <c r="A2334" t="s">
        <v>375</v>
      </c>
      <c r="B2334" t="s">
        <v>334</v>
      </c>
      <c r="C2334" t="s">
        <v>13</v>
      </c>
      <c r="D2334" t="s">
        <v>14</v>
      </c>
      <c r="E2334" t="s">
        <v>132</v>
      </c>
      <c r="F2334" t="s">
        <v>247</v>
      </c>
      <c r="G2334">
        <v>0.49164999999999998</v>
      </c>
      <c r="H2334">
        <v>630545.16</v>
      </c>
      <c r="I2334">
        <v>3671995.77</v>
      </c>
      <c r="J2334">
        <v>-69.12</v>
      </c>
      <c r="K2334">
        <v>-69.12</v>
      </c>
      <c r="L2334">
        <v>0</v>
      </c>
      <c r="M2334">
        <v>17042824</v>
      </c>
      <c r="N2334" t="s">
        <v>26</v>
      </c>
      <c r="O2334">
        <v>24</v>
      </c>
      <c r="P2334">
        <v>32</v>
      </c>
      <c r="Q2334">
        <v>5963</v>
      </c>
    </row>
    <row r="2335" spans="1:17" x14ac:dyDescent="0.25">
      <c r="A2335" t="s">
        <v>375</v>
      </c>
      <c r="B2335" t="s">
        <v>334</v>
      </c>
      <c r="C2335" t="s">
        <v>13</v>
      </c>
      <c r="D2335" t="s">
        <v>14</v>
      </c>
      <c r="E2335" t="s">
        <v>132</v>
      </c>
      <c r="F2335" t="s">
        <v>248</v>
      </c>
      <c r="G2335">
        <v>0.48592999999999997</v>
      </c>
      <c r="H2335">
        <v>630545.16</v>
      </c>
      <c r="I2335">
        <v>3671995.77</v>
      </c>
      <c r="J2335">
        <v>-69.12</v>
      </c>
      <c r="K2335">
        <v>-69.12</v>
      </c>
      <c r="L2335">
        <v>0</v>
      </c>
      <c r="M2335">
        <v>17120624</v>
      </c>
      <c r="N2335" t="s">
        <v>26</v>
      </c>
      <c r="O2335">
        <v>24</v>
      </c>
      <c r="P2335">
        <v>32</v>
      </c>
      <c r="Q2335">
        <v>5963</v>
      </c>
    </row>
    <row r="2336" spans="1:17" x14ac:dyDescent="0.25">
      <c r="A2336" t="s">
        <v>375</v>
      </c>
      <c r="B2336" t="s">
        <v>334</v>
      </c>
      <c r="C2336" t="s">
        <v>13</v>
      </c>
      <c r="D2336" t="s">
        <v>14</v>
      </c>
      <c r="E2336" t="s">
        <v>132</v>
      </c>
      <c r="F2336" t="s">
        <v>15</v>
      </c>
      <c r="G2336">
        <v>0.44358999999999998</v>
      </c>
      <c r="H2336">
        <v>630714.82999999996</v>
      </c>
      <c r="I2336">
        <v>3672161.72</v>
      </c>
      <c r="J2336">
        <v>-68.86</v>
      </c>
      <c r="K2336">
        <v>-68.86</v>
      </c>
      <c r="L2336">
        <v>0</v>
      </c>
      <c r="M2336">
        <v>17052524</v>
      </c>
      <c r="N2336" t="s">
        <v>26</v>
      </c>
      <c r="O2336">
        <v>24</v>
      </c>
      <c r="P2336">
        <v>32</v>
      </c>
      <c r="Q2336">
        <v>5963</v>
      </c>
    </row>
    <row r="2337" spans="1:17" x14ac:dyDescent="0.25">
      <c r="A2337" t="s">
        <v>375</v>
      </c>
      <c r="B2337" t="s">
        <v>334</v>
      </c>
      <c r="C2337" t="s">
        <v>13</v>
      </c>
      <c r="D2337" t="s">
        <v>14</v>
      </c>
      <c r="E2337" t="s">
        <v>133</v>
      </c>
      <c r="F2337" t="s">
        <v>4</v>
      </c>
      <c r="G2337">
        <v>0.64990999999999999</v>
      </c>
      <c r="H2337">
        <v>630545.16</v>
      </c>
      <c r="I2337">
        <v>3671995.77</v>
      </c>
      <c r="J2337">
        <v>-69.12</v>
      </c>
      <c r="K2337">
        <v>-69.12</v>
      </c>
      <c r="L2337">
        <v>0</v>
      </c>
      <c r="M2337">
        <v>17122124</v>
      </c>
      <c r="N2337" t="s">
        <v>26</v>
      </c>
      <c r="O2337">
        <v>24</v>
      </c>
      <c r="P2337">
        <v>32</v>
      </c>
      <c r="Q2337">
        <v>5963</v>
      </c>
    </row>
    <row r="2338" spans="1:17" x14ac:dyDescent="0.25">
      <c r="A2338" t="s">
        <v>375</v>
      </c>
      <c r="B2338" t="s">
        <v>334</v>
      </c>
      <c r="C2338" t="s">
        <v>13</v>
      </c>
      <c r="D2338" t="s">
        <v>14</v>
      </c>
      <c r="E2338" t="s">
        <v>133</v>
      </c>
      <c r="F2338" t="s">
        <v>6</v>
      </c>
      <c r="G2338">
        <v>0.57516</v>
      </c>
      <c r="H2338">
        <v>630569.4</v>
      </c>
      <c r="I2338">
        <v>3671995.77</v>
      </c>
      <c r="J2338">
        <v>-69.069999999999993</v>
      </c>
      <c r="K2338">
        <v>-69.069999999999993</v>
      </c>
      <c r="L2338">
        <v>0</v>
      </c>
      <c r="M2338">
        <v>17121724</v>
      </c>
      <c r="N2338" t="s">
        <v>26</v>
      </c>
      <c r="O2338">
        <v>24</v>
      </c>
      <c r="P2338">
        <v>32</v>
      </c>
      <c r="Q2338">
        <v>5963</v>
      </c>
    </row>
    <row r="2339" spans="1:17" x14ac:dyDescent="0.25">
      <c r="A2339" t="s">
        <v>375</v>
      </c>
      <c r="B2339" t="s">
        <v>334</v>
      </c>
      <c r="C2339" t="s">
        <v>13</v>
      </c>
      <c r="D2339" t="s">
        <v>14</v>
      </c>
      <c r="E2339" t="s">
        <v>133</v>
      </c>
      <c r="F2339" t="s">
        <v>246</v>
      </c>
      <c r="G2339">
        <v>0.52200999999999997</v>
      </c>
      <c r="H2339">
        <v>630569.4</v>
      </c>
      <c r="I2339">
        <v>3671995.77</v>
      </c>
      <c r="J2339">
        <v>-69.069999999999993</v>
      </c>
      <c r="K2339">
        <v>-69.069999999999993</v>
      </c>
      <c r="L2339">
        <v>0</v>
      </c>
      <c r="M2339">
        <v>17042924</v>
      </c>
      <c r="N2339" t="s">
        <v>26</v>
      </c>
      <c r="O2339">
        <v>24</v>
      </c>
      <c r="P2339">
        <v>32</v>
      </c>
      <c r="Q2339">
        <v>5963</v>
      </c>
    </row>
    <row r="2340" spans="1:17" x14ac:dyDescent="0.25">
      <c r="A2340" t="s">
        <v>375</v>
      </c>
      <c r="B2340" t="s">
        <v>334</v>
      </c>
      <c r="C2340" t="s">
        <v>13</v>
      </c>
      <c r="D2340" t="s">
        <v>14</v>
      </c>
      <c r="E2340" t="s">
        <v>133</v>
      </c>
      <c r="F2340" t="s">
        <v>247</v>
      </c>
      <c r="G2340">
        <v>0.50382000000000005</v>
      </c>
      <c r="H2340">
        <v>630545.16</v>
      </c>
      <c r="I2340">
        <v>3671995.77</v>
      </c>
      <c r="J2340">
        <v>-69.12</v>
      </c>
      <c r="K2340">
        <v>-69.12</v>
      </c>
      <c r="L2340">
        <v>0</v>
      </c>
      <c r="M2340">
        <v>17042924</v>
      </c>
      <c r="N2340" t="s">
        <v>26</v>
      </c>
      <c r="O2340">
        <v>24</v>
      </c>
      <c r="P2340">
        <v>32</v>
      </c>
      <c r="Q2340">
        <v>5963</v>
      </c>
    </row>
    <row r="2341" spans="1:17" x14ac:dyDescent="0.25">
      <c r="A2341" t="s">
        <v>375</v>
      </c>
      <c r="B2341" t="s">
        <v>334</v>
      </c>
      <c r="C2341" t="s">
        <v>13</v>
      </c>
      <c r="D2341" t="s">
        <v>14</v>
      </c>
      <c r="E2341" t="s">
        <v>133</v>
      </c>
      <c r="F2341" t="s">
        <v>248</v>
      </c>
      <c r="G2341">
        <v>0.47144000000000003</v>
      </c>
      <c r="H2341">
        <v>630714.82999999996</v>
      </c>
      <c r="I2341">
        <v>3672138.02</v>
      </c>
      <c r="J2341">
        <v>-68.86</v>
      </c>
      <c r="K2341">
        <v>-68.86</v>
      </c>
      <c r="L2341">
        <v>0</v>
      </c>
      <c r="M2341">
        <v>17051524</v>
      </c>
      <c r="N2341" t="s">
        <v>26</v>
      </c>
      <c r="O2341">
        <v>24</v>
      </c>
      <c r="P2341">
        <v>32</v>
      </c>
      <c r="Q2341">
        <v>5963</v>
      </c>
    </row>
    <row r="2342" spans="1:17" x14ac:dyDescent="0.25">
      <c r="A2342" t="s">
        <v>375</v>
      </c>
      <c r="B2342" t="s">
        <v>334</v>
      </c>
      <c r="C2342" t="s">
        <v>13</v>
      </c>
      <c r="D2342" t="s">
        <v>14</v>
      </c>
      <c r="E2342" t="s">
        <v>133</v>
      </c>
      <c r="F2342" t="s">
        <v>15</v>
      </c>
      <c r="G2342">
        <v>0.43920999999999999</v>
      </c>
      <c r="H2342">
        <v>630714.82999999996</v>
      </c>
      <c r="I2342">
        <v>3672138.02</v>
      </c>
      <c r="J2342">
        <v>-68.86</v>
      </c>
      <c r="K2342">
        <v>-68.86</v>
      </c>
      <c r="L2342">
        <v>0</v>
      </c>
      <c r="M2342">
        <v>17052524</v>
      </c>
      <c r="N2342" t="s">
        <v>26</v>
      </c>
      <c r="O2342">
        <v>24</v>
      </c>
      <c r="P2342">
        <v>32</v>
      </c>
      <c r="Q2342">
        <v>5963</v>
      </c>
    </row>
    <row r="2343" spans="1:17" x14ac:dyDescent="0.25">
      <c r="A2343" t="s">
        <v>375</v>
      </c>
      <c r="B2343" t="s">
        <v>334</v>
      </c>
      <c r="C2343" t="s">
        <v>13</v>
      </c>
      <c r="D2343" t="s">
        <v>14</v>
      </c>
      <c r="E2343" t="s">
        <v>219</v>
      </c>
      <c r="F2343" t="s">
        <v>4</v>
      </c>
      <c r="G2343">
        <v>0.65200000000000002</v>
      </c>
      <c r="H2343">
        <v>630569.4</v>
      </c>
      <c r="I2343">
        <v>3671995.77</v>
      </c>
      <c r="J2343">
        <v>-69.069999999999993</v>
      </c>
      <c r="K2343">
        <v>-69.069999999999993</v>
      </c>
      <c r="L2343">
        <v>0</v>
      </c>
      <c r="M2343">
        <v>17122124</v>
      </c>
      <c r="N2343" t="s">
        <v>26</v>
      </c>
      <c r="O2343">
        <v>24</v>
      </c>
      <c r="P2343">
        <v>32</v>
      </c>
      <c r="Q2343">
        <v>5963</v>
      </c>
    </row>
    <row r="2344" spans="1:17" x14ac:dyDescent="0.25">
      <c r="A2344" t="s">
        <v>375</v>
      </c>
      <c r="B2344" t="s">
        <v>334</v>
      </c>
      <c r="C2344" t="s">
        <v>13</v>
      </c>
      <c r="D2344" t="s">
        <v>14</v>
      </c>
      <c r="E2344" t="s">
        <v>219</v>
      </c>
      <c r="F2344" t="s">
        <v>6</v>
      </c>
      <c r="G2344">
        <v>0.55342999999999998</v>
      </c>
      <c r="H2344">
        <v>630569.4</v>
      </c>
      <c r="I2344">
        <v>3671995.77</v>
      </c>
      <c r="J2344">
        <v>-69.069999999999993</v>
      </c>
      <c r="K2344">
        <v>-69.069999999999993</v>
      </c>
      <c r="L2344">
        <v>0</v>
      </c>
      <c r="M2344">
        <v>17121724</v>
      </c>
      <c r="N2344" t="s">
        <v>26</v>
      </c>
      <c r="O2344">
        <v>24</v>
      </c>
      <c r="P2344">
        <v>32</v>
      </c>
      <c r="Q2344">
        <v>5963</v>
      </c>
    </row>
    <row r="2345" spans="1:17" x14ac:dyDescent="0.25">
      <c r="A2345" t="s">
        <v>375</v>
      </c>
      <c r="B2345" t="s">
        <v>334</v>
      </c>
      <c r="C2345" t="s">
        <v>13</v>
      </c>
      <c r="D2345" t="s">
        <v>14</v>
      </c>
      <c r="E2345" t="s">
        <v>219</v>
      </c>
      <c r="F2345" t="s">
        <v>246</v>
      </c>
      <c r="G2345">
        <v>0.53408999999999995</v>
      </c>
      <c r="H2345">
        <v>630569.4</v>
      </c>
      <c r="I2345">
        <v>3671995.77</v>
      </c>
      <c r="J2345">
        <v>-69.069999999999993</v>
      </c>
      <c r="K2345">
        <v>-69.069999999999993</v>
      </c>
      <c r="L2345">
        <v>0</v>
      </c>
      <c r="M2345">
        <v>17042924</v>
      </c>
      <c r="N2345" t="s">
        <v>26</v>
      </c>
      <c r="O2345">
        <v>24</v>
      </c>
      <c r="P2345">
        <v>32</v>
      </c>
      <c r="Q2345">
        <v>5963</v>
      </c>
    </row>
    <row r="2346" spans="1:17" x14ac:dyDescent="0.25">
      <c r="A2346" t="s">
        <v>375</v>
      </c>
      <c r="B2346" t="s">
        <v>334</v>
      </c>
      <c r="C2346" t="s">
        <v>13</v>
      </c>
      <c r="D2346" t="s">
        <v>14</v>
      </c>
      <c r="E2346" t="s">
        <v>219</v>
      </c>
      <c r="F2346" t="s">
        <v>247</v>
      </c>
      <c r="G2346">
        <v>0.49409999999999998</v>
      </c>
      <c r="H2346">
        <v>630593.64</v>
      </c>
      <c r="I2346">
        <v>3671995.77</v>
      </c>
      <c r="J2346">
        <v>-69.02</v>
      </c>
      <c r="K2346">
        <v>-69.02</v>
      </c>
      <c r="L2346">
        <v>0</v>
      </c>
      <c r="M2346">
        <v>17042924</v>
      </c>
      <c r="N2346" t="s">
        <v>26</v>
      </c>
      <c r="O2346">
        <v>24</v>
      </c>
      <c r="P2346">
        <v>32</v>
      </c>
      <c r="Q2346">
        <v>5963</v>
      </c>
    </row>
    <row r="2347" spans="1:17" x14ac:dyDescent="0.25">
      <c r="A2347" t="s">
        <v>375</v>
      </c>
      <c r="B2347" t="s">
        <v>334</v>
      </c>
      <c r="C2347" t="s">
        <v>13</v>
      </c>
      <c r="D2347" t="s">
        <v>14</v>
      </c>
      <c r="E2347" t="s">
        <v>219</v>
      </c>
      <c r="F2347" t="s">
        <v>248</v>
      </c>
      <c r="G2347">
        <v>0.48460999999999999</v>
      </c>
      <c r="H2347">
        <v>630593.64</v>
      </c>
      <c r="I2347">
        <v>3671995.77</v>
      </c>
      <c r="J2347">
        <v>-69.02</v>
      </c>
      <c r="K2347">
        <v>-69.02</v>
      </c>
      <c r="L2347">
        <v>0</v>
      </c>
      <c r="M2347">
        <v>17120624</v>
      </c>
      <c r="N2347" t="s">
        <v>26</v>
      </c>
      <c r="O2347">
        <v>24</v>
      </c>
      <c r="P2347">
        <v>32</v>
      </c>
      <c r="Q2347">
        <v>5963</v>
      </c>
    </row>
    <row r="2348" spans="1:17" x14ac:dyDescent="0.25">
      <c r="A2348" t="s">
        <v>375</v>
      </c>
      <c r="B2348" t="s">
        <v>334</v>
      </c>
      <c r="C2348" t="s">
        <v>13</v>
      </c>
      <c r="D2348" t="s">
        <v>14</v>
      </c>
      <c r="E2348" t="s">
        <v>219</v>
      </c>
      <c r="F2348" t="s">
        <v>15</v>
      </c>
      <c r="G2348">
        <v>0.45327000000000001</v>
      </c>
      <c r="H2348">
        <v>630714.82999999996</v>
      </c>
      <c r="I2348">
        <v>3672138.02</v>
      </c>
      <c r="J2348">
        <v>-68.86</v>
      </c>
      <c r="K2348">
        <v>-68.86</v>
      </c>
      <c r="L2348">
        <v>0</v>
      </c>
      <c r="M2348">
        <v>17061124</v>
      </c>
      <c r="N2348" t="s">
        <v>26</v>
      </c>
      <c r="O2348">
        <v>24</v>
      </c>
      <c r="P2348">
        <v>32</v>
      </c>
      <c r="Q2348">
        <v>5963</v>
      </c>
    </row>
    <row r="2349" spans="1:17" x14ac:dyDescent="0.25">
      <c r="A2349" t="s">
        <v>375</v>
      </c>
      <c r="B2349" t="s">
        <v>334</v>
      </c>
      <c r="C2349" t="s">
        <v>13</v>
      </c>
      <c r="D2349" t="s">
        <v>14</v>
      </c>
      <c r="E2349" t="s">
        <v>220</v>
      </c>
      <c r="F2349" t="s">
        <v>4</v>
      </c>
      <c r="G2349">
        <v>0.61773</v>
      </c>
      <c r="H2349">
        <v>630593.64</v>
      </c>
      <c r="I2349">
        <v>3671995.77</v>
      </c>
      <c r="J2349">
        <v>-69.02</v>
      </c>
      <c r="K2349">
        <v>-69.02</v>
      </c>
      <c r="L2349">
        <v>0</v>
      </c>
      <c r="M2349">
        <v>17121724</v>
      </c>
      <c r="N2349" t="s">
        <v>26</v>
      </c>
      <c r="O2349">
        <v>24</v>
      </c>
      <c r="P2349">
        <v>32</v>
      </c>
      <c r="Q2349">
        <v>5963</v>
      </c>
    </row>
    <row r="2350" spans="1:17" x14ac:dyDescent="0.25">
      <c r="A2350" t="s">
        <v>375</v>
      </c>
      <c r="B2350" t="s">
        <v>334</v>
      </c>
      <c r="C2350" t="s">
        <v>13</v>
      </c>
      <c r="D2350" t="s">
        <v>14</v>
      </c>
      <c r="E2350" t="s">
        <v>220</v>
      </c>
      <c r="F2350" t="s">
        <v>6</v>
      </c>
      <c r="G2350">
        <v>0.56994</v>
      </c>
      <c r="H2350">
        <v>630593.64</v>
      </c>
      <c r="I2350">
        <v>3671995.77</v>
      </c>
      <c r="J2350">
        <v>-69.02</v>
      </c>
      <c r="K2350">
        <v>-69.02</v>
      </c>
      <c r="L2350">
        <v>0</v>
      </c>
      <c r="M2350">
        <v>17122124</v>
      </c>
      <c r="N2350" t="s">
        <v>26</v>
      </c>
      <c r="O2350">
        <v>24</v>
      </c>
      <c r="P2350">
        <v>32</v>
      </c>
      <c r="Q2350">
        <v>5963</v>
      </c>
    </row>
    <row r="2351" spans="1:17" x14ac:dyDescent="0.25">
      <c r="A2351" t="s">
        <v>375</v>
      </c>
      <c r="B2351" t="s">
        <v>334</v>
      </c>
      <c r="C2351" t="s">
        <v>13</v>
      </c>
      <c r="D2351" t="s">
        <v>14</v>
      </c>
      <c r="E2351" t="s">
        <v>220</v>
      </c>
      <c r="F2351" t="s">
        <v>246</v>
      </c>
      <c r="G2351">
        <v>0.50631000000000004</v>
      </c>
      <c r="H2351">
        <v>630593.64</v>
      </c>
      <c r="I2351">
        <v>3671995.77</v>
      </c>
      <c r="J2351">
        <v>-69.02</v>
      </c>
      <c r="K2351">
        <v>-69.02</v>
      </c>
      <c r="L2351">
        <v>0</v>
      </c>
      <c r="M2351">
        <v>17042924</v>
      </c>
      <c r="N2351" t="s">
        <v>26</v>
      </c>
      <c r="O2351">
        <v>24</v>
      </c>
      <c r="P2351">
        <v>32</v>
      </c>
      <c r="Q2351">
        <v>5963</v>
      </c>
    </row>
    <row r="2352" spans="1:17" x14ac:dyDescent="0.25">
      <c r="A2352" t="s">
        <v>375</v>
      </c>
      <c r="B2352" t="s">
        <v>334</v>
      </c>
      <c r="C2352" t="s">
        <v>13</v>
      </c>
      <c r="D2352" t="s">
        <v>14</v>
      </c>
      <c r="E2352" t="s">
        <v>220</v>
      </c>
      <c r="F2352" t="s">
        <v>247</v>
      </c>
      <c r="G2352">
        <v>0.49428</v>
      </c>
      <c r="H2352">
        <v>630593.64</v>
      </c>
      <c r="I2352">
        <v>3671995.77</v>
      </c>
      <c r="J2352">
        <v>-69.02</v>
      </c>
      <c r="K2352">
        <v>-69.02</v>
      </c>
      <c r="L2352">
        <v>0</v>
      </c>
      <c r="M2352">
        <v>17120624</v>
      </c>
      <c r="N2352" t="s">
        <v>26</v>
      </c>
      <c r="O2352">
        <v>24</v>
      </c>
      <c r="P2352">
        <v>32</v>
      </c>
      <c r="Q2352">
        <v>5963</v>
      </c>
    </row>
    <row r="2353" spans="1:17" x14ac:dyDescent="0.25">
      <c r="A2353" t="s">
        <v>375</v>
      </c>
      <c r="B2353" t="s">
        <v>334</v>
      </c>
      <c r="C2353" t="s">
        <v>13</v>
      </c>
      <c r="D2353" t="s">
        <v>14</v>
      </c>
      <c r="E2353" t="s">
        <v>220</v>
      </c>
      <c r="F2353" t="s">
        <v>248</v>
      </c>
      <c r="G2353">
        <v>0.47151999999999999</v>
      </c>
      <c r="H2353">
        <v>630714.82999999996</v>
      </c>
      <c r="I2353">
        <v>3672114.31</v>
      </c>
      <c r="J2353">
        <v>-68.73</v>
      </c>
      <c r="K2353">
        <v>-68.73</v>
      </c>
      <c r="L2353">
        <v>0</v>
      </c>
      <c r="M2353">
        <v>17051524</v>
      </c>
      <c r="N2353" t="s">
        <v>26</v>
      </c>
      <c r="O2353">
        <v>24</v>
      </c>
      <c r="P2353">
        <v>32</v>
      </c>
      <c r="Q2353">
        <v>5963</v>
      </c>
    </row>
    <row r="2354" spans="1:17" x14ac:dyDescent="0.25">
      <c r="A2354" t="s">
        <v>375</v>
      </c>
      <c r="B2354" t="s">
        <v>334</v>
      </c>
      <c r="C2354" t="s">
        <v>13</v>
      </c>
      <c r="D2354" t="s">
        <v>14</v>
      </c>
      <c r="E2354" t="s">
        <v>220</v>
      </c>
      <c r="F2354" t="s">
        <v>15</v>
      </c>
      <c r="G2354">
        <v>0.43680000000000002</v>
      </c>
      <c r="H2354">
        <v>630714.82999999996</v>
      </c>
      <c r="I2354">
        <v>3672114.31</v>
      </c>
      <c r="J2354">
        <v>-68.73</v>
      </c>
      <c r="K2354">
        <v>-68.73</v>
      </c>
      <c r="L2354">
        <v>0</v>
      </c>
      <c r="M2354">
        <v>17102024</v>
      </c>
      <c r="N2354" t="s">
        <v>26</v>
      </c>
      <c r="O2354">
        <v>24</v>
      </c>
      <c r="P2354">
        <v>32</v>
      </c>
      <c r="Q2354">
        <v>5963</v>
      </c>
    </row>
    <row r="2355" spans="1:17" x14ac:dyDescent="0.25">
      <c r="A2355" t="s">
        <v>375</v>
      </c>
      <c r="B2355" t="s">
        <v>334</v>
      </c>
      <c r="C2355" t="s">
        <v>13</v>
      </c>
      <c r="D2355" t="s">
        <v>14</v>
      </c>
      <c r="E2355" t="s">
        <v>221</v>
      </c>
      <c r="F2355" t="s">
        <v>4</v>
      </c>
      <c r="G2355">
        <v>0.55630999999999997</v>
      </c>
      <c r="H2355">
        <v>630714.82999999996</v>
      </c>
      <c r="I2355">
        <v>3672114.31</v>
      </c>
      <c r="J2355">
        <v>-68.73</v>
      </c>
      <c r="K2355">
        <v>-68.73</v>
      </c>
      <c r="L2355">
        <v>0</v>
      </c>
      <c r="M2355">
        <v>17081524</v>
      </c>
      <c r="N2355" t="s">
        <v>26</v>
      </c>
      <c r="O2355">
        <v>24</v>
      </c>
      <c r="P2355">
        <v>32</v>
      </c>
      <c r="Q2355">
        <v>5963</v>
      </c>
    </row>
    <row r="2356" spans="1:17" x14ac:dyDescent="0.25">
      <c r="A2356" t="s">
        <v>375</v>
      </c>
      <c r="B2356" t="s">
        <v>334</v>
      </c>
      <c r="C2356" t="s">
        <v>13</v>
      </c>
      <c r="D2356" t="s">
        <v>14</v>
      </c>
      <c r="E2356" t="s">
        <v>221</v>
      </c>
      <c r="F2356" t="s">
        <v>6</v>
      </c>
      <c r="G2356">
        <v>0.51354</v>
      </c>
      <c r="H2356">
        <v>630593.64</v>
      </c>
      <c r="I2356">
        <v>3671995.77</v>
      </c>
      <c r="J2356">
        <v>-69.02</v>
      </c>
      <c r="K2356">
        <v>-69.02</v>
      </c>
      <c r="L2356">
        <v>0</v>
      </c>
      <c r="M2356">
        <v>17121724</v>
      </c>
      <c r="N2356" t="s">
        <v>26</v>
      </c>
      <c r="O2356">
        <v>24</v>
      </c>
      <c r="P2356">
        <v>32</v>
      </c>
      <c r="Q2356">
        <v>5963</v>
      </c>
    </row>
    <row r="2357" spans="1:17" x14ac:dyDescent="0.25">
      <c r="A2357" t="s">
        <v>375</v>
      </c>
      <c r="B2357" t="s">
        <v>334</v>
      </c>
      <c r="C2357" t="s">
        <v>13</v>
      </c>
      <c r="D2357" t="s">
        <v>14</v>
      </c>
      <c r="E2357" t="s">
        <v>221</v>
      </c>
      <c r="F2357" t="s">
        <v>246</v>
      </c>
      <c r="G2357">
        <v>0.47763</v>
      </c>
      <c r="H2357">
        <v>630714.82999999996</v>
      </c>
      <c r="I2357">
        <v>3672114.31</v>
      </c>
      <c r="J2357">
        <v>-68.73</v>
      </c>
      <c r="K2357">
        <v>-68.73</v>
      </c>
      <c r="L2357">
        <v>0</v>
      </c>
      <c r="M2357">
        <v>17050624</v>
      </c>
      <c r="N2357" t="s">
        <v>26</v>
      </c>
      <c r="O2357">
        <v>24</v>
      </c>
      <c r="P2357">
        <v>32</v>
      </c>
      <c r="Q2357">
        <v>5963</v>
      </c>
    </row>
    <row r="2358" spans="1:17" x14ac:dyDescent="0.25">
      <c r="A2358" t="s">
        <v>375</v>
      </c>
      <c r="B2358" t="s">
        <v>334</v>
      </c>
      <c r="C2358" t="s">
        <v>13</v>
      </c>
      <c r="D2358" t="s">
        <v>14</v>
      </c>
      <c r="E2358" t="s">
        <v>221</v>
      </c>
      <c r="F2358" t="s">
        <v>247</v>
      </c>
      <c r="G2358">
        <v>0.43863000000000002</v>
      </c>
      <c r="H2358">
        <v>630714.82999999996</v>
      </c>
      <c r="I2358">
        <v>3672114.31</v>
      </c>
      <c r="J2358">
        <v>-68.73</v>
      </c>
      <c r="K2358">
        <v>-68.73</v>
      </c>
      <c r="L2358">
        <v>0</v>
      </c>
      <c r="M2358">
        <v>17042424</v>
      </c>
      <c r="N2358" t="s">
        <v>26</v>
      </c>
      <c r="O2358">
        <v>24</v>
      </c>
      <c r="P2358">
        <v>32</v>
      </c>
      <c r="Q2358">
        <v>5963</v>
      </c>
    </row>
    <row r="2359" spans="1:17" x14ac:dyDescent="0.25">
      <c r="A2359" t="s">
        <v>375</v>
      </c>
      <c r="B2359" t="s">
        <v>334</v>
      </c>
      <c r="C2359" t="s">
        <v>13</v>
      </c>
      <c r="D2359" t="s">
        <v>14</v>
      </c>
      <c r="E2359" t="s">
        <v>221</v>
      </c>
      <c r="F2359" t="s">
        <v>248</v>
      </c>
      <c r="G2359">
        <v>0.43180000000000002</v>
      </c>
      <c r="H2359">
        <v>630714.82999999996</v>
      </c>
      <c r="I2359">
        <v>3672114.31</v>
      </c>
      <c r="J2359">
        <v>-68.73</v>
      </c>
      <c r="K2359">
        <v>-68.73</v>
      </c>
      <c r="L2359">
        <v>0</v>
      </c>
      <c r="M2359">
        <v>17061024</v>
      </c>
      <c r="N2359" t="s">
        <v>26</v>
      </c>
      <c r="O2359">
        <v>24</v>
      </c>
      <c r="P2359">
        <v>32</v>
      </c>
      <c r="Q2359">
        <v>5963</v>
      </c>
    </row>
    <row r="2360" spans="1:17" x14ac:dyDescent="0.25">
      <c r="A2360" t="s">
        <v>375</v>
      </c>
      <c r="B2360" t="s">
        <v>334</v>
      </c>
      <c r="C2360" t="s">
        <v>13</v>
      </c>
      <c r="D2360" t="s">
        <v>14</v>
      </c>
      <c r="E2360" t="s">
        <v>221</v>
      </c>
      <c r="F2360" t="s">
        <v>15</v>
      </c>
      <c r="G2360">
        <v>0.43047000000000002</v>
      </c>
      <c r="H2360">
        <v>630714.82999999996</v>
      </c>
      <c r="I2360">
        <v>3672114.31</v>
      </c>
      <c r="J2360">
        <v>-68.73</v>
      </c>
      <c r="K2360">
        <v>-68.73</v>
      </c>
      <c r="L2360">
        <v>0</v>
      </c>
      <c r="M2360">
        <v>17051524</v>
      </c>
      <c r="N2360" t="s">
        <v>26</v>
      </c>
      <c r="O2360">
        <v>24</v>
      </c>
      <c r="P2360">
        <v>32</v>
      </c>
      <c r="Q2360">
        <v>5963</v>
      </c>
    </row>
    <row r="2361" spans="1:17" x14ac:dyDescent="0.25">
      <c r="A2361" t="s">
        <v>375</v>
      </c>
      <c r="B2361" t="s">
        <v>334</v>
      </c>
      <c r="C2361" t="s">
        <v>13</v>
      </c>
      <c r="D2361" t="s">
        <v>14</v>
      </c>
      <c r="E2361" t="s">
        <v>222</v>
      </c>
      <c r="F2361" t="s">
        <v>4</v>
      </c>
      <c r="G2361">
        <v>0.50412999999999997</v>
      </c>
      <c r="H2361">
        <v>630714.82999999996</v>
      </c>
      <c r="I2361">
        <v>3672090.6</v>
      </c>
      <c r="J2361">
        <v>-68.86</v>
      </c>
      <c r="K2361">
        <v>-68.86</v>
      </c>
      <c r="L2361">
        <v>0</v>
      </c>
      <c r="M2361">
        <v>17081524</v>
      </c>
      <c r="N2361" t="s">
        <v>26</v>
      </c>
      <c r="O2361">
        <v>24</v>
      </c>
      <c r="P2361">
        <v>32</v>
      </c>
      <c r="Q2361">
        <v>5963</v>
      </c>
    </row>
    <row r="2362" spans="1:17" x14ac:dyDescent="0.25">
      <c r="A2362" t="s">
        <v>375</v>
      </c>
      <c r="B2362" t="s">
        <v>334</v>
      </c>
      <c r="C2362" t="s">
        <v>13</v>
      </c>
      <c r="D2362" t="s">
        <v>14</v>
      </c>
      <c r="E2362" t="s">
        <v>222</v>
      </c>
      <c r="F2362" t="s">
        <v>6</v>
      </c>
      <c r="G2362">
        <v>0.43326999999999999</v>
      </c>
      <c r="H2362">
        <v>630714.82999999996</v>
      </c>
      <c r="I2362">
        <v>3672114.31</v>
      </c>
      <c r="J2362">
        <v>-68.73</v>
      </c>
      <c r="K2362">
        <v>-68.73</v>
      </c>
      <c r="L2362">
        <v>0</v>
      </c>
      <c r="M2362">
        <v>17081524</v>
      </c>
      <c r="N2362" t="s">
        <v>26</v>
      </c>
      <c r="O2362">
        <v>24</v>
      </c>
      <c r="P2362">
        <v>32</v>
      </c>
      <c r="Q2362">
        <v>5963</v>
      </c>
    </row>
    <row r="2363" spans="1:17" x14ac:dyDescent="0.25">
      <c r="A2363" t="s">
        <v>375</v>
      </c>
      <c r="B2363" t="s">
        <v>334</v>
      </c>
      <c r="C2363" t="s">
        <v>13</v>
      </c>
      <c r="D2363" t="s">
        <v>14</v>
      </c>
      <c r="E2363" t="s">
        <v>222</v>
      </c>
      <c r="F2363" t="s">
        <v>246</v>
      </c>
      <c r="G2363">
        <v>0.41044000000000003</v>
      </c>
      <c r="H2363">
        <v>630714.82999999996</v>
      </c>
      <c r="I2363">
        <v>3672090.6</v>
      </c>
      <c r="J2363">
        <v>-68.86</v>
      </c>
      <c r="K2363">
        <v>-68.86</v>
      </c>
      <c r="L2363">
        <v>0</v>
      </c>
      <c r="M2363">
        <v>17061124</v>
      </c>
      <c r="N2363" t="s">
        <v>26</v>
      </c>
      <c r="O2363">
        <v>24</v>
      </c>
      <c r="P2363">
        <v>32</v>
      </c>
      <c r="Q2363">
        <v>5963</v>
      </c>
    </row>
    <row r="2364" spans="1:17" x14ac:dyDescent="0.25">
      <c r="A2364" t="s">
        <v>375</v>
      </c>
      <c r="B2364" t="s">
        <v>334</v>
      </c>
      <c r="C2364" t="s">
        <v>13</v>
      </c>
      <c r="D2364" t="s">
        <v>14</v>
      </c>
      <c r="E2364" t="s">
        <v>222</v>
      </c>
      <c r="F2364" t="s">
        <v>247</v>
      </c>
      <c r="G2364">
        <v>0.40619</v>
      </c>
      <c r="H2364">
        <v>630714.82999999996</v>
      </c>
      <c r="I2364">
        <v>3672090.6</v>
      </c>
      <c r="J2364">
        <v>-68.86</v>
      </c>
      <c r="K2364">
        <v>-68.86</v>
      </c>
      <c r="L2364">
        <v>0</v>
      </c>
      <c r="M2364">
        <v>17050624</v>
      </c>
      <c r="N2364" t="s">
        <v>26</v>
      </c>
      <c r="O2364">
        <v>24</v>
      </c>
      <c r="P2364">
        <v>32</v>
      </c>
      <c r="Q2364">
        <v>5963</v>
      </c>
    </row>
    <row r="2365" spans="1:17" x14ac:dyDescent="0.25">
      <c r="A2365" t="s">
        <v>375</v>
      </c>
      <c r="B2365" t="s">
        <v>334</v>
      </c>
      <c r="C2365" t="s">
        <v>13</v>
      </c>
      <c r="D2365" t="s">
        <v>14</v>
      </c>
      <c r="E2365" t="s">
        <v>222</v>
      </c>
      <c r="F2365" t="s">
        <v>248</v>
      </c>
      <c r="G2365">
        <v>0.38512999999999997</v>
      </c>
      <c r="H2365">
        <v>630714.82999999996</v>
      </c>
      <c r="I2365">
        <v>3672090.6</v>
      </c>
      <c r="J2365">
        <v>-68.86</v>
      </c>
      <c r="K2365">
        <v>-68.86</v>
      </c>
      <c r="L2365">
        <v>0</v>
      </c>
      <c r="M2365">
        <v>17042424</v>
      </c>
      <c r="N2365" t="s">
        <v>26</v>
      </c>
      <c r="O2365">
        <v>24</v>
      </c>
      <c r="P2365">
        <v>32</v>
      </c>
      <c r="Q2365">
        <v>5963</v>
      </c>
    </row>
    <row r="2366" spans="1:17" x14ac:dyDescent="0.25">
      <c r="A2366" t="s">
        <v>375</v>
      </c>
      <c r="B2366" t="s">
        <v>334</v>
      </c>
      <c r="C2366" t="s">
        <v>13</v>
      </c>
      <c r="D2366" t="s">
        <v>14</v>
      </c>
      <c r="E2366" t="s">
        <v>222</v>
      </c>
      <c r="F2366" t="s">
        <v>15</v>
      </c>
      <c r="G2366">
        <v>0.36080000000000001</v>
      </c>
      <c r="H2366">
        <v>630714.82999999996</v>
      </c>
      <c r="I2366">
        <v>3672090.6</v>
      </c>
      <c r="J2366">
        <v>-68.86</v>
      </c>
      <c r="K2366">
        <v>-68.86</v>
      </c>
      <c r="L2366">
        <v>0</v>
      </c>
      <c r="M2366">
        <v>17102024</v>
      </c>
      <c r="N2366" t="s">
        <v>26</v>
      </c>
      <c r="O2366">
        <v>24</v>
      </c>
      <c r="P2366">
        <v>32</v>
      </c>
      <c r="Q2366">
        <v>5963</v>
      </c>
    </row>
    <row r="2367" spans="1:17" x14ac:dyDescent="0.25">
      <c r="A2367" t="s">
        <v>375</v>
      </c>
      <c r="B2367" t="s">
        <v>334</v>
      </c>
      <c r="C2367" t="s">
        <v>13</v>
      </c>
      <c r="D2367" t="s">
        <v>14</v>
      </c>
      <c r="E2367" t="s">
        <v>223</v>
      </c>
      <c r="F2367" t="s">
        <v>4</v>
      </c>
      <c r="G2367">
        <v>0.40068999999999999</v>
      </c>
      <c r="H2367">
        <v>630714.82999999996</v>
      </c>
      <c r="I2367">
        <v>3672090.6</v>
      </c>
      <c r="J2367">
        <v>-68.86</v>
      </c>
      <c r="K2367">
        <v>-68.86</v>
      </c>
      <c r="L2367">
        <v>0</v>
      </c>
      <c r="M2367">
        <v>17081524</v>
      </c>
      <c r="N2367" t="s">
        <v>26</v>
      </c>
      <c r="O2367">
        <v>24</v>
      </c>
      <c r="P2367">
        <v>32</v>
      </c>
      <c r="Q2367">
        <v>5963</v>
      </c>
    </row>
    <row r="2368" spans="1:17" x14ac:dyDescent="0.25">
      <c r="A2368" t="s">
        <v>375</v>
      </c>
      <c r="B2368" t="s">
        <v>334</v>
      </c>
      <c r="C2368" t="s">
        <v>13</v>
      </c>
      <c r="D2368" t="s">
        <v>14</v>
      </c>
      <c r="E2368" t="s">
        <v>223</v>
      </c>
      <c r="F2368" t="s">
        <v>6</v>
      </c>
      <c r="G2368">
        <v>0.34947</v>
      </c>
      <c r="H2368">
        <v>630725</v>
      </c>
      <c r="I2368">
        <v>3672100</v>
      </c>
      <c r="J2368">
        <v>-68.84</v>
      </c>
      <c r="K2368">
        <v>-68.84</v>
      </c>
      <c r="L2368">
        <v>0</v>
      </c>
      <c r="M2368">
        <v>17102024</v>
      </c>
      <c r="N2368" t="s">
        <v>26</v>
      </c>
      <c r="O2368">
        <v>24</v>
      </c>
      <c r="P2368">
        <v>32</v>
      </c>
      <c r="Q2368">
        <v>5963</v>
      </c>
    </row>
    <row r="2369" spans="1:17" x14ac:dyDescent="0.25">
      <c r="A2369" t="s">
        <v>375</v>
      </c>
      <c r="B2369" t="s">
        <v>334</v>
      </c>
      <c r="C2369" t="s">
        <v>13</v>
      </c>
      <c r="D2369" t="s">
        <v>14</v>
      </c>
      <c r="E2369" t="s">
        <v>223</v>
      </c>
      <c r="F2369" t="s">
        <v>246</v>
      </c>
      <c r="G2369">
        <v>0.33476</v>
      </c>
      <c r="H2369">
        <v>630714.82999999996</v>
      </c>
      <c r="I2369">
        <v>3672090.6</v>
      </c>
      <c r="J2369">
        <v>-68.86</v>
      </c>
      <c r="K2369">
        <v>-68.86</v>
      </c>
      <c r="L2369">
        <v>0</v>
      </c>
      <c r="M2369">
        <v>17050624</v>
      </c>
      <c r="N2369" t="s">
        <v>26</v>
      </c>
      <c r="O2369">
        <v>24</v>
      </c>
      <c r="P2369">
        <v>32</v>
      </c>
      <c r="Q2369">
        <v>5963</v>
      </c>
    </row>
    <row r="2370" spans="1:17" x14ac:dyDescent="0.25">
      <c r="A2370" t="s">
        <v>375</v>
      </c>
      <c r="B2370" t="s">
        <v>334</v>
      </c>
      <c r="C2370" t="s">
        <v>13</v>
      </c>
      <c r="D2370" t="s">
        <v>14</v>
      </c>
      <c r="E2370" t="s">
        <v>223</v>
      </c>
      <c r="F2370" t="s">
        <v>247</v>
      </c>
      <c r="G2370">
        <v>0.3125</v>
      </c>
      <c r="H2370">
        <v>630714.82999999996</v>
      </c>
      <c r="I2370">
        <v>3672090.6</v>
      </c>
      <c r="J2370">
        <v>-68.86</v>
      </c>
      <c r="K2370">
        <v>-68.86</v>
      </c>
      <c r="L2370">
        <v>0</v>
      </c>
      <c r="M2370">
        <v>17051524</v>
      </c>
      <c r="N2370" t="s">
        <v>26</v>
      </c>
      <c r="O2370">
        <v>24</v>
      </c>
      <c r="P2370">
        <v>32</v>
      </c>
      <c r="Q2370">
        <v>5963</v>
      </c>
    </row>
    <row r="2371" spans="1:17" x14ac:dyDescent="0.25">
      <c r="A2371" t="s">
        <v>375</v>
      </c>
      <c r="B2371" t="s">
        <v>334</v>
      </c>
      <c r="C2371" t="s">
        <v>13</v>
      </c>
      <c r="D2371" t="s">
        <v>14</v>
      </c>
      <c r="E2371" t="s">
        <v>223</v>
      </c>
      <c r="F2371" t="s">
        <v>248</v>
      </c>
      <c r="G2371">
        <v>0.28166999999999998</v>
      </c>
      <c r="H2371">
        <v>630714.82999999996</v>
      </c>
      <c r="I2371">
        <v>3672090.6</v>
      </c>
      <c r="J2371">
        <v>-68.86</v>
      </c>
      <c r="K2371">
        <v>-68.86</v>
      </c>
      <c r="L2371">
        <v>0</v>
      </c>
      <c r="M2371">
        <v>17052524</v>
      </c>
      <c r="N2371" t="s">
        <v>26</v>
      </c>
      <c r="O2371">
        <v>24</v>
      </c>
      <c r="P2371">
        <v>32</v>
      </c>
      <c r="Q2371">
        <v>5963</v>
      </c>
    </row>
    <row r="2372" spans="1:17" x14ac:dyDescent="0.25">
      <c r="A2372" t="s">
        <v>375</v>
      </c>
      <c r="B2372" t="s">
        <v>334</v>
      </c>
      <c r="C2372" t="s">
        <v>13</v>
      </c>
      <c r="D2372" t="s">
        <v>14</v>
      </c>
      <c r="E2372" t="s">
        <v>223</v>
      </c>
      <c r="F2372" t="s">
        <v>15</v>
      </c>
      <c r="G2372">
        <v>0.2802</v>
      </c>
      <c r="H2372">
        <v>630714.82999999996</v>
      </c>
      <c r="I2372">
        <v>3672090.6</v>
      </c>
      <c r="J2372">
        <v>-68.86</v>
      </c>
      <c r="K2372">
        <v>-68.86</v>
      </c>
      <c r="L2372">
        <v>0</v>
      </c>
      <c r="M2372">
        <v>17042424</v>
      </c>
      <c r="N2372" t="s">
        <v>26</v>
      </c>
      <c r="O2372">
        <v>24</v>
      </c>
      <c r="P2372">
        <v>32</v>
      </c>
      <c r="Q2372">
        <v>5963</v>
      </c>
    </row>
    <row r="2373" spans="1:17" x14ac:dyDescent="0.25">
      <c r="A2373" t="s">
        <v>375</v>
      </c>
      <c r="B2373" t="s">
        <v>334</v>
      </c>
      <c r="C2373" t="s">
        <v>13</v>
      </c>
      <c r="D2373" t="s">
        <v>14</v>
      </c>
      <c r="E2373" t="s">
        <v>224</v>
      </c>
      <c r="F2373" t="s">
        <v>4</v>
      </c>
      <c r="G2373">
        <v>0.29760999999999999</v>
      </c>
      <c r="H2373">
        <v>630725</v>
      </c>
      <c r="I2373">
        <v>3672075</v>
      </c>
      <c r="J2373">
        <v>-68.73</v>
      </c>
      <c r="K2373">
        <v>-68.73</v>
      </c>
      <c r="L2373">
        <v>0</v>
      </c>
      <c r="M2373">
        <v>17081524</v>
      </c>
      <c r="N2373" t="s">
        <v>26</v>
      </c>
      <c r="O2373">
        <v>24</v>
      </c>
      <c r="P2373">
        <v>32</v>
      </c>
      <c r="Q2373">
        <v>5963</v>
      </c>
    </row>
    <row r="2374" spans="1:17" x14ac:dyDescent="0.25">
      <c r="A2374" t="s">
        <v>375</v>
      </c>
      <c r="B2374" t="s">
        <v>334</v>
      </c>
      <c r="C2374" t="s">
        <v>13</v>
      </c>
      <c r="D2374" t="s">
        <v>14</v>
      </c>
      <c r="E2374" t="s">
        <v>224</v>
      </c>
      <c r="F2374" t="s">
        <v>6</v>
      </c>
      <c r="G2374">
        <v>0.25085000000000002</v>
      </c>
      <c r="H2374">
        <v>630714.82999999996</v>
      </c>
      <c r="I2374">
        <v>3672066.89</v>
      </c>
      <c r="J2374">
        <v>-68.75</v>
      </c>
      <c r="K2374">
        <v>-68.75</v>
      </c>
      <c r="L2374">
        <v>0</v>
      </c>
      <c r="M2374">
        <v>17051524</v>
      </c>
      <c r="N2374" t="s">
        <v>26</v>
      </c>
      <c r="O2374">
        <v>24</v>
      </c>
      <c r="P2374">
        <v>32</v>
      </c>
      <c r="Q2374">
        <v>5963</v>
      </c>
    </row>
    <row r="2375" spans="1:17" x14ac:dyDescent="0.25">
      <c r="A2375" t="s">
        <v>375</v>
      </c>
      <c r="B2375" t="s">
        <v>334</v>
      </c>
      <c r="C2375" t="s">
        <v>13</v>
      </c>
      <c r="D2375" t="s">
        <v>14</v>
      </c>
      <c r="E2375" t="s">
        <v>224</v>
      </c>
      <c r="F2375" t="s">
        <v>246</v>
      </c>
      <c r="G2375">
        <v>0.24335000000000001</v>
      </c>
      <c r="H2375">
        <v>630725</v>
      </c>
      <c r="I2375">
        <v>3672075</v>
      </c>
      <c r="J2375">
        <v>-68.73</v>
      </c>
      <c r="K2375">
        <v>-68.73</v>
      </c>
      <c r="L2375">
        <v>0</v>
      </c>
      <c r="M2375">
        <v>17051524</v>
      </c>
      <c r="N2375" t="s">
        <v>26</v>
      </c>
      <c r="O2375">
        <v>24</v>
      </c>
      <c r="P2375">
        <v>32</v>
      </c>
      <c r="Q2375">
        <v>5963</v>
      </c>
    </row>
    <row r="2376" spans="1:17" x14ac:dyDescent="0.25">
      <c r="A2376" t="s">
        <v>375</v>
      </c>
      <c r="B2376" t="s">
        <v>334</v>
      </c>
      <c r="C2376" t="s">
        <v>13</v>
      </c>
      <c r="D2376" t="s">
        <v>14</v>
      </c>
      <c r="E2376" t="s">
        <v>224</v>
      </c>
      <c r="F2376" t="s">
        <v>247</v>
      </c>
      <c r="G2376">
        <v>0.23658999999999999</v>
      </c>
      <c r="H2376">
        <v>630725</v>
      </c>
      <c r="I2376">
        <v>3672075</v>
      </c>
      <c r="J2376">
        <v>-68.73</v>
      </c>
      <c r="K2376">
        <v>-68.73</v>
      </c>
      <c r="L2376">
        <v>0</v>
      </c>
      <c r="M2376">
        <v>17102024</v>
      </c>
      <c r="N2376" t="s">
        <v>26</v>
      </c>
      <c r="O2376">
        <v>24</v>
      </c>
      <c r="P2376">
        <v>32</v>
      </c>
      <c r="Q2376">
        <v>5963</v>
      </c>
    </row>
    <row r="2377" spans="1:17" x14ac:dyDescent="0.25">
      <c r="A2377" t="s">
        <v>375</v>
      </c>
      <c r="B2377" t="s">
        <v>334</v>
      </c>
      <c r="C2377" t="s">
        <v>13</v>
      </c>
      <c r="D2377" t="s">
        <v>14</v>
      </c>
      <c r="E2377" t="s">
        <v>224</v>
      </c>
      <c r="F2377" t="s">
        <v>248</v>
      </c>
      <c r="G2377">
        <v>0.20699000000000001</v>
      </c>
      <c r="H2377">
        <v>630750</v>
      </c>
      <c r="I2377">
        <v>3672075</v>
      </c>
      <c r="J2377">
        <v>-68.66</v>
      </c>
      <c r="K2377">
        <v>-68.66</v>
      </c>
      <c r="L2377">
        <v>0</v>
      </c>
      <c r="M2377">
        <v>17052524</v>
      </c>
      <c r="N2377" t="s">
        <v>26</v>
      </c>
      <c r="O2377">
        <v>24</v>
      </c>
      <c r="P2377">
        <v>32</v>
      </c>
      <c r="Q2377">
        <v>5963</v>
      </c>
    </row>
    <row r="2378" spans="1:17" x14ac:dyDescent="0.25">
      <c r="A2378" t="s">
        <v>375</v>
      </c>
      <c r="B2378" t="s">
        <v>334</v>
      </c>
      <c r="C2378" t="s">
        <v>13</v>
      </c>
      <c r="D2378" t="s">
        <v>14</v>
      </c>
      <c r="E2378" t="s">
        <v>224</v>
      </c>
      <c r="F2378" t="s">
        <v>15</v>
      </c>
      <c r="G2378">
        <v>0.19595000000000001</v>
      </c>
      <c r="H2378">
        <v>630714.82999999996</v>
      </c>
      <c r="I2378">
        <v>3672066.89</v>
      </c>
      <c r="J2378">
        <v>-68.75</v>
      </c>
      <c r="K2378">
        <v>-68.75</v>
      </c>
      <c r="L2378">
        <v>0</v>
      </c>
      <c r="M2378">
        <v>17052524</v>
      </c>
      <c r="N2378" t="s">
        <v>26</v>
      </c>
      <c r="O2378">
        <v>24</v>
      </c>
      <c r="P2378">
        <v>32</v>
      </c>
      <c r="Q2378">
        <v>5963</v>
      </c>
    </row>
    <row r="2379" spans="1:17" x14ac:dyDescent="0.25">
      <c r="A2379" t="s">
        <v>375</v>
      </c>
      <c r="B2379" t="s">
        <v>334</v>
      </c>
      <c r="C2379" t="s">
        <v>13</v>
      </c>
      <c r="D2379" t="s">
        <v>14</v>
      </c>
      <c r="E2379" t="s">
        <v>225</v>
      </c>
      <c r="F2379" t="s">
        <v>4</v>
      </c>
      <c r="G2379">
        <v>0.17799999999999999</v>
      </c>
      <c r="H2379">
        <v>630825</v>
      </c>
      <c r="I2379">
        <v>3672075</v>
      </c>
      <c r="J2379">
        <v>-69.260000000000005</v>
      </c>
      <c r="K2379">
        <v>-69.260000000000005</v>
      </c>
      <c r="L2379">
        <v>0</v>
      </c>
      <c r="M2379">
        <v>17081524</v>
      </c>
      <c r="N2379" t="s">
        <v>26</v>
      </c>
      <c r="O2379">
        <v>24</v>
      </c>
      <c r="P2379">
        <v>32</v>
      </c>
      <c r="Q2379">
        <v>5963</v>
      </c>
    </row>
    <row r="2380" spans="1:17" x14ac:dyDescent="0.25">
      <c r="A2380" t="s">
        <v>375</v>
      </c>
      <c r="B2380" t="s">
        <v>334</v>
      </c>
      <c r="C2380" t="s">
        <v>13</v>
      </c>
      <c r="D2380" t="s">
        <v>14</v>
      </c>
      <c r="E2380" t="s">
        <v>225</v>
      </c>
      <c r="F2380" t="s">
        <v>6</v>
      </c>
      <c r="G2380">
        <v>0.17519999999999999</v>
      </c>
      <c r="H2380">
        <v>630825</v>
      </c>
      <c r="I2380">
        <v>3672075</v>
      </c>
      <c r="J2380">
        <v>-69.260000000000005</v>
      </c>
      <c r="K2380">
        <v>-69.260000000000005</v>
      </c>
      <c r="L2380">
        <v>0</v>
      </c>
      <c r="M2380">
        <v>17050624</v>
      </c>
      <c r="N2380" t="s">
        <v>26</v>
      </c>
      <c r="O2380">
        <v>24</v>
      </c>
      <c r="P2380">
        <v>32</v>
      </c>
      <c r="Q2380">
        <v>5963</v>
      </c>
    </row>
    <row r="2381" spans="1:17" x14ac:dyDescent="0.25">
      <c r="A2381" t="s">
        <v>375</v>
      </c>
      <c r="B2381" t="s">
        <v>334</v>
      </c>
      <c r="C2381" t="s">
        <v>13</v>
      </c>
      <c r="D2381" t="s">
        <v>14</v>
      </c>
      <c r="E2381" t="s">
        <v>225</v>
      </c>
      <c r="F2381" t="s">
        <v>246</v>
      </c>
      <c r="G2381">
        <v>0.16417000000000001</v>
      </c>
      <c r="H2381">
        <v>630775</v>
      </c>
      <c r="I2381">
        <v>3672075</v>
      </c>
      <c r="J2381">
        <v>-68.59</v>
      </c>
      <c r="K2381">
        <v>-68.59</v>
      </c>
      <c r="L2381">
        <v>0</v>
      </c>
      <c r="M2381">
        <v>17081524</v>
      </c>
      <c r="N2381" t="s">
        <v>26</v>
      </c>
      <c r="O2381">
        <v>24</v>
      </c>
      <c r="P2381">
        <v>32</v>
      </c>
      <c r="Q2381">
        <v>5963</v>
      </c>
    </row>
    <row r="2382" spans="1:17" x14ac:dyDescent="0.25">
      <c r="A2382" t="s">
        <v>375</v>
      </c>
      <c r="B2382" t="s">
        <v>334</v>
      </c>
      <c r="C2382" t="s">
        <v>13</v>
      </c>
      <c r="D2382" t="s">
        <v>14</v>
      </c>
      <c r="E2382" t="s">
        <v>225</v>
      </c>
      <c r="F2382" t="s">
        <v>247</v>
      </c>
      <c r="G2382">
        <v>0.13500000000000001</v>
      </c>
      <c r="H2382">
        <v>630825</v>
      </c>
      <c r="I2382">
        <v>3672075</v>
      </c>
      <c r="J2382">
        <v>-69.260000000000005</v>
      </c>
      <c r="K2382">
        <v>-69.260000000000005</v>
      </c>
      <c r="L2382">
        <v>0</v>
      </c>
      <c r="M2382">
        <v>17052524</v>
      </c>
      <c r="N2382" t="s">
        <v>26</v>
      </c>
      <c r="O2382">
        <v>24</v>
      </c>
      <c r="P2382">
        <v>32</v>
      </c>
      <c r="Q2382">
        <v>5963</v>
      </c>
    </row>
    <row r="2383" spans="1:17" x14ac:dyDescent="0.25">
      <c r="A2383" t="s">
        <v>375</v>
      </c>
      <c r="B2383" t="s">
        <v>334</v>
      </c>
      <c r="C2383" t="s">
        <v>13</v>
      </c>
      <c r="D2383" t="s">
        <v>14</v>
      </c>
      <c r="E2383" t="s">
        <v>225</v>
      </c>
      <c r="F2383" t="s">
        <v>248</v>
      </c>
      <c r="G2383">
        <v>0.13275000000000001</v>
      </c>
      <c r="H2383">
        <v>630825</v>
      </c>
      <c r="I2383">
        <v>3672075</v>
      </c>
      <c r="J2383">
        <v>-69.260000000000005</v>
      </c>
      <c r="K2383">
        <v>-69.260000000000005</v>
      </c>
      <c r="L2383">
        <v>0</v>
      </c>
      <c r="M2383">
        <v>17051524</v>
      </c>
      <c r="N2383" t="s">
        <v>26</v>
      </c>
      <c r="O2383">
        <v>24</v>
      </c>
      <c r="P2383">
        <v>32</v>
      </c>
      <c r="Q2383">
        <v>5963</v>
      </c>
    </row>
    <row r="2384" spans="1:17" x14ac:dyDescent="0.25">
      <c r="A2384" t="s">
        <v>375</v>
      </c>
      <c r="B2384" t="s">
        <v>334</v>
      </c>
      <c r="C2384" t="s">
        <v>13</v>
      </c>
      <c r="D2384" t="s">
        <v>14</v>
      </c>
      <c r="E2384" t="s">
        <v>225</v>
      </c>
      <c r="F2384" t="s">
        <v>15</v>
      </c>
      <c r="G2384">
        <v>0.12402000000000001</v>
      </c>
      <c r="H2384">
        <v>630825</v>
      </c>
      <c r="I2384">
        <v>3672075</v>
      </c>
      <c r="J2384">
        <v>-69.260000000000005</v>
      </c>
      <c r="K2384">
        <v>-69.260000000000005</v>
      </c>
      <c r="L2384">
        <v>0</v>
      </c>
      <c r="M2384">
        <v>17052424</v>
      </c>
      <c r="N2384" t="s">
        <v>26</v>
      </c>
      <c r="O2384">
        <v>24</v>
      </c>
      <c r="P2384">
        <v>32</v>
      </c>
      <c r="Q2384">
        <v>5963</v>
      </c>
    </row>
    <row r="2385" spans="1:17" x14ac:dyDescent="0.25">
      <c r="A2385" t="s">
        <v>375</v>
      </c>
      <c r="B2385" t="s">
        <v>334</v>
      </c>
      <c r="C2385" t="s">
        <v>13</v>
      </c>
      <c r="D2385" t="s">
        <v>14</v>
      </c>
      <c r="E2385" t="s">
        <v>134</v>
      </c>
      <c r="F2385" t="s">
        <v>4</v>
      </c>
      <c r="G2385">
        <v>3.6839999999999998E-2</v>
      </c>
      <c r="H2385">
        <v>630714.82999999996</v>
      </c>
      <c r="I2385">
        <v>3672256.55</v>
      </c>
      <c r="J2385">
        <v>-68.92</v>
      </c>
      <c r="K2385">
        <v>-68.92</v>
      </c>
      <c r="L2385">
        <v>0</v>
      </c>
      <c r="M2385">
        <v>17051624</v>
      </c>
      <c r="N2385" t="s">
        <v>26</v>
      </c>
      <c r="O2385">
        <v>24</v>
      </c>
      <c r="P2385">
        <v>32</v>
      </c>
      <c r="Q2385">
        <v>5963</v>
      </c>
    </row>
    <row r="2386" spans="1:17" x14ac:dyDescent="0.25">
      <c r="A2386" t="s">
        <v>375</v>
      </c>
      <c r="B2386" t="s">
        <v>334</v>
      </c>
      <c r="C2386" t="s">
        <v>13</v>
      </c>
      <c r="D2386" t="s">
        <v>14</v>
      </c>
      <c r="E2386" t="s">
        <v>134</v>
      </c>
      <c r="F2386" t="s">
        <v>6</v>
      </c>
      <c r="G2386">
        <v>3.082E-2</v>
      </c>
      <c r="H2386">
        <v>630714.82999999996</v>
      </c>
      <c r="I2386">
        <v>3672232.85</v>
      </c>
      <c r="J2386">
        <v>-68.91</v>
      </c>
      <c r="K2386">
        <v>-68.91</v>
      </c>
      <c r="L2386">
        <v>0</v>
      </c>
      <c r="M2386">
        <v>17051624</v>
      </c>
      <c r="N2386" t="s">
        <v>26</v>
      </c>
      <c r="O2386">
        <v>24</v>
      </c>
      <c r="P2386">
        <v>32</v>
      </c>
      <c r="Q2386">
        <v>5963</v>
      </c>
    </row>
    <row r="2387" spans="1:17" x14ac:dyDescent="0.25">
      <c r="A2387" t="s">
        <v>375</v>
      </c>
      <c r="B2387" t="s">
        <v>334</v>
      </c>
      <c r="C2387" t="s">
        <v>13</v>
      </c>
      <c r="D2387" t="s">
        <v>14</v>
      </c>
      <c r="E2387" t="s">
        <v>134</v>
      </c>
      <c r="F2387" t="s">
        <v>246</v>
      </c>
      <c r="G2387">
        <v>2.9440000000000001E-2</v>
      </c>
      <c r="H2387">
        <v>630714.82999999996</v>
      </c>
      <c r="I2387">
        <v>3672232.85</v>
      </c>
      <c r="J2387">
        <v>-68.91</v>
      </c>
      <c r="K2387">
        <v>-68.91</v>
      </c>
      <c r="L2387">
        <v>0</v>
      </c>
      <c r="M2387">
        <v>17081524</v>
      </c>
      <c r="N2387" t="s">
        <v>26</v>
      </c>
      <c r="O2387">
        <v>24</v>
      </c>
      <c r="P2387">
        <v>32</v>
      </c>
      <c r="Q2387">
        <v>5963</v>
      </c>
    </row>
    <row r="2388" spans="1:17" x14ac:dyDescent="0.25">
      <c r="A2388" t="s">
        <v>375</v>
      </c>
      <c r="B2388" t="s">
        <v>334</v>
      </c>
      <c r="C2388" t="s">
        <v>13</v>
      </c>
      <c r="D2388" t="s">
        <v>14</v>
      </c>
      <c r="E2388" t="s">
        <v>134</v>
      </c>
      <c r="F2388" t="s">
        <v>247</v>
      </c>
      <c r="G2388">
        <v>2.8879999999999999E-2</v>
      </c>
      <c r="H2388">
        <v>630714.82999999996</v>
      </c>
      <c r="I2388">
        <v>3672232.85</v>
      </c>
      <c r="J2388">
        <v>-68.91</v>
      </c>
      <c r="K2388">
        <v>-68.91</v>
      </c>
      <c r="L2388">
        <v>0</v>
      </c>
      <c r="M2388">
        <v>17042424</v>
      </c>
      <c r="N2388" t="s">
        <v>26</v>
      </c>
      <c r="O2388">
        <v>24</v>
      </c>
      <c r="P2388">
        <v>32</v>
      </c>
      <c r="Q2388">
        <v>5963</v>
      </c>
    </row>
    <row r="2389" spans="1:17" x14ac:dyDescent="0.25">
      <c r="A2389" t="s">
        <v>375</v>
      </c>
      <c r="B2389" t="s">
        <v>334</v>
      </c>
      <c r="C2389" t="s">
        <v>13</v>
      </c>
      <c r="D2389" t="s">
        <v>14</v>
      </c>
      <c r="E2389" t="s">
        <v>134</v>
      </c>
      <c r="F2389" t="s">
        <v>248</v>
      </c>
      <c r="G2389">
        <v>2.8549999999999999E-2</v>
      </c>
      <c r="H2389">
        <v>630714.82999999996</v>
      </c>
      <c r="I2389">
        <v>3672232.85</v>
      </c>
      <c r="J2389">
        <v>-68.91</v>
      </c>
      <c r="K2389">
        <v>-68.91</v>
      </c>
      <c r="L2389">
        <v>0</v>
      </c>
      <c r="M2389">
        <v>17052524</v>
      </c>
      <c r="N2389" t="s">
        <v>26</v>
      </c>
      <c r="O2389">
        <v>24</v>
      </c>
      <c r="P2389">
        <v>32</v>
      </c>
      <c r="Q2389">
        <v>5963</v>
      </c>
    </row>
    <row r="2390" spans="1:17" x14ac:dyDescent="0.25">
      <c r="A2390" t="s">
        <v>375</v>
      </c>
      <c r="B2390" t="s">
        <v>334</v>
      </c>
      <c r="C2390" t="s">
        <v>13</v>
      </c>
      <c r="D2390" t="s">
        <v>14</v>
      </c>
      <c r="E2390" t="s">
        <v>134</v>
      </c>
      <c r="F2390" t="s">
        <v>15</v>
      </c>
      <c r="G2390">
        <v>2.8289999999999999E-2</v>
      </c>
      <c r="H2390">
        <v>630714.82999999996</v>
      </c>
      <c r="I2390">
        <v>3672232.85</v>
      </c>
      <c r="J2390">
        <v>-68.91</v>
      </c>
      <c r="K2390">
        <v>-68.91</v>
      </c>
      <c r="L2390">
        <v>0</v>
      </c>
      <c r="M2390">
        <v>17022624</v>
      </c>
      <c r="N2390" t="s">
        <v>26</v>
      </c>
      <c r="O2390">
        <v>24</v>
      </c>
      <c r="P2390">
        <v>32</v>
      </c>
      <c r="Q2390">
        <v>5963</v>
      </c>
    </row>
    <row r="2391" spans="1:17" x14ac:dyDescent="0.25">
      <c r="A2391" t="s">
        <v>375</v>
      </c>
      <c r="B2391" t="s">
        <v>334</v>
      </c>
      <c r="C2391" t="s">
        <v>13</v>
      </c>
      <c r="D2391" t="s">
        <v>14</v>
      </c>
      <c r="E2391" t="s">
        <v>141</v>
      </c>
      <c r="F2391" t="s">
        <v>4</v>
      </c>
      <c r="G2391">
        <v>5.8560000000000001E-2</v>
      </c>
      <c r="H2391">
        <v>630423.97</v>
      </c>
      <c r="I2391">
        <v>3672375.09</v>
      </c>
      <c r="J2391">
        <v>-69.58</v>
      </c>
      <c r="K2391">
        <v>-69.58</v>
      </c>
      <c r="L2391">
        <v>0</v>
      </c>
      <c r="M2391">
        <v>17090224</v>
      </c>
      <c r="N2391" t="s">
        <v>26</v>
      </c>
      <c r="O2391">
        <v>24</v>
      </c>
      <c r="P2391">
        <v>32</v>
      </c>
      <c r="Q2391">
        <v>5963</v>
      </c>
    </row>
    <row r="2392" spans="1:17" x14ac:dyDescent="0.25">
      <c r="A2392" t="s">
        <v>375</v>
      </c>
      <c r="B2392" t="s">
        <v>334</v>
      </c>
      <c r="C2392" t="s">
        <v>13</v>
      </c>
      <c r="D2392" t="s">
        <v>14</v>
      </c>
      <c r="E2392" t="s">
        <v>141</v>
      </c>
      <c r="F2392" t="s">
        <v>6</v>
      </c>
      <c r="G2392">
        <v>5.697E-2</v>
      </c>
      <c r="H2392">
        <v>630423.97</v>
      </c>
      <c r="I2392">
        <v>3672375.09</v>
      </c>
      <c r="J2392">
        <v>-69.58</v>
      </c>
      <c r="K2392">
        <v>-69.58</v>
      </c>
      <c r="L2392">
        <v>0</v>
      </c>
      <c r="M2392">
        <v>17072824</v>
      </c>
      <c r="N2392" t="s">
        <v>26</v>
      </c>
      <c r="O2392">
        <v>24</v>
      </c>
      <c r="P2392">
        <v>32</v>
      </c>
      <c r="Q2392">
        <v>5963</v>
      </c>
    </row>
    <row r="2393" spans="1:17" x14ac:dyDescent="0.25">
      <c r="A2393" t="s">
        <v>375</v>
      </c>
      <c r="B2393" t="s">
        <v>334</v>
      </c>
      <c r="C2393" t="s">
        <v>13</v>
      </c>
      <c r="D2393" t="s">
        <v>14</v>
      </c>
      <c r="E2393" t="s">
        <v>141</v>
      </c>
      <c r="F2393" t="s">
        <v>246</v>
      </c>
      <c r="G2393">
        <v>3.8960000000000002E-2</v>
      </c>
      <c r="H2393">
        <v>630423.97</v>
      </c>
      <c r="I2393">
        <v>3672375.09</v>
      </c>
      <c r="J2393">
        <v>-69.58</v>
      </c>
      <c r="K2393">
        <v>-69.58</v>
      </c>
      <c r="L2393">
        <v>0</v>
      </c>
      <c r="M2393">
        <v>17062224</v>
      </c>
      <c r="N2393" t="s">
        <v>26</v>
      </c>
      <c r="O2393">
        <v>24</v>
      </c>
      <c r="P2393">
        <v>32</v>
      </c>
      <c r="Q2393">
        <v>5963</v>
      </c>
    </row>
    <row r="2394" spans="1:17" x14ac:dyDescent="0.25">
      <c r="A2394" t="s">
        <v>375</v>
      </c>
      <c r="B2394" t="s">
        <v>334</v>
      </c>
      <c r="C2394" t="s">
        <v>13</v>
      </c>
      <c r="D2394" t="s">
        <v>14</v>
      </c>
      <c r="E2394" t="s">
        <v>141</v>
      </c>
      <c r="F2394" t="s">
        <v>247</v>
      </c>
      <c r="G2394">
        <v>3.857E-2</v>
      </c>
      <c r="H2394">
        <v>630423.97</v>
      </c>
      <c r="I2394">
        <v>3672375.09</v>
      </c>
      <c r="J2394">
        <v>-69.58</v>
      </c>
      <c r="K2394">
        <v>-69.58</v>
      </c>
      <c r="L2394">
        <v>0</v>
      </c>
      <c r="M2394">
        <v>17081224</v>
      </c>
      <c r="N2394" t="s">
        <v>26</v>
      </c>
      <c r="O2394">
        <v>24</v>
      </c>
      <c r="P2394">
        <v>32</v>
      </c>
      <c r="Q2394">
        <v>5963</v>
      </c>
    </row>
    <row r="2395" spans="1:17" x14ac:dyDescent="0.25">
      <c r="A2395" t="s">
        <v>375</v>
      </c>
      <c r="B2395" t="s">
        <v>334</v>
      </c>
      <c r="C2395" t="s">
        <v>13</v>
      </c>
      <c r="D2395" t="s">
        <v>14</v>
      </c>
      <c r="E2395" t="s">
        <v>141</v>
      </c>
      <c r="F2395" t="s">
        <v>248</v>
      </c>
      <c r="G2395">
        <v>3.8510000000000003E-2</v>
      </c>
      <c r="H2395">
        <v>630423.97</v>
      </c>
      <c r="I2395">
        <v>3672375.09</v>
      </c>
      <c r="J2395">
        <v>-69.58</v>
      </c>
      <c r="K2395">
        <v>-69.58</v>
      </c>
      <c r="L2395">
        <v>0</v>
      </c>
      <c r="M2395">
        <v>17071624</v>
      </c>
      <c r="N2395" t="s">
        <v>26</v>
      </c>
      <c r="O2395">
        <v>24</v>
      </c>
      <c r="P2395">
        <v>32</v>
      </c>
      <c r="Q2395">
        <v>5963</v>
      </c>
    </row>
    <row r="2396" spans="1:17" x14ac:dyDescent="0.25">
      <c r="A2396" t="s">
        <v>375</v>
      </c>
      <c r="B2396" t="s">
        <v>334</v>
      </c>
      <c r="C2396" t="s">
        <v>13</v>
      </c>
      <c r="D2396" t="s">
        <v>14</v>
      </c>
      <c r="E2396" t="s">
        <v>141</v>
      </c>
      <c r="F2396" t="s">
        <v>15</v>
      </c>
      <c r="G2396">
        <v>3.85E-2</v>
      </c>
      <c r="H2396">
        <v>630423.97</v>
      </c>
      <c r="I2396">
        <v>3672375.09</v>
      </c>
      <c r="J2396">
        <v>-69.58</v>
      </c>
      <c r="K2396">
        <v>-69.58</v>
      </c>
      <c r="L2396">
        <v>0</v>
      </c>
      <c r="M2396">
        <v>17072324</v>
      </c>
      <c r="N2396" t="s">
        <v>26</v>
      </c>
      <c r="O2396">
        <v>24</v>
      </c>
      <c r="P2396">
        <v>32</v>
      </c>
      <c r="Q2396">
        <v>5963</v>
      </c>
    </row>
    <row r="2397" spans="1:17" x14ac:dyDescent="0.25">
      <c r="A2397" t="s">
        <v>375</v>
      </c>
      <c r="B2397" t="s">
        <v>334</v>
      </c>
      <c r="C2397" t="s">
        <v>13</v>
      </c>
      <c r="D2397" t="s">
        <v>14</v>
      </c>
      <c r="E2397" t="s">
        <v>142</v>
      </c>
      <c r="F2397" t="s">
        <v>4</v>
      </c>
      <c r="G2397">
        <v>5.867E-2</v>
      </c>
      <c r="H2397">
        <v>630423.97</v>
      </c>
      <c r="I2397">
        <v>3672375.09</v>
      </c>
      <c r="J2397">
        <v>-69.58</v>
      </c>
      <c r="K2397">
        <v>-69.58</v>
      </c>
      <c r="L2397">
        <v>0</v>
      </c>
      <c r="M2397">
        <v>17090224</v>
      </c>
      <c r="N2397" t="s">
        <v>26</v>
      </c>
      <c r="O2397">
        <v>24</v>
      </c>
      <c r="P2397">
        <v>32</v>
      </c>
      <c r="Q2397">
        <v>5963</v>
      </c>
    </row>
    <row r="2398" spans="1:17" x14ac:dyDescent="0.25">
      <c r="A2398" t="s">
        <v>375</v>
      </c>
      <c r="B2398" t="s">
        <v>334</v>
      </c>
      <c r="C2398" t="s">
        <v>13</v>
      </c>
      <c r="D2398" t="s">
        <v>14</v>
      </c>
      <c r="E2398" t="s">
        <v>142</v>
      </c>
      <c r="F2398" t="s">
        <v>6</v>
      </c>
      <c r="G2398">
        <v>5.7099999999999998E-2</v>
      </c>
      <c r="H2398">
        <v>630423.97</v>
      </c>
      <c r="I2398">
        <v>3672375.09</v>
      </c>
      <c r="J2398">
        <v>-69.58</v>
      </c>
      <c r="K2398">
        <v>-69.58</v>
      </c>
      <c r="L2398">
        <v>0</v>
      </c>
      <c r="M2398">
        <v>17072824</v>
      </c>
      <c r="N2398" t="s">
        <v>26</v>
      </c>
      <c r="O2398">
        <v>24</v>
      </c>
      <c r="P2398">
        <v>32</v>
      </c>
      <c r="Q2398">
        <v>5963</v>
      </c>
    </row>
    <row r="2399" spans="1:17" x14ac:dyDescent="0.25">
      <c r="A2399" t="s">
        <v>375</v>
      </c>
      <c r="B2399" t="s">
        <v>334</v>
      </c>
      <c r="C2399" t="s">
        <v>13</v>
      </c>
      <c r="D2399" t="s">
        <v>14</v>
      </c>
      <c r="E2399" t="s">
        <v>142</v>
      </c>
      <c r="F2399" t="s">
        <v>246</v>
      </c>
      <c r="G2399">
        <v>3.8859999999999999E-2</v>
      </c>
      <c r="H2399">
        <v>630423.97</v>
      </c>
      <c r="I2399">
        <v>3672375.09</v>
      </c>
      <c r="J2399">
        <v>-69.58</v>
      </c>
      <c r="K2399">
        <v>-69.58</v>
      </c>
      <c r="L2399">
        <v>0</v>
      </c>
      <c r="M2399">
        <v>17062224</v>
      </c>
      <c r="N2399" t="s">
        <v>26</v>
      </c>
      <c r="O2399">
        <v>24</v>
      </c>
      <c r="P2399">
        <v>32</v>
      </c>
      <c r="Q2399">
        <v>5963</v>
      </c>
    </row>
    <row r="2400" spans="1:17" x14ac:dyDescent="0.25">
      <c r="A2400" t="s">
        <v>375</v>
      </c>
      <c r="B2400" t="s">
        <v>334</v>
      </c>
      <c r="C2400" t="s">
        <v>13</v>
      </c>
      <c r="D2400" t="s">
        <v>14</v>
      </c>
      <c r="E2400" t="s">
        <v>142</v>
      </c>
      <c r="F2400" t="s">
        <v>247</v>
      </c>
      <c r="G2400">
        <v>3.8550000000000001E-2</v>
      </c>
      <c r="H2400">
        <v>630423.97</v>
      </c>
      <c r="I2400">
        <v>3672375.09</v>
      </c>
      <c r="J2400">
        <v>-69.58</v>
      </c>
      <c r="K2400">
        <v>-69.58</v>
      </c>
      <c r="L2400">
        <v>0</v>
      </c>
      <c r="M2400">
        <v>17081224</v>
      </c>
      <c r="N2400" t="s">
        <v>26</v>
      </c>
      <c r="O2400">
        <v>24</v>
      </c>
      <c r="P2400">
        <v>32</v>
      </c>
      <c r="Q2400">
        <v>5963</v>
      </c>
    </row>
    <row r="2401" spans="1:17" x14ac:dyDescent="0.25">
      <c r="A2401" t="s">
        <v>375</v>
      </c>
      <c r="B2401" t="s">
        <v>334</v>
      </c>
      <c r="C2401" t="s">
        <v>13</v>
      </c>
      <c r="D2401" t="s">
        <v>14</v>
      </c>
      <c r="E2401" t="s">
        <v>142</v>
      </c>
      <c r="F2401" t="s">
        <v>248</v>
      </c>
      <c r="G2401">
        <v>3.7999999999999999E-2</v>
      </c>
      <c r="H2401">
        <v>630399.73</v>
      </c>
      <c r="I2401">
        <v>3672375.09</v>
      </c>
      <c r="J2401">
        <v>-69.62</v>
      </c>
      <c r="K2401">
        <v>-69.62</v>
      </c>
      <c r="L2401">
        <v>0</v>
      </c>
      <c r="M2401">
        <v>17072324</v>
      </c>
      <c r="N2401" t="s">
        <v>26</v>
      </c>
      <c r="O2401">
        <v>24</v>
      </c>
      <c r="P2401">
        <v>32</v>
      </c>
      <c r="Q2401">
        <v>5963</v>
      </c>
    </row>
    <row r="2402" spans="1:17" x14ac:dyDescent="0.25">
      <c r="A2402" t="s">
        <v>375</v>
      </c>
      <c r="B2402" t="s">
        <v>334</v>
      </c>
      <c r="C2402" t="s">
        <v>13</v>
      </c>
      <c r="D2402" t="s">
        <v>14</v>
      </c>
      <c r="E2402" t="s">
        <v>142</v>
      </c>
      <c r="F2402" t="s">
        <v>15</v>
      </c>
      <c r="G2402">
        <v>3.7749999999999999E-2</v>
      </c>
      <c r="H2402">
        <v>630423.97</v>
      </c>
      <c r="I2402">
        <v>3672375.09</v>
      </c>
      <c r="J2402">
        <v>-69.58</v>
      </c>
      <c r="K2402">
        <v>-69.58</v>
      </c>
      <c r="L2402">
        <v>0</v>
      </c>
      <c r="M2402">
        <v>17071624</v>
      </c>
      <c r="N2402" t="s">
        <v>26</v>
      </c>
      <c r="O2402">
        <v>24</v>
      </c>
      <c r="P2402">
        <v>32</v>
      </c>
      <c r="Q2402">
        <v>5963</v>
      </c>
    </row>
    <row r="2403" spans="1:17" x14ac:dyDescent="0.25">
      <c r="A2403" t="s">
        <v>375</v>
      </c>
      <c r="B2403" t="s">
        <v>334</v>
      </c>
      <c r="C2403" t="s">
        <v>13</v>
      </c>
      <c r="D2403" t="s">
        <v>14</v>
      </c>
      <c r="E2403" t="s">
        <v>143</v>
      </c>
      <c r="F2403" t="s">
        <v>4</v>
      </c>
      <c r="G2403">
        <v>5.6030000000000003E-2</v>
      </c>
      <c r="H2403">
        <v>630423.97</v>
      </c>
      <c r="I2403">
        <v>3672375.09</v>
      </c>
      <c r="J2403">
        <v>-69.58</v>
      </c>
      <c r="K2403">
        <v>-69.58</v>
      </c>
      <c r="L2403">
        <v>0</v>
      </c>
      <c r="M2403">
        <v>17090224</v>
      </c>
      <c r="N2403" t="s">
        <v>26</v>
      </c>
      <c r="O2403">
        <v>24</v>
      </c>
      <c r="P2403">
        <v>32</v>
      </c>
      <c r="Q2403">
        <v>5963</v>
      </c>
    </row>
    <row r="2404" spans="1:17" x14ac:dyDescent="0.25">
      <c r="A2404" t="s">
        <v>375</v>
      </c>
      <c r="B2404" t="s">
        <v>334</v>
      </c>
      <c r="C2404" t="s">
        <v>13</v>
      </c>
      <c r="D2404" t="s">
        <v>14</v>
      </c>
      <c r="E2404" t="s">
        <v>143</v>
      </c>
      <c r="F2404" t="s">
        <v>6</v>
      </c>
      <c r="G2404">
        <v>5.5100000000000003E-2</v>
      </c>
      <c r="H2404">
        <v>630423.97</v>
      </c>
      <c r="I2404">
        <v>3672375.09</v>
      </c>
      <c r="J2404">
        <v>-69.58</v>
      </c>
      <c r="K2404">
        <v>-69.58</v>
      </c>
      <c r="L2404">
        <v>0</v>
      </c>
      <c r="M2404">
        <v>17072824</v>
      </c>
      <c r="N2404" t="s">
        <v>26</v>
      </c>
      <c r="O2404">
        <v>24</v>
      </c>
      <c r="P2404">
        <v>32</v>
      </c>
      <c r="Q2404">
        <v>5963</v>
      </c>
    </row>
    <row r="2405" spans="1:17" x14ac:dyDescent="0.25">
      <c r="A2405" t="s">
        <v>375</v>
      </c>
      <c r="B2405" t="s">
        <v>334</v>
      </c>
      <c r="C2405" t="s">
        <v>13</v>
      </c>
      <c r="D2405" t="s">
        <v>14</v>
      </c>
      <c r="E2405" t="s">
        <v>143</v>
      </c>
      <c r="F2405" t="s">
        <v>246</v>
      </c>
      <c r="G2405">
        <v>3.7900000000000003E-2</v>
      </c>
      <c r="H2405">
        <v>630399.73</v>
      </c>
      <c r="I2405">
        <v>3672375.09</v>
      </c>
      <c r="J2405">
        <v>-69.62</v>
      </c>
      <c r="K2405">
        <v>-69.62</v>
      </c>
      <c r="L2405">
        <v>0</v>
      </c>
      <c r="M2405">
        <v>17090224</v>
      </c>
      <c r="N2405" t="s">
        <v>26</v>
      </c>
      <c r="O2405">
        <v>24</v>
      </c>
      <c r="P2405">
        <v>32</v>
      </c>
      <c r="Q2405">
        <v>5963</v>
      </c>
    </row>
    <row r="2406" spans="1:17" x14ac:dyDescent="0.25">
      <c r="A2406" t="s">
        <v>375</v>
      </c>
      <c r="B2406" t="s">
        <v>334</v>
      </c>
      <c r="C2406" t="s">
        <v>13</v>
      </c>
      <c r="D2406" t="s">
        <v>14</v>
      </c>
      <c r="E2406" t="s">
        <v>143</v>
      </c>
      <c r="F2406" t="s">
        <v>247</v>
      </c>
      <c r="G2406">
        <v>3.7470000000000003E-2</v>
      </c>
      <c r="H2406">
        <v>630399.73</v>
      </c>
      <c r="I2406">
        <v>3672375.09</v>
      </c>
      <c r="J2406">
        <v>-69.62</v>
      </c>
      <c r="K2406">
        <v>-69.62</v>
      </c>
      <c r="L2406">
        <v>0</v>
      </c>
      <c r="M2406">
        <v>17070824</v>
      </c>
      <c r="N2406" t="s">
        <v>26</v>
      </c>
      <c r="O2406">
        <v>24</v>
      </c>
      <c r="P2406">
        <v>32</v>
      </c>
      <c r="Q2406">
        <v>5963</v>
      </c>
    </row>
    <row r="2407" spans="1:17" x14ac:dyDescent="0.25">
      <c r="A2407" t="s">
        <v>375</v>
      </c>
      <c r="B2407" t="s">
        <v>334</v>
      </c>
      <c r="C2407" t="s">
        <v>13</v>
      </c>
      <c r="D2407" t="s">
        <v>14</v>
      </c>
      <c r="E2407" t="s">
        <v>143</v>
      </c>
      <c r="F2407" t="s">
        <v>248</v>
      </c>
      <c r="G2407">
        <v>3.7190000000000001E-2</v>
      </c>
      <c r="H2407">
        <v>630399.73</v>
      </c>
      <c r="I2407">
        <v>3672375.09</v>
      </c>
      <c r="J2407">
        <v>-69.62</v>
      </c>
      <c r="K2407">
        <v>-69.62</v>
      </c>
      <c r="L2407">
        <v>0</v>
      </c>
      <c r="M2407">
        <v>17072324</v>
      </c>
      <c r="N2407" t="s">
        <v>26</v>
      </c>
      <c r="O2407">
        <v>24</v>
      </c>
      <c r="P2407">
        <v>32</v>
      </c>
      <c r="Q2407">
        <v>5963</v>
      </c>
    </row>
    <row r="2408" spans="1:17" x14ac:dyDescent="0.25">
      <c r="A2408" t="s">
        <v>375</v>
      </c>
      <c r="B2408" t="s">
        <v>334</v>
      </c>
      <c r="C2408" t="s">
        <v>13</v>
      </c>
      <c r="D2408" t="s">
        <v>14</v>
      </c>
      <c r="E2408" t="s">
        <v>143</v>
      </c>
      <c r="F2408" t="s">
        <v>15</v>
      </c>
      <c r="G2408">
        <v>3.6450000000000003E-2</v>
      </c>
      <c r="H2408">
        <v>630399.73</v>
      </c>
      <c r="I2408">
        <v>3672375.09</v>
      </c>
      <c r="J2408">
        <v>-69.62</v>
      </c>
      <c r="K2408">
        <v>-69.62</v>
      </c>
      <c r="L2408">
        <v>0</v>
      </c>
      <c r="M2408">
        <v>17071824</v>
      </c>
      <c r="N2408" t="s">
        <v>26</v>
      </c>
      <c r="O2408">
        <v>24</v>
      </c>
      <c r="P2408">
        <v>32</v>
      </c>
      <c r="Q2408">
        <v>5963</v>
      </c>
    </row>
    <row r="2409" spans="1:17" x14ac:dyDescent="0.25">
      <c r="A2409" t="s">
        <v>375</v>
      </c>
      <c r="B2409" t="s">
        <v>334</v>
      </c>
      <c r="C2409" t="s">
        <v>13</v>
      </c>
      <c r="D2409" t="s">
        <v>14</v>
      </c>
      <c r="E2409" t="s">
        <v>135</v>
      </c>
      <c r="F2409" t="s">
        <v>4</v>
      </c>
      <c r="G2409">
        <v>4.027E-2</v>
      </c>
      <c r="H2409">
        <v>630399.73</v>
      </c>
      <c r="I2409">
        <v>3672375.09</v>
      </c>
      <c r="J2409">
        <v>-69.62</v>
      </c>
      <c r="K2409">
        <v>-69.62</v>
      </c>
      <c r="L2409">
        <v>0</v>
      </c>
      <c r="M2409">
        <v>17072824</v>
      </c>
      <c r="N2409" t="s">
        <v>26</v>
      </c>
      <c r="O2409">
        <v>24</v>
      </c>
      <c r="P2409">
        <v>32</v>
      </c>
      <c r="Q2409">
        <v>5963</v>
      </c>
    </row>
    <row r="2410" spans="1:17" x14ac:dyDescent="0.25">
      <c r="A2410" t="s">
        <v>375</v>
      </c>
      <c r="B2410" t="s">
        <v>334</v>
      </c>
      <c r="C2410" t="s">
        <v>13</v>
      </c>
      <c r="D2410" t="s">
        <v>14</v>
      </c>
      <c r="E2410" t="s">
        <v>135</v>
      </c>
      <c r="F2410" t="s">
        <v>6</v>
      </c>
      <c r="G2410">
        <v>3.8940000000000002E-2</v>
      </c>
      <c r="H2410">
        <v>630423.97</v>
      </c>
      <c r="I2410">
        <v>3672375.09</v>
      </c>
      <c r="J2410">
        <v>-69.58</v>
      </c>
      <c r="K2410">
        <v>-69.58</v>
      </c>
      <c r="L2410">
        <v>0</v>
      </c>
      <c r="M2410">
        <v>17072824</v>
      </c>
      <c r="N2410" t="s">
        <v>26</v>
      </c>
      <c r="O2410">
        <v>24</v>
      </c>
      <c r="P2410">
        <v>32</v>
      </c>
      <c r="Q2410">
        <v>5963</v>
      </c>
    </row>
    <row r="2411" spans="1:17" x14ac:dyDescent="0.25">
      <c r="A2411" t="s">
        <v>375</v>
      </c>
      <c r="B2411" t="s">
        <v>334</v>
      </c>
      <c r="C2411" t="s">
        <v>13</v>
      </c>
      <c r="D2411" t="s">
        <v>14</v>
      </c>
      <c r="E2411" t="s">
        <v>135</v>
      </c>
      <c r="F2411" t="s">
        <v>246</v>
      </c>
      <c r="G2411">
        <v>2.9180000000000001E-2</v>
      </c>
      <c r="H2411">
        <v>630399.73</v>
      </c>
      <c r="I2411">
        <v>3672375.09</v>
      </c>
      <c r="J2411">
        <v>-69.62</v>
      </c>
      <c r="K2411">
        <v>-69.62</v>
      </c>
      <c r="L2411">
        <v>0</v>
      </c>
      <c r="M2411">
        <v>17072324</v>
      </c>
      <c r="N2411" t="s">
        <v>26</v>
      </c>
      <c r="O2411">
        <v>24</v>
      </c>
      <c r="P2411">
        <v>32</v>
      </c>
      <c r="Q2411">
        <v>5963</v>
      </c>
    </row>
    <row r="2412" spans="1:17" x14ac:dyDescent="0.25">
      <c r="A2412" t="s">
        <v>375</v>
      </c>
      <c r="B2412" t="s">
        <v>334</v>
      </c>
      <c r="C2412" t="s">
        <v>13</v>
      </c>
      <c r="D2412" t="s">
        <v>14</v>
      </c>
      <c r="E2412" t="s">
        <v>135</v>
      </c>
      <c r="F2412" t="s">
        <v>247</v>
      </c>
      <c r="G2412">
        <v>2.828E-2</v>
      </c>
      <c r="H2412">
        <v>630399.73</v>
      </c>
      <c r="I2412">
        <v>3672375.09</v>
      </c>
      <c r="J2412">
        <v>-69.62</v>
      </c>
      <c r="K2412">
        <v>-69.62</v>
      </c>
      <c r="L2412">
        <v>0</v>
      </c>
      <c r="M2412">
        <v>17070824</v>
      </c>
      <c r="N2412" t="s">
        <v>26</v>
      </c>
      <c r="O2412">
        <v>24</v>
      </c>
      <c r="P2412">
        <v>32</v>
      </c>
      <c r="Q2412">
        <v>5963</v>
      </c>
    </row>
    <row r="2413" spans="1:17" x14ac:dyDescent="0.25">
      <c r="A2413" t="s">
        <v>375</v>
      </c>
      <c r="B2413" t="s">
        <v>334</v>
      </c>
      <c r="C2413" t="s">
        <v>13</v>
      </c>
      <c r="D2413" t="s">
        <v>14</v>
      </c>
      <c r="E2413" t="s">
        <v>135</v>
      </c>
      <c r="F2413" t="s">
        <v>248</v>
      </c>
      <c r="G2413">
        <v>2.6120000000000001E-2</v>
      </c>
      <c r="H2413">
        <v>630399.73</v>
      </c>
      <c r="I2413">
        <v>3672375.09</v>
      </c>
      <c r="J2413">
        <v>-69.62</v>
      </c>
      <c r="K2413">
        <v>-69.62</v>
      </c>
      <c r="L2413">
        <v>0</v>
      </c>
      <c r="M2413">
        <v>17081224</v>
      </c>
      <c r="N2413" t="s">
        <v>26</v>
      </c>
      <c r="O2413">
        <v>24</v>
      </c>
      <c r="P2413">
        <v>32</v>
      </c>
      <c r="Q2413">
        <v>5963</v>
      </c>
    </row>
    <row r="2414" spans="1:17" x14ac:dyDescent="0.25">
      <c r="A2414" t="s">
        <v>375</v>
      </c>
      <c r="B2414" t="s">
        <v>334</v>
      </c>
      <c r="C2414" t="s">
        <v>13</v>
      </c>
      <c r="D2414" t="s">
        <v>14</v>
      </c>
      <c r="E2414" t="s">
        <v>135</v>
      </c>
      <c r="F2414" t="s">
        <v>15</v>
      </c>
      <c r="G2414">
        <v>2.5919999999999999E-2</v>
      </c>
      <c r="H2414">
        <v>630399.73</v>
      </c>
      <c r="I2414">
        <v>3672375.09</v>
      </c>
      <c r="J2414">
        <v>-69.62</v>
      </c>
      <c r="K2414">
        <v>-69.62</v>
      </c>
      <c r="L2414">
        <v>0</v>
      </c>
      <c r="M2414">
        <v>17071824</v>
      </c>
      <c r="N2414" t="s">
        <v>26</v>
      </c>
      <c r="O2414">
        <v>24</v>
      </c>
      <c r="P2414">
        <v>32</v>
      </c>
      <c r="Q2414">
        <v>5963</v>
      </c>
    </row>
    <row r="2415" spans="1:17" x14ac:dyDescent="0.25">
      <c r="A2415" t="s">
        <v>375</v>
      </c>
      <c r="B2415" t="s">
        <v>334</v>
      </c>
      <c r="C2415" t="s">
        <v>13</v>
      </c>
      <c r="D2415" t="s">
        <v>14</v>
      </c>
      <c r="E2415" t="s">
        <v>136</v>
      </c>
      <c r="F2415" t="s">
        <v>4</v>
      </c>
      <c r="G2415">
        <v>3.8969999999999998E-2</v>
      </c>
      <c r="H2415">
        <v>630399.73</v>
      </c>
      <c r="I2415">
        <v>3672375.09</v>
      </c>
      <c r="J2415">
        <v>-69.62</v>
      </c>
      <c r="K2415">
        <v>-69.62</v>
      </c>
      <c r="L2415">
        <v>0</v>
      </c>
      <c r="M2415">
        <v>17072824</v>
      </c>
      <c r="N2415" t="s">
        <v>26</v>
      </c>
      <c r="O2415">
        <v>24</v>
      </c>
      <c r="P2415">
        <v>32</v>
      </c>
      <c r="Q2415">
        <v>5963</v>
      </c>
    </row>
    <row r="2416" spans="1:17" x14ac:dyDescent="0.25">
      <c r="A2416" t="s">
        <v>375</v>
      </c>
      <c r="B2416" t="s">
        <v>334</v>
      </c>
      <c r="C2416" t="s">
        <v>13</v>
      </c>
      <c r="D2416" t="s">
        <v>14</v>
      </c>
      <c r="E2416" t="s">
        <v>136</v>
      </c>
      <c r="F2416" t="s">
        <v>6</v>
      </c>
      <c r="G2416">
        <v>3.6609999999999997E-2</v>
      </c>
      <c r="H2416">
        <v>630423.97</v>
      </c>
      <c r="I2416">
        <v>3672375.09</v>
      </c>
      <c r="J2416">
        <v>-69.58</v>
      </c>
      <c r="K2416">
        <v>-69.58</v>
      </c>
      <c r="L2416">
        <v>0</v>
      </c>
      <c r="M2416">
        <v>17072824</v>
      </c>
      <c r="N2416" t="s">
        <v>26</v>
      </c>
      <c r="O2416">
        <v>24</v>
      </c>
      <c r="P2416">
        <v>32</v>
      </c>
      <c r="Q2416">
        <v>5963</v>
      </c>
    </row>
    <row r="2417" spans="1:17" x14ac:dyDescent="0.25">
      <c r="A2417" t="s">
        <v>375</v>
      </c>
      <c r="B2417" t="s">
        <v>334</v>
      </c>
      <c r="C2417" t="s">
        <v>13</v>
      </c>
      <c r="D2417" t="s">
        <v>14</v>
      </c>
      <c r="E2417" t="s">
        <v>136</v>
      </c>
      <c r="F2417" t="s">
        <v>246</v>
      </c>
      <c r="G2417">
        <v>2.8389999999999999E-2</v>
      </c>
      <c r="H2417">
        <v>630399.73</v>
      </c>
      <c r="I2417">
        <v>3672375.09</v>
      </c>
      <c r="J2417">
        <v>-69.62</v>
      </c>
      <c r="K2417">
        <v>-69.62</v>
      </c>
      <c r="L2417">
        <v>0</v>
      </c>
      <c r="M2417">
        <v>17072324</v>
      </c>
      <c r="N2417" t="s">
        <v>26</v>
      </c>
      <c r="O2417">
        <v>24</v>
      </c>
      <c r="P2417">
        <v>32</v>
      </c>
      <c r="Q2417">
        <v>5963</v>
      </c>
    </row>
    <row r="2418" spans="1:17" x14ac:dyDescent="0.25">
      <c r="A2418" t="s">
        <v>375</v>
      </c>
      <c r="B2418" t="s">
        <v>334</v>
      </c>
      <c r="C2418" t="s">
        <v>13</v>
      </c>
      <c r="D2418" t="s">
        <v>14</v>
      </c>
      <c r="E2418" t="s">
        <v>136</v>
      </c>
      <c r="F2418" t="s">
        <v>247</v>
      </c>
      <c r="G2418">
        <v>2.691E-2</v>
      </c>
      <c r="H2418">
        <v>630399.73</v>
      </c>
      <c r="I2418">
        <v>3672375.09</v>
      </c>
      <c r="J2418">
        <v>-69.62</v>
      </c>
      <c r="K2418">
        <v>-69.62</v>
      </c>
      <c r="L2418">
        <v>0</v>
      </c>
      <c r="M2418">
        <v>17070824</v>
      </c>
      <c r="N2418" t="s">
        <v>26</v>
      </c>
      <c r="O2418">
        <v>24</v>
      </c>
      <c r="P2418">
        <v>32</v>
      </c>
      <c r="Q2418">
        <v>5963</v>
      </c>
    </row>
    <row r="2419" spans="1:17" x14ac:dyDescent="0.25">
      <c r="A2419" t="s">
        <v>375</v>
      </c>
      <c r="B2419" t="s">
        <v>334</v>
      </c>
      <c r="C2419" t="s">
        <v>13</v>
      </c>
      <c r="D2419" t="s">
        <v>14</v>
      </c>
      <c r="E2419" t="s">
        <v>136</v>
      </c>
      <c r="F2419" t="s">
        <v>248</v>
      </c>
      <c r="G2419">
        <v>2.5329999999999998E-2</v>
      </c>
      <c r="H2419">
        <v>630399.73</v>
      </c>
      <c r="I2419">
        <v>3672375.09</v>
      </c>
      <c r="J2419">
        <v>-69.62</v>
      </c>
      <c r="K2419">
        <v>-69.62</v>
      </c>
      <c r="L2419">
        <v>0</v>
      </c>
      <c r="M2419">
        <v>17081224</v>
      </c>
      <c r="N2419" t="s">
        <v>26</v>
      </c>
      <c r="O2419">
        <v>24</v>
      </c>
      <c r="P2419">
        <v>32</v>
      </c>
      <c r="Q2419">
        <v>5963</v>
      </c>
    </row>
    <row r="2420" spans="1:17" x14ac:dyDescent="0.25">
      <c r="A2420" t="s">
        <v>375</v>
      </c>
      <c r="B2420" t="s">
        <v>334</v>
      </c>
      <c r="C2420" t="s">
        <v>13</v>
      </c>
      <c r="D2420" t="s">
        <v>14</v>
      </c>
      <c r="E2420" t="s">
        <v>136</v>
      </c>
      <c r="F2420" t="s">
        <v>15</v>
      </c>
      <c r="G2420">
        <v>2.5239999999999999E-2</v>
      </c>
      <c r="H2420">
        <v>630399.73</v>
      </c>
      <c r="I2420">
        <v>3672375.09</v>
      </c>
      <c r="J2420">
        <v>-69.62</v>
      </c>
      <c r="K2420">
        <v>-69.62</v>
      </c>
      <c r="L2420">
        <v>0</v>
      </c>
      <c r="M2420">
        <v>17071624</v>
      </c>
      <c r="N2420" t="s">
        <v>26</v>
      </c>
      <c r="O2420">
        <v>24</v>
      </c>
      <c r="P2420">
        <v>32</v>
      </c>
      <c r="Q2420">
        <v>5963</v>
      </c>
    </row>
    <row r="2421" spans="1:17" x14ac:dyDescent="0.25">
      <c r="A2421" t="s">
        <v>375</v>
      </c>
      <c r="B2421" t="s">
        <v>334</v>
      </c>
      <c r="C2421" t="s">
        <v>13</v>
      </c>
      <c r="D2421" t="s">
        <v>14</v>
      </c>
      <c r="E2421" t="s">
        <v>137</v>
      </c>
      <c r="F2421" t="s">
        <v>4</v>
      </c>
      <c r="G2421">
        <v>3.8359999999999998E-2</v>
      </c>
      <c r="H2421">
        <v>630399.73</v>
      </c>
      <c r="I2421">
        <v>3672375.09</v>
      </c>
      <c r="J2421">
        <v>-69.62</v>
      </c>
      <c r="K2421">
        <v>-69.62</v>
      </c>
      <c r="L2421">
        <v>0</v>
      </c>
      <c r="M2421">
        <v>17072824</v>
      </c>
      <c r="N2421" t="s">
        <v>26</v>
      </c>
      <c r="O2421">
        <v>24</v>
      </c>
      <c r="P2421">
        <v>32</v>
      </c>
      <c r="Q2421">
        <v>5963</v>
      </c>
    </row>
    <row r="2422" spans="1:17" x14ac:dyDescent="0.25">
      <c r="A2422" t="s">
        <v>375</v>
      </c>
      <c r="B2422" t="s">
        <v>334</v>
      </c>
      <c r="C2422" t="s">
        <v>13</v>
      </c>
      <c r="D2422" t="s">
        <v>14</v>
      </c>
      <c r="E2422" t="s">
        <v>137</v>
      </c>
      <c r="F2422" t="s">
        <v>6</v>
      </c>
      <c r="G2422">
        <v>3.5090000000000003E-2</v>
      </c>
      <c r="H2422">
        <v>630423.97</v>
      </c>
      <c r="I2422">
        <v>3672375.09</v>
      </c>
      <c r="J2422">
        <v>-69.58</v>
      </c>
      <c r="K2422">
        <v>-69.58</v>
      </c>
      <c r="L2422">
        <v>0</v>
      </c>
      <c r="M2422">
        <v>17072824</v>
      </c>
      <c r="N2422" t="s">
        <v>26</v>
      </c>
      <c r="O2422">
        <v>24</v>
      </c>
      <c r="P2422">
        <v>32</v>
      </c>
      <c r="Q2422">
        <v>5963</v>
      </c>
    </row>
    <row r="2423" spans="1:17" x14ac:dyDescent="0.25">
      <c r="A2423" t="s">
        <v>375</v>
      </c>
      <c r="B2423" t="s">
        <v>334</v>
      </c>
      <c r="C2423" t="s">
        <v>13</v>
      </c>
      <c r="D2423" t="s">
        <v>14</v>
      </c>
      <c r="E2423" t="s">
        <v>137</v>
      </c>
      <c r="F2423" t="s">
        <v>246</v>
      </c>
      <c r="G2423">
        <v>2.7459999999999998E-2</v>
      </c>
      <c r="H2423">
        <v>630399.73</v>
      </c>
      <c r="I2423">
        <v>3672375.09</v>
      </c>
      <c r="J2423">
        <v>-69.62</v>
      </c>
      <c r="K2423">
        <v>-69.62</v>
      </c>
      <c r="L2423">
        <v>0</v>
      </c>
      <c r="M2423">
        <v>17072324</v>
      </c>
      <c r="N2423" t="s">
        <v>26</v>
      </c>
      <c r="O2423">
        <v>24</v>
      </c>
      <c r="P2423">
        <v>32</v>
      </c>
      <c r="Q2423">
        <v>5963</v>
      </c>
    </row>
    <row r="2424" spans="1:17" x14ac:dyDescent="0.25">
      <c r="A2424" t="s">
        <v>375</v>
      </c>
      <c r="B2424" t="s">
        <v>334</v>
      </c>
      <c r="C2424" t="s">
        <v>13</v>
      </c>
      <c r="D2424" t="s">
        <v>14</v>
      </c>
      <c r="E2424" t="s">
        <v>137</v>
      </c>
      <c r="F2424" t="s">
        <v>247</v>
      </c>
      <c r="G2424">
        <v>2.5739999999999999E-2</v>
      </c>
      <c r="H2424">
        <v>630399.73</v>
      </c>
      <c r="I2424">
        <v>3672375.09</v>
      </c>
      <c r="J2424">
        <v>-69.62</v>
      </c>
      <c r="K2424">
        <v>-69.62</v>
      </c>
      <c r="L2424">
        <v>0</v>
      </c>
      <c r="M2424">
        <v>17070824</v>
      </c>
      <c r="N2424" t="s">
        <v>26</v>
      </c>
      <c r="O2424">
        <v>24</v>
      </c>
      <c r="P2424">
        <v>32</v>
      </c>
      <c r="Q2424">
        <v>5963</v>
      </c>
    </row>
    <row r="2425" spans="1:17" x14ac:dyDescent="0.25">
      <c r="A2425" t="s">
        <v>375</v>
      </c>
      <c r="B2425" t="s">
        <v>334</v>
      </c>
      <c r="C2425" t="s">
        <v>13</v>
      </c>
      <c r="D2425" t="s">
        <v>14</v>
      </c>
      <c r="E2425" t="s">
        <v>137</v>
      </c>
      <c r="F2425" t="s">
        <v>248</v>
      </c>
      <c r="G2425">
        <v>2.478E-2</v>
      </c>
      <c r="H2425">
        <v>630399.73</v>
      </c>
      <c r="I2425">
        <v>3672375.09</v>
      </c>
      <c r="J2425">
        <v>-69.62</v>
      </c>
      <c r="K2425">
        <v>-69.62</v>
      </c>
      <c r="L2425">
        <v>0</v>
      </c>
      <c r="M2425">
        <v>17081224</v>
      </c>
      <c r="N2425" t="s">
        <v>26</v>
      </c>
      <c r="O2425">
        <v>24</v>
      </c>
      <c r="P2425">
        <v>32</v>
      </c>
      <c r="Q2425">
        <v>5963</v>
      </c>
    </row>
    <row r="2426" spans="1:17" x14ac:dyDescent="0.25">
      <c r="A2426" t="s">
        <v>375</v>
      </c>
      <c r="B2426" t="s">
        <v>334</v>
      </c>
      <c r="C2426" t="s">
        <v>13</v>
      </c>
      <c r="D2426" t="s">
        <v>14</v>
      </c>
      <c r="E2426" t="s">
        <v>137</v>
      </c>
      <c r="F2426" t="s">
        <v>15</v>
      </c>
      <c r="G2426">
        <v>2.452E-2</v>
      </c>
      <c r="H2426">
        <v>630399.73</v>
      </c>
      <c r="I2426">
        <v>3672375.09</v>
      </c>
      <c r="J2426">
        <v>-69.62</v>
      </c>
      <c r="K2426">
        <v>-69.62</v>
      </c>
      <c r="L2426">
        <v>0</v>
      </c>
      <c r="M2426">
        <v>17071624</v>
      </c>
      <c r="N2426" t="s">
        <v>26</v>
      </c>
      <c r="O2426">
        <v>24</v>
      </c>
      <c r="P2426">
        <v>32</v>
      </c>
      <c r="Q2426">
        <v>5963</v>
      </c>
    </row>
    <row r="2427" spans="1:17" x14ac:dyDescent="0.25">
      <c r="A2427" t="s">
        <v>375</v>
      </c>
      <c r="B2427" t="s">
        <v>334</v>
      </c>
      <c r="C2427" t="s">
        <v>13</v>
      </c>
      <c r="D2427" t="s">
        <v>14</v>
      </c>
      <c r="E2427" t="s">
        <v>138</v>
      </c>
      <c r="F2427" t="s">
        <v>4</v>
      </c>
      <c r="G2427">
        <v>3.6609999999999997E-2</v>
      </c>
      <c r="H2427">
        <v>630399.73</v>
      </c>
      <c r="I2427">
        <v>3672375.09</v>
      </c>
      <c r="J2427">
        <v>-69.62</v>
      </c>
      <c r="K2427">
        <v>-69.62</v>
      </c>
      <c r="L2427">
        <v>0</v>
      </c>
      <c r="M2427">
        <v>17072824</v>
      </c>
      <c r="N2427" t="s">
        <v>26</v>
      </c>
      <c r="O2427">
        <v>24</v>
      </c>
      <c r="P2427">
        <v>32</v>
      </c>
      <c r="Q2427">
        <v>5963</v>
      </c>
    </row>
    <row r="2428" spans="1:17" x14ac:dyDescent="0.25">
      <c r="A2428" t="s">
        <v>375</v>
      </c>
      <c r="B2428" t="s">
        <v>334</v>
      </c>
      <c r="C2428" t="s">
        <v>13</v>
      </c>
      <c r="D2428" t="s">
        <v>14</v>
      </c>
      <c r="E2428" t="s">
        <v>138</v>
      </c>
      <c r="F2428" t="s">
        <v>6</v>
      </c>
      <c r="G2428">
        <v>3.4689999999999999E-2</v>
      </c>
      <c r="H2428">
        <v>630399.73</v>
      </c>
      <c r="I2428">
        <v>3672375.09</v>
      </c>
      <c r="J2428">
        <v>-69.62</v>
      </c>
      <c r="K2428">
        <v>-69.62</v>
      </c>
      <c r="L2428">
        <v>0</v>
      </c>
      <c r="M2428">
        <v>17090224</v>
      </c>
      <c r="N2428" t="s">
        <v>26</v>
      </c>
      <c r="O2428">
        <v>24</v>
      </c>
      <c r="P2428">
        <v>32</v>
      </c>
      <c r="Q2428">
        <v>5963</v>
      </c>
    </row>
    <row r="2429" spans="1:17" x14ac:dyDescent="0.25">
      <c r="A2429" t="s">
        <v>375</v>
      </c>
      <c r="B2429" t="s">
        <v>334</v>
      </c>
      <c r="C2429" t="s">
        <v>13</v>
      </c>
      <c r="D2429" t="s">
        <v>14</v>
      </c>
      <c r="E2429" t="s">
        <v>138</v>
      </c>
      <c r="F2429" t="s">
        <v>246</v>
      </c>
      <c r="G2429">
        <v>2.7519999999999999E-2</v>
      </c>
      <c r="H2429">
        <v>630375.49</v>
      </c>
      <c r="I2429">
        <v>3672375.09</v>
      </c>
      <c r="J2429">
        <v>-69.680000000000007</v>
      </c>
      <c r="K2429">
        <v>-69.680000000000007</v>
      </c>
      <c r="L2429">
        <v>0</v>
      </c>
      <c r="M2429">
        <v>17021724</v>
      </c>
      <c r="N2429" t="s">
        <v>26</v>
      </c>
      <c r="O2429">
        <v>24</v>
      </c>
      <c r="P2429">
        <v>32</v>
      </c>
      <c r="Q2429">
        <v>5963</v>
      </c>
    </row>
    <row r="2430" spans="1:17" x14ac:dyDescent="0.25">
      <c r="A2430" t="s">
        <v>375</v>
      </c>
      <c r="B2430" t="s">
        <v>334</v>
      </c>
      <c r="C2430" t="s">
        <v>13</v>
      </c>
      <c r="D2430" t="s">
        <v>14</v>
      </c>
      <c r="E2430" t="s">
        <v>138</v>
      </c>
      <c r="F2430" t="s">
        <v>247</v>
      </c>
      <c r="G2430">
        <v>2.699E-2</v>
      </c>
      <c r="H2430">
        <v>630375.49</v>
      </c>
      <c r="I2430">
        <v>3672375.09</v>
      </c>
      <c r="J2430">
        <v>-69.680000000000007</v>
      </c>
      <c r="K2430">
        <v>-69.680000000000007</v>
      </c>
      <c r="L2430">
        <v>0</v>
      </c>
      <c r="M2430">
        <v>17072324</v>
      </c>
      <c r="N2430" t="s">
        <v>26</v>
      </c>
      <c r="O2430">
        <v>24</v>
      </c>
      <c r="P2430">
        <v>32</v>
      </c>
      <c r="Q2430">
        <v>5963</v>
      </c>
    </row>
    <row r="2431" spans="1:17" x14ac:dyDescent="0.25">
      <c r="A2431" t="s">
        <v>375</v>
      </c>
      <c r="B2431" t="s">
        <v>334</v>
      </c>
      <c r="C2431" t="s">
        <v>13</v>
      </c>
      <c r="D2431" t="s">
        <v>14</v>
      </c>
      <c r="E2431" t="s">
        <v>138</v>
      </c>
      <c r="F2431" t="s">
        <v>248</v>
      </c>
      <c r="G2431">
        <v>2.664E-2</v>
      </c>
      <c r="H2431">
        <v>630375.49</v>
      </c>
      <c r="I2431">
        <v>3672375.09</v>
      </c>
      <c r="J2431">
        <v>-69.680000000000007</v>
      </c>
      <c r="K2431">
        <v>-69.680000000000007</v>
      </c>
      <c r="L2431">
        <v>0</v>
      </c>
      <c r="M2431">
        <v>17071824</v>
      </c>
      <c r="N2431" t="s">
        <v>26</v>
      </c>
      <c r="O2431">
        <v>24</v>
      </c>
      <c r="P2431">
        <v>32</v>
      </c>
      <c r="Q2431">
        <v>5963</v>
      </c>
    </row>
    <row r="2432" spans="1:17" x14ac:dyDescent="0.25">
      <c r="A2432" t="s">
        <v>375</v>
      </c>
      <c r="B2432" t="s">
        <v>334</v>
      </c>
      <c r="C2432" t="s">
        <v>13</v>
      </c>
      <c r="D2432" t="s">
        <v>14</v>
      </c>
      <c r="E2432" t="s">
        <v>138</v>
      </c>
      <c r="F2432" t="s">
        <v>15</v>
      </c>
      <c r="G2432">
        <v>2.613E-2</v>
      </c>
      <c r="H2432">
        <v>630375.49</v>
      </c>
      <c r="I2432">
        <v>3672375.09</v>
      </c>
      <c r="J2432">
        <v>-69.680000000000007</v>
      </c>
      <c r="K2432">
        <v>-69.680000000000007</v>
      </c>
      <c r="L2432">
        <v>0</v>
      </c>
      <c r="M2432">
        <v>17062224</v>
      </c>
      <c r="N2432" t="s">
        <v>26</v>
      </c>
      <c r="O2432">
        <v>24</v>
      </c>
      <c r="P2432">
        <v>32</v>
      </c>
      <c r="Q2432">
        <v>5963</v>
      </c>
    </row>
    <row r="2433" spans="1:17" x14ac:dyDescent="0.25">
      <c r="A2433" t="s">
        <v>375</v>
      </c>
      <c r="B2433" t="s">
        <v>334</v>
      </c>
      <c r="C2433" t="s">
        <v>13</v>
      </c>
      <c r="D2433" t="s">
        <v>14</v>
      </c>
      <c r="E2433" t="s">
        <v>139</v>
      </c>
      <c r="F2433" t="s">
        <v>4</v>
      </c>
      <c r="G2433">
        <v>4.5850000000000002E-2</v>
      </c>
      <c r="H2433">
        <v>630399.73</v>
      </c>
      <c r="I2433">
        <v>3672375.09</v>
      </c>
      <c r="J2433">
        <v>-69.62</v>
      </c>
      <c r="K2433">
        <v>-69.62</v>
      </c>
      <c r="L2433">
        <v>0</v>
      </c>
      <c r="M2433">
        <v>17072824</v>
      </c>
      <c r="N2433" t="s">
        <v>26</v>
      </c>
      <c r="O2433">
        <v>24</v>
      </c>
      <c r="P2433">
        <v>32</v>
      </c>
      <c r="Q2433">
        <v>5963</v>
      </c>
    </row>
    <row r="2434" spans="1:17" x14ac:dyDescent="0.25">
      <c r="A2434" t="s">
        <v>375</v>
      </c>
      <c r="B2434" t="s">
        <v>334</v>
      </c>
      <c r="C2434" t="s">
        <v>13</v>
      </c>
      <c r="D2434" t="s">
        <v>14</v>
      </c>
      <c r="E2434" t="s">
        <v>139</v>
      </c>
      <c r="F2434" t="s">
        <v>6</v>
      </c>
      <c r="G2434">
        <v>4.4159999999999998E-2</v>
      </c>
      <c r="H2434">
        <v>630399.73</v>
      </c>
      <c r="I2434">
        <v>3672375.09</v>
      </c>
      <c r="J2434">
        <v>-69.62</v>
      </c>
      <c r="K2434">
        <v>-69.62</v>
      </c>
      <c r="L2434">
        <v>0</v>
      </c>
      <c r="M2434">
        <v>17090224</v>
      </c>
      <c r="N2434" t="s">
        <v>26</v>
      </c>
      <c r="O2434">
        <v>24</v>
      </c>
      <c r="P2434">
        <v>32</v>
      </c>
      <c r="Q2434">
        <v>5963</v>
      </c>
    </row>
    <row r="2435" spans="1:17" x14ac:dyDescent="0.25">
      <c r="A2435" t="s">
        <v>375</v>
      </c>
      <c r="B2435" t="s">
        <v>334</v>
      </c>
      <c r="C2435" t="s">
        <v>13</v>
      </c>
      <c r="D2435" t="s">
        <v>14</v>
      </c>
      <c r="E2435" t="s">
        <v>139</v>
      </c>
      <c r="F2435" t="s">
        <v>246</v>
      </c>
      <c r="G2435">
        <v>3.4470000000000001E-2</v>
      </c>
      <c r="H2435">
        <v>630399.73</v>
      </c>
      <c r="I2435">
        <v>3672375.09</v>
      </c>
      <c r="J2435">
        <v>-69.62</v>
      </c>
      <c r="K2435">
        <v>-69.62</v>
      </c>
      <c r="L2435">
        <v>0</v>
      </c>
      <c r="M2435">
        <v>17062224</v>
      </c>
      <c r="N2435" t="s">
        <v>26</v>
      </c>
      <c r="O2435">
        <v>24</v>
      </c>
      <c r="P2435">
        <v>32</v>
      </c>
      <c r="Q2435">
        <v>5963</v>
      </c>
    </row>
    <row r="2436" spans="1:17" x14ac:dyDescent="0.25">
      <c r="A2436" t="s">
        <v>375</v>
      </c>
      <c r="B2436" t="s">
        <v>334</v>
      </c>
      <c r="C2436" t="s">
        <v>13</v>
      </c>
      <c r="D2436" t="s">
        <v>14</v>
      </c>
      <c r="E2436" t="s">
        <v>139</v>
      </c>
      <c r="F2436" t="s">
        <v>247</v>
      </c>
      <c r="G2436">
        <v>3.1150000000000001E-2</v>
      </c>
      <c r="H2436">
        <v>630399.73</v>
      </c>
      <c r="I2436">
        <v>3672375.09</v>
      </c>
      <c r="J2436">
        <v>-69.62</v>
      </c>
      <c r="K2436">
        <v>-69.62</v>
      </c>
      <c r="L2436">
        <v>0</v>
      </c>
      <c r="M2436">
        <v>17081224</v>
      </c>
      <c r="N2436" t="s">
        <v>26</v>
      </c>
      <c r="O2436">
        <v>24</v>
      </c>
      <c r="P2436">
        <v>32</v>
      </c>
      <c r="Q2436">
        <v>5963</v>
      </c>
    </row>
    <row r="2437" spans="1:17" x14ac:dyDescent="0.25">
      <c r="A2437" t="s">
        <v>375</v>
      </c>
      <c r="B2437" t="s">
        <v>334</v>
      </c>
      <c r="C2437" t="s">
        <v>13</v>
      </c>
      <c r="D2437" t="s">
        <v>14</v>
      </c>
      <c r="E2437" t="s">
        <v>139</v>
      </c>
      <c r="F2437" t="s">
        <v>248</v>
      </c>
      <c r="G2437">
        <v>3.107E-2</v>
      </c>
      <c r="H2437">
        <v>630399.73</v>
      </c>
      <c r="I2437">
        <v>3672375.09</v>
      </c>
      <c r="J2437">
        <v>-69.62</v>
      </c>
      <c r="K2437">
        <v>-69.62</v>
      </c>
      <c r="L2437">
        <v>0</v>
      </c>
      <c r="M2437">
        <v>17072324</v>
      </c>
      <c r="N2437" t="s">
        <v>26</v>
      </c>
      <c r="O2437">
        <v>24</v>
      </c>
      <c r="P2437">
        <v>32</v>
      </c>
      <c r="Q2437">
        <v>5963</v>
      </c>
    </row>
    <row r="2438" spans="1:17" x14ac:dyDescent="0.25">
      <c r="A2438" t="s">
        <v>375</v>
      </c>
      <c r="B2438" t="s">
        <v>334</v>
      </c>
      <c r="C2438" t="s">
        <v>13</v>
      </c>
      <c r="D2438" t="s">
        <v>14</v>
      </c>
      <c r="E2438" t="s">
        <v>139</v>
      </c>
      <c r="F2438" t="s">
        <v>15</v>
      </c>
      <c r="G2438">
        <v>3.0710000000000001E-2</v>
      </c>
      <c r="H2438">
        <v>630399.73</v>
      </c>
      <c r="I2438">
        <v>3672375.09</v>
      </c>
      <c r="J2438">
        <v>-69.62</v>
      </c>
      <c r="K2438">
        <v>-69.62</v>
      </c>
      <c r="L2438">
        <v>0</v>
      </c>
      <c r="M2438">
        <v>17071624</v>
      </c>
      <c r="N2438" t="s">
        <v>26</v>
      </c>
      <c r="O2438">
        <v>24</v>
      </c>
      <c r="P2438">
        <v>32</v>
      </c>
      <c r="Q2438">
        <v>5963</v>
      </c>
    </row>
    <row r="2439" spans="1:17" x14ac:dyDescent="0.25">
      <c r="A2439" t="s">
        <v>375</v>
      </c>
      <c r="B2439" t="s">
        <v>334</v>
      </c>
      <c r="C2439" t="s">
        <v>13</v>
      </c>
      <c r="D2439" t="s">
        <v>14</v>
      </c>
      <c r="E2439" t="s">
        <v>140</v>
      </c>
      <c r="F2439" t="s">
        <v>4</v>
      </c>
      <c r="G2439">
        <v>4.4990000000000002E-2</v>
      </c>
      <c r="H2439">
        <v>630399.73</v>
      </c>
      <c r="I2439">
        <v>3672375.09</v>
      </c>
      <c r="J2439">
        <v>-69.62</v>
      </c>
      <c r="K2439">
        <v>-69.62</v>
      </c>
      <c r="L2439">
        <v>0</v>
      </c>
      <c r="M2439">
        <v>17072824</v>
      </c>
      <c r="N2439" t="s">
        <v>26</v>
      </c>
      <c r="O2439">
        <v>24</v>
      </c>
      <c r="P2439">
        <v>32</v>
      </c>
      <c r="Q2439">
        <v>5963</v>
      </c>
    </row>
    <row r="2440" spans="1:17" x14ac:dyDescent="0.25">
      <c r="A2440" t="s">
        <v>375</v>
      </c>
      <c r="B2440" t="s">
        <v>334</v>
      </c>
      <c r="C2440" t="s">
        <v>13</v>
      </c>
      <c r="D2440" t="s">
        <v>14</v>
      </c>
      <c r="E2440" t="s">
        <v>140</v>
      </c>
      <c r="F2440" t="s">
        <v>6</v>
      </c>
      <c r="G2440">
        <v>4.3049999999999998E-2</v>
      </c>
      <c r="H2440">
        <v>630399.73</v>
      </c>
      <c r="I2440">
        <v>3672375.09</v>
      </c>
      <c r="J2440">
        <v>-69.62</v>
      </c>
      <c r="K2440">
        <v>-69.62</v>
      </c>
      <c r="L2440">
        <v>0</v>
      </c>
      <c r="M2440">
        <v>17090224</v>
      </c>
      <c r="N2440" t="s">
        <v>26</v>
      </c>
      <c r="O2440">
        <v>24</v>
      </c>
      <c r="P2440">
        <v>32</v>
      </c>
      <c r="Q2440">
        <v>5963</v>
      </c>
    </row>
    <row r="2441" spans="1:17" x14ac:dyDescent="0.25">
      <c r="A2441" t="s">
        <v>375</v>
      </c>
      <c r="B2441" t="s">
        <v>334</v>
      </c>
      <c r="C2441" t="s">
        <v>13</v>
      </c>
      <c r="D2441" t="s">
        <v>14</v>
      </c>
      <c r="E2441" t="s">
        <v>140</v>
      </c>
      <c r="F2441" t="s">
        <v>246</v>
      </c>
      <c r="G2441">
        <v>3.3020000000000001E-2</v>
      </c>
      <c r="H2441">
        <v>630399.73</v>
      </c>
      <c r="I2441">
        <v>3672375.09</v>
      </c>
      <c r="J2441">
        <v>-69.62</v>
      </c>
      <c r="K2441">
        <v>-69.62</v>
      </c>
      <c r="L2441">
        <v>0</v>
      </c>
      <c r="M2441">
        <v>17062224</v>
      </c>
      <c r="N2441" t="s">
        <v>26</v>
      </c>
      <c r="O2441">
        <v>24</v>
      </c>
      <c r="P2441">
        <v>32</v>
      </c>
      <c r="Q2441">
        <v>5963</v>
      </c>
    </row>
    <row r="2442" spans="1:17" x14ac:dyDescent="0.25">
      <c r="A2442" t="s">
        <v>375</v>
      </c>
      <c r="B2442" t="s">
        <v>334</v>
      </c>
      <c r="C2442" t="s">
        <v>13</v>
      </c>
      <c r="D2442" t="s">
        <v>14</v>
      </c>
      <c r="E2442" t="s">
        <v>140</v>
      </c>
      <c r="F2442" t="s">
        <v>247</v>
      </c>
      <c r="G2442">
        <v>3.0099999999999998E-2</v>
      </c>
      <c r="H2442">
        <v>630399.73</v>
      </c>
      <c r="I2442">
        <v>3672375.09</v>
      </c>
      <c r="J2442">
        <v>-69.62</v>
      </c>
      <c r="K2442">
        <v>-69.62</v>
      </c>
      <c r="L2442">
        <v>0</v>
      </c>
      <c r="M2442">
        <v>17072324</v>
      </c>
      <c r="N2442" t="s">
        <v>26</v>
      </c>
      <c r="O2442">
        <v>24</v>
      </c>
      <c r="P2442">
        <v>32</v>
      </c>
      <c r="Q2442">
        <v>5963</v>
      </c>
    </row>
    <row r="2443" spans="1:17" x14ac:dyDescent="0.25">
      <c r="A2443" t="s">
        <v>375</v>
      </c>
      <c r="B2443" t="s">
        <v>334</v>
      </c>
      <c r="C2443" t="s">
        <v>13</v>
      </c>
      <c r="D2443" t="s">
        <v>14</v>
      </c>
      <c r="E2443" t="s">
        <v>140</v>
      </c>
      <c r="F2443" t="s">
        <v>248</v>
      </c>
      <c r="G2443">
        <v>3.0030000000000001E-2</v>
      </c>
      <c r="H2443">
        <v>630399.73</v>
      </c>
      <c r="I2443">
        <v>3672375.09</v>
      </c>
      <c r="J2443">
        <v>-69.62</v>
      </c>
      <c r="K2443">
        <v>-69.62</v>
      </c>
      <c r="L2443">
        <v>0</v>
      </c>
      <c r="M2443">
        <v>17081224</v>
      </c>
      <c r="N2443" t="s">
        <v>26</v>
      </c>
      <c r="O2443">
        <v>24</v>
      </c>
      <c r="P2443">
        <v>32</v>
      </c>
      <c r="Q2443">
        <v>5963</v>
      </c>
    </row>
    <row r="2444" spans="1:17" x14ac:dyDescent="0.25">
      <c r="A2444" t="s">
        <v>375</v>
      </c>
      <c r="B2444" t="s">
        <v>334</v>
      </c>
      <c r="C2444" t="s">
        <v>13</v>
      </c>
      <c r="D2444" t="s">
        <v>14</v>
      </c>
      <c r="E2444" t="s">
        <v>140</v>
      </c>
      <c r="F2444" t="s">
        <v>15</v>
      </c>
      <c r="G2444">
        <v>2.938E-2</v>
      </c>
      <c r="H2444">
        <v>630399.73</v>
      </c>
      <c r="I2444">
        <v>3672375.09</v>
      </c>
      <c r="J2444">
        <v>-69.62</v>
      </c>
      <c r="K2444">
        <v>-69.62</v>
      </c>
      <c r="L2444">
        <v>0</v>
      </c>
      <c r="M2444">
        <v>17071624</v>
      </c>
      <c r="N2444" t="s">
        <v>26</v>
      </c>
      <c r="O2444">
        <v>24</v>
      </c>
      <c r="P2444">
        <v>32</v>
      </c>
      <c r="Q2444">
        <v>5963</v>
      </c>
    </row>
    <row r="2445" spans="1:17" x14ac:dyDescent="0.25">
      <c r="A2445" t="s">
        <v>375</v>
      </c>
      <c r="B2445" t="s">
        <v>335</v>
      </c>
      <c r="C2445" t="s">
        <v>13</v>
      </c>
      <c r="D2445" t="s">
        <v>12</v>
      </c>
      <c r="E2445" t="s">
        <v>3</v>
      </c>
      <c r="F2445" t="s">
        <v>4</v>
      </c>
      <c r="G2445">
        <v>0.62341000000000002</v>
      </c>
      <c r="H2445">
        <v>630714.82999999996</v>
      </c>
      <c r="I2445">
        <v>3672138.02</v>
      </c>
      <c r="J2445">
        <v>-68.86</v>
      </c>
      <c r="K2445">
        <v>-68.86</v>
      </c>
      <c r="L2445">
        <v>0</v>
      </c>
      <c r="M2445" t="s">
        <v>376</v>
      </c>
      <c r="N2445" t="s">
        <v>26</v>
      </c>
      <c r="O2445">
        <v>24</v>
      </c>
      <c r="P2445">
        <v>32</v>
      </c>
      <c r="Q2445">
        <v>5963</v>
      </c>
    </row>
    <row r="2446" spans="1:17" x14ac:dyDescent="0.25">
      <c r="A2446" t="s">
        <v>375</v>
      </c>
      <c r="B2446" t="s">
        <v>335</v>
      </c>
      <c r="C2446" t="s">
        <v>13</v>
      </c>
      <c r="D2446" t="s">
        <v>12</v>
      </c>
      <c r="E2446" t="s">
        <v>251</v>
      </c>
      <c r="F2446" t="s">
        <v>4</v>
      </c>
      <c r="G2446">
        <v>0.62246000000000001</v>
      </c>
      <c r="H2446">
        <v>630714.82999999996</v>
      </c>
      <c r="I2446">
        <v>3672138.02</v>
      </c>
      <c r="J2446">
        <v>-68.86</v>
      </c>
      <c r="K2446">
        <v>-68.86</v>
      </c>
      <c r="L2446">
        <v>0</v>
      </c>
      <c r="M2446" t="s">
        <v>376</v>
      </c>
      <c r="N2446" t="s">
        <v>26</v>
      </c>
      <c r="O2446">
        <v>24</v>
      </c>
      <c r="P2446">
        <v>32</v>
      </c>
      <c r="Q2446">
        <v>5963</v>
      </c>
    </row>
    <row r="2447" spans="1:17" x14ac:dyDescent="0.25">
      <c r="A2447" t="s">
        <v>375</v>
      </c>
      <c r="B2447" t="s">
        <v>335</v>
      </c>
      <c r="C2447" t="s">
        <v>13</v>
      </c>
      <c r="D2447" t="s">
        <v>12</v>
      </c>
      <c r="E2447" t="s">
        <v>255</v>
      </c>
      <c r="F2447" t="s">
        <v>4</v>
      </c>
      <c r="G2447">
        <v>2.6800000000000001E-3</v>
      </c>
      <c r="H2447">
        <v>630714.82999999996</v>
      </c>
      <c r="I2447">
        <v>3672280.26</v>
      </c>
      <c r="J2447">
        <v>-68.94</v>
      </c>
      <c r="K2447">
        <v>-68.94</v>
      </c>
      <c r="L2447">
        <v>0</v>
      </c>
      <c r="M2447" t="s">
        <v>376</v>
      </c>
      <c r="N2447" t="s">
        <v>26</v>
      </c>
      <c r="O2447">
        <v>24</v>
      </c>
      <c r="P2447">
        <v>32</v>
      </c>
      <c r="Q2447">
        <v>5963</v>
      </c>
    </row>
    <row r="2448" spans="1:17" x14ac:dyDescent="0.25">
      <c r="A2448" t="s">
        <v>375</v>
      </c>
      <c r="B2448" t="s">
        <v>335</v>
      </c>
      <c r="C2448" t="s">
        <v>13</v>
      </c>
      <c r="D2448" t="s">
        <v>12</v>
      </c>
      <c r="E2448" t="s">
        <v>7</v>
      </c>
      <c r="F2448" t="s">
        <v>4</v>
      </c>
      <c r="G2448">
        <v>0.62341000000000002</v>
      </c>
      <c r="H2448">
        <v>630714.82999999996</v>
      </c>
      <c r="I2448">
        <v>3672138.02</v>
      </c>
      <c r="J2448">
        <v>-68.86</v>
      </c>
      <c r="K2448">
        <v>-68.86</v>
      </c>
      <c r="L2448">
        <v>0</v>
      </c>
      <c r="M2448" t="s">
        <v>376</v>
      </c>
      <c r="N2448" t="s">
        <v>26</v>
      </c>
      <c r="O2448">
        <v>24</v>
      </c>
      <c r="P2448">
        <v>32</v>
      </c>
      <c r="Q2448">
        <v>5963</v>
      </c>
    </row>
    <row r="2449" spans="1:17" x14ac:dyDescent="0.25">
      <c r="A2449" t="s">
        <v>375</v>
      </c>
      <c r="B2449" t="s">
        <v>335</v>
      </c>
      <c r="C2449" t="s">
        <v>13</v>
      </c>
      <c r="D2449" t="s">
        <v>12</v>
      </c>
      <c r="E2449" t="s">
        <v>252</v>
      </c>
      <c r="F2449" t="s">
        <v>4</v>
      </c>
      <c r="G2449">
        <v>7.5000000000000002E-4</v>
      </c>
      <c r="H2449">
        <v>630423.97</v>
      </c>
      <c r="I2449">
        <v>3672375.09</v>
      </c>
      <c r="J2449">
        <v>-69.58</v>
      </c>
      <c r="K2449">
        <v>-69.58</v>
      </c>
      <c r="L2449">
        <v>0</v>
      </c>
      <c r="M2449" t="s">
        <v>376</v>
      </c>
      <c r="N2449" t="s">
        <v>26</v>
      </c>
      <c r="O2449">
        <v>24</v>
      </c>
      <c r="P2449">
        <v>32</v>
      </c>
      <c r="Q2449">
        <v>5963</v>
      </c>
    </row>
    <row r="2450" spans="1:17" x14ac:dyDescent="0.25">
      <c r="A2450" t="s">
        <v>375</v>
      </c>
      <c r="B2450" t="s">
        <v>335</v>
      </c>
      <c r="C2450" t="s">
        <v>13</v>
      </c>
      <c r="D2450" t="s">
        <v>12</v>
      </c>
      <c r="E2450" t="s">
        <v>253</v>
      </c>
      <c r="F2450" t="s">
        <v>4</v>
      </c>
      <c r="G2450">
        <v>7.1000000000000002E-4</v>
      </c>
      <c r="H2450">
        <v>630714.82999999996</v>
      </c>
      <c r="I2450">
        <v>3672303.97</v>
      </c>
      <c r="J2450">
        <v>-68.959999999999994</v>
      </c>
      <c r="K2450">
        <v>-68.959999999999994</v>
      </c>
      <c r="L2450">
        <v>0</v>
      </c>
      <c r="M2450" t="s">
        <v>376</v>
      </c>
      <c r="N2450" t="s">
        <v>26</v>
      </c>
      <c r="O2450">
        <v>24</v>
      </c>
      <c r="P2450">
        <v>32</v>
      </c>
      <c r="Q2450">
        <v>5963</v>
      </c>
    </row>
    <row r="2451" spans="1:17" x14ac:dyDescent="0.25">
      <c r="A2451" t="s">
        <v>375</v>
      </c>
      <c r="B2451" t="s">
        <v>335</v>
      </c>
      <c r="C2451" t="s">
        <v>13</v>
      </c>
      <c r="D2451" t="s">
        <v>12</v>
      </c>
      <c r="E2451" t="s">
        <v>254</v>
      </c>
      <c r="F2451" t="s">
        <v>4</v>
      </c>
      <c r="G2451">
        <v>7.2000000000000005E-4</v>
      </c>
      <c r="H2451">
        <v>630714.82999999996</v>
      </c>
      <c r="I2451">
        <v>3672280.26</v>
      </c>
      <c r="J2451">
        <v>-68.94</v>
      </c>
      <c r="K2451">
        <v>-68.94</v>
      </c>
      <c r="L2451">
        <v>0</v>
      </c>
      <c r="M2451" t="s">
        <v>376</v>
      </c>
      <c r="N2451" t="s">
        <v>26</v>
      </c>
      <c r="O2451">
        <v>24</v>
      </c>
      <c r="P2451">
        <v>32</v>
      </c>
      <c r="Q2451">
        <v>5963</v>
      </c>
    </row>
    <row r="2452" spans="1:17" x14ac:dyDescent="0.25">
      <c r="A2452" t="s">
        <v>375</v>
      </c>
      <c r="B2452" t="s">
        <v>335</v>
      </c>
      <c r="C2452" t="s">
        <v>13</v>
      </c>
      <c r="D2452" t="s">
        <v>12</v>
      </c>
      <c r="E2452" t="s">
        <v>256</v>
      </c>
      <c r="F2452" t="s">
        <v>4</v>
      </c>
      <c r="G2452">
        <v>1.01E-3</v>
      </c>
      <c r="H2452">
        <v>630714.82999999996</v>
      </c>
      <c r="I2452">
        <v>3672232.85</v>
      </c>
      <c r="J2452">
        <v>-68.91</v>
      </c>
      <c r="K2452">
        <v>-68.91</v>
      </c>
      <c r="L2452">
        <v>0</v>
      </c>
      <c r="M2452" t="s">
        <v>376</v>
      </c>
      <c r="N2452" t="s">
        <v>26</v>
      </c>
      <c r="O2452">
        <v>24</v>
      </c>
      <c r="P2452">
        <v>32</v>
      </c>
      <c r="Q2452">
        <v>5963</v>
      </c>
    </row>
    <row r="2453" spans="1:17" x14ac:dyDescent="0.25">
      <c r="A2453" t="s">
        <v>375</v>
      </c>
      <c r="B2453" t="s">
        <v>335</v>
      </c>
      <c r="C2453" t="s">
        <v>13</v>
      </c>
      <c r="D2453" t="s">
        <v>12</v>
      </c>
      <c r="E2453" t="s">
        <v>125</v>
      </c>
      <c r="F2453" t="s">
        <v>4</v>
      </c>
      <c r="G2453">
        <v>3.7109999999999997E-2</v>
      </c>
      <c r="H2453">
        <v>630714.82999999996</v>
      </c>
      <c r="I2453">
        <v>3672232.85</v>
      </c>
      <c r="J2453">
        <v>-68.91</v>
      </c>
      <c r="K2453">
        <v>-68.91</v>
      </c>
      <c r="L2453">
        <v>0</v>
      </c>
      <c r="M2453" t="s">
        <v>376</v>
      </c>
      <c r="N2453" t="s">
        <v>26</v>
      </c>
      <c r="O2453">
        <v>24</v>
      </c>
      <c r="P2453">
        <v>32</v>
      </c>
      <c r="Q2453">
        <v>5963</v>
      </c>
    </row>
    <row r="2454" spans="1:17" x14ac:dyDescent="0.25">
      <c r="A2454" t="s">
        <v>375</v>
      </c>
      <c r="B2454" t="s">
        <v>335</v>
      </c>
      <c r="C2454" t="s">
        <v>13</v>
      </c>
      <c r="D2454" t="s">
        <v>12</v>
      </c>
      <c r="E2454" t="s">
        <v>128</v>
      </c>
      <c r="F2454" t="s">
        <v>4</v>
      </c>
      <c r="G2454">
        <v>4.6059999999999997E-2</v>
      </c>
      <c r="H2454">
        <v>630714.82999999996</v>
      </c>
      <c r="I2454">
        <v>3672209.14</v>
      </c>
      <c r="J2454">
        <v>-68.89</v>
      </c>
      <c r="K2454">
        <v>-68.89</v>
      </c>
      <c r="L2454">
        <v>0</v>
      </c>
      <c r="M2454" t="s">
        <v>376</v>
      </c>
      <c r="N2454" t="s">
        <v>26</v>
      </c>
      <c r="O2454">
        <v>24</v>
      </c>
      <c r="P2454">
        <v>32</v>
      </c>
      <c r="Q2454">
        <v>5963</v>
      </c>
    </row>
    <row r="2455" spans="1:17" x14ac:dyDescent="0.25">
      <c r="A2455" t="s">
        <v>375</v>
      </c>
      <c r="B2455" t="s">
        <v>335</v>
      </c>
      <c r="C2455" t="s">
        <v>13</v>
      </c>
      <c r="D2455" t="s">
        <v>12</v>
      </c>
      <c r="E2455" t="s">
        <v>129</v>
      </c>
      <c r="F2455" t="s">
        <v>4</v>
      </c>
      <c r="G2455">
        <v>5.4820000000000001E-2</v>
      </c>
      <c r="H2455">
        <v>630714.82999999996</v>
      </c>
      <c r="I2455">
        <v>3672209.14</v>
      </c>
      <c r="J2455">
        <v>-68.89</v>
      </c>
      <c r="K2455">
        <v>-68.89</v>
      </c>
      <c r="L2455">
        <v>0</v>
      </c>
      <c r="M2455" t="s">
        <v>376</v>
      </c>
      <c r="N2455" t="s">
        <v>26</v>
      </c>
      <c r="O2455">
        <v>24</v>
      </c>
      <c r="P2455">
        <v>32</v>
      </c>
      <c r="Q2455">
        <v>5963</v>
      </c>
    </row>
    <row r="2456" spans="1:17" x14ac:dyDescent="0.25">
      <c r="A2456" t="s">
        <v>375</v>
      </c>
      <c r="B2456" t="s">
        <v>335</v>
      </c>
      <c r="C2456" t="s">
        <v>13</v>
      </c>
      <c r="D2456" t="s">
        <v>12</v>
      </c>
      <c r="E2456" t="s">
        <v>130</v>
      </c>
      <c r="F2456" t="s">
        <v>4</v>
      </c>
      <c r="G2456">
        <v>6.3950000000000007E-2</v>
      </c>
      <c r="H2456">
        <v>630714.82999999996</v>
      </c>
      <c r="I2456">
        <v>3672185.43</v>
      </c>
      <c r="J2456">
        <v>-68.89</v>
      </c>
      <c r="K2456">
        <v>-68.89</v>
      </c>
      <c r="L2456">
        <v>0</v>
      </c>
      <c r="M2456" t="s">
        <v>376</v>
      </c>
      <c r="N2456" t="s">
        <v>26</v>
      </c>
      <c r="O2456">
        <v>24</v>
      </c>
      <c r="P2456">
        <v>32</v>
      </c>
      <c r="Q2456">
        <v>5963</v>
      </c>
    </row>
    <row r="2457" spans="1:17" x14ac:dyDescent="0.25">
      <c r="A2457" t="s">
        <v>375</v>
      </c>
      <c r="B2457" t="s">
        <v>335</v>
      </c>
      <c r="C2457" t="s">
        <v>13</v>
      </c>
      <c r="D2457" t="s">
        <v>12</v>
      </c>
      <c r="E2457" t="s">
        <v>131</v>
      </c>
      <c r="F2457" t="s">
        <v>4</v>
      </c>
      <c r="G2457">
        <v>7.0010000000000003E-2</v>
      </c>
      <c r="H2457">
        <v>630714.82999999996</v>
      </c>
      <c r="I2457">
        <v>3672161.72</v>
      </c>
      <c r="J2457">
        <v>-68.86</v>
      </c>
      <c r="K2457">
        <v>-68.86</v>
      </c>
      <c r="L2457">
        <v>0</v>
      </c>
      <c r="M2457" t="s">
        <v>376</v>
      </c>
      <c r="N2457" t="s">
        <v>26</v>
      </c>
      <c r="O2457">
        <v>24</v>
      </c>
      <c r="P2457">
        <v>32</v>
      </c>
      <c r="Q2457">
        <v>5963</v>
      </c>
    </row>
    <row r="2458" spans="1:17" x14ac:dyDescent="0.25">
      <c r="A2458" t="s">
        <v>375</v>
      </c>
      <c r="B2458" t="s">
        <v>335</v>
      </c>
      <c r="C2458" t="s">
        <v>13</v>
      </c>
      <c r="D2458" t="s">
        <v>12</v>
      </c>
      <c r="E2458" t="s">
        <v>132</v>
      </c>
      <c r="F2458" t="s">
        <v>4</v>
      </c>
      <c r="G2458">
        <v>7.5939999999999994E-2</v>
      </c>
      <c r="H2458">
        <v>630714.82999999996</v>
      </c>
      <c r="I2458">
        <v>3672161.72</v>
      </c>
      <c r="J2458">
        <v>-68.86</v>
      </c>
      <c r="K2458">
        <v>-68.86</v>
      </c>
      <c r="L2458">
        <v>0</v>
      </c>
      <c r="M2458" t="s">
        <v>376</v>
      </c>
      <c r="N2458" t="s">
        <v>26</v>
      </c>
      <c r="O2458">
        <v>24</v>
      </c>
      <c r="P2458">
        <v>32</v>
      </c>
      <c r="Q2458">
        <v>5963</v>
      </c>
    </row>
    <row r="2459" spans="1:17" x14ac:dyDescent="0.25">
      <c r="A2459" t="s">
        <v>375</v>
      </c>
      <c r="B2459" t="s">
        <v>335</v>
      </c>
      <c r="C2459" t="s">
        <v>13</v>
      </c>
      <c r="D2459" t="s">
        <v>12</v>
      </c>
      <c r="E2459" t="s">
        <v>133</v>
      </c>
      <c r="F2459" t="s">
        <v>4</v>
      </c>
      <c r="G2459">
        <v>7.8920000000000004E-2</v>
      </c>
      <c r="H2459">
        <v>630714.82999999996</v>
      </c>
      <c r="I2459">
        <v>3672138.02</v>
      </c>
      <c r="J2459">
        <v>-68.86</v>
      </c>
      <c r="K2459">
        <v>-68.86</v>
      </c>
      <c r="L2459">
        <v>0</v>
      </c>
      <c r="M2459" t="s">
        <v>376</v>
      </c>
      <c r="N2459" t="s">
        <v>26</v>
      </c>
      <c r="O2459">
        <v>24</v>
      </c>
      <c r="P2459">
        <v>32</v>
      </c>
      <c r="Q2459">
        <v>5963</v>
      </c>
    </row>
    <row r="2460" spans="1:17" x14ac:dyDescent="0.25">
      <c r="A2460" t="s">
        <v>375</v>
      </c>
      <c r="B2460" t="s">
        <v>335</v>
      </c>
      <c r="C2460" t="s">
        <v>13</v>
      </c>
      <c r="D2460" t="s">
        <v>12</v>
      </c>
      <c r="E2460" t="s">
        <v>219</v>
      </c>
      <c r="F2460" t="s">
        <v>4</v>
      </c>
      <c r="G2460">
        <v>8.0570000000000003E-2</v>
      </c>
      <c r="H2460">
        <v>630714.82999999996</v>
      </c>
      <c r="I2460">
        <v>3672138.02</v>
      </c>
      <c r="J2460">
        <v>-68.86</v>
      </c>
      <c r="K2460">
        <v>-68.86</v>
      </c>
      <c r="L2460">
        <v>0</v>
      </c>
      <c r="M2460" t="s">
        <v>376</v>
      </c>
      <c r="N2460" t="s">
        <v>26</v>
      </c>
      <c r="O2460">
        <v>24</v>
      </c>
      <c r="P2460">
        <v>32</v>
      </c>
      <c r="Q2460">
        <v>5963</v>
      </c>
    </row>
    <row r="2461" spans="1:17" x14ac:dyDescent="0.25">
      <c r="A2461" t="s">
        <v>375</v>
      </c>
      <c r="B2461" t="s">
        <v>335</v>
      </c>
      <c r="C2461" t="s">
        <v>13</v>
      </c>
      <c r="D2461" t="s">
        <v>12</v>
      </c>
      <c r="E2461" t="s">
        <v>220</v>
      </c>
      <c r="F2461" t="s">
        <v>4</v>
      </c>
      <c r="G2461">
        <v>7.8270000000000006E-2</v>
      </c>
      <c r="H2461">
        <v>630714.82999999996</v>
      </c>
      <c r="I2461">
        <v>3672114.31</v>
      </c>
      <c r="J2461">
        <v>-68.73</v>
      </c>
      <c r="K2461">
        <v>-68.73</v>
      </c>
      <c r="L2461">
        <v>0</v>
      </c>
      <c r="M2461" t="s">
        <v>376</v>
      </c>
      <c r="N2461" t="s">
        <v>26</v>
      </c>
      <c r="O2461">
        <v>24</v>
      </c>
      <c r="P2461">
        <v>32</v>
      </c>
      <c r="Q2461">
        <v>5963</v>
      </c>
    </row>
    <row r="2462" spans="1:17" x14ac:dyDescent="0.25">
      <c r="A2462" t="s">
        <v>375</v>
      </c>
      <c r="B2462" t="s">
        <v>335</v>
      </c>
      <c r="C2462" t="s">
        <v>13</v>
      </c>
      <c r="D2462" t="s">
        <v>12</v>
      </c>
      <c r="E2462" t="s">
        <v>221</v>
      </c>
      <c r="F2462" t="s">
        <v>4</v>
      </c>
      <c r="G2462">
        <v>7.2669999999999998E-2</v>
      </c>
      <c r="H2462">
        <v>630714.82999999996</v>
      </c>
      <c r="I2462">
        <v>3672114.31</v>
      </c>
      <c r="J2462">
        <v>-68.73</v>
      </c>
      <c r="K2462">
        <v>-68.73</v>
      </c>
      <c r="L2462">
        <v>0</v>
      </c>
      <c r="M2462" t="s">
        <v>376</v>
      </c>
      <c r="N2462" t="s">
        <v>26</v>
      </c>
      <c r="O2462">
        <v>24</v>
      </c>
      <c r="P2462">
        <v>32</v>
      </c>
      <c r="Q2462">
        <v>5963</v>
      </c>
    </row>
    <row r="2463" spans="1:17" x14ac:dyDescent="0.25">
      <c r="A2463" t="s">
        <v>375</v>
      </c>
      <c r="B2463" t="s">
        <v>335</v>
      </c>
      <c r="C2463" t="s">
        <v>13</v>
      </c>
      <c r="D2463" t="s">
        <v>12</v>
      </c>
      <c r="E2463" t="s">
        <v>222</v>
      </c>
      <c r="F2463" t="s">
        <v>4</v>
      </c>
      <c r="G2463">
        <v>6.0909999999999999E-2</v>
      </c>
      <c r="H2463">
        <v>630714.82999999996</v>
      </c>
      <c r="I2463">
        <v>3672090.6</v>
      </c>
      <c r="J2463">
        <v>-68.86</v>
      </c>
      <c r="K2463">
        <v>-68.86</v>
      </c>
      <c r="L2463">
        <v>0</v>
      </c>
      <c r="M2463" t="s">
        <v>376</v>
      </c>
      <c r="N2463" t="s">
        <v>26</v>
      </c>
      <c r="O2463">
        <v>24</v>
      </c>
      <c r="P2463">
        <v>32</v>
      </c>
      <c r="Q2463">
        <v>5963</v>
      </c>
    </row>
    <row r="2464" spans="1:17" x14ac:dyDescent="0.25">
      <c r="A2464" t="s">
        <v>375</v>
      </c>
      <c r="B2464" t="s">
        <v>335</v>
      </c>
      <c r="C2464" t="s">
        <v>13</v>
      </c>
      <c r="D2464" t="s">
        <v>12</v>
      </c>
      <c r="E2464" t="s">
        <v>223</v>
      </c>
      <c r="F2464" t="s">
        <v>4</v>
      </c>
      <c r="G2464">
        <v>4.4639999999999999E-2</v>
      </c>
      <c r="H2464">
        <v>630714.82999999996</v>
      </c>
      <c r="I2464">
        <v>3672090.6</v>
      </c>
      <c r="J2464">
        <v>-68.86</v>
      </c>
      <c r="K2464">
        <v>-68.86</v>
      </c>
      <c r="L2464">
        <v>0</v>
      </c>
      <c r="M2464" t="s">
        <v>376</v>
      </c>
      <c r="N2464" t="s">
        <v>26</v>
      </c>
      <c r="O2464">
        <v>24</v>
      </c>
      <c r="P2464">
        <v>32</v>
      </c>
      <c r="Q2464">
        <v>5963</v>
      </c>
    </row>
    <row r="2465" spans="1:17" x14ac:dyDescent="0.25">
      <c r="A2465" t="s">
        <v>375</v>
      </c>
      <c r="B2465" t="s">
        <v>335</v>
      </c>
      <c r="C2465" t="s">
        <v>13</v>
      </c>
      <c r="D2465" t="s">
        <v>12</v>
      </c>
      <c r="E2465" t="s">
        <v>224</v>
      </c>
      <c r="F2465" t="s">
        <v>4</v>
      </c>
      <c r="G2465">
        <v>3.0179999999999998E-2</v>
      </c>
      <c r="H2465">
        <v>630775</v>
      </c>
      <c r="I2465">
        <v>3672075</v>
      </c>
      <c r="J2465">
        <v>-68.59</v>
      </c>
      <c r="K2465">
        <v>-68.59</v>
      </c>
      <c r="L2465">
        <v>0</v>
      </c>
      <c r="M2465" t="s">
        <v>376</v>
      </c>
      <c r="N2465" t="s">
        <v>26</v>
      </c>
      <c r="O2465">
        <v>24</v>
      </c>
      <c r="P2465">
        <v>32</v>
      </c>
      <c r="Q2465">
        <v>5963</v>
      </c>
    </row>
    <row r="2466" spans="1:17" x14ac:dyDescent="0.25">
      <c r="A2466" t="s">
        <v>375</v>
      </c>
      <c r="B2466" t="s">
        <v>335</v>
      </c>
      <c r="C2466" t="s">
        <v>13</v>
      </c>
      <c r="D2466" t="s">
        <v>12</v>
      </c>
      <c r="E2466" t="s">
        <v>225</v>
      </c>
      <c r="F2466" t="s">
        <v>4</v>
      </c>
      <c r="G2466">
        <v>1.9910000000000001E-2</v>
      </c>
      <c r="H2466">
        <v>630850</v>
      </c>
      <c r="I2466">
        <v>3672075</v>
      </c>
      <c r="J2466">
        <v>-69.19</v>
      </c>
      <c r="K2466">
        <v>-69.19</v>
      </c>
      <c r="L2466">
        <v>0</v>
      </c>
      <c r="M2466" t="s">
        <v>376</v>
      </c>
      <c r="N2466" t="s">
        <v>26</v>
      </c>
      <c r="O2466">
        <v>24</v>
      </c>
      <c r="P2466">
        <v>32</v>
      </c>
      <c r="Q2466">
        <v>5963</v>
      </c>
    </row>
    <row r="2467" spans="1:17" x14ac:dyDescent="0.25">
      <c r="A2467" t="s">
        <v>375</v>
      </c>
      <c r="B2467" t="s">
        <v>335</v>
      </c>
      <c r="C2467" t="s">
        <v>13</v>
      </c>
      <c r="D2467" t="s">
        <v>12</v>
      </c>
      <c r="E2467" t="s">
        <v>134</v>
      </c>
      <c r="F2467" t="s">
        <v>4</v>
      </c>
      <c r="G2467">
        <v>1.01E-3</v>
      </c>
      <c r="H2467">
        <v>630714.82999999996</v>
      </c>
      <c r="I2467">
        <v>3672232.85</v>
      </c>
      <c r="J2467">
        <v>-68.91</v>
      </c>
      <c r="K2467">
        <v>-68.91</v>
      </c>
      <c r="L2467">
        <v>0</v>
      </c>
      <c r="M2467" t="s">
        <v>376</v>
      </c>
      <c r="N2467" t="s">
        <v>26</v>
      </c>
      <c r="O2467">
        <v>24</v>
      </c>
      <c r="P2467">
        <v>32</v>
      </c>
      <c r="Q2467">
        <v>5963</v>
      </c>
    </row>
    <row r="2468" spans="1:17" x14ac:dyDescent="0.25">
      <c r="A2468" t="s">
        <v>375</v>
      </c>
      <c r="B2468" t="s">
        <v>335</v>
      </c>
      <c r="C2468" t="s">
        <v>13</v>
      </c>
      <c r="D2468" t="s">
        <v>12</v>
      </c>
      <c r="E2468" t="s">
        <v>141</v>
      </c>
      <c r="F2468" t="s">
        <v>4</v>
      </c>
      <c r="G2468">
        <v>2.5999999999999998E-4</v>
      </c>
      <c r="H2468">
        <v>630423.97</v>
      </c>
      <c r="I2468">
        <v>3672375.09</v>
      </c>
      <c r="J2468">
        <v>-69.58</v>
      </c>
      <c r="K2468">
        <v>-69.58</v>
      </c>
      <c r="L2468">
        <v>0</v>
      </c>
      <c r="M2468" t="s">
        <v>376</v>
      </c>
      <c r="N2468" t="s">
        <v>26</v>
      </c>
      <c r="O2468">
        <v>24</v>
      </c>
      <c r="P2468">
        <v>32</v>
      </c>
      <c r="Q2468">
        <v>5963</v>
      </c>
    </row>
    <row r="2469" spans="1:17" x14ac:dyDescent="0.25">
      <c r="A2469" t="s">
        <v>375</v>
      </c>
      <c r="B2469" t="s">
        <v>335</v>
      </c>
      <c r="C2469" t="s">
        <v>13</v>
      </c>
      <c r="D2469" t="s">
        <v>12</v>
      </c>
      <c r="E2469" t="s">
        <v>142</v>
      </c>
      <c r="F2469" t="s">
        <v>4</v>
      </c>
      <c r="G2469">
        <v>2.5000000000000001E-4</v>
      </c>
      <c r="H2469">
        <v>630423.97</v>
      </c>
      <c r="I2469">
        <v>3672375.09</v>
      </c>
      <c r="J2469">
        <v>-69.58</v>
      </c>
      <c r="K2469">
        <v>-69.58</v>
      </c>
      <c r="L2469">
        <v>0</v>
      </c>
      <c r="M2469" t="s">
        <v>376</v>
      </c>
      <c r="N2469" t="s">
        <v>26</v>
      </c>
      <c r="O2469">
        <v>24</v>
      </c>
      <c r="P2469">
        <v>32</v>
      </c>
      <c r="Q2469">
        <v>5963</v>
      </c>
    </row>
    <row r="2470" spans="1:17" x14ac:dyDescent="0.25">
      <c r="A2470" t="s">
        <v>375</v>
      </c>
      <c r="B2470" t="s">
        <v>335</v>
      </c>
      <c r="C2470" t="s">
        <v>13</v>
      </c>
      <c r="D2470" t="s">
        <v>12</v>
      </c>
      <c r="E2470" t="s">
        <v>143</v>
      </c>
      <c r="F2470" t="s">
        <v>4</v>
      </c>
      <c r="G2470">
        <v>2.4000000000000001E-4</v>
      </c>
      <c r="H2470">
        <v>630714.82999999996</v>
      </c>
      <c r="I2470">
        <v>3672303.97</v>
      </c>
      <c r="J2470">
        <v>-68.959999999999994</v>
      </c>
      <c r="K2470">
        <v>-68.959999999999994</v>
      </c>
      <c r="L2470">
        <v>0</v>
      </c>
      <c r="M2470" t="s">
        <v>376</v>
      </c>
      <c r="N2470" t="s">
        <v>26</v>
      </c>
      <c r="O2470">
        <v>24</v>
      </c>
      <c r="P2470">
        <v>32</v>
      </c>
      <c r="Q2470">
        <v>5963</v>
      </c>
    </row>
    <row r="2471" spans="1:17" x14ac:dyDescent="0.25">
      <c r="A2471" t="s">
        <v>375</v>
      </c>
      <c r="B2471" t="s">
        <v>335</v>
      </c>
      <c r="C2471" t="s">
        <v>13</v>
      </c>
      <c r="D2471" t="s">
        <v>12</v>
      </c>
      <c r="E2471" t="s">
        <v>135</v>
      </c>
      <c r="F2471" t="s">
        <v>4</v>
      </c>
      <c r="G2471">
        <v>2.4000000000000001E-4</v>
      </c>
      <c r="H2471">
        <v>630714.82999999996</v>
      </c>
      <c r="I2471">
        <v>3672303.97</v>
      </c>
      <c r="J2471">
        <v>-68.959999999999994</v>
      </c>
      <c r="K2471">
        <v>-68.959999999999994</v>
      </c>
      <c r="L2471">
        <v>0</v>
      </c>
      <c r="M2471" t="s">
        <v>376</v>
      </c>
      <c r="N2471" t="s">
        <v>26</v>
      </c>
      <c r="O2471">
        <v>24</v>
      </c>
      <c r="P2471">
        <v>32</v>
      </c>
      <c r="Q2471">
        <v>5963</v>
      </c>
    </row>
    <row r="2472" spans="1:17" x14ac:dyDescent="0.25">
      <c r="A2472" t="s">
        <v>375</v>
      </c>
      <c r="B2472" t="s">
        <v>335</v>
      </c>
      <c r="C2472" t="s">
        <v>13</v>
      </c>
      <c r="D2472" t="s">
        <v>12</v>
      </c>
      <c r="E2472" t="s">
        <v>136</v>
      </c>
      <c r="F2472" t="s">
        <v>4</v>
      </c>
      <c r="G2472">
        <v>2.4000000000000001E-4</v>
      </c>
      <c r="H2472">
        <v>630714.82999999996</v>
      </c>
      <c r="I2472">
        <v>3672303.97</v>
      </c>
      <c r="J2472">
        <v>-68.959999999999994</v>
      </c>
      <c r="K2472">
        <v>-68.959999999999994</v>
      </c>
      <c r="L2472">
        <v>0</v>
      </c>
      <c r="M2472" t="s">
        <v>376</v>
      </c>
      <c r="N2472" t="s">
        <v>26</v>
      </c>
      <c r="O2472">
        <v>24</v>
      </c>
      <c r="P2472">
        <v>32</v>
      </c>
      <c r="Q2472">
        <v>5963</v>
      </c>
    </row>
    <row r="2473" spans="1:17" x14ac:dyDescent="0.25">
      <c r="A2473" t="s">
        <v>375</v>
      </c>
      <c r="B2473" t="s">
        <v>335</v>
      </c>
      <c r="C2473" t="s">
        <v>13</v>
      </c>
      <c r="D2473" t="s">
        <v>12</v>
      </c>
      <c r="E2473" t="s">
        <v>137</v>
      </c>
      <c r="F2473" t="s">
        <v>4</v>
      </c>
      <c r="G2473">
        <v>2.4000000000000001E-4</v>
      </c>
      <c r="H2473">
        <v>630714.82999999996</v>
      </c>
      <c r="I2473">
        <v>3672303.97</v>
      </c>
      <c r="J2473">
        <v>-68.959999999999994</v>
      </c>
      <c r="K2473">
        <v>-68.959999999999994</v>
      </c>
      <c r="L2473">
        <v>0</v>
      </c>
      <c r="M2473" t="s">
        <v>376</v>
      </c>
      <c r="N2473" t="s">
        <v>26</v>
      </c>
      <c r="O2473">
        <v>24</v>
      </c>
      <c r="P2473">
        <v>32</v>
      </c>
      <c r="Q2473">
        <v>5963</v>
      </c>
    </row>
    <row r="2474" spans="1:17" x14ac:dyDescent="0.25">
      <c r="A2474" t="s">
        <v>375</v>
      </c>
      <c r="B2474" t="s">
        <v>335</v>
      </c>
      <c r="C2474" t="s">
        <v>13</v>
      </c>
      <c r="D2474" t="s">
        <v>12</v>
      </c>
      <c r="E2474" t="s">
        <v>138</v>
      </c>
      <c r="F2474" t="s">
        <v>4</v>
      </c>
      <c r="G2474">
        <v>2.4000000000000001E-4</v>
      </c>
      <c r="H2474">
        <v>630714.82999999996</v>
      </c>
      <c r="I2474">
        <v>3672280.26</v>
      </c>
      <c r="J2474">
        <v>-68.94</v>
      </c>
      <c r="K2474">
        <v>-68.94</v>
      </c>
      <c r="L2474">
        <v>0</v>
      </c>
      <c r="M2474" t="s">
        <v>376</v>
      </c>
      <c r="N2474" t="s">
        <v>26</v>
      </c>
      <c r="O2474">
        <v>24</v>
      </c>
      <c r="P2474">
        <v>32</v>
      </c>
      <c r="Q2474">
        <v>5963</v>
      </c>
    </row>
    <row r="2475" spans="1:17" x14ac:dyDescent="0.25">
      <c r="A2475" t="s">
        <v>375</v>
      </c>
      <c r="B2475" t="s">
        <v>335</v>
      </c>
      <c r="C2475" t="s">
        <v>13</v>
      </c>
      <c r="D2475" t="s">
        <v>12</v>
      </c>
      <c r="E2475" t="s">
        <v>139</v>
      </c>
      <c r="F2475" t="s">
        <v>4</v>
      </c>
      <c r="G2475">
        <v>2.4000000000000001E-4</v>
      </c>
      <c r="H2475">
        <v>630714.82999999996</v>
      </c>
      <c r="I2475">
        <v>3672280.26</v>
      </c>
      <c r="J2475">
        <v>-68.94</v>
      </c>
      <c r="K2475">
        <v>-68.94</v>
      </c>
      <c r="L2475">
        <v>0</v>
      </c>
      <c r="M2475" t="s">
        <v>376</v>
      </c>
      <c r="N2475" t="s">
        <v>26</v>
      </c>
      <c r="O2475">
        <v>24</v>
      </c>
      <c r="P2475">
        <v>32</v>
      </c>
      <c r="Q2475">
        <v>5963</v>
      </c>
    </row>
    <row r="2476" spans="1:17" x14ac:dyDescent="0.25">
      <c r="A2476" t="s">
        <v>375</v>
      </c>
      <c r="B2476" t="s">
        <v>335</v>
      </c>
      <c r="C2476" t="s">
        <v>13</v>
      </c>
      <c r="D2476" t="s">
        <v>12</v>
      </c>
      <c r="E2476" t="s">
        <v>140</v>
      </c>
      <c r="F2476" t="s">
        <v>4</v>
      </c>
      <c r="G2476">
        <v>2.4000000000000001E-4</v>
      </c>
      <c r="H2476">
        <v>630714.82999999996</v>
      </c>
      <c r="I2476">
        <v>3672280.26</v>
      </c>
      <c r="J2476">
        <v>-68.94</v>
      </c>
      <c r="K2476">
        <v>-68.94</v>
      </c>
      <c r="L2476">
        <v>0</v>
      </c>
      <c r="M2476" t="s">
        <v>376</v>
      </c>
      <c r="N2476" t="s">
        <v>26</v>
      </c>
      <c r="O2476">
        <v>24</v>
      </c>
      <c r="P2476">
        <v>32</v>
      </c>
      <c r="Q2476">
        <v>5963</v>
      </c>
    </row>
    <row r="2477" spans="1:17" x14ac:dyDescent="0.25">
      <c r="A2477" t="s">
        <v>375</v>
      </c>
      <c r="B2477" t="s">
        <v>336</v>
      </c>
      <c r="C2477" t="s">
        <v>21</v>
      </c>
      <c r="D2477" t="s">
        <v>22</v>
      </c>
      <c r="E2477" t="s">
        <v>3</v>
      </c>
      <c r="F2477" t="s">
        <v>4</v>
      </c>
      <c r="G2477">
        <v>2.8616799999999998</v>
      </c>
      <c r="H2477">
        <v>630617.88</v>
      </c>
      <c r="I2477">
        <v>3671995.77</v>
      </c>
      <c r="J2477">
        <v>-68.97</v>
      </c>
      <c r="K2477">
        <v>-68.97</v>
      </c>
      <c r="L2477">
        <v>0</v>
      </c>
      <c r="M2477" t="s">
        <v>376</v>
      </c>
      <c r="N2477" t="s">
        <v>26</v>
      </c>
      <c r="O2477">
        <v>24</v>
      </c>
      <c r="P2477">
        <v>32</v>
      </c>
      <c r="Q2477">
        <v>5963</v>
      </c>
    </row>
    <row r="2478" spans="1:17" x14ac:dyDescent="0.25">
      <c r="A2478" t="s">
        <v>375</v>
      </c>
      <c r="B2478" t="s">
        <v>336</v>
      </c>
      <c r="C2478" t="s">
        <v>21</v>
      </c>
      <c r="D2478" t="s">
        <v>22</v>
      </c>
      <c r="E2478" t="s">
        <v>251</v>
      </c>
      <c r="F2478" t="s">
        <v>4</v>
      </c>
      <c r="G2478">
        <v>2.7809499999999998</v>
      </c>
      <c r="H2478">
        <v>630617.88</v>
      </c>
      <c r="I2478">
        <v>3671995.77</v>
      </c>
      <c r="J2478">
        <v>-68.97</v>
      </c>
      <c r="K2478">
        <v>-68.97</v>
      </c>
      <c r="L2478">
        <v>0</v>
      </c>
      <c r="M2478" t="s">
        <v>376</v>
      </c>
      <c r="N2478" t="s">
        <v>26</v>
      </c>
      <c r="O2478">
        <v>24</v>
      </c>
      <c r="P2478">
        <v>32</v>
      </c>
      <c r="Q2478">
        <v>5963</v>
      </c>
    </row>
    <row r="2479" spans="1:17" x14ac:dyDescent="0.25">
      <c r="A2479" t="s">
        <v>375</v>
      </c>
      <c r="B2479" t="s">
        <v>336</v>
      </c>
      <c r="C2479" t="s">
        <v>21</v>
      </c>
      <c r="D2479" t="s">
        <v>22</v>
      </c>
      <c r="E2479" t="s">
        <v>255</v>
      </c>
      <c r="F2479" t="s">
        <v>4</v>
      </c>
      <c r="G2479">
        <v>0.42268</v>
      </c>
      <c r="H2479">
        <v>630423.97</v>
      </c>
      <c r="I2479">
        <v>3672375.09</v>
      </c>
      <c r="J2479">
        <v>-69.58</v>
      </c>
      <c r="K2479">
        <v>-69.58</v>
      </c>
      <c r="L2479">
        <v>0</v>
      </c>
      <c r="M2479" t="s">
        <v>376</v>
      </c>
      <c r="N2479" t="s">
        <v>26</v>
      </c>
      <c r="O2479">
        <v>24</v>
      </c>
      <c r="P2479">
        <v>32</v>
      </c>
      <c r="Q2479">
        <v>5963</v>
      </c>
    </row>
    <row r="2480" spans="1:17" x14ac:dyDescent="0.25">
      <c r="A2480" t="s">
        <v>375</v>
      </c>
      <c r="B2480" t="s">
        <v>336</v>
      </c>
      <c r="C2480" t="s">
        <v>21</v>
      </c>
      <c r="D2480" t="s">
        <v>22</v>
      </c>
      <c r="E2480" t="s">
        <v>7</v>
      </c>
      <c r="F2480" t="s">
        <v>4</v>
      </c>
      <c r="G2480">
        <v>2.8616799999999998</v>
      </c>
      <c r="H2480">
        <v>630617.88</v>
      </c>
      <c r="I2480">
        <v>3671995.77</v>
      </c>
      <c r="J2480">
        <v>-68.97</v>
      </c>
      <c r="K2480">
        <v>-68.97</v>
      </c>
      <c r="L2480">
        <v>0</v>
      </c>
      <c r="M2480" t="s">
        <v>376</v>
      </c>
      <c r="N2480" t="s">
        <v>26</v>
      </c>
      <c r="O2480">
        <v>24</v>
      </c>
      <c r="P2480">
        <v>32</v>
      </c>
      <c r="Q2480">
        <v>5963</v>
      </c>
    </row>
    <row r="2481" spans="1:17" x14ac:dyDescent="0.25">
      <c r="A2481" t="s">
        <v>375</v>
      </c>
      <c r="B2481" t="s">
        <v>336</v>
      </c>
      <c r="C2481" t="s">
        <v>21</v>
      </c>
      <c r="D2481" t="s">
        <v>22</v>
      </c>
      <c r="E2481" t="s">
        <v>252</v>
      </c>
      <c r="F2481" t="s">
        <v>4</v>
      </c>
      <c r="G2481">
        <v>0.17326</v>
      </c>
      <c r="H2481">
        <v>630423.97</v>
      </c>
      <c r="I2481">
        <v>3672375.09</v>
      </c>
      <c r="J2481">
        <v>-69.58</v>
      </c>
      <c r="K2481">
        <v>-69.58</v>
      </c>
      <c r="L2481">
        <v>0</v>
      </c>
      <c r="M2481" t="s">
        <v>376</v>
      </c>
      <c r="N2481" t="s">
        <v>26</v>
      </c>
      <c r="O2481">
        <v>24</v>
      </c>
      <c r="P2481">
        <v>32</v>
      </c>
      <c r="Q2481">
        <v>5963</v>
      </c>
    </row>
    <row r="2482" spans="1:17" x14ac:dyDescent="0.25">
      <c r="A2482" t="s">
        <v>375</v>
      </c>
      <c r="B2482" t="s">
        <v>336</v>
      </c>
      <c r="C2482" t="s">
        <v>21</v>
      </c>
      <c r="D2482" t="s">
        <v>22</v>
      </c>
      <c r="E2482" t="s">
        <v>253</v>
      </c>
      <c r="F2482" t="s">
        <v>4</v>
      </c>
      <c r="G2482">
        <v>0.11761000000000001</v>
      </c>
      <c r="H2482">
        <v>630399.73</v>
      </c>
      <c r="I2482">
        <v>3672375.09</v>
      </c>
      <c r="J2482">
        <v>-69.62</v>
      </c>
      <c r="K2482">
        <v>-69.62</v>
      </c>
      <c r="L2482">
        <v>0</v>
      </c>
      <c r="M2482" t="s">
        <v>376</v>
      </c>
      <c r="N2482" t="s">
        <v>26</v>
      </c>
      <c r="O2482">
        <v>24</v>
      </c>
      <c r="P2482">
        <v>32</v>
      </c>
      <c r="Q2482">
        <v>5963</v>
      </c>
    </row>
    <row r="2483" spans="1:17" x14ac:dyDescent="0.25">
      <c r="A2483" t="s">
        <v>375</v>
      </c>
      <c r="B2483" t="s">
        <v>336</v>
      </c>
      <c r="C2483" t="s">
        <v>21</v>
      </c>
      <c r="D2483" t="s">
        <v>22</v>
      </c>
      <c r="E2483" t="s">
        <v>254</v>
      </c>
      <c r="F2483" t="s">
        <v>4</v>
      </c>
      <c r="G2483">
        <v>0.12745000000000001</v>
      </c>
      <c r="H2483">
        <v>630399.73</v>
      </c>
      <c r="I2483">
        <v>3672375.09</v>
      </c>
      <c r="J2483">
        <v>-69.62</v>
      </c>
      <c r="K2483">
        <v>-69.62</v>
      </c>
      <c r="L2483">
        <v>0</v>
      </c>
      <c r="M2483" t="s">
        <v>376</v>
      </c>
      <c r="N2483" t="s">
        <v>26</v>
      </c>
      <c r="O2483">
        <v>24</v>
      </c>
      <c r="P2483">
        <v>32</v>
      </c>
      <c r="Q2483">
        <v>5963</v>
      </c>
    </row>
    <row r="2484" spans="1:17" x14ac:dyDescent="0.25">
      <c r="A2484" t="s">
        <v>375</v>
      </c>
      <c r="B2484" t="s">
        <v>336</v>
      </c>
      <c r="C2484" t="s">
        <v>21</v>
      </c>
      <c r="D2484" t="s">
        <v>22</v>
      </c>
      <c r="E2484" t="s">
        <v>256</v>
      </c>
      <c r="F2484" t="s">
        <v>4</v>
      </c>
      <c r="G2484">
        <v>3.6839999999999998E-2</v>
      </c>
      <c r="H2484">
        <v>630714.82999999996</v>
      </c>
      <c r="I2484">
        <v>3672256.55</v>
      </c>
      <c r="J2484">
        <v>-68.92</v>
      </c>
      <c r="K2484">
        <v>-68.92</v>
      </c>
      <c r="L2484">
        <v>0</v>
      </c>
      <c r="M2484" t="s">
        <v>376</v>
      </c>
      <c r="N2484" t="s">
        <v>26</v>
      </c>
      <c r="O2484">
        <v>24</v>
      </c>
      <c r="P2484">
        <v>32</v>
      </c>
      <c r="Q2484">
        <v>5963</v>
      </c>
    </row>
    <row r="2485" spans="1:17" x14ac:dyDescent="0.25">
      <c r="A2485" t="s">
        <v>375</v>
      </c>
      <c r="B2485" t="s">
        <v>336</v>
      </c>
      <c r="C2485" t="s">
        <v>21</v>
      </c>
      <c r="D2485" t="s">
        <v>22</v>
      </c>
      <c r="E2485" t="s">
        <v>125</v>
      </c>
      <c r="F2485" t="s">
        <v>4</v>
      </c>
      <c r="G2485">
        <v>0.26462000000000002</v>
      </c>
      <c r="H2485">
        <v>630714.82999999996</v>
      </c>
      <c r="I2485">
        <v>3672209.14</v>
      </c>
      <c r="J2485">
        <v>-68.89</v>
      </c>
      <c r="K2485">
        <v>-68.89</v>
      </c>
      <c r="L2485">
        <v>0</v>
      </c>
      <c r="M2485" t="s">
        <v>376</v>
      </c>
      <c r="N2485" t="s">
        <v>26</v>
      </c>
      <c r="O2485">
        <v>24</v>
      </c>
      <c r="P2485">
        <v>32</v>
      </c>
      <c r="Q2485">
        <v>5963</v>
      </c>
    </row>
    <row r="2486" spans="1:17" x14ac:dyDescent="0.25">
      <c r="A2486" t="s">
        <v>375</v>
      </c>
      <c r="B2486" t="s">
        <v>336</v>
      </c>
      <c r="C2486" t="s">
        <v>21</v>
      </c>
      <c r="D2486" t="s">
        <v>22</v>
      </c>
      <c r="E2486" t="s">
        <v>128</v>
      </c>
      <c r="F2486" t="s">
        <v>4</v>
      </c>
      <c r="G2486">
        <v>0.28405000000000002</v>
      </c>
      <c r="H2486">
        <v>630714.82999999996</v>
      </c>
      <c r="I2486">
        <v>3672209.14</v>
      </c>
      <c r="J2486">
        <v>-68.89</v>
      </c>
      <c r="K2486">
        <v>-68.89</v>
      </c>
      <c r="L2486">
        <v>0</v>
      </c>
      <c r="M2486" t="s">
        <v>376</v>
      </c>
      <c r="N2486" t="s">
        <v>26</v>
      </c>
      <c r="O2486">
        <v>24</v>
      </c>
      <c r="P2486">
        <v>32</v>
      </c>
      <c r="Q2486">
        <v>5963</v>
      </c>
    </row>
    <row r="2487" spans="1:17" x14ac:dyDescent="0.25">
      <c r="A2487" t="s">
        <v>375</v>
      </c>
      <c r="B2487" t="s">
        <v>336</v>
      </c>
      <c r="C2487" t="s">
        <v>21</v>
      </c>
      <c r="D2487" t="s">
        <v>22</v>
      </c>
      <c r="E2487" t="s">
        <v>129</v>
      </c>
      <c r="F2487" t="s">
        <v>4</v>
      </c>
      <c r="G2487">
        <v>0.29720000000000002</v>
      </c>
      <c r="H2487">
        <v>630714.82999999996</v>
      </c>
      <c r="I2487">
        <v>3672185.43</v>
      </c>
      <c r="J2487">
        <v>-68.89</v>
      </c>
      <c r="K2487">
        <v>-68.89</v>
      </c>
      <c r="L2487">
        <v>0</v>
      </c>
      <c r="M2487" t="s">
        <v>376</v>
      </c>
      <c r="N2487" t="s">
        <v>26</v>
      </c>
      <c r="O2487">
        <v>24</v>
      </c>
      <c r="P2487">
        <v>32</v>
      </c>
      <c r="Q2487">
        <v>5963</v>
      </c>
    </row>
    <row r="2488" spans="1:17" x14ac:dyDescent="0.25">
      <c r="A2488" t="s">
        <v>375</v>
      </c>
      <c r="B2488" t="s">
        <v>336</v>
      </c>
      <c r="C2488" t="s">
        <v>21</v>
      </c>
      <c r="D2488" t="s">
        <v>22</v>
      </c>
      <c r="E2488" t="s">
        <v>130</v>
      </c>
      <c r="F2488" t="s">
        <v>4</v>
      </c>
      <c r="G2488">
        <v>0.35787999999999998</v>
      </c>
      <c r="H2488">
        <v>630520.92000000004</v>
      </c>
      <c r="I2488">
        <v>3671995.77</v>
      </c>
      <c r="J2488">
        <v>-69.150000000000006</v>
      </c>
      <c r="K2488">
        <v>-69.150000000000006</v>
      </c>
      <c r="L2488">
        <v>0</v>
      </c>
      <c r="M2488" t="s">
        <v>376</v>
      </c>
      <c r="N2488" t="s">
        <v>26</v>
      </c>
      <c r="O2488">
        <v>24</v>
      </c>
      <c r="P2488">
        <v>32</v>
      </c>
      <c r="Q2488">
        <v>5963</v>
      </c>
    </row>
    <row r="2489" spans="1:17" x14ac:dyDescent="0.25">
      <c r="A2489" t="s">
        <v>375</v>
      </c>
      <c r="B2489" t="s">
        <v>336</v>
      </c>
      <c r="C2489" t="s">
        <v>21</v>
      </c>
      <c r="D2489" t="s">
        <v>22</v>
      </c>
      <c r="E2489" t="s">
        <v>131</v>
      </c>
      <c r="F2489" t="s">
        <v>4</v>
      </c>
      <c r="G2489">
        <v>0.39721000000000001</v>
      </c>
      <c r="H2489">
        <v>630520.92000000004</v>
      </c>
      <c r="I2489">
        <v>3671995.77</v>
      </c>
      <c r="J2489">
        <v>-69.150000000000006</v>
      </c>
      <c r="K2489">
        <v>-69.150000000000006</v>
      </c>
      <c r="L2489">
        <v>0</v>
      </c>
      <c r="M2489" t="s">
        <v>376</v>
      </c>
      <c r="N2489" t="s">
        <v>26</v>
      </c>
      <c r="O2489">
        <v>24</v>
      </c>
      <c r="P2489">
        <v>32</v>
      </c>
      <c r="Q2489">
        <v>5963</v>
      </c>
    </row>
    <row r="2490" spans="1:17" x14ac:dyDescent="0.25">
      <c r="A2490" t="s">
        <v>375</v>
      </c>
      <c r="B2490" t="s">
        <v>336</v>
      </c>
      <c r="C2490" t="s">
        <v>21</v>
      </c>
      <c r="D2490" t="s">
        <v>22</v>
      </c>
      <c r="E2490" t="s">
        <v>132</v>
      </c>
      <c r="F2490" t="s">
        <v>4</v>
      </c>
      <c r="G2490">
        <v>0.38451999999999997</v>
      </c>
      <c r="H2490">
        <v>630520.92000000004</v>
      </c>
      <c r="I2490">
        <v>3671995.77</v>
      </c>
      <c r="J2490">
        <v>-69.150000000000006</v>
      </c>
      <c r="K2490">
        <v>-69.150000000000006</v>
      </c>
      <c r="L2490">
        <v>0</v>
      </c>
      <c r="M2490" t="s">
        <v>376</v>
      </c>
      <c r="N2490" t="s">
        <v>26</v>
      </c>
      <c r="O2490">
        <v>24</v>
      </c>
      <c r="P2490">
        <v>32</v>
      </c>
      <c r="Q2490">
        <v>5963</v>
      </c>
    </row>
    <row r="2491" spans="1:17" x14ac:dyDescent="0.25">
      <c r="A2491" t="s">
        <v>375</v>
      </c>
      <c r="B2491" t="s">
        <v>336</v>
      </c>
      <c r="C2491" t="s">
        <v>21</v>
      </c>
      <c r="D2491" t="s">
        <v>22</v>
      </c>
      <c r="E2491" t="s">
        <v>133</v>
      </c>
      <c r="F2491" t="s">
        <v>4</v>
      </c>
      <c r="G2491">
        <v>0.38833000000000001</v>
      </c>
      <c r="H2491">
        <v>630545.16</v>
      </c>
      <c r="I2491">
        <v>3671995.77</v>
      </c>
      <c r="J2491">
        <v>-69.12</v>
      </c>
      <c r="K2491">
        <v>-69.12</v>
      </c>
      <c r="L2491">
        <v>0</v>
      </c>
      <c r="M2491" t="s">
        <v>376</v>
      </c>
      <c r="N2491" t="s">
        <v>26</v>
      </c>
      <c r="O2491">
        <v>24</v>
      </c>
      <c r="P2491">
        <v>32</v>
      </c>
      <c r="Q2491">
        <v>5963</v>
      </c>
    </row>
    <row r="2492" spans="1:17" x14ac:dyDescent="0.25">
      <c r="A2492" t="s">
        <v>375</v>
      </c>
      <c r="B2492" t="s">
        <v>336</v>
      </c>
      <c r="C2492" t="s">
        <v>21</v>
      </c>
      <c r="D2492" t="s">
        <v>22</v>
      </c>
      <c r="E2492" t="s">
        <v>219</v>
      </c>
      <c r="F2492" t="s">
        <v>4</v>
      </c>
      <c r="G2492">
        <v>0.38957999999999998</v>
      </c>
      <c r="H2492">
        <v>630569.4</v>
      </c>
      <c r="I2492">
        <v>3671995.77</v>
      </c>
      <c r="J2492">
        <v>-69.069999999999993</v>
      </c>
      <c r="K2492">
        <v>-69.069999999999993</v>
      </c>
      <c r="L2492">
        <v>0</v>
      </c>
      <c r="M2492" t="s">
        <v>376</v>
      </c>
      <c r="N2492" t="s">
        <v>26</v>
      </c>
      <c r="O2492">
        <v>24</v>
      </c>
      <c r="P2492">
        <v>32</v>
      </c>
      <c r="Q2492">
        <v>5963</v>
      </c>
    </row>
    <row r="2493" spans="1:17" x14ac:dyDescent="0.25">
      <c r="A2493" t="s">
        <v>375</v>
      </c>
      <c r="B2493" t="s">
        <v>336</v>
      </c>
      <c r="C2493" t="s">
        <v>21</v>
      </c>
      <c r="D2493" t="s">
        <v>22</v>
      </c>
      <c r="E2493" t="s">
        <v>220</v>
      </c>
      <c r="F2493" t="s">
        <v>4</v>
      </c>
      <c r="G2493">
        <v>0.36909999999999998</v>
      </c>
      <c r="H2493">
        <v>630593.64</v>
      </c>
      <c r="I2493">
        <v>3671995.77</v>
      </c>
      <c r="J2493">
        <v>-69.02</v>
      </c>
      <c r="K2493">
        <v>-69.02</v>
      </c>
      <c r="L2493">
        <v>0</v>
      </c>
      <c r="M2493" t="s">
        <v>376</v>
      </c>
      <c r="N2493" t="s">
        <v>26</v>
      </c>
      <c r="O2493">
        <v>24</v>
      </c>
      <c r="P2493">
        <v>32</v>
      </c>
      <c r="Q2493">
        <v>5963</v>
      </c>
    </row>
    <row r="2494" spans="1:17" x14ac:dyDescent="0.25">
      <c r="A2494" t="s">
        <v>375</v>
      </c>
      <c r="B2494" t="s">
        <v>336</v>
      </c>
      <c r="C2494" t="s">
        <v>21</v>
      </c>
      <c r="D2494" t="s">
        <v>22</v>
      </c>
      <c r="E2494" t="s">
        <v>221</v>
      </c>
      <c r="F2494" t="s">
        <v>4</v>
      </c>
      <c r="G2494">
        <v>0.33239999999999997</v>
      </c>
      <c r="H2494">
        <v>630714.82999999996</v>
      </c>
      <c r="I2494">
        <v>3672114.31</v>
      </c>
      <c r="J2494">
        <v>-68.73</v>
      </c>
      <c r="K2494">
        <v>-68.73</v>
      </c>
      <c r="L2494">
        <v>0</v>
      </c>
      <c r="M2494" t="s">
        <v>376</v>
      </c>
      <c r="N2494" t="s">
        <v>26</v>
      </c>
      <c r="O2494">
        <v>24</v>
      </c>
      <c r="P2494">
        <v>32</v>
      </c>
      <c r="Q2494">
        <v>5963</v>
      </c>
    </row>
    <row r="2495" spans="1:17" x14ac:dyDescent="0.25">
      <c r="A2495" t="s">
        <v>375</v>
      </c>
      <c r="B2495" t="s">
        <v>336</v>
      </c>
      <c r="C2495" t="s">
        <v>21</v>
      </c>
      <c r="D2495" t="s">
        <v>22</v>
      </c>
      <c r="E2495" t="s">
        <v>222</v>
      </c>
      <c r="F2495" t="s">
        <v>4</v>
      </c>
      <c r="G2495">
        <v>0.30121999999999999</v>
      </c>
      <c r="H2495">
        <v>630714.82999999996</v>
      </c>
      <c r="I2495">
        <v>3672090.6</v>
      </c>
      <c r="J2495">
        <v>-68.86</v>
      </c>
      <c r="K2495">
        <v>-68.86</v>
      </c>
      <c r="L2495">
        <v>0</v>
      </c>
      <c r="M2495" t="s">
        <v>376</v>
      </c>
      <c r="N2495" t="s">
        <v>26</v>
      </c>
      <c r="O2495">
        <v>24</v>
      </c>
      <c r="P2495">
        <v>32</v>
      </c>
      <c r="Q2495">
        <v>5963</v>
      </c>
    </row>
    <row r="2496" spans="1:17" x14ac:dyDescent="0.25">
      <c r="A2496" t="s">
        <v>375</v>
      </c>
      <c r="B2496" t="s">
        <v>336</v>
      </c>
      <c r="C2496" t="s">
        <v>21</v>
      </c>
      <c r="D2496" t="s">
        <v>22</v>
      </c>
      <c r="E2496" t="s">
        <v>223</v>
      </c>
      <c r="F2496" t="s">
        <v>4</v>
      </c>
      <c r="G2496">
        <v>0.23941999999999999</v>
      </c>
      <c r="H2496">
        <v>630714.82999999996</v>
      </c>
      <c r="I2496">
        <v>3672090.6</v>
      </c>
      <c r="J2496">
        <v>-68.86</v>
      </c>
      <c r="K2496">
        <v>-68.86</v>
      </c>
      <c r="L2496">
        <v>0</v>
      </c>
      <c r="M2496" t="s">
        <v>376</v>
      </c>
      <c r="N2496" t="s">
        <v>26</v>
      </c>
      <c r="O2496">
        <v>24</v>
      </c>
      <c r="P2496">
        <v>32</v>
      </c>
      <c r="Q2496">
        <v>5963</v>
      </c>
    </row>
    <row r="2497" spans="1:17" x14ac:dyDescent="0.25">
      <c r="A2497" t="s">
        <v>375</v>
      </c>
      <c r="B2497" t="s">
        <v>336</v>
      </c>
      <c r="C2497" t="s">
        <v>21</v>
      </c>
      <c r="D2497" t="s">
        <v>22</v>
      </c>
      <c r="E2497" t="s">
        <v>224</v>
      </c>
      <c r="F2497" t="s">
        <v>4</v>
      </c>
      <c r="G2497">
        <v>0.17782000000000001</v>
      </c>
      <c r="H2497">
        <v>630725</v>
      </c>
      <c r="I2497">
        <v>3672075</v>
      </c>
      <c r="J2497">
        <v>-68.73</v>
      </c>
      <c r="K2497">
        <v>-68.73</v>
      </c>
      <c r="L2497">
        <v>0</v>
      </c>
      <c r="M2497" t="s">
        <v>376</v>
      </c>
      <c r="N2497" t="s">
        <v>26</v>
      </c>
      <c r="O2497">
        <v>24</v>
      </c>
      <c r="P2497">
        <v>32</v>
      </c>
      <c r="Q2497">
        <v>5963</v>
      </c>
    </row>
    <row r="2498" spans="1:17" x14ac:dyDescent="0.25">
      <c r="A2498" t="s">
        <v>375</v>
      </c>
      <c r="B2498" t="s">
        <v>336</v>
      </c>
      <c r="C2498" t="s">
        <v>21</v>
      </c>
      <c r="D2498" t="s">
        <v>22</v>
      </c>
      <c r="E2498" t="s">
        <v>225</v>
      </c>
      <c r="F2498" t="s">
        <v>4</v>
      </c>
      <c r="G2498">
        <v>0.10636</v>
      </c>
      <c r="H2498">
        <v>630825</v>
      </c>
      <c r="I2498">
        <v>3672075</v>
      </c>
      <c r="J2498">
        <v>-69.260000000000005</v>
      </c>
      <c r="K2498">
        <v>-69.260000000000005</v>
      </c>
      <c r="L2498">
        <v>0</v>
      </c>
      <c r="M2498" t="s">
        <v>376</v>
      </c>
      <c r="N2498" t="s">
        <v>26</v>
      </c>
      <c r="O2498">
        <v>24</v>
      </c>
      <c r="P2498">
        <v>32</v>
      </c>
      <c r="Q2498">
        <v>5963</v>
      </c>
    </row>
    <row r="2499" spans="1:17" x14ac:dyDescent="0.25">
      <c r="A2499" t="s">
        <v>375</v>
      </c>
      <c r="B2499" t="s">
        <v>336</v>
      </c>
      <c r="C2499" t="s">
        <v>21</v>
      </c>
      <c r="D2499" t="s">
        <v>22</v>
      </c>
      <c r="E2499" t="s">
        <v>134</v>
      </c>
      <c r="F2499" t="s">
        <v>4</v>
      </c>
      <c r="G2499">
        <v>3.6839999999999998E-2</v>
      </c>
      <c r="H2499">
        <v>630714.82999999996</v>
      </c>
      <c r="I2499">
        <v>3672256.55</v>
      </c>
      <c r="J2499">
        <v>-68.92</v>
      </c>
      <c r="K2499">
        <v>-68.92</v>
      </c>
      <c r="L2499">
        <v>0</v>
      </c>
      <c r="M2499" t="s">
        <v>376</v>
      </c>
      <c r="N2499" t="s">
        <v>26</v>
      </c>
      <c r="O2499">
        <v>24</v>
      </c>
      <c r="P2499">
        <v>32</v>
      </c>
      <c r="Q2499">
        <v>5963</v>
      </c>
    </row>
    <row r="2500" spans="1:17" x14ac:dyDescent="0.25">
      <c r="A2500" t="s">
        <v>375</v>
      </c>
      <c r="B2500" t="s">
        <v>336</v>
      </c>
      <c r="C2500" t="s">
        <v>21</v>
      </c>
      <c r="D2500" t="s">
        <v>22</v>
      </c>
      <c r="E2500" t="s">
        <v>141</v>
      </c>
      <c r="F2500" t="s">
        <v>4</v>
      </c>
      <c r="G2500">
        <v>5.8560000000000001E-2</v>
      </c>
      <c r="H2500">
        <v>630423.97</v>
      </c>
      <c r="I2500">
        <v>3672375.09</v>
      </c>
      <c r="J2500">
        <v>-69.58</v>
      </c>
      <c r="K2500">
        <v>-69.58</v>
      </c>
      <c r="L2500">
        <v>0</v>
      </c>
      <c r="M2500" t="s">
        <v>376</v>
      </c>
      <c r="N2500" t="s">
        <v>26</v>
      </c>
      <c r="O2500">
        <v>24</v>
      </c>
      <c r="P2500">
        <v>32</v>
      </c>
      <c r="Q2500">
        <v>5963</v>
      </c>
    </row>
    <row r="2501" spans="1:17" x14ac:dyDescent="0.25">
      <c r="A2501" t="s">
        <v>375</v>
      </c>
      <c r="B2501" t="s">
        <v>336</v>
      </c>
      <c r="C2501" t="s">
        <v>21</v>
      </c>
      <c r="D2501" t="s">
        <v>22</v>
      </c>
      <c r="E2501" t="s">
        <v>142</v>
      </c>
      <c r="F2501" t="s">
        <v>4</v>
      </c>
      <c r="G2501">
        <v>5.867E-2</v>
      </c>
      <c r="H2501">
        <v>630423.97</v>
      </c>
      <c r="I2501">
        <v>3672375.09</v>
      </c>
      <c r="J2501">
        <v>-69.58</v>
      </c>
      <c r="K2501">
        <v>-69.58</v>
      </c>
      <c r="L2501">
        <v>0</v>
      </c>
      <c r="M2501" t="s">
        <v>376</v>
      </c>
      <c r="N2501" t="s">
        <v>26</v>
      </c>
      <c r="O2501">
        <v>24</v>
      </c>
      <c r="P2501">
        <v>32</v>
      </c>
      <c r="Q2501">
        <v>5963</v>
      </c>
    </row>
    <row r="2502" spans="1:17" x14ac:dyDescent="0.25">
      <c r="A2502" t="s">
        <v>375</v>
      </c>
      <c r="B2502" t="s">
        <v>336</v>
      </c>
      <c r="C2502" t="s">
        <v>21</v>
      </c>
      <c r="D2502" t="s">
        <v>22</v>
      </c>
      <c r="E2502" t="s">
        <v>143</v>
      </c>
      <c r="F2502" t="s">
        <v>4</v>
      </c>
      <c r="G2502">
        <v>5.6030000000000003E-2</v>
      </c>
      <c r="H2502">
        <v>630423.97</v>
      </c>
      <c r="I2502">
        <v>3672375.09</v>
      </c>
      <c r="J2502">
        <v>-69.58</v>
      </c>
      <c r="K2502">
        <v>-69.58</v>
      </c>
      <c r="L2502">
        <v>0</v>
      </c>
      <c r="M2502" t="s">
        <v>376</v>
      </c>
      <c r="N2502" t="s">
        <v>26</v>
      </c>
      <c r="O2502">
        <v>24</v>
      </c>
      <c r="P2502">
        <v>32</v>
      </c>
      <c r="Q2502">
        <v>5963</v>
      </c>
    </row>
    <row r="2503" spans="1:17" x14ac:dyDescent="0.25">
      <c r="A2503" t="s">
        <v>375</v>
      </c>
      <c r="B2503" t="s">
        <v>336</v>
      </c>
      <c r="C2503" t="s">
        <v>21</v>
      </c>
      <c r="D2503" t="s">
        <v>22</v>
      </c>
      <c r="E2503" t="s">
        <v>135</v>
      </c>
      <c r="F2503" t="s">
        <v>4</v>
      </c>
      <c r="G2503">
        <v>4.027E-2</v>
      </c>
      <c r="H2503">
        <v>630399.73</v>
      </c>
      <c r="I2503">
        <v>3672375.09</v>
      </c>
      <c r="J2503">
        <v>-69.62</v>
      </c>
      <c r="K2503">
        <v>-69.62</v>
      </c>
      <c r="L2503">
        <v>0</v>
      </c>
      <c r="M2503" t="s">
        <v>376</v>
      </c>
      <c r="N2503" t="s">
        <v>26</v>
      </c>
      <c r="O2503">
        <v>24</v>
      </c>
      <c r="P2503">
        <v>32</v>
      </c>
      <c r="Q2503">
        <v>5963</v>
      </c>
    </row>
    <row r="2504" spans="1:17" x14ac:dyDescent="0.25">
      <c r="A2504" t="s">
        <v>375</v>
      </c>
      <c r="B2504" t="s">
        <v>336</v>
      </c>
      <c r="C2504" t="s">
        <v>21</v>
      </c>
      <c r="D2504" t="s">
        <v>22</v>
      </c>
      <c r="E2504" t="s">
        <v>136</v>
      </c>
      <c r="F2504" t="s">
        <v>4</v>
      </c>
      <c r="G2504">
        <v>3.8969999999999998E-2</v>
      </c>
      <c r="H2504">
        <v>630399.73</v>
      </c>
      <c r="I2504">
        <v>3672375.09</v>
      </c>
      <c r="J2504">
        <v>-69.62</v>
      </c>
      <c r="K2504">
        <v>-69.62</v>
      </c>
      <c r="L2504">
        <v>0</v>
      </c>
      <c r="M2504" t="s">
        <v>376</v>
      </c>
      <c r="N2504" t="s">
        <v>26</v>
      </c>
      <c r="O2504">
        <v>24</v>
      </c>
      <c r="P2504">
        <v>32</v>
      </c>
      <c r="Q2504">
        <v>5963</v>
      </c>
    </row>
    <row r="2505" spans="1:17" x14ac:dyDescent="0.25">
      <c r="A2505" t="s">
        <v>375</v>
      </c>
      <c r="B2505" t="s">
        <v>336</v>
      </c>
      <c r="C2505" t="s">
        <v>21</v>
      </c>
      <c r="D2505" t="s">
        <v>22</v>
      </c>
      <c r="E2505" t="s">
        <v>137</v>
      </c>
      <c r="F2505" t="s">
        <v>4</v>
      </c>
      <c r="G2505">
        <v>3.8359999999999998E-2</v>
      </c>
      <c r="H2505">
        <v>630399.73</v>
      </c>
      <c r="I2505">
        <v>3672375.09</v>
      </c>
      <c r="J2505">
        <v>-69.62</v>
      </c>
      <c r="K2505">
        <v>-69.62</v>
      </c>
      <c r="L2505">
        <v>0</v>
      </c>
      <c r="M2505" t="s">
        <v>376</v>
      </c>
      <c r="N2505" t="s">
        <v>26</v>
      </c>
      <c r="O2505">
        <v>24</v>
      </c>
      <c r="P2505">
        <v>32</v>
      </c>
      <c r="Q2505">
        <v>5963</v>
      </c>
    </row>
    <row r="2506" spans="1:17" x14ac:dyDescent="0.25">
      <c r="A2506" t="s">
        <v>375</v>
      </c>
      <c r="B2506" t="s">
        <v>336</v>
      </c>
      <c r="C2506" t="s">
        <v>21</v>
      </c>
      <c r="D2506" t="s">
        <v>22</v>
      </c>
      <c r="E2506" t="s">
        <v>138</v>
      </c>
      <c r="F2506" t="s">
        <v>4</v>
      </c>
      <c r="G2506">
        <v>3.6609999999999997E-2</v>
      </c>
      <c r="H2506">
        <v>630399.73</v>
      </c>
      <c r="I2506">
        <v>3672375.09</v>
      </c>
      <c r="J2506">
        <v>-69.62</v>
      </c>
      <c r="K2506">
        <v>-69.62</v>
      </c>
      <c r="L2506">
        <v>0</v>
      </c>
      <c r="M2506" t="s">
        <v>376</v>
      </c>
      <c r="N2506" t="s">
        <v>26</v>
      </c>
      <c r="O2506">
        <v>24</v>
      </c>
      <c r="P2506">
        <v>32</v>
      </c>
      <c r="Q2506">
        <v>5963</v>
      </c>
    </row>
    <row r="2507" spans="1:17" x14ac:dyDescent="0.25">
      <c r="A2507" t="s">
        <v>375</v>
      </c>
      <c r="B2507" t="s">
        <v>336</v>
      </c>
      <c r="C2507" t="s">
        <v>21</v>
      </c>
      <c r="D2507" t="s">
        <v>22</v>
      </c>
      <c r="E2507" t="s">
        <v>139</v>
      </c>
      <c r="F2507" t="s">
        <v>4</v>
      </c>
      <c r="G2507">
        <v>4.5850000000000002E-2</v>
      </c>
      <c r="H2507">
        <v>630399.73</v>
      </c>
      <c r="I2507">
        <v>3672375.09</v>
      </c>
      <c r="J2507">
        <v>-69.62</v>
      </c>
      <c r="K2507">
        <v>-69.62</v>
      </c>
      <c r="L2507">
        <v>0</v>
      </c>
      <c r="M2507" t="s">
        <v>376</v>
      </c>
      <c r="N2507" t="s">
        <v>26</v>
      </c>
      <c r="O2507">
        <v>24</v>
      </c>
      <c r="P2507">
        <v>32</v>
      </c>
      <c r="Q2507">
        <v>5963</v>
      </c>
    </row>
    <row r="2508" spans="1:17" x14ac:dyDescent="0.25">
      <c r="A2508" t="s">
        <v>375</v>
      </c>
      <c r="B2508" t="s">
        <v>336</v>
      </c>
      <c r="C2508" t="s">
        <v>21</v>
      </c>
      <c r="D2508" t="s">
        <v>22</v>
      </c>
      <c r="E2508" t="s">
        <v>140</v>
      </c>
      <c r="F2508" t="s">
        <v>4</v>
      </c>
      <c r="G2508">
        <v>4.4990000000000002E-2</v>
      </c>
      <c r="H2508">
        <v>630399.73</v>
      </c>
      <c r="I2508">
        <v>3672375.09</v>
      </c>
      <c r="J2508">
        <v>-69.62</v>
      </c>
      <c r="K2508">
        <v>-69.62</v>
      </c>
      <c r="L2508">
        <v>0</v>
      </c>
      <c r="M2508" t="s">
        <v>376</v>
      </c>
      <c r="N2508" t="s">
        <v>26</v>
      </c>
      <c r="O2508">
        <v>24</v>
      </c>
      <c r="P2508">
        <v>32</v>
      </c>
      <c r="Q2508">
        <v>5963</v>
      </c>
    </row>
    <row r="2509" spans="1:17" x14ac:dyDescent="0.25">
      <c r="A2509" t="s">
        <v>375</v>
      </c>
      <c r="B2509" t="s">
        <v>336</v>
      </c>
      <c r="C2509" t="s">
        <v>21</v>
      </c>
      <c r="D2509" t="s">
        <v>23</v>
      </c>
      <c r="E2509" t="s">
        <v>3</v>
      </c>
      <c r="F2509" t="s">
        <v>4</v>
      </c>
      <c r="G2509">
        <v>2.03342</v>
      </c>
      <c r="H2509">
        <v>630714.82999999996</v>
      </c>
      <c r="I2509">
        <v>3672138.02</v>
      </c>
      <c r="J2509">
        <v>-68.86</v>
      </c>
      <c r="K2509">
        <v>-68.86</v>
      </c>
      <c r="L2509">
        <v>0</v>
      </c>
      <c r="M2509" t="s">
        <v>376</v>
      </c>
      <c r="N2509" t="s">
        <v>26</v>
      </c>
      <c r="O2509">
        <v>24</v>
      </c>
      <c r="P2509">
        <v>32</v>
      </c>
      <c r="Q2509">
        <v>5963</v>
      </c>
    </row>
    <row r="2510" spans="1:17" x14ac:dyDescent="0.25">
      <c r="A2510" t="s">
        <v>375</v>
      </c>
      <c r="B2510" t="s">
        <v>336</v>
      </c>
      <c r="C2510" t="s">
        <v>21</v>
      </c>
      <c r="D2510" t="s">
        <v>23</v>
      </c>
      <c r="E2510" t="s">
        <v>251</v>
      </c>
      <c r="F2510" t="s">
        <v>4</v>
      </c>
      <c r="G2510">
        <v>2.0240900000000002</v>
      </c>
      <c r="H2510">
        <v>630714.82999999996</v>
      </c>
      <c r="I2510">
        <v>3672138.02</v>
      </c>
      <c r="J2510">
        <v>-68.86</v>
      </c>
      <c r="K2510">
        <v>-68.86</v>
      </c>
      <c r="L2510">
        <v>0</v>
      </c>
      <c r="M2510" t="s">
        <v>376</v>
      </c>
      <c r="N2510" t="s">
        <v>26</v>
      </c>
      <c r="O2510">
        <v>24</v>
      </c>
      <c r="P2510">
        <v>32</v>
      </c>
      <c r="Q2510">
        <v>5963</v>
      </c>
    </row>
    <row r="2511" spans="1:17" x14ac:dyDescent="0.25">
      <c r="A2511" t="s">
        <v>375</v>
      </c>
      <c r="B2511" t="s">
        <v>336</v>
      </c>
      <c r="C2511" t="s">
        <v>21</v>
      </c>
      <c r="D2511" t="s">
        <v>23</v>
      </c>
      <c r="E2511" t="s">
        <v>255</v>
      </c>
      <c r="F2511" t="s">
        <v>4</v>
      </c>
      <c r="G2511">
        <v>0.27854000000000001</v>
      </c>
      <c r="H2511">
        <v>630399.73</v>
      </c>
      <c r="I2511">
        <v>3672375.09</v>
      </c>
      <c r="J2511">
        <v>-69.62</v>
      </c>
      <c r="K2511">
        <v>-69.62</v>
      </c>
      <c r="L2511">
        <v>0</v>
      </c>
      <c r="M2511" t="s">
        <v>376</v>
      </c>
      <c r="N2511" t="s">
        <v>26</v>
      </c>
      <c r="O2511">
        <v>24</v>
      </c>
      <c r="P2511">
        <v>32</v>
      </c>
      <c r="Q2511">
        <v>5963</v>
      </c>
    </row>
    <row r="2512" spans="1:17" x14ac:dyDescent="0.25">
      <c r="A2512" t="s">
        <v>375</v>
      </c>
      <c r="B2512" t="s">
        <v>336</v>
      </c>
      <c r="C2512" t="s">
        <v>21</v>
      </c>
      <c r="D2512" t="s">
        <v>23</v>
      </c>
      <c r="E2512" t="s">
        <v>7</v>
      </c>
      <c r="F2512" t="s">
        <v>4</v>
      </c>
      <c r="G2512">
        <v>2.03342</v>
      </c>
      <c r="H2512">
        <v>630714.82999999996</v>
      </c>
      <c r="I2512">
        <v>3672138.02</v>
      </c>
      <c r="J2512">
        <v>-68.86</v>
      </c>
      <c r="K2512">
        <v>-68.86</v>
      </c>
      <c r="L2512">
        <v>0</v>
      </c>
      <c r="M2512" t="s">
        <v>376</v>
      </c>
      <c r="N2512" t="s">
        <v>26</v>
      </c>
      <c r="O2512">
        <v>24</v>
      </c>
      <c r="P2512">
        <v>32</v>
      </c>
      <c r="Q2512">
        <v>5963</v>
      </c>
    </row>
    <row r="2513" spans="1:17" x14ac:dyDescent="0.25">
      <c r="A2513" t="s">
        <v>375</v>
      </c>
      <c r="B2513" t="s">
        <v>336</v>
      </c>
      <c r="C2513" t="s">
        <v>21</v>
      </c>
      <c r="D2513" t="s">
        <v>23</v>
      </c>
      <c r="E2513" t="s">
        <v>252</v>
      </c>
      <c r="F2513" t="s">
        <v>4</v>
      </c>
      <c r="G2513">
        <v>0.1053</v>
      </c>
      <c r="H2513">
        <v>630399.73</v>
      </c>
      <c r="I2513">
        <v>3672375.09</v>
      </c>
      <c r="J2513">
        <v>-69.62</v>
      </c>
      <c r="K2513">
        <v>-69.62</v>
      </c>
      <c r="L2513">
        <v>0</v>
      </c>
      <c r="M2513" t="s">
        <v>376</v>
      </c>
      <c r="N2513" t="s">
        <v>26</v>
      </c>
      <c r="O2513">
        <v>24</v>
      </c>
      <c r="P2513">
        <v>32</v>
      </c>
      <c r="Q2513">
        <v>5963</v>
      </c>
    </row>
    <row r="2514" spans="1:17" x14ac:dyDescent="0.25">
      <c r="A2514" t="s">
        <v>375</v>
      </c>
      <c r="B2514" t="s">
        <v>336</v>
      </c>
      <c r="C2514" t="s">
        <v>21</v>
      </c>
      <c r="D2514" t="s">
        <v>23</v>
      </c>
      <c r="E2514" t="s">
        <v>253</v>
      </c>
      <c r="F2514" t="s">
        <v>4</v>
      </c>
      <c r="G2514">
        <v>7.2679999999999995E-2</v>
      </c>
      <c r="H2514">
        <v>630399.73</v>
      </c>
      <c r="I2514">
        <v>3672375.09</v>
      </c>
      <c r="J2514">
        <v>-69.62</v>
      </c>
      <c r="K2514">
        <v>-69.62</v>
      </c>
      <c r="L2514">
        <v>0</v>
      </c>
      <c r="M2514" t="s">
        <v>376</v>
      </c>
      <c r="N2514" t="s">
        <v>26</v>
      </c>
      <c r="O2514">
        <v>24</v>
      </c>
      <c r="P2514">
        <v>32</v>
      </c>
      <c r="Q2514">
        <v>5963</v>
      </c>
    </row>
    <row r="2515" spans="1:17" x14ac:dyDescent="0.25">
      <c r="A2515" t="s">
        <v>375</v>
      </c>
      <c r="B2515" t="s">
        <v>336</v>
      </c>
      <c r="C2515" t="s">
        <v>21</v>
      </c>
      <c r="D2515" t="s">
        <v>23</v>
      </c>
      <c r="E2515" t="s">
        <v>254</v>
      </c>
      <c r="F2515" t="s">
        <v>4</v>
      </c>
      <c r="G2515">
        <v>8.1100000000000005E-2</v>
      </c>
      <c r="H2515">
        <v>630399.73</v>
      </c>
      <c r="I2515">
        <v>3672375.09</v>
      </c>
      <c r="J2515">
        <v>-69.62</v>
      </c>
      <c r="K2515">
        <v>-69.62</v>
      </c>
      <c r="L2515">
        <v>0</v>
      </c>
      <c r="M2515" t="s">
        <v>376</v>
      </c>
      <c r="N2515" t="s">
        <v>26</v>
      </c>
      <c r="O2515">
        <v>24</v>
      </c>
      <c r="P2515">
        <v>32</v>
      </c>
      <c r="Q2515">
        <v>5963</v>
      </c>
    </row>
    <row r="2516" spans="1:17" x14ac:dyDescent="0.25">
      <c r="A2516" t="s">
        <v>375</v>
      </c>
      <c r="B2516" t="s">
        <v>336</v>
      </c>
      <c r="C2516" t="s">
        <v>21</v>
      </c>
      <c r="D2516" t="s">
        <v>23</v>
      </c>
      <c r="E2516" t="s">
        <v>256</v>
      </c>
      <c r="F2516" t="s">
        <v>4</v>
      </c>
      <c r="G2516">
        <v>2.666E-2</v>
      </c>
      <c r="H2516">
        <v>630714.82999999996</v>
      </c>
      <c r="I2516">
        <v>3672232.85</v>
      </c>
      <c r="J2516">
        <v>-68.91</v>
      </c>
      <c r="K2516">
        <v>-68.91</v>
      </c>
      <c r="L2516">
        <v>0</v>
      </c>
      <c r="M2516" t="s">
        <v>376</v>
      </c>
      <c r="N2516" t="s">
        <v>26</v>
      </c>
      <c r="O2516">
        <v>24</v>
      </c>
      <c r="P2516">
        <v>32</v>
      </c>
      <c r="Q2516">
        <v>5963</v>
      </c>
    </row>
    <row r="2517" spans="1:17" x14ac:dyDescent="0.25">
      <c r="A2517" t="s">
        <v>375</v>
      </c>
      <c r="B2517" t="s">
        <v>336</v>
      </c>
      <c r="C2517" t="s">
        <v>21</v>
      </c>
      <c r="D2517" t="s">
        <v>23</v>
      </c>
      <c r="E2517" t="s">
        <v>125</v>
      </c>
      <c r="F2517" t="s">
        <v>4</v>
      </c>
      <c r="G2517">
        <v>0.16369</v>
      </c>
      <c r="H2517">
        <v>630725</v>
      </c>
      <c r="I2517">
        <v>3672225</v>
      </c>
      <c r="J2517">
        <v>-68.89</v>
      </c>
      <c r="K2517">
        <v>-68.89</v>
      </c>
      <c r="L2517">
        <v>0</v>
      </c>
      <c r="M2517" t="s">
        <v>376</v>
      </c>
      <c r="N2517" t="s">
        <v>26</v>
      </c>
      <c r="O2517">
        <v>24</v>
      </c>
      <c r="P2517">
        <v>32</v>
      </c>
      <c r="Q2517">
        <v>5963</v>
      </c>
    </row>
    <row r="2518" spans="1:17" x14ac:dyDescent="0.25">
      <c r="A2518" t="s">
        <v>375</v>
      </c>
      <c r="B2518" t="s">
        <v>336</v>
      </c>
      <c r="C2518" t="s">
        <v>21</v>
      </c>
      <c r="D2518" t="s">
        <v>23</v>
      </c>
      <c r="E2518" t="s">
        <v>128</v>
      </c>
      <c r="F2518" t="s">
        <v>4</v>
      </c>
      <c r="G2518">
        <v>0.19964000000000001</v>
      </c>
      <c r="H2518">
        <v>630714.82999999996</v>
      </c>
      <c r="I2518">
        <v>3672209.14</v>
      </c>
      <c r="J2518">
        <v>-68.89</v>
      </c>
      <c r="K2518">
        <v>-68.89</v>
      </c>
      <c r="L2518">
        <v>0</v>
      </c>
      <c r="M2518" t="s">
        <v>376</v>
      </c>
      <c r="N2518" t="s">
        <v>26</v>
      </c>
      <c r="O2518">
        <v>24</v>
      </c>
      <c r="P2518">
        <v>32</v>
      </c>
      <c r="Q2518">
        <v>5963</v>
      </c>
    </row>
    <row r="2519" spans="1:17" x14ac:dyDescent="0.25">
      <c r="A2519" t="s">
        <v>375</v>
      </c>
      <c r="B2519" t="s">
        <v>336</v>
      </c>
      <c r="C2519" t="s">
        <v>21</v>
      </c>
      <c r="D2519" t="s">
        <v>23</v>
      </c>
      <c r="E2519" t="s">
        <v>129</v>
      </c>
      <c r="F2519" t="s">
        <v>4</v>
      </c>
      <c r="G2519">
        <v>0.20333999999999999</v>
      </c>
      <c r="H2519">
        <v>630725</v>
      </c>
      <c r="I2519">
        <v>3672200</v>
      </c>
      <c r="J2519">
        <v>-68.87</v>
      </c>
      <c r="K2519">
        <v>-68.87</v>
      </c>
      <c r="L2519">
        <v>0</v>
      </c>
      <c r="M2519" t="s">
        <v>376</v>
      </c>
      <c r="N2519" t="s">
        <v>26</v>
      </c>
      <c r="O2519">
        <v>24</v>
      </c>
      <c r="P2519">
        <v>32</v>
      </c>
      <c r="Q2519">
        <v>5963</v>
      </c>
    </row>
    <row r="2520" spans="1:17" x14ac:dyDescent="0.25">
      <c r="A2520" t="s">
        <v>375</v>
      </c>
      <c r="B2520" t="s">
        <v>336</v>
      </c>
      <c r="C2520" t="s">
        <v>21</v>
      </c>
      <c r="D2520" t="s">
        <v>23</v>
      </c>
      <c r="E2520" t="s">
        <v>130</v>
      </c>
      <c r="F2520" t="s">
        <v>4</v>
      </c>
      <c r="G2520">
        <v>0.23438000000000001</v>
      </c>
      <c r="H2520">
        <v>630714.82999999996</v>
      </c>
      <c r="I2520">
        <v>3672185.43</v>
      </c>
      <c r="J2520">
        <v>-68.89</v>
      </c>
      <c r="K2520">
        <v>-68.89</v>
      </c>
      <c r="L2520">
        <v>0</v>
      </c>
      <c r="M2520" t="s">
        <v>376</v>
      </c>
      <c r="N2520" t="s">
        <v>26</v>
      </c>
      <c r="O2520">
        <v>24</v>
      </c>
      <c r="P2520">
        <v>32</v>
      </c>
      <c r="Q2520">
        <v>5963</v>
      </c>
    </row>
    <row r="2521" spans="1:17" x14ac:dyDescent="0.25">
      <c r="A2521" t="s">
        <v>375</v>
      </c>
      <c r="B2521" t="s">
        <v>336</v>
      </c>
      <c r="C2521" t="s">
        <v>21</v>
      </c>
      <c r="D2521" t="s">
        <v>23</v>
      </c>
      <c r="E2521" t="s">
        <v>131</v>
      </c>
      <c r="F2521" t="s">
        <v>4</v>
      </c>
      <c r="G2521">
        <v>0.23766000000000001</v>
      </c>
      <c r="H2521">
        <v>630725</v>
      </c>
      <c r="I2521">
        <v>3672175</v>
      </c>
      <c r="J2521">
        <v>-68.849999999999994</v>
      </c>
      <c r="K2521">
        <v>-68.849999999999994</v>
      </c>
      <c r="L2521">
        <v>0</v>
      </c>
      <c r="M2521" t="s">
        <v>376</v>
      </c>
      <c r="N2521" t="s">
        <v>26</v>
      </c>
      <c r="O2521">
        <v>24</v>
      </c>
      <c r="P2521">
        <v>32</v>
      </c>
      <c r="Q2521">
        <v>5963</v>
      </c>
    </row>
    <row r="2522" spans="1:17" x14ac:dyDescent="0.25">
      <c r="A2522" t="s">
        <v>375</v>
      </c>
      <c r="B2522" t="s">
        <v>336</v>
      </c>
      <c r="C2522" t="s">
        <v>21</v>
      </c>
      <c r="D2522" t="s">
        <v>23</v>
      </c>
      <c r="E2522" t="s">
        <v>132</v>
      </c>
      <c r="F2522" t="s">
        <v>4</v>
      </c>
      <c r="G2522">
        <v>0.26199</v>
      </c>
      <c r="H2522">
        <v>630714.82999999996</v>
      </c>
      <c r="I2522">
        <v>3672161.72</v>
      </c>
      <c r="J2522">
        <v>-68.86</v>
      </c>
      <c r="K2522">
        <v>-68.86</v>
      </c>
      <c r="L2522">
        <v>0</v>
      </c>
      <c r="M2522" t="s">
        <v>376</v>
      </c>
      <c r="N2522" t="s">
        <v>26</v>
      </c>
      <c r="O2522">
        <v>24</v>
      </c>
      <c r="P2522">
        <v>32</v>
      </c>
      <c r="Q2522">
        <v>5963</v>
      </c>
    </row>
    <row r="2523" spans="1:17" x14ac:dyDescent="0.25">
      <c r="A2523" t="s">
        <v>375</v>
      </c>
      <c r="B2523" t="s">
        <v>336</v>
      </c>
      <c r="C2523" t="s">
        <v>21</v>
      </c>
      <c r="D2523" t="s">
        <v>23</v>
      </c>
      <c r="E2523" t="s">
        <v>133</v>
      </c>
      <c r="F2523" t="s">
        <v>4</v>
      </c>
      <c r="G2523">
        <v>0.26196999999999998</v>
      </c>
      <c r="H2523">
        <v>630714.82999999996</v>
      </c>
      <c r="I2523">
        <v>3672138.02</v>
      </c>
      <c r="J2523">
        <v>-68.86</v>
      </c>
      <c r="K2523">
        <v>-68.86</v>
      </c>
      <c r="L2523">
        <v>0</v>
      </c>
      <c r="M2523" t="s">
        <v>376</v>
      </c>
      <c r="N2523" t="s">
        <v>26</v>
      </c>
      <c r="O2523">
        <v>24</v>
      </c>
      <c r="P2523">
        <v>32</v>
      </c>
      <c r="Q2523">
        <v>5963</v>
      </c>
    </row>
    <row r="2524" spans="1:17" x14ac:dyDescent="0.25">
      <c r="A2524" t="s">
        <v>375</v>
      </c>
      <c r="B2524" t="s">
        <v>336</v>
      </c>
      <c r="C2524" t="s">
        <v>21</v>
      </c>
      <c r="D2524" t="s">
        <v>23</v>
      </c>
      <c r="E2524" t="s">
        <v>219</v>
      </c>
      <c r="F2524" t="s">
        <v>4</v>
      </c>
      <c r="G2524">
        <v>0.26893</v>
      </c>
      <c r="H2524">
        <v>630714.82999999996</v>
      </c>
      <c r="I2524">
        <v>3672138.02</v>
      </c>
      <c r="J2524">
        <v>-68.86</v>
      </c>
      <c r="K2524">
        <v>-68.86</v>
      </c>
      <c r="L2524">
        <v>0</v>
      </c>
      <c r="M2524" t="s">
        <v>376</v>
      </c>
      <c r="N2524" t="s">
        <v>26</v>
      </c>
      <c r="O2524">
        <v>24</v>
      </c>
      <c r="P2524">
        <v>32</v>
      </c>
      <c r="Q2524">
        <v>5963</v>
      </c>
    </row>
    <row r="2525" spans="1:17" x14ac:dyDescent="0.25">
      <c r="A2525" t="s">
        <v>375</v>
      </c>
      <c r="B2525" t="s">
        <v>336</v>
      </c>
      <c r="C2525" t="s">
        <v>21</v>
      </c>
      <c r="D2525" t="s">
        <v>23</v>
      </c>
      <c r="E2525" t="s">
        <v>220</v>
      </c>
      <c r="F2525" t="s">
        <v>4</v>
      </c>
      <c r="G2525">
        <v>0.25630999999999998</v>
      </c>
      <c r="H2525">
        <v>630714.82999999996</v>
      </c>
      <c r="I2525">
        <v>3672114.31</v>
      </c>
      <c r="J2525">
        <v>-68.73</v>
      </c>
      <c r="K2525">
        <v>-68.73</v>
      </c>
      <c r="L2525">
        <v>0</v>
      </c>
      <c r="M2525" t="s">
        <v>376</v>
      </c>
      <c r="N2525" t="s">
        <v>26</v>
      </c>
      <c r="O2525">
        <v>24</v>
      </c>
      <c r="P2525">
        <v>32</v>
      </c>
      <c r="Q2525">
        <v>5963</v>
      </c>
    </row>
    <row r="2526" spans="1:17" x14ac:dyDescent="0.25">
      <c r="A2526" t="s">
        <v>375</v>
      </c>
      <c r="B2526" t="s">
        <v>336</v>
      </c>
      <c r="C2526" t="s">
        <v>21</v>
      </c>
      <c r="D2526" t="s">
        <v>23</v>
      </c>
      <c r="E2526" t="s">
        <v>221</v>
      </c>
      <c r="F2526" t="s">
        <v>4</v>
      </c>
      <c r="G2526">
        <v>0.24747</v>
      </c>
      <c r="H2526">
        <v>630714.82999999996</v>
      </c>
      <c r="I2526">
        <v>3672114.31</v>
      </c>
      <c r="J2526">
        <v>-68.73</v>
      </c>
      <c r="K2526">
        <v>-68.73</v>
      </c>
      <c r="L2526">
        <v>0</v>
      </c>
      <c r="M2526" t="s">
        <v>376</v>
      </c>
      <c r="N2526" t="s">
        <v>26</v>
      </c>
      <c r="O2526">
        <v>24</v>
      </c>
      <c r="P2526">
        <v>32</v>
      </c>
      <c r="Q2526">
        <v>5963</v>
      </c>
    </row>
    <row r="2527" spans="1:17" x14ac:dyDescent="0.25">
      <c r="A2527" t="s">
        <v>375</v>
      </c>
      <c r="B2527" t="s">
        <v>336</v>
      </c>
      <c r="C2527" t="s">
        <v>21</v>
      </c>
      <c r="D2527" t="s">
        <v>23</v>
      </c>
      <c r="E2527" t="s">
        <v>222</v>
      </c>
      <c r="F2527" t="s">
        <v>4</v>
      </c>
      <c r="G2527">
        <v>0.20954999999999999</v>
      </c>
      <c r="H2527">
        <v>630725</v>
      </c>
      <c r="I2527">
        <v>3672100</v>
      </c>
      <c r="J2527">
        <v>-68.84</v>
      </c>
      <c r="K2527">
        <v>-68.84</v>
      </c>
      <c r="L2527">
        <v>0</v>
      </c>
      <c r="M2527" t="s">
        <v>376</v>
      </c>
      <c r="N2527" t="s">
        <v>26</v>
      </c>
      <c r="O2527">
        <v>24</v>
      </c>
      <c r="P2527">
        <v>32</v>
      </c>
      <c r="Q2527">
        <v>5963</v>
      </c>
    </row>
    <row r="2528" spans="1:17" x14ac:dyDescent="0.25">
      <c r="A2528" t="s">
        <v>375</v>
      </c>
      <c r="B2528" t="s">
        <v>336</v>
      </c>
      <c r="C2528" t="s">
        <v>21</v>
      </c>
      <c r="D2528" t="s">
        <v>23</v>
      </c>
      <c r="E2528" t="s">
        <v>223</v>
      </c>
      <c r="F2528" t="s">
        <v>4</v>
      </c>
      <c r="G2528">
        <v>0.15977</v>
      </c>
      <c r="H2528">
        <v>630714.82999999996</v>
      </c>
      <c r="I2528">
        <v>3672090.6</v>
      </c>
      <c r="J2528">
        <v>-68.86</v>
      </c>
      <c r="K2528">
        <v>-68.86</v>
      </c>
      <c r="L2528">
        <v>0</v>
      </c>
      <c r="M2528" t="s">
        <v>376</v>
      </c>
      <c r="N2528" t="s">
        <v>26</v>
      </c>
      <c r="O2528">
        <v>24</v>
      </c>
      <c r="P2528">
        <v>32</v>
      </c>
      <c r="Q2528">
        <v>5963</v>
      </c>
    </row>
    <row r="2529" spans="1:17" x14ac:dyDescent="0.25">
      <c r="A2529" t="s">
        <v>375</v>
      </c>
      <c r="B2529" t="s">
        <v>336</v>
      </c>
      <c r="C2529" t="s">
        <v>21</v>
      </c>
      <c r="D2529" t="s">
        <v>23</v>
      </c>
      <c r="E2529" t="s">
        <v>224</v>
      </c>
      <c r="F2529" t="s">
        <v>4</v>
      </c>
      <c r="G2529">
        <v>0.11045000000000001</v>
      </c>
      <c r="H2529">
        <v>630725</v>
      </c>
      <c r="I2529">
        <v>3672075</v>
      </c>
      <c r="J2529">
        <v>-68.73</v>
      </c>
      <c r="K2529">
        <v>-68.73</v>
      </c>
      <c r="L2529">
        <v>0</v>
      </c>
      <c r="M2529" t="s">
        <v>376</v>
      </c>
      <c r="N2529" t="s">
        <v>26</v>
      </c>
      <c r="O2529">
        <v>24</v>
      </c>
      <c r="P2529">
        <v>32</v>
      </c>
      <c r="Q2529">
        <v>5963</v>
      </c>
    </row>
    <row r="2530" spans="1:17" x14ac:dyDescent="0.25">
      <c r="A2530" t="s">
        <v>375</v>
      </c>
      <c r="B2530" t="s">
        <v>336</v>
      </c>
      <c r="C2530" t="s">
        <v>21</v>
      </c>
      <c r="D2530" t="s">
        <v>23</v>
      </c>
      <c r="E2530" t="s">
        <v>225</v>
      </c>
      <c r="F2530" t="s">
        <v>4</v>
      </c>
      <c r="G2530">
        <v>6.4180000000000001E-2</v>
      </c>
      <c r="H2530">
        <v>630850</v>
      </c>
      <c r="I2530">
        <v>3672100</v>
      </c>
      <c r="J2530">
        <v>-69.209999999999994</v>
      </c>
      <c r="K2530">
        <v>-69.209999999999994</v>
      </c>
      <c r="L2530">
        <v>0</v>
      </c>
      <c r="M2530" t="s">
        <v>376</v>
      </c>
      <c r="N2530" t="s">
        <v>26</v>
      </c>
      <c r="O2530">
        <v>24</v>
      </c>
      <c r="P2530">
        <v>32</v>
      </c>
      <c r="Q2530">
        <v>5963</v>
      </c>
    </row>
    <row r="2531" spans="1:17" x14ac:dyDescent="0.25">
      <c r="A2531" t="s">
        <v>375</v>
      </c>
      <c r="B2531" t="s">
        <v>336</v>
      </c>
      <c r="C2531" t="s">
        <v>21</v>
      </c>
      <c r="D2531" t="s">
        <v>23</v>
      </c>
      <c r="E2531" t="s">
        <v>134</v>
      </c>
      <c r="F2531" t="s">
        <v>4</v>
      </c>
      <c r="G2531">
        <v>2.666E-2</v>
      </c>
      <c r="H2531">
        <v>630714.82999999996</v>
      </c>
      <c r="I2531">
        <v>3672232.85</v>
      </c>
      <c r="J2531">
        <v>-68.91</v>
      </c>
      <c r="K2531">
        <v>-68.91</v>
      </c>
      <c r="L2531">
        <v>0</v>
      </c>
      <c r="M2531" t="s">
        <v>376</v>
      </c>
      <c r="N2531" t="s">
        <v>26</v>
      </c>
      <c r="O2531">
        <v>24</v>
      </c>
      <c r="P2531">
        <v>32</v>
      </c>
      <c r="Q2531">
        <v>5963</v>
      </c>
    </row>
    <row r="2532" spans="1:17" x14ac:dyDescent="0.25">
      <c r="A2532" t="s">
        <v>375</v>
      </c>
      <c r="B2532" t="s">
        <v>336</v>
      </c>
      <c r="C2532" t="s">
        <v>21</v>
      </c>
      <c r="D2532" t="s">
        <v>23</v>
      </c>
      <c r="E2532" t="s">
        <v>141</v>
      </c>
      <c r="F2532" t="s">
        <v>4</v>
      </c>
      <c r="G2532">
        <v>3.5340000000000003E-2</v>
      </c>
      <c r="H2532">
        <v>630399.73</v>
      </c>
      <c r="I2532">
        <v>3672375.09</v>
      </c>
      <c r="J2532">
        <v>-69.62</v>
      </c>
      <c r="K2532">
        <v>-69.62</v>
      </c>
      <c r="L2532">
        <v>0</v>
      </c>
      <c r="M2532" t="s">
        <v>376</v>
      </c>
      <c r="N2532" t="s">
        <v>26</v>
      </c>
      <c r="O2532">
        <v>24</v>
      </c>
      <c r="P2532">
        <v>32</v>
      </c>
      <c r="Q2532">
        <v>5963</v>
      </c>
    </row>
    <row r="2533" spans="1:17" x14ac:dyDescent="0.25">
      <c r="A2533" t="s">
        <v>375</v>
      </c>
      <c r="B2533" t="s">
        <v>336</v>
      </c>
      <c r="C2533" t="s">
        <v>21</v>
      </c>
      <c r="D2533" t="s">
        <v>23</v>
      </c>
      <c r="E2533" t="s">
        <v>142</v>
      </c>
      <c r="F2533" t="s">
        <v>4</v>
      </c>
      <c r="G2533">
        <v>3.5529999999999999E-2</v>
      </c>
      <c r="H2533">
        <v>630399.73</v>
      </c>
      <c r="I2533">
        <v>3672375.09</v>
      </c>
      <c r="J2533">
        <v>-69.62</v>
      </c>
      <c r="K2533">
        <v>-69.62</v>
      </c>
      <c r="L2533">
        <v>0</v>
      </c>
      <c r="M2533" t="s">
        <v>376</v>
      </c>
      <c r="N2533" t="s">
        <v>26</v>
      </c>
      <c r="O2533">
        <v>24</v>
      </c>
      <c r="P2533">
        <v>32</v>
      </c>
      <c r="Q2533">
        <v>5963</v>
      </c>
    </row>
    <row r="2534" spans="1:17" x14ac:dyDescent="0.25">
      <c r="A2534" t="s">
        <v>375</v>
      </c>
      <c r="B2534" t="s">
        <v>336</v>
      </c>
      <c r="C2534" t="s">
        <v>21</v>
      </c>
      <c r="D2534" t="s">
        <v>23</v>
      </c>
      <c r="E2534" t="s">
        <v>143</v>
      </c>
      <c r="F2534" t="s">
        <v>4</v>
      </c>
      <c r="G2534">
        <v>3.4419999999999999E-2</v>
      </c>
      <c r="H2534">
        <v>630399.73</v>
      </c>
      <c r="I2534">
        <v>3672375.09</v>
      </c>
      <c r="J2534">
        <v>-69.62</v>
      </c>
      <c r="K2534">
        <v>-69.62</v>
      </c>
      <c r="L2534">
        <v>0</v>
      </c>
      <c r="M2534" t="s">
        <v>376</v>
      </c>
      <c r="N2534" t="s">
        <v>26</v>
      </c>
      <c r="O2534">
        <v>24</v>
      </c>
      <c r="P2534">
        <v>32</v>
      </c>
      <c r="Q2534">
        <v>5963</v>
      </c>
    </row>
    <row r="2535" spans="1:17" x14ac:dyDescent="0.25">
      <c r="A2535" t="s">
        <v>375</v>
      </c>
      <c r="B2535" t="s">
        <v>336</v>
      </c>
      <c r="C2535" t="s">
        <v>21</v>
      </c>
      <c r="D2535" t="s">
        <v>23</v>
      </c>
      <c r="E2535" t="s">
        <v>135</v>
      </c>
      <c r="F2535" t="s">
        <v>4</v>
      </c>
      <c r="G2535">
        <v>2.528E-2</v>
      </c>
      <c r="H2535">
        <v>630399.73</v>
      </c>
      <c r="I2535">
        <v>3672375.09</v>
      </c>
      <c r="J2535">
        <v>-69.62</v>
      </c>
      <c r="K2535">
        <v>-69.62</v>
      </c>
      <c r="L2535">
        <v>0</v>
      </c>
      <c r="M2535" t="s">
        <v>376</v>
      </c>
      <c r="N2535" t="s">
        <v>26</v>
      </c>
      <c r="O2535">
        <v>24</v>
      </c>
      <c r="P2535">
        <v>32</v>
      </c>
      <c r="Q2535">
        <v>5963</v>
      </c>
    </row>
    <row r="2536" spans="1:17" x14ac:dyDescent="0.25">
      <c r="A2536" t="s">
        <v>375</v>
      </c>
      <c r="B2536" t="s">
        <v>336</v>
      </c>
      <c r="C2536" t="s">
        <v>21</v>
      </c>
      <c r="D2536" t="s">
        <v>23</v>
      </c>
      <c r="E2536" t="s">
        <v>136</v>
      </c>
      <c r="F2536" t="s">
        <v>4</v>
      </c>
      <c r="G2536">
        <v>2.4129999999999999E-2</v>
      </c>
      <c r="H2536">
        <v>630399.73</v>
      </c>
      <c r="I2536">
        <v>3672375.09</v>
      </c>
      <c r="J2536">
        <v>-69.62</v>
      </c>
      <c r="K2536">
        <v>-69.62</v>
      </c>
      <c r="L2536">
        <v>0</v>
      </c>
      <c r="M2536" t="s">
        <v>376</v>
      </c>
      <c r="N2536" t="s">
        <v>26</v>
      </c>
      <c r="O2536">
        <v>24</v>
      </c>
      <c r="P2536">
        <v>32</v>
      </c>
      <c r="Q2536">
        <v>5963</v>
      </c>
    </row>
    <row r="2537" spans="1:17" x14ac:dyDescent="0.25">
      <c r="A2537" t="s">
        <v>375</v>
      </c>
      <c r="B2537" t="s">
        <v>336</v>
      </c>
      <c r="C2537" t="s">
        <v>21</v>
      </c>
      <c r="D2537" t="s">
        <v>23</v>
      </c>
      <c r="E2537" t="s">
        <v>137</v>
      </c>
      <c r="F2537" t="s">
        <v>4</v>
      </c>
      <c r="G2537">
        <v>2.3279999999999999E-2</v>
      </c>
      <c r="H2537">
        <v>630399.73</v>
      </c>
      <c r="I2537">
        <v>3672375.09</v>
      </c>
      <c r="J2537">
        <v>-69.62</v>
      </c>
      <c r="K2537">
        <v>-69.62</v>
      </c>
      <c r="L2537">
        <v>0</v>
      </c>
      <c r="M2537" t="s">
        <v>376</v>
      </c>
      <c r="N2537" t="s">
        <v>26</v>
      </c>
      <c r="O2537">
        <v>24</v>
      </c>
      <c r="P2537">
        <v>32</v>
      </c>
      <c r="Q2537">
        <v>5963</v>
      </c>
    </row>
    <row r="2538" spans="1:17" x14ac:dyDescent="0.25">
      <c r="A2538" t="s">
        <v>375</v>
      </c>
      <c r="B2538" t="s">
        <v>336</v>
      </c>
      <c r="C2538" t="s">
        <v>21</v>
      </c>
      <c r="D2538" t="s">
        <v>23</v>
      </c>
      <c r="E2538" t="s">
        <v>138</v>
      </c>
      <c r="F2538" t="s">
        <v>4</v>
      </c>
      <c r="G2538">
        <v>2.3769999999999999E-2</v>
      </c>
      <c r="H2538">
        <v>630399.73</v>
      </c>
      <c r="I2538">
        <v>3672375.09</v>
      </c>
      <c r="J2538">
        <v>-69.62</v>
      </c>
      <c r="K2538">
        <v>-69.62</v>
      </c>
      <c r="L2538">
        <v>0</v>
      </c>
      <c r="M2538" t="s">
        <v>376</v>
      </c>
      <c r="N2538" t="s">
        <v>26</v>
      </c>
      <c r="O2538">
        <v>24</v>
      </c>
      <c r="P2538">
        <v>32</v>
      </c>
      <c r="Q2538">
        <v>5963</v>
      </c>
    </row>
    <row r="2539" spans="1:17" x14ac:dyDescent="0.25">
      <c r="A2539" t="s">
        <v>375</v>
      </c>
      <c r="B2539" t="s">
        <v>336</v>
      </c>
      <c r="C2539" t="s">
        <v>21</v>
      </c>
      <c r="D2539" t="s">
        <v>23</v>
      </c>
      <c r="E2539" t="s">
        <v>139</v>
      </c>
      <c r="F2539" t="s">
        <v>4</v>
      </c>
      <c r="G2539">
        <v>2.955E-2</v>
      </c>
      <c r="H2539">
        <v>630399.73</v>
      </c>
      <c r="I2539">
        <v>3672375.09</v>
      </c>
      <c r="J2539">
        <v>-69.62</v>
      </c>
      <c r="K2539">
        <v>-69.62</v>
      </c>
      <c r="L2539">
        <v>0</v>
      </c>
      <c r="M2539" t="s">
        <v>376</v>
      </c>
      <c r="N2539" t="s">
        <v>26</v>
      </c>
      <c r="O2539">
        <v>24</v>
      </c>
      <c r="P2539">
        <v>32</v>
      </c>
      <c r="Q2539">
        <v>5963</v>
      </c>
    </row>
    <row r="2540" spans="1:17" x14ac:dyDescent="0.25">
      <c r="A2540" t="s">
        <v>375</v>
      </c>
      <c r="B2540" t="s">
        <v>336</v>
      </c>
      <c r="C2540" t="s">
        <v>21</v>
      </c>
      <c r="D2540" t="s">
        <v>23</v>
      </c>
      <c r="E2540" t="s">
        <v>140</v>
      </c>
      <c r="F2540" t="s">
        <v>4</v>
      </c>
      <c r="G2540">
        <v>2.7490000000000001E-2</v>
      </c>
      <c r="H2540">
        <v>630399.73</v>
      </c>
      <c r="I2540">
        <v>3672375.09</v>
      </c>
      <c r="J2540">
        <v>-69.62</v>
      </c>
      <c r="K2540">
        <v>-69.62</v>
      </c>
      <c r="L2540">
        <v>0</v>
      </c>
      <c r="M2540" t="s">
        <v>376</v>
      </c>
      <c r="N2540" t="s">
        <v>26</v>
      </c>
      <c r="O2540">
        <v>24</v>
      </c>
      <c r="P2540">
        <v>32</v>
      </c>
      <c r="Q2540">
        <v>5963</v>
      </c>
    </row>
    <row r="2541" spans="1:17" x14ac:dyDescent="0.25">
      <c r="A2541" t="s">
        <v>375</v>
      </c>
      <c r="B2541" t="s">
        <v>337</v>
      </c>
      <c r="C2541" t="s">
        <v>21</v>
      </c>
      <c r="D2541" t="s">
        <v>12</v>
      </c>
      <c r="E2541" t="s">
        <v>3</v>
      </c>
      <c r="F2541" t="s">
        <v>4</v>
      </c>
      <c r="G2541">
        <v>0.37287999999999999</v>
      </c>
      <c r="H2541">
        <v>630714.82999999996</v>
      </c>
      <c r="I2541">
        <v>3672138.02</v>
      </c>
      <c r="J2541">
        <v>-68.86</v>
      </c>
      <c r="K2541">
        <v>-68.86</v>
      </c>
      <c r="L2541">
        <v>0</v>
      </c>
      <c r="M2541" t="s">
        <v>376</v>
      </c>
      <c r="N2541" t="s">
        <v>26</v>
      </c>
      <c r="O2541">
        <v>24</v>
      </c>
      <c r="P2541">
        <v>32</v>
      </c>
      <c r="Q2541">
        <v>5963</v>
      </c>
    </row>
    <row r="2542" spans="1:17" x14ac:dyDescent="0.25">
      <c r="A2542" t="s">
        <v>375</v>
      </c>
      <c r="B2542" t="s">
        <v>337</v>
      </c>
      <c r="C2542" t="s">
        <v>21</v>
      </c>
      <c r="D2542" t="s">
        <v>12</v>
      </c>
      <c r="E2542" t="s">
        <v>251</v>
      </c>
      <c r="F2542" t="s">
        <v>4</v>
      </c>
      <c r="G2542">
        <v>0.37192999999999998</v>
      </c>
      <c r="H2542">
        <v>630714.82999999996</v>
      </c>
      <c r="I2542">
        <v>3672138.02</v>
      </c>
      <c r="J2542">
        <v>-68.86</v>
      </c>
      <c r="K2542">
        <v>-68.86</v>
      </c>
      <c r="L2542">
        <v>0</v>
      </c>
      <c r="M2542" t="s">
        <v>376</v>
      </c>
      <c r="N2542" t="s">
        <v>26</v>
      </c>
      <c r="O2542">
        <v>24</v>
      </c>
      <c r="P2542">
        <v>32</v>
      </c>
      <c r="Q2542">
        <v>5963</v>
      </c>
    </row>
    <row r="2543" spans="1:17" x14ac:dyDescent="0.25">
      <c r="A2543" t="s">
        <v>375</v>
      </c>
      <c r="B2543" t="s">
        <v>337</v>
      </c>
      <c r="C2543" t="s">
        <v>21</v>
      </c>
      <c r="D2543" t="s">
        <v>12</v>
      </c>
      <c r="E2543" t="s">
        <v>255</v>
      </c>
      <c r="F2543" t="s">
        <v>4</v>
      </c>
      <c r="G2543">
        <v>2.6800000000000001E-3</v>
      </c>
      <c r="H2543">
        <v>630714.82999999996</v>
      </c>
      <c r="I2543">
        <v>3672280.26</v>
      </c>
      <c r="J2543">
        <v>-68.94</v>
      </c>
      <c r="K2543">
        <v>-68.94</v>
      </c>
      <c r="L2543">
        <v>0</v>
      </c>
      <c r="M2543" t="s">
        <v>376</v>
      </c>
      <c r="N2543" t="s">
        <v>26</v>
      </c>
      <c r="O2543">
        <v>24</v>
      </c>
      <c r="P2543">
        <v>32</v>
      </c>
      <c r="Q2543">
        <v>5963</v>
      </c>
    </row>
    <row r="2544" spans="1:17" x14ac:dyDescent="0.25">
      <c r="A2544" t="s">
        <v>375</v>
      </c>
      <c r="B2544" t="s">
        <v>337</v>
      </c>
      <c r="C2544" t="s">
        <v>21</v>
      </c>
      <c r="D2544" t="s">
        <v>12</v>
      </c>
      <c r="E2544" t="s">
        <v>7</v>
      </c>
      <c r="F2544" t="s">
        <v>4</v>
      </c>
      <c r="G2544">
        <v>0.37287999999999999</v>
      </c>
      <c r="H2544">
        <v>630714.82999999996</v>
      </c>
      <c r="I2544">
        <v>3672138.02</v>
      </c>
      <c r="J2544">
        <v>-68.86</v>
      </c>
      <c r="K2544">
        <v>-68.86</v>
      </c>
      <c r="L2544">
        <v>0</v>
      </c>
      <c r="M2544" t="s">
        <v>376</v>
      </c>
      <c r="N2544" t="s">
        <v>26</v>
      </c>
      <c r="O2544">
        <v>24</v>
      </c>
      <c r="P2544">
        <v>32</v>
      </c>
      <c r="Q2544">
        <v>5963</v>
      </c>
    </row>
    <row r="2545" spans="1:17" x14ac:dyDescent="0.25">
      <c r="A2545" t="s">
        <v>375</v>
      </c>
      <c r="B2545" t="s">
        <v>337</v>
      </c>
      <c r="C2545" t="s">
        <v>21</v>
      </c>
      <c r="D2545" t="s">
        <v>12</v>
      </c>
      <c r="E2545" t="s">
        <v>252</v>
      </c>
      <c r="F2545" t="s">
        <v>4</v>
      </c>
      <c r="G2545">
        <v>7.5000000000000002E-4</v>
      </c>
      <c r="H2545">
        <v>630423.97</v>
      </c>
      <c r="I2545">
        <v>3672375.09</v>
      </c>
      <c r="J2545">
        <v>-69.58</v>
      </c>
      <c r="K2545">
        <v>-69.58</v>
      </c>
      <c r="L2545">
        <v>0</v>
      </c>
      <c r="M2545" t="s">
        <v>376</v>
      </c>
      <c r="N2545" t="s">
        <v>26</v>
      </c>
      <c r="O2545">
        <v>24</v>
      </c>
      <c r="P2545">
        <v>32</v>
      </c>
      <c r="Q2545">
        <v>5963</v>
      </c>
    </row>
    <row r="2546" spans="1:17" x14ac:dyDescent="0.25">
      <c r="A2546" t="s">
        <v>375</v>
      </c>
      <c r="B2546" t="s">
        <v>337</v>
      </c>
      <c r="C2546" t="s">
        <v>21</v>
      </c>
      <c r="D2546" t="s">
        <v>12</v>
      </c>
      <c r="E2546" t="s">
        <v>253</v>
      </c>
      <c r="F2546" t="s">
        <v>4</v>
      </c>
      <c r="G2546">
        <v>7.1000000000000002E-4</v>
      </c>
      <c r="H2546">
        <v>630714.82999999996</v>
      </c>
      <c r="I2546">
        <v>3672303.97</v>
      </c>
      <c r="J2546">
        <v>-68.959999999999994</v>
      </c>
      <c r="K2546">
        <v>-68.959999999999994</v>
      </c>
      <c r="L2546">
        <v>0</v>
      </c>
      <c r="M2546" t="s">
        <v>376</v>
      </c>
      <c r="N2546" t="s">
        <v>26</v>
      </c>
      <c r="O2546">
        <v>24</v>
      </c>
      <c r="P2546">
        <v>32</v>
      </c>
      <c r="Q2546">
        <v>5963</v>
      </c>
    </row>
    <row r="2547" spans="1:17" x14ac:dyDescent="0.25">
      <c r="A2547" t="s">
        <v>375</v>
      </c>
      <c r="B2547" t="s">
        <v>337</v>
      </c>
      <c r="C2547" t="s">
        <v>21</v>
      </c>
      <c r="D2547" t="s">
        <v>12</v>
      </c>
      <c r="E2547" t="s">
        <v>254</v>
      </c>
      <c r="F2547" t="s">
        <v>4</v>
      </c>
      <c r="G2547">
        <v>7.2000000000000005E-4</v>
      </c>
      <c r="H2547">
        <v>630714.82999999996</v>
      </c>
      <c r="I2547">
        <v>3672280.26</v>
      </c>
      <c r="J2547">
        <v>-68.94</v>
      </c>
      <c r="K2547">
        <v>-68.94</v>
      </c>
      <c r="L2547">
        <v>0</v>
      </c>
      <c r="M2547" t="s">
        <v>376</v>
      </c>
      <c r="N2547" t="s">
        <v>26</v>
      </c>
      <c r="O2547">
        <v>24</v>
      </c>
      <c r="P2547">
        <v>32</v>
      </c>
      <c r="Q2547">
        <v>5963</v>
      </c>
    </row>
    <row r="2548" spans="1:17" x14ac:dyDescent="0.25">
      <c r="A2548" t="s">
        <v>375</v>
      </c>
      <c r="B2548" t="s">
        <v>337</v>
      </c>
      <c r="C2548" t="s">
        <v>21</v>
      </c>
      <c r="D2548" t="s">
        <v>12</v>
      </c>
      <c r="E2548" t="s">
        <v>256</v>
      </c>
      <c r="F2548" t="s">
        <v>4</v>
      </c>
      <c r="G2548">
        <v>1.01E-3</v>
      </c>
      <c r="H2548">
        <v>630714.82999999996</v>
      </c>
      <c r="I2548">
        <v>3672232.85</v>
      </c>
      <c r="J2548">
        <v>-68.91</v>
      </c>
      <c r="K2548">
        <v>-68.91</v>
      </c>
      <c r="L2548">
        <v>0</v>
      </c>
      <c r="M2548" t="s">
        <v>376</v>
      </c>
      <c r="N2548" t="s">
        <v>26</v>
      </c>
      <c r="O2548">
        <v>24</v>
      </c>
      <c r="P2548">
        <v>32</v>
      </c>
      <c r="Q2548">
        <v>5963</v>
      </c>
    </row>
    <row r="2549" spans="1:17" x14ac:dyDescent="0.25">
      <c r="A2549" t="s">
        <v>375</v>
      </c>
      <c r="B2549" t="s">
        <v>337</v>
      </c>
      <c r="C2549" t="s">
        <v>21</v>
      </c>
      <c r="D2549" t="s">
        <v>12</v>
      </c>
      <c r="E2549" t="s">
        <v>125</v>
      </c>
      <c r="F2549" t="s">
        <v>4</v>
      </c>
      <c r="G2549">
        <v>2.2169999999999999E-2</v>
      </c>
      <c r="H2549">
        <v>630714.82999999996</v>
      </c>
      <c r="I2549">
        <v>3672232.85</v>
      </c>
      <c r="J2549">
        <v>-68.91</v>
      </c>
      <c r="K2549">
        <v>-68.91</v>
      </c>
      <c r="L2549">
        <v>0</v>
      </c>
      <c r="M2549" t="s">
        <v>376</v>
      </c>
      <c r="N2549" t="s">
        <v>26</v>
      </c>
      <c r="O2549">
        <v>24</v>
      </c>
      <c r="P2549">
        <v>32</v>
      </c>
      <c r="Q2549">
        <v>5963</v>
      </c>
    </row>
    <row r="2550" spans="1:17" x14ac:dyDescent="0.25">
      <c r="A2550" t="s">
        <v>375</v>
      </c>
      <c r="B2550" t="s">
        <v>337</v>
      </c>
      <c r="C2550" t="s">
        <v>21</v>
      </c>
      <c r="D2550" t="s">
        <v>12</v>
      </c>
      <c r="E2550" t="s">
        <v>128</v>
      </c>
      <c r="F2550" t="s">
        <v>4</v>
      </c>
      <c r="G2550">
        <v>2.7519999999999999E-2</v>
      </c>
      <c r="H2550">
        <v>630714.82999999996</v>
      </c>
      <c r="I2550">
        <v>3672209.14</v>
      </c>
      <c r="J2550">
        <v>-68.89</v>
      </c>
      <c r="K2550">
        <v>-68.89</v>
      </c>
      <c r="L2550">
        <v>0</v>
      </c>
      <c r="M2550" t="s">
        <v>376</v>
      </c>
      <c r="N2550" t="s">
        <v>26</v>
      </c>
      <c r="O2550">
        <v>24</v>
      </c>
      <c r="P2550">
        <v>32</v>
      </c>
      <c r="Q2550">
        <v>5963</v>
      </c>
    </row>
    <row r="2551" spans="1:17" x14ac:dyDescent="0.25">
      <c r="A2551" t="s">
        <v>375</v>
      </c>
      <c r="B2551" t="s">
        <v>337</v>
      </c>
      <c r="C2551" t="s">
        <v>21</v>
      </c>
      <c r="D2551" t="s">
        <v>12</v>
      </c>
      <c r="E2551" t="s">
        <v>129</v>
      </c>
      <c r="F2551" t="s">
        <v>4</v>
      </c>
      <c r="G2551">
        <v>3.2759999999999997E-2</v>
      </c>
      <c r="H2551">
        <v>630714.82999999996</v>
      </c>
      <c r="I2551">
        <v>3672209.14</v>
      </c>
      <c r="J2551">
        <v>-68.89</v>
      </c>
      <c r="K2551">
        <v>-68.89</v>
      </c>
      <c r="L2551">
        <v>0</v>
      </c>
      <c r="M2551" t="s">
        <v>376</v>
      </c>
      <c r="N2551" t="s">
        <v>26</v>
      </c>
      <c r="O2551">
        <v>24</v>
      </c>
      <c r="P2551">
        <v>32</v>
      </c>
      <c r="Q2551">
        <v>5963</v>
      </c>
    </row>
    <row r="2552" spans="1:17" x14ac:dyDescent="0.25">
      <c r="A2552" t="s">
        <v>375</v>
      </c>
      <c r="B2552" t="s">
        <v>337</v>
      </c>
      <c r="C2552" t="s">
        <v>21</v>
      </c>
      <c r="D2552" t="s">
        <v>12</v>
      </c>
      <c r="E2552" t="s">
        <v>130</v>
      </c>
      <c r="F2552" t="s">
        <v>4</v>
      </c>
      <c r="G2552">
        <v>3.8210000000000001E-2</v>
      </c>
      <c r="H2552">
        <v>630714.82999999996</v>
      </c>
      <c r="I2552">
        <v>3672185.43</v>
      </c>
      <c r="J2552">
        <v>-68.89</v>
      </c>
      <c r="K2552">
        <v>-68.89</v>
      </c>
      <c r="L2552">
        <v>0</v>
      </c>
      <c r="M2552" t="s">
        <v>376</v>
      </c>
      <c r="N2552" t="s">
        <v>26</v>
      </c>
      <c r="O2552">
        <v>24</v>
      </c>
      <c r="P2552">
        <v>32</v>
      </c>
      <c r="Q2552">
        <v>5963</v>
      </c>
    </row>
    <row r="2553" spans="1:17" x14ac:dyDescent="0.25">
      <c r="A2553" t="s">
        <v>375</v>
      </c>
      <c r="B2553" t="s">
        <v>337</v>
      </c>
      <c r="C2553" t="s">
        <v>21</v>
      </c>
      <c r="D2553" t="s">
        <v>12</v>
      </c>
      <c r="E2553" t="s">
        <v>131</v>
      </c>
      <c r="F2553" t="s">
        <v>4</v>
      </c>
      <c r="G2553">
        <v>4.1829999999999999E-2</v>
      </c>
      <c r="H2553">
        <v>630714.82999999996</v>
      </c>
      <c r="I2553">
        <v>3672161.72</v>
      </c>
      <c r="J2553">
        <v>-68.86</v>
      </c>
      <c r="K2553">
        <v>-68.86</v>
      </c>
      <c r="L2553">
        <v>0</v>
      </c>
      <c r="M2553" t="s">
        <v>376</v>
      </c>
      <c r="N2553" t="s">
        <v>26</v>
      </c>
      <c r="O2553">
        <v>24</v>
      </c>
      <c r="P2553">
        <v>32</v>
      </c>
      <c r="Q2553">
        <v>5963</v>
      </c>
    </row>
    <row r="2554" spans="1:17" x14ac:dyDescent="0.25">
      <c r="A2554" t="s">
        <v>375</v>
      </c>
      <c r="B2554" t="s">
        <v>337</v>
      </c>
      <c r="C2554" t="s">
        <v>21</v>
      </c>
      <c r="D2554" t="s">
        <v>12</v>
      </c>
      <c r="E2554" t="s">
        <v>132</v>
      </c>
      <c r="F2554" t="s">
        <v>4</v>
      </c>
      <c r="G2554">
        <v>4.5370000000000001E-2</v>
      </c>
      <c r="H2554">
        <v>630714.82999999996</v>
      </c>
      <c r="I2554">
        <v>3672161.72</v>
      </c>
      <c r="J2554">
        <v>-68.86</v>
      </c>
      <c r="K2554">
        <v>-68.86</v>
      </c>
      <c r="L2554">
        <v>0</v>
      </c>
      <c r="M2554" t="s">
        <v>376</v>
      </c>
      <c r="N2554" t="s">
        <v>26</v>
      </c>
      <c r="O2554">
        <v>24</v>
      </c>
      <c r="P2554">
        <v>32</v>
      </c>
      <c r="Q2554">
        <v>5963</v>
      </c>
    </row>
    <row r="2555" spans="1:17" x14ac:dyDescent="0.25">
      <c r="A2555" t="s">
        <v>375</v>
      </c>
      <c r="B2555" t="s">
        <v>337</v>
      </c>
      <c r="C2555" t="s">
        <v>21</v>
      </c>
      <c r="D2555" t="s">
        <v>12</v>
      </c>
      <c r="E2555" t="s">
        <v>133</v>
      </c>
      <c r="F2555" t="s">
        <v>4</v>
      </c>
      <c r="G2555">
        <v>4.7160000000000001E-2</v>
      </c>
      <c r="H2555">
        <v>630714.82999999996</v>
      </c>
      <c r="I2555">
        <v>3672138.02</v>
      </c>
      <c r="J2555">
        <v>-68.86</v>
      </c>
      <c r="K2555">
        <v>-68.86</v>
      </c>
      <c r="L2555">
        <v>0</v>
      </c>
      <c r="M2555" t="s">
        <v>376</v>
      </c>
      <c r="N2555" t="s">
        <v>26</v>
      </c>
      <c r="O2555">
        <v>24</v>
      </c>
      <c r="P2555">
        <v>32</v>
      </c>
      <c r="Q2555">
        <v>5963</v>
      </c>
    </row>
    <row r="2556" spans="1:17" x14ac:dyDescent="0.25">
      <c r="A2556" t="s">
        <v>375</v>
      </c>
      <c r="B2556" t="s">
        <v>337</v>
      </c>
      <c r="C2556" t="s">
        <v>21</v>
      </c>
      <c r="D2556" t="s">
        <v>12</v>
      </c>
      <c r="E2556" t="s">
        <v>219</v>
      </c>
      <c r="F2556" t="s">
        <v>4</v>
      </c>
      <c r="G2556">
        <v>4.8140000000000002E-2</v>
      </c>
      <c r="H2556">
        <v>630714.82999999996</v>
      </c>
      <c r="I2556">
        <v>3672138.02</v>
      </c>
      <c r="J2556">
        <v>-68.86</v>
      </c>
      <c r="K2556">
        <v>-68.86</v>
      </c>
      <c r="L2556">
        <v>0</v>
      </c>
      <c r="M2556" t="s">
        <v>376</v>
      </c>
      <c r="N2556" t="s">
        <v>26</v>
      </c>
      <c r="O2556">
        <v>24</v>
      </c>
      <c r="P2556">
        <v>32</v>
      </c>
      <c r="Q2556">
        <v>5963</v>
      </c>
    </row>
    <row r="2557" spans="1:17" x14ac:dyDescent="0.25">
      <c r="A2557" t="s">
        <v>375</v>
      </c>
      <c r="B2557" t="s">
        <v>337</v>
      </c>
      <c r="C2557" t="s">
        <v>21</v>
      </c>
      <c r="D2557" t="s">
        <v>12</v>
      </c>
      <c r="E2557" t="s">
        <v>220</v>
      </c>
      <c r="F2557" t="s">
        <v>4</v>
      </c>
      <c r="G2557">
        <v>4.6769999999999999E-2</v>
      </c>
      <c r="H2557">
        <v>630714.82999999996</v>
      </c>
      <c r="I2557">
        <v>3672114.31</v>
      </c>
      <c r="J2557">
        <v>-68.73</v>
      </c>
      <c r="K2557">
        <v>-68.73</v>
      </c>
      <c r="L2557">
        <v>0</v>
      </c>
      <c r="M2557" t="s">
        <v>376</v>
      </c>
      <c r="N2557" t="s">
        <v>26</v>
      </c>
      <c r="O2557">
        <v>24</v>
      </c>
      <c r="P2557">
        <v>32</v>
      </c>
      <c r="Q2557">
        <v>5963</v>
      </c>
    </row>
    <row r="2558" spans="1:17" x14ac:dyDescent="0.25">
      <c r="A2558" t="s">
        <v>375</v>
      </c>
      <c r="B2558" t="s">
        <v>337</v>
      </c>
      <c r="C2558" t="s">
        <v>21</v>
      </c>
      <c r="D2558" t="s">
        <v>12</v>
      </c>
      <c r="E2558" t="s">
        <v>221</v>
      </c>
      <c r="F2558" t="s">
        <v>4</v>
      </c>
      <c r="G2558">
        <v>4.342E-2</v>
      </c>
      <c r="H2558">
        <v>630714.82999999996</v>
      </c>
      <c r="I2558">
        <v>3672114.31</v>
      </c>
      <c r="J2558">
        <v>-68.73</v>
      </c>
      <c r="K2558">
        <v>-68.73</v>
      </c>
      <c r="L2558">
        <v>0</v>
      </c>
      <c r="M2558" t="s">
        <v>376</v>
      </c>
      <c r="N2558" t="s">
        <v>26</v>
      </c>
      <c r="O2558">
        <v>24</v>
      </c>
      <c r="P2558">
        <v>32</v>
      </c>
      <c r="Q2558">
        <v>5963</v>
      </c>
    </row>
    <row r="2559" spans="1:17" x14ac:dyDescent="0.25">
      <c r="A2559" t="s">
        <v>375</v>
      </c>
      <c r="B2559" t="s">
        <v>337</v>
      </c>
      <c r="C2559" t="s">
        <v>21</v>
      </c>
      <c r="D2559" t="s">
        <v>12</v>
      </c>
      <c r="E2559" t="s">
        <v>222</v>
      </c>
      <c r="F2559" t="s">
        <v>4</v>
      </c>
      <c r="G2559">
        <v>3.6389999999999999E-2</v>
      </c>
      <c r="H2559">
        <v>630714.82999999996</v>
      </c>
      <c r="I2559">
        <v>3672090.6</v>
      </c>
      <c r="J2559">
        <v>-68.86</v>
      </c>
      <c r="K2559">
        <v>-68.86</v>
      </c>
      <c r="L2559">
        <v>0</v>
      </c>
      <c r="M2559" t="s">
        <v>376</v>
      </c>
      <c r="N2559" t="s">
        <v>26</v>
      </c>
      <c r="O2559">
        <v>24</v>
      </c>
      <c r="P2559">
        <v>32</v>
      </c>
      <c r="Q2559">
        <v>5963</v>
      </c>
    </row>
    <row r="2560" spans="1:17" x14ac:dyDescent="0.25">
      <c r="A2560" t="s">
        <v>375</v>
      </c>
      <c r="B2560" t="s">
        <v>337</v>
      </c>
      <c r="C2560" t="s">
        <v>21</v>
      </c>
      <c r="D2560" t="s">
        <v>12</v>
      </c>
      <c r="E2560" t="s">
        <v>223</v>
      </c>
      <c r="F2560" t="s">
        <v>4</v>
      </c>
      <c r="G2560">
        <v>2.6669999999999999E-2</v>
      </c>
      <c r="H2560">
        <v>630714.82999999996</v>
      </c>
      <c r="I2560">
        <v>3672090.6</v>
      </c>
      <c r="J2560">
        <v>-68.86</v>
      </c>
      <c r="K2560">
        <v>-68.86</v>
      </c>
      <c r="L2560">
        <v>0</v>
      </c>
      <c r="M2560" t="s">
        <v>376</v>
      </c>
      <c r="N2560" t="s">
        <v>26</v>
      </c>
      <c r="O2560">
        <v>24</v>
      </c>
      <c r="P2560">
        <v>32</v>
      </c>
      <c r="Q2560">
        <v>5963</v>
      </c>
    </row>
    <row r="2561" spans="1:17" x14ac:dyDescent="0.25">
      <c r="A2561" t="s">
        <v>375</v>
      </c>
      <c r="B2561" t="s">
        <v>337</v>
      </c>
      <c r="C2561" t="s">
        <v>21</v>
      </c>
      <c r="D2561" t="s">
        <v>12</v>
      </c>
      <c r="E2561" t="s">
        <v>224</v>
      </c>
      <c r="F2561" t="s">
        <v>4</v>
      </c>
      <c r="G2561">
        <v>1.8030000000000001E-2</v>
      </c>
      <c r="H2561">
        <v>630775</v>
      </c>
      <c r="I2561">
        <v>3672075</v>
      </c>
      <c r="J2561">
        <v>-68.59</v>
      </c>
      <c r="K2561">
        <v>-68.59</v>
      </c>
      <c r="L2561">
        <v>0</v>
      </c>
      <c r="M2561" t="s">
        <v>376</v>
      </c>
      <c r="N2561" t="s">
        <v>26</v>
      </c>
      <c r="O2561">
        <v>24</v>
      </c>
      <c r="P2561">
        <v>32</v>
      </c>
      <c r="Q2561">
        <v>5963</v>
      </c>
    </row>
    <row r="2562" spans="1:17" x14ac:dyDescent="0.25">
      <c r="A2562" t="s">
        <v>375</v>
      </c>
      <c r="B2562" t="s">
        <v>337</v>
      </c>
      <c r="C2562" t="s">
        <v>21</v>
      </c>
      <c r="D2562" t="s">
        <v>12</v>
      </c>
      <c r="E2562" t="s">
        <v>225</v>
      </c>
      <c r="F2562" t="s">
        <v>4</v>
      </c>
      <c r="G2562">
        <v>1.189E-2</v>
      </c>
      <c r="H2562">
        <v>630850</v>
      </c>
      <c r="I2562">
        <v>3672075</v>
      </c>
      <c r="J2562">
        <v>-69.19</v>
      </c>
      <c r="K2562">
        <v>-69.19</v>
      </c>
      <c r="L2562">
        <v>0</v>
      </c>
      <c r="M2562" t="s">
        <v>376</v>
      </c>
      <c r="N2562" t="s">
        <v>26</v>
      </c>
      <c r="O2562">
        <v>24</v>
      </c>
      <c r="P2562">
        <v>32</v>
      </c>
      <c r="Q2562">
        <v>5963</v>
      </c>
    </row>
    <row r="2563" spans="1:17" x14ac:dyDescent="0.25">
      <c r="A2563" t="s">
        <v>375</v>
      </c>
      <c r="B2563" t="s">
        <v>337</v>
      </c>
      <c r="C2563" t="s">
        <v>21</v>
      </c>
      <c r="D2563" t="s">
        <v>12</v>
      </c>
      <c r="E2563" t="s">
        <v>134</v>
      </c>
      <c r="F2563" t="s">
        <v>4</v>
      </c>
      <c r="G2563">
        <v>1.01E-3</v>
      </c>
      <c r="H2563">
        <v>630714.82999999996</v>
      </c>
      <c r="I2563">
        <v>3672232.85</v>
      </c>
      <c r="J2563">
        <v>-68.91</v>
      </c>
      <c r="K2563">
        <v>-68.91</v>
      </c>
      <c r="L2563">
        <v>0</v>
      </c>
      <c r="M2563" t="s">
        <v>376</v>
      </c>
      <c r="N2563" t="s">
        <v>26</v>
      </c>
      <c r="O2563">
        <v>24</v>
      </c>
      <c r="P2563">
        <v>32</v>
      </c>
      <c r="Q2563">
        <v>5963</v>
      </c>
    </row>
    <row r="2564" spans="1:17" x14ac:dyDescent="0.25">
      <c r="A2564" t="s">
        <v>375</v>
      </c>
      <c r="B2564" t="s">
        <v>337</v>
      </c>
      <c r="C2564" t="s">
        <v>21</v>
      </c>
      <c r="D2564" t="s">
        <v>12</v>
      </c>
      <c r="E2564" t="s">
        <v>141</v>
      </c>
      <c r="F2564" t="s">
        <v>4</v>
      </c>
      <c r="G2564">
        <v>2.5999999999999998E-4</v>
      </c>
      <c r="H2564">
        <v>630423.97</v>
      </c>
      <c r="I2564">
        <v>3672375.09</v>
      </c>
      <c r="J2564">
        <v>-69.58</v>
      </c>
      <c r="K2564">
        <v>-69.58</v>
      </c>
      <c r="L2564">
        <v>0</v>
      </c>
      <c r="M2564" t="s">
        <v>376</v>
      </c>
      <c r="N2564" t="s">
        <v>26</v>
      </c>
      <c r="O2564">
        <v>24</v>
      </c>
      <c r="P2564">
        <v>32</v>
      </c>
      <c r="Q2564">
        <v>5963</v>
      </c>
    </row>
    <row r="2565" spans="1:17" x14ac:dyDescent="0.25">
      <c r="A2565" t="s">
        <v>375</v>
      </c>
      <c r="B2565" t="s">
        <v>337</v>
      </c>
      <c r="C2565" t="s">
        <v>21</v>
      </c>
      <c r="D2565" t="s">
        <v>12</v>
      </c>
      <c r="E2565" t="s">
        <v>142</v>
      </c>
      <c r="F2565" t="s">
        <v>4</v>
      </c>
      <c r="G2565">
        <v>2.5000000000000001E-4</v>
      </c>
      <c r="H2565">
        <v>630423.97</v>
      </c>
      <c r="I2565">
        <v>3672375.09</v>
      </c>
      <c r="J2565">
        <v>-69.58</v>
      </c>
      <c r="K2565">
        <v>-69.58</v>
      </c>
      <c r="L2565">
        <v>0</v>
      </c>
      <c r="M2565" t="s">
        <v>376</v>
      </c>
      <c r="N2565" t="s">
        <v>26</v>
      </c>
      <c r="O2565">
        <v>24</v>
      </c>
      <c r="P2565">
        <v>32</v>
      </c>
      <c r="Q2565">
        <v>5963</v>
      </c>
    </row>
    <row r="2566" spans="1:17" x14ac:dyDescent="0.25">
      <c r="A2566" t="s">
        <v>375</v>
      </c>
      <c r="B2566" t="s">
        <v>337</v>
      </c>
      <c r="C2566" t="s">
        <v>21</v>
      </c>
      <c r="D2566" t="s">
        <v>12</v>
      </c>
      <c r="E2566" t="s">
        <v>143</v>
      </c>
      <c r="F2566" t="s">
        <v>4</v>
      </c>
      <c r="G2566">
        <v>2.4000000000000001E-4</v>
      </c>
      <c r="H2566">
        <v>630714.82999999996</v>
      </c>
      <c r="I2566">
        <v>3672303.97</v>
      </c>
      <c r="J2566">
        <v>-68.959999999999994</v>
      </c>
      <c r="K2566">
        <v>-68.959999999999994</v>
      </c>
      <c r="L2566">
        <v>0</v>
      </c>
      <c r="M2566" t="s">
        <v>376</v>
      </c>
      <c r="N2566" t="s">
        <v>26</v>
      </c>
      <c r="O2566">
        <v>24</v>
      </c>
      <c r="P2566">
        <v>32</v>
      </c>
      <c r="Q2566">
        <v>5963</v>
      </c>
    </row>
    <row r="2567" spans="1:17" x14ac:dyDescent="0.25">
      <c r="A2567" t="s">
        <v>375</v>
      </c>
      <c r="B2567" t="s">
        <v>337</v>
      </c>
      <c r="C2567" t="s">
        <v>21</v>
      </c>
      <c r="D2567" t="s">
        <v>12</v>
      </c>
      <c r="E2567" t="s">
        <v>135</v>
      </c>
      <c r="F2567" t="s">
        <v>4</v>
      </c>
      <c r="G2567">
        <v>2.4000000000000001E-4</v>
      </c>
      <c r="H2567">
        <v>630714.82999999996</v>
      </c>
      <c r="I2567">
        <v>3672303.97</v>
      </c>
      <c r="J2567">
        <v>-68.959999999999994</v>
      </c>
      <c r="K2567">
        <v>-68.959999999999994</v>
      </c>
      <c r="L2567">
        <v>0</v>
      </c>
      <c r="M2567" t="s">
        <v>376</v>
      </c>
      <c r="N2567" t="s">
        <v>26</v>
      </c>
      <c r="O2567">
        <v>24</v>
      </c>
      <c r="P2567">
        <v>32</v>
      </c>
      <c r="Q2567">
        <v>5963</v>
      </c>
    </row>
    <row r="2568" spans="1:17" x14ac:dyDescent="0.25">
      <c r="A2568" t="s">
        <v>375</v>
      </c>
      <c r="B2568" t="s">
        <v>337</v>
      </c>
      <c r="C2568" t="s">
        <v>21</v>
      </c>
      <c r="D2568" t="s">
        <v>12</v>
      </c>
      <c r="E2568" t="s">
        <v>136</v>
      </c>
      <c r="F2568" t="s">
        <v>4</v>
      </c>
      <c r="G2568">
        <v>2.4000000000000001E-4</v>
      </c>
      <c r="H2568">
        <v>630714.82999999996</v>
      </c>
      <c r="I2568">
        <v>3672303.97</v>
      </c>
      <c r="J2568">
        <v>-68.959999999999994</v>
      </c>
      <c r="K2568">
        <v>-68.959999999999994</v>
      </c>
      <c r="L2568">
        <v>0</v>
      </c>
      <c r="M2568" t="s">
        <v>376</v>
      </c>
      <c r="N2568" t="s">
        <v>26</v>
      </c>
      <c r="O2568">
        <v>24</v>
      </c>
      <c r="P2568">
        <v>32</v>
      </c>
      <c r="Q2568">
        <v>5963</v>
      </c>
    </row>
    <row r="2569" spans="1:17" x14ac:dyDescent="0.25">
      <c r="A2569" t="s">
        <v>375</v>
      </c>
      <c r="B2569" t="s">
        <v>337</v>
      </c>
      <c r="C2569" t="s">
        <v>21</v>
      </c>
      <c r="D2569" t="s">
        <v>12</v>
      </c>
      <c r="E2569" t="s">
        <v>137</v>
      </c>
      <c r="F2569" t="s">
        <v>4</v>
      </c>
      <c r="G2569">
        <v>2.4000000000000001E-4</v>
      </c>
      <c r="H2569">
        <v>630714.82999999996</v>
      </c>
      <c r="I2569">
        <v>3672303.97</v>
      </c>
      <c r="J2569">
        <v>-68.959999999999994</v>
      </c>
      <c r="K2569">
        <v>-68.959999999999994</v>
      </c>
      <c r="L2569">
        <v>0</v>
      </c>
      <c r="M2569" t="s">
        <v>376</v>
      </c>
      <c r="N2569" t="s">
        <v>26</v>
      </c>
      <c r="O2569">
        <v>24</v>
      </c>
      <c r="P2569">
        <v>32</v>
      </c>
      <c r="Q2569">
        <v>5963</v>
      </c>
    </row>
    <row r="2570" spans="1:17" x14ac:dyDescent="0.25">
      <c r="A2570" t="s">
        <v>375</v>
      </c>
      <c r="B2570" t="s">
        <v>337</v>
      </c>
      <c r="C2570" t="s">
        <v>21</v>
      </c>
      <c r="D2570" t="s">
        <v>12</v>
      </c>
      <c r="E2570" t="s">
        <v>138</v>
      </c>
      <c r="F2570" t="s">
        <v>4</v>
      </c>
      <c r="G2570">
        <v>2.4000000000000001E-4</v>
      </c>
      <c r="H2570">
        <v>630714.82999999996</v>
      </c>
      <c r="I2570">
        <v>3672280.26</v>
      </c>
      <c r="J2570">
        <v>-68.94</v>
      </c>
      <c r="K2570">
        <v>-68.94</v>
      </c>
      <c r="L2570">
        <v>0</v>
      </c>
      <c r="M2570" t="s">
        <v>376</v>
      </c>
      <c r="N2570" t="s">
        <v>26</v>
      </c>
      <c r="O2570">
        <v>24</v>
      </c>
      <c r="P2570">
        <v>32</v>
      </c>
      <c r="Q2570">
        <v>5963</v>
      </c>
    </row>
    <row r="2571" spans="1:17" x14ac:dyDescent="0.25">
      <c r="A2571" t="s">
        <v>375</v>
      </c>
      <c r="B2571" t="s">
        <v>337</v>
      </c>
      <c r="C2571" t="s">
        <v>21</v>
      </c>
      <c r="D2571" t="s">
        <v>12</v>
      </c>
      <c r="E2571" t="s">
        <v>139</v>
      </c>
      <c r="F2571" t="s">
        <v>4</v>
      </c>
      <c r="G2571">
        <v>2.4000000000000001E-4</v>
      </c>
      <c r="H2571">
        <v>630714.82999999996</v>
      </c>
      <c r="I2571">
        <v>3672280.26</v>
      </c>
      <c r="J2571">
        <v>-68.94</v>
      </c>
      <c r="K2571">
        <v>-68.94</v>
      </c>
      <c r="L2571">
        <v>0</v>
      </c>
      <c r="M2571" t="s">
        <v>376</v>
      </c>
      <c r="N2571" t="s">
        <v>26</v>
      </c>
      <c r="O2571">
        <v>24</v>
      </c>
      <c r="P2571">
        <v>32</v>
      </c>
      <c r="Q2571">
        <v>5963</v>
      </c>
    </row>
    <row r="2572" spans="1:17" x14ac:dyDescent="0.25">
      <c r="A2572" t="s">
        <v>375</v>
      </c>
      <c r="B2572" t="s">
        <v>337</v>
      </c>
      <c r="C2572" t="s">
        <v>21</v>
      </c>
      <c r="D2572" t="s">
        <v>12</v>
      </c>
      <c r="E2572" t="s">
        <v>140</v>
      </c>
      <c r="F2572" t="s">
        <v>4</v>
      </c>
      <c r="G2572">
        <v>2.4000000000000001E-4</v>
      </c>
      <c r="H2572">
        <v>630714.82999999996</v>
      </c>
      <c r="I2572">
        <v>3672280.26</v>
      </c>
      <c r="J2572">
        <v>-68.94</v>
      </c>
      <c r="K2572">
        <v>-68.94</v>
      </c>
      <c r="L2572">
        <v>0</v>
      </c>
      <c r="M2572" t="s">
        <v>376</v>
      </c>
      <c r="N2572" t="s">
        <v>26</v>
      </c>
      <c r="O2572">
        <v>24</v>
      </c>
      <c r="P2572">
        <v>32</v>
      </c>
      <c r="Q2572">
        <v>5963</v>
      </c>
    </row>
    <row r="2573" spans="1:17" x14ac:dyDescent="0.25">
      <c r="A2573" t="s">
        <v>375</v>
      </c>
      <c r="B2573" t="s">
        <v>338</v>
      </c>
      <c r="C2573" t="s">
        <v>16</v>
      </c>
      <c r="D2573" t="s">
        <v>18</v>
      </c>
      <c r="E2573" t="s">
        <v>3</v>
      </c>
      <c r="F2573" t="s">
        <v>4</v>
      </c>
      <c r="G2573">
        <v>8.0000000000000004E-4</v>
      </c>
      <c r="H2573">
        <v>630496.68000000005</v>
      </c>
      <c r="I2573">
        <v>3672375.09</v>
      </c>
      <c r="J2573">
        <v>-69.430000000000007</v>
      </c>
      <c r="K2573">
        <v>-69.430000000000007</v>
      </c>
      <c r="L2573">
        <v>0</v>
      </c>
      <c r="M2573" t="s">
        <v>376</v>
      </c>
      <c r="N2573" t="s">
        <v>26</v>
      </c>
      <c r="O2573">
        <v>10</v>
      </c>
      <c r="P2573">
        <v>17</v>
      </c>
      <c r="Q2573">
        <v>5963</v>
      </c>
    </row>
    <row r="2574" spans="1:17" x14ac:dyDescent="0.25">
      <c r="A2574" t="s">
        <v>375</v>
      </c>
      <c r="B2574" t="s">
        <v>338</v>
      </c>
      <c r="C2574" t="s">
        <v>16</v>
      </c>
      <c r="D2574" t="s">
        <v>18</v>
      </c>
      <c r="E2574" t="s">
        <v>255</v>
      </c>
      <c r="F2574" t="s">
        <v>4</v>
      </c>
      <c r="G2574">
        <v>8.0000000000000004E-4</v>
      </c>
      <c r="H2574">
        <v>630496.68000000005</v>
      </c>
      <c r="I2574">
        <v>3672375.09</v>
      </c>
      <c r="J2574">
        <v>-69.430000000000007</v>
      </c>
      <c r="K2574">
        <v>-69.430000000000007</v>
      </c>
      <c r="L2574">
        <v>0</v>
      </c>
      <c r="M2574" t="s">
        <v>376</v>
      </c>
      <c r="N2574" t="s">
        <v>26</v>
      </c>
      <c r="O2574">
        <v>10</v>
      </c>
      <c r="P2574">
        <v>17</v>
      </c>
      <c r="Q2574">
        <v>5963</v>
      </c>
    </row>
    <row r="2575" spans="1:17" x14ac:dyDescent="0.25">
      <c r="A2575" t="s">
        <v>375</v>
      </c>
      <c r="B2575" t="s">
        <v>338</v>
      </c>
      <c r="C2575" t="s">
        <v>16</v>
      </c>
      <c r="D2575" t="s">
        <v>18</v>
      </c>
      <c r="E2575" t="s">
        <v>7</v>
      </c>
      <c r="F2575" t="s">
        <v>4</v>
      </c>
      <c r="G2575">
        <v>8.0000000000000004E-4</v>
      </c>
      <c r="H2575">
        <v>630496.68000000005</v>
      </c>
      <c r="I2575">
        <v>3672375.09</v>
      </c>
      <c r="J2575">
        <v>-69.430000000000007</v>
      </c>
      <c r="K2575">
        <v>-69.430000000000007</v>
      </c>
      <c r="L2575">
        <v>0</v>
      </c>
      <c r="M2575" t="s">
        <v>376</v>
      </c>
      <c r="N2575" t="s">
        <v>26</v>
      </c>
      <c r="O2575">
        <v>10</v>
      </c>
      <c r="P2575">
        <v>17</v>
      </c>
      <c r="Q2575">
        <v>5963</v>
      </c>
    </row>
    <row r="2576" spans="1:17" x14ac:dyDescent="0.25">
      <c r="A2576" t="s">
        <v>375</v>
      </c>
      <c r="B2576" t="s">
        <v>338</v>
      </c>
      <c r="C2576" t="s">
        <v>16</v>
      </c>
      <c r="D2576" t="s">
        <v>18</v>
      </c>
      <c r="E2576" t="s">
        <v>252</v>
      </c>
      <c r="F2576" t="s">
        <v>4</v>
      </c>
      <c r="G2576">
        <v>3.3E-4</v>
      </c>
      <c r="H2576">
        <v>630496.68000000005</v>
      </c>
      <c r="I2576">
        <v>3672375.09</v>
      </c>
      <c r="J2576">
        <v>-69.430000000000007</v>
      </c>
      <c r="K2576">
        <v>-69.430000000000007</v>
      </c>
      <c r="L2576">
        <v>0</v>
      </c>
      <c r="M2576" t="s">
        <v>376</v>
      </c>
      <c r="N2576" t="s">
        <v>26</v>
      </c>
      <c r="O2576">
        <v>10</v>
      </c>
      <c r="P2576">
        <v>17</v>
      </c>
      <c r="Q2576">
        <v>5963</v>
      </c>
    </row>
    <row r="2577" spans="1:17" x14ac:dyDescent="0.25">
      <c r="A2577" t="s">
        <v>375</v>
      </c>
      <c r="B2577" t="s">
        <v>338</v>
      </c>
      <c r="C2577" t="s">
        <v>16</v>
      </c>
      <c r="D2577" t="s">
        <v>18</v>
      </c>
      <c r="E2577" t="s">
        <v>253</v>
      </c>
      <c r="F2577" t="s">
        <v>4</v>
      </c>
      <c r="G2577">
        <v>2.3000000000000001E-4</v>
      </c>
      <c r="H2577">
        <v>630569.4</v>
      </c>
      <c r="I2577">
        <v>3672375.09</v>
      </c>
      <c r="J2577">
        <v>-69.3</v>
      </c>
      <c r="K2577">
        <v>-69.3</v>
      </c>
      <c r="L2577">
        <v>0</v>
      </c>
      <c r="M2577" t="s">
        <v>376</v>
      </c>
      <c r="N2577" t="s">
        <v>26</v>
      </c>
      <c r="O2577">
        <v>10</v>
      </c>
      <c r="P2577">
        <v>17</v>
      </c>
      <c r="Q2577">
        <v>5963</v>
      </c>
    </row>
    <row r="2578" spans="1:17" x14ac:dyDescent="0.25">
      <c r="A2578" t="s">
        <v>375</v>
      </c>
      <c r="B2578" t="s">
        <v>338</v>
      </c>
      <c r="C2578" t="s">
        <v>16</v>
      </c>
      <c r="D2578" t="s">
        <v>18</v>
      </c>
      <c r="E2578" t="s">
        <v>254</v>
      </c>
      <c r="F2578" t="s">
        <v>4</v>
      </c>
      <c r="G2578">
        <v>2.7999999999999998E-4</v>
      </c>
      <c r="H2578">
        <v>630496.68000000005</v>
      </c>
      <c r="I2578">
        <v>3672375.09</v>
      </c>
      <c r="J2578">
        <v>-69.430000000000007</v>
      </c>
      <c r="K2578">
        <v>-69.430000000000007</v>
      </c>
      <c r="L2578">
        <v>0</v>
      </c>
      <c r="M2578" t="s">
        <v>376</v>
      </c>
      <c r="N2578" t="s">
        <v>26</v>
      </c>
      <c r="O2578">
        <v>10</v>
      </c>
      <c r="P2578">
        <v>17</v>
      </c>
      <c r="Q2578">
        <v>5963</v>
      </c>
    </row>
    <row r="2579" spans="1:17" x14ac:dyDescent="0.25">
      <c r="A2579" t="s">
        <v>375</v>
      </c>
      <c r="B2579" t="s">
        <v>338</v>
      </c>
      <c r="C2579" t="s">
        <v>16</v>
      </c>
      <c r="D2579" t="s">
        <v>18</v>
      </c>
      <c r="E2579" t="s">
        <v>256</v>
      </c>
      <c r="F2579" t="s">
        <v>4</v>
      </c>
      <c r="G2579">
        <v>9.0000000000000006E-5</v>
      </c>
      <c r="H2579">
        <v>630714.82999999996</v>
      </c>
      <c r="I2579">
        <v>3672209.14</v>
      </c>
      <c r="J2579">
        <v>-68.89</v>
      </c>
      <c r="K2579">
        <v>-68.89</v>
      </c>
      <c r="L2579">
        <v>0</v>
      </c>
      <c r="M2579" t="s">
        <v>376</v>
      </c>
      <c r="N2579" t="s">
        <v>26</v>
      </c>
      <c r="O2579">
        <v>10</v>
      </c>
      <c r="P2579">
        <v>17</v>
      </c>
      <c r="Q2579">
        <v>5963</v>
      </c>
    </row>
    <row r="2580" spans="1:17" x14ac:dyDescent="0.25">
      <c r="A2580" t="s">
        <v>375</v>
      </c>
      <c r="B2580" t="s">
        <v>338</v>
      </c>
      <c r="C2580" t="s">
        <v>16</v>
      </c>
      <c r="D2580" t="s">
        <v>18</v>
      </c>
      <c r="E2580" t="s">
        <v>134</v>
      </c>
      <c r="F2580" t="s">
        <v>4</v>
      </c>
      <c r="G2580">
        <v>9.0000000000000006E-5</v>
      </c>
      <c r="H2580">
        <v>630714.82999999996</v>
      </c>
      <c r="I2580">
        <v>3672209.14</v>
      </c>
      <c r="J2580">
        <v>-68.89</v>
      </c>
      <c r="K2580">
        <v>-68.89</v>
      </c>
      <c r="L2580">
        <v>0</v>
      </c>
      <c r="M2580" t="s">
        <v>376</v>
      </c>
      <c r="N2580" t="s">
        <v>26</v>
      </c>
      <c r="O2580">
        <v>10</v>
      </c>
      <c r="P2580">
        <v>17</v>
      </c>
      <c r="Q2580">
        <v>5963</v>
      </c>
    </row>
    <row r="2581" spans="1:17" x14ac:dyDescent="0.25">
      <c r="A2581" t="s">
        <v>375</v>
      </c>
      <c r="B2581" t="s">
        <v>338</v>
      </c>
      <c r="C2581" t="s">
        <v>16</v>
      </c>
      <c r="D2581" t="s">
        <v>18</v>
      </c>
      <c r="E2581" t="s">
        <v>141</v>
      </c>
      <c r="F2581" t="s">
        <v>4</v>
      </c>
      <c r="G2581">
        <v>1.2E-4</v>
      </c>
      <c r="H2581">
        <v>630496.68000000005</v>
      </c>
      <c r="I2581">
        <v>3672375.09</v>
      </c>
      <c r="J2581">
        <v>-69.430000000000007</v>
      </c>
      <c r="K2581">
        <v>-69.430000000000007</v>
      </c>
      <c r="L2581">
        <v>0</v>
      </c>
      <c r="M2581" t="s">
        <v>376</v>
      </c>
      <c r="N2581" t="s">
        <v>26</v>
      </c>
      <c r="O2581">
        <v>10</v>
      </c>
      <c r="P2581">
        <v>17</v>
      </c>
      <c r="Q2581">
        <v>5963</v>
      </c>
    </row>
    <row r="2582" spans="1:17" x14ac:dyDescent="0.25">
      <c r="A2582" t="s">
        <v>375</v>
      </c>
      <c r="B2582" t="s">
        <v>338</v>
      </c>
      <c r="C2582" t="s">
        <v>16</v>
      </c>
      <c r="D2582" t="s">
        <v>18</v>
      </c>
      <c r="E2582" t="s">
        <v>142</v>
      </c>
      <c r="F2582" t="s">
        <v>4</v>
      </c>
      <c r="G2582">
        <v>1.2E-4</v>
      </c>
      <c r="H2582">
        <v>630496.68000000005</v>
      </c>
      <c r="I2582">
        <v>3672375.09</v>
      </c>
      <c r="J2582">
        <v>-69.430000000000007</v>
      </c>
      <c r="K2582">
        <v>-69.430000000000007</v>
      </c>
      <c r="L2582">
        <v>0</v>
      </c>
      <c r="M2582" t="s">
        <v>376</v>
      </c>
      <c r="N2582" t="s">
        <v>26</v>
      </c>
      <c r="O2582">
        <v>10</v>
      </c>
      <c r="P2582">
        <v>17</v>
      </c>
      <c r="Q2582">
        <v>5963</v>
      </c>
    </row>
    <row r="2583" spans="1:17" x14ac:dyDescent="0.25">
      <c r="A2583" t="s">
        <v>375</v>
      </c>
      <c r="B2583" t="s">
        <v>338</v>
      </c>
      <c r="C2583" t="s">
        <v>16</v>
      </c>
      <c r="D2583" t="s">
        <v>18</v>
      </c>
      <c r="E2583" t="s">
        <v>143</v>
      </c>
      <c r="F2583" t="s">
        <v>4</v>
      </c>
      <c r="G2583">
        <v>1E-4</v>
      </c>
      <c r="H2583">
        <v>630520.92000000004</v>
      </c>
      <c r="I2583">
        <v>3672375.09</v>
      </c>
      <c r="J2583">
        <v>-69.39</v>
      </c>
      <c r="K2583">
        <v>-69.39</v>
      </c>
      <c r="L2583">
        <v>0</v>
      </c>
      <c r="M2583" t="s">
        <v>376</v>
      </c>
      <c r="N2583" t="s">
        <v>26</v>
      </c>
      <c r="O2583">
        <v>10</v>
      </c>
      <c r="P2583">
        <v>17</v>
      </c>
      <c r="Q2583">
        <v>5963</v>
      </c>
    </row>
    <row r="2584" spans="1:17" x14ac:dyDescent="0.25">
      <c r="A2584" t="s">
        <v>375</v>
      </c>
      <c r="B2584" t="s">
        <v>338</v>
      </c>
      <c r="C2584" t="s">
        <v>16</v>
      </c>
      <c r="D2584" t="s">
        <v>18</v>
      </c>
      <c r="E2584" t="s">
        <v>135</v>
      </c>
      <c r="F2584" t="s">
        <v>4</v>
      </c>
      <c r="G2584">
        <v>9.0000000000000006E-5</v>
      </c>
      <c r="H2584">
        <v>630569.4</v>
      </c>
      <c r="I2584">
        <v>3672375.09</v>
      </c>
      <c r="J2584">
        <v>-69.3</v>
      </c>
      <c r="K2584">
        <v>-69.3</v>
      </c>
      <c r="L2584">
        <v>0</v>
      </c>
      <c r="M2584" t="s">
        <v>376</v>
      </c>
      <c r="N2584" t="s">
        <v>26</v>
      </c>
      <c r="O2584">
        <v>10</v>
      </c>
      <c r="P2584">
        <v>17</v>
      </c>
      <c r="Q2584">
        <v>5963</v>
      </c>
    </row>
    <row r="2585" spans="1:17" x14ac:dyDescent="0.25">
      <c r="A2585" t="s">
        <v>375</v>
      </c>
      <c r="B2585" t="s">
        <v>338</v>
      </c>
      <c r="C2585" t="s">
        <v>16</v>
      </c>
      <c r="D2585" t="s">
        <v>18</v>
      </c>
      <c r="E2585" t="s">
        <v>136</v>
      </c>
      <c r="F2585" t="s">
        <v>4</v>
      </c>
      <c r="G2585">
        <v>6.9999999999999994E-5</v>
      </c>
      <c r="H2585">
        <v>630569.4</v>
      </c>
      <c r="I2585">
        <v>3672375.09</v>
      </c>
      <c r="J2585">
        <v>-69.3</v>
      </c>
      <c r="K2585">
        <v>-69.3</v>
      </c>
      <c r="L2585">
        <v>0</v>
      </c>
      <c r="M2585" t="s">
        <v>376</v>
      </c>
      <c r="N2585" t="s">
        <v>26</v>
      </c>
      <c r="O2585">
        <v>10</v>
      </c>
      <c r="P2585">
        <v>17</v>
      </c>
      <c r="Q2585">
        <v>5963</v>
      </c>
    </row>
    <row r="2586" spans="1:17" x14ac:dyDescent="0.25">
      <c r="A2586" t="s">
        <v>375</v>
      </c>
      <c r="B2586" t="s">
        <v>338</v>
      </c>
      <c r="C2586" t="s">
        <v>16</v>
      </c>
      <c r="D2586" t="s">
        <v>18</v>
      </c>
      <c r="E2586" t="s">
        <v>137</v>
      </c>
      <c r="F2586" t="s">
        <v>4</v>
      </c>
      <c r="G2586">
        <v>6.9999999999999994E-5</v>
      </c>
      <c r="H2586">
        <v>630423.97</v>
      </c>
      <c r="I2586">
        <v>3672375.09</v>
      </c>
      <c r="J2586">
        <v>-69.58</v>
      </c>
      <c r="K2586">
        <v>-69.58</v>
      </c>
      <c r="L2586">
        <v>0</v>
      </c>
      <c r="M2586" t="s">
        <v>376</v>
      </c>
      <c r="N2586" t="s">
        <v>26</v>
      </c>
      <c r="O2586">
        <v>10</v>
      </c>
      <c r="P2586">
        <v>17</v>
      </c>
      <c r="Q2586">
        <v>5963</v>
      </c>
    </row>
    <row r="2587" spans="1:17" x14ac:dyDescent="0.25">
      <c r="A2587" t="s">
        <v>375</v>
      </c>
      <c r="B2587" t="s">
        <v>338</v>
      </c>
      <c r="C2587" t="s">
        <v>16</v>
      </c>
      <c r="D2587" t="s">
        <v>18</v>
      </c>
      <c r="E2587" t="s">
        <v>138</v>
      </c>
      <c r="F2587" t="s">
        <v>4</v>
      </c>
      <c r="G2587">
        <v>1E-4</v>
      </c>
      <c r="H2587">
        <v>630496.68000000005</v>
      </c>
      <c r="I2587">
        <v>3672375.09</v>
      </c>
      <c r="J2587">
        <v>-69.430000000000007</v>
      </c>
      <c r="K2587">
        <v>-69.430000000000007</v>
      </c>
      <c r="L2587">
        <v>0</v>
      </c>
      <c r="M2587" t="s">
        <v>376</v>
      </c>
      <c r="N2587" t="s">
        <v>26</v>
      </c>
      <c r="O2587">
        <v>10</v>
      </c>
      <c r="P2587">
        <v>17</v>
      </c>
      <c r="Q2587">
        <v>5963</v>
      </c>
    </row>
    <row r="2588" spans="1:17" x14ac:dyDescent="0.25">
      <c r="A2588" t="s">
        <v>375</v>
      </c>
      <c r="B2588" t="s">
        <v>338</v>
      </c>
      <c r="C2588" t="s">
        <v>16</v>
      </c>
      <c r="D2588" t="s">
        <v>18</v>
      </c>
      <c r="E2588" t="s">
        <v>139</v>
      </c>
      <c r="F2588" t="s">
        <v>4</v>
      </c>
      <c r="G2588">
        <v>1E-4</v>
      </c>
      <c r="H2588">
        <v>630496.68000000005</v>
      </c>
      <c r="I2588">
        <v>3672375.09</v>
      </c>
      <c r="J2588">
        <v>-69.430000000000007</v>
      </c>
      <c r="K2588">
        <v>-69.430000000000007</v>
      </c>
      <c r="L2588">
        <v>0</v>
      </c>
      <c r="M2588" t="s">
        <v>376</v>
      </c>
      <c r="N2588" t="s">
        <v>26</v>
      </c>
      <c r="O2588">
        <v>10</v>
      </c>
      <c r="P2588">
        <v>17</v>
      </c>
      <c r="Q2588">
        <v>5963</v>
      </c>
    </row>
    <row r="2589" spans="1:17" x14ac:dyDescent="0.25">
      <c r="A2589" t="s">
        <v>375</v>
      </c>
      <c r="B2589" t="s">
        <v>338</v>
      </c>
      <c r="C2589" t="s">
        <v>16</v>
      </c>
      <c r="D2589" t="s">
        <v>18</v>
      </c>
      <c r="E2589" t="s">
        <v>140</v>
      </c>
      <c r="F2589" t="s">
        <v>4</v>
      </c>
      <c r="G2589">
        <v>9.0000000000000006E-5</v>
      </c>
      <c r="H2589">
        <v>630448.19999999995</v>
      </c>
      <c r="I2589">
        <v>3672375.09</v>
      </c>
      <c r="J2589">
        <v>-69.53</v>
      </c>
      <c r="K2589">
        <v>-69.53</v>
      </c>
      <c r="L2589">
        <v>0</v>
      </c>
      <c r="M2589" t="s">
        <v>376</v>
      </c>
      <c r="N2589" t="s">
        <v>26</v>
      </c>
      <c r="O2589">
        <v>10</v>
      </c>
      <c r="P2589">
        <v>17</v>
      </c>
      <c r="Q2589">
        <v>5963</v>
      </c>
    </row>
    <row r="2590" spans="1:17" x14ac:dyDescent="0.25">
      <c r="A2590" t="s">
        <v>375</v>
      </c>
      <c r="B2590" t="s">
        <v>338</v>
      </c>
      <c r="C2590" t="s">
        <v>16</v>
      </c>
      <c r="D2590" t="s">
        <v>24</v>
      </c>
      <c r="E2590" t="s">
        <v>3</v>
      </c>
      <c r="F2590" t="s">
        <v>4</v>
      </c>
      <c r="G2590">
        <v>7.2999999999999996E-4</v>
      </c>
      <c r="H2590">
        <v>630448.19999999995</v>
      </c>
      <c r="I2590">
        <v>3672375.09</v>
      </c>
      <c r="J2590">
        <v>-69.53</v>
      </c>
      <c r="K2590">
        <v>-69.53</v>
      </c>
      <c r="L2590">
        <v>0</v>
      </c>
      <c r="M2590" t="s">
        <v>376</v>
      </c>
      <c r="N2590" t="s">
        <v>26</v>
      </c>
      <c r="O2590">
        <v>10</v>
      </c>
      <c r="P2590">
        <v>17</v>
      </c>
      <c r="Q2590">
        <v>5963</v>
      </c>
    </row>
    <row r="2591" spans="1:17" x14ac:dyDescent="0.25">
      <c r="A2591" t="s">
        <v>375</v>
      </c>
      <c r="B2591" t="s">
        <v>338</v>
      </c>
      <c r="C2591" t="s">
        <v>16</v>
      </c>
      <c r="D2591" t="s">
        <v>24</v>
      </c>
      <c r="E2591" t="s">
        <v>255</v>
      </c>
      <c r="F2591" t="s">
        <v>4</v>
      </c>
      <c r="G2591">
        <v>7.2999999999999996E-4</v>
      </c>
      <c r="H2591">
        <v>630448.19999999995</v>
      </c>
      <c r="I2591">
        <v>3672375.09</v>
      </c>
      <c r="J2591">
        <v>-69.53</v>
      </c>
      <c r="K2591">
        <v>-69.53</v>
      </c>
      <c r="L2591">
        <v>0</v>
      </c>
      <c r="M2591" t="s">
        <v>376</v>
      </c>
      <c r="N2591" t="s">
        <v>26</v>
      </c>
      <c r="O2591">
        <v>10</v>
      </c>
      <c r="P2591">
        <v>17</v>
      </c>
      <c r="Q2591">
        <v>5963</v>
      </c>
    </row>
    <row r="2592" spans="1:17" x14ac:dyDescent="0.25">
      <c r="A2592" t="s">
        <v>375</v>
      </c>
      <c r="B2592" t="s">
        <v>338</v>
      </c>
      <c r="C2592" t="s">
        <v>16</v>
      </c>
      <c r="D2592" t="s">
        <v>24</v>
      </c>
      <c r="E2592" t="s">
        <v>7</v>
      </c>
      <c r="F2592" t="s">
        <v>4</v>
      </c>
      <c r="G2592">
        <v>7.2999999999999996E-4</v>
      </c>
      <c r="H2592">
        <v>630448.19999999995</v>
      </c>
      <c r="I2592">
        <v>3672375.09</v>
      </c>
      <c r="J2592">
        <v>-69.53</v>
      </c>
      <c r="K2592">
        <v>-69.53</v>
      </c>
      <c r="L2592">
        <v>0</v>
      </c>
      <c r="M2592" t="s">
        <v>376</v>
      </c>
      <c r="N2592" t="s">
        <v>26</v>
      </c>
      <c r="O2592">
        <v>10</v>
      </c>
      <c r="P2592">
        <v>17</v>
      </c>
      <c r="Q2592">
        <v>5963</v>
      </c>
    </row>
    <row r="2593" spans="1:17" x14ac:dyDescent="0.25">
      <c r="A2593" t="s">
        <v>375</v>
      </c>
      <c r="B2593" t="s">
        <v>338</v>
      </c>
      <c r="C2593" t="s">
        <v>16</v>
      </c>
      <c r="D2593" t="s">
        <v>24</v>
      </c>
      <c r="E2593" t="s">
        <v>252</v>
      </c>
      <c r="F2593" t="s">
        <v>4</v>
      </c>
      <c r="G2593">
        <v>3.1E-4</v>
      </c>
      <c r="H2593">
        <v>630448.19999999995</v>
      </c>
      <c r="I2593">
        <v>3672375.09</v>
      </c>
      <c r="J2593">
        <v>-69.53</v>
      </c>
      <c r="K2593">
        <v>-69.53</v>
      </c>
      <c r="L2593">
        <v>0</v>
      </c>
      <c r="M2593" t="s">
        <v>376</v>
      </c>
      <c r="N2593" t="s">
        <v>26</v>
      </c>
      <c r="O2593">
        <v>10</v>
      </c>
      <c r="P2593">
        <v>17</v>
      </c>
      <c r="Q2593">
        <v>5963</v>
      </c>
    </row>
    <row r="2594" spans="1:17" x14ac:dyDescent="0.25">
      <c r="A2594" t="s">
        <v>375</v>
      </c>
      <c r="B2594" t="s">
        <v>338</v>
      </c>
      <c r="C2594" t="s">
        <v>16</v>
      </c>
      <c r="D2594" t="s">
        <v>24</v>
      </c>
      <c r="E2594" t="s">
        <v>253</v>
      </c>
      <c r="F2594" t="s">
        <v>4</v>
      </c>
      <c r="G2594">
        <v>2.0000000000000001E-4</v>
      </c>
      <c r="H2594">
        <v>630423.97</v>
      </c>
      <c r="I2594">
        <v>3672375.09</v>
      </c>
      <c r="J2594">
        <v>-69.58</v>
      </c>
      <c r="K2594">
        <v>-69.58</v>
      </c>
      <c r="L2594">
        <v>0</v>
      </c>
      <c r="M2594" t="s">
        <v>376</v>
      </c>
      <c r="N2594" t="s">
        <v>26</v>
      </c>
      <c r="O2594">
        <v>10</v>
      </c>
      <c r="P2594">
        <v>17</v>
      </c>
      <c r="Q2594">
        <v>5963</v>
      </c>
    </row>
    <row r="2595" spans="1:17" x14ac:dyDescent="0.25">
      <c r="A2595" t="s">
        <v>375</v>
      </c>
      <c r="B2595" t="s">
        <v>338</v>
      </c>
      <c r="C2595" t="s">
        <v>16</v>
      </c>
      <c r="D2595" t="s">
        <v>24</v>
      </c>
      <c r="E2595" t="s">
        <v>254</v>
      </c>
      <c r="F2595" t="s">
        <v>4</v>
      </c>
      <c r="G2595">
        <v>2.5999999999999998E-4</v>
      </c>
      <c r="H2595">
        <v>630448.19999999995</v>
      </c>
      <c r="I2595">
        <v>3672375.09</v>
      </c>
      <c r="J2595">
        <v>-69.53</v>
      </c>
      <c r="K2595">
        <v>-69.53</v>
      </c>
      <c r="L2595">
        <v>0</v>
      </c>
      <c r="M2595" t="s">
        <v>376</v>
      </c>
      <c r="N2595" t="s">
        <v>26</v>
      </c>
      <c r="O2595">
        <v>10</v>
      </c>
      <c r="P2595">
        <v>17</v>
      </c>
      <c r="Q2595">
        <v>5963</v>
      </c>
    </row>
    <row r="2596" spans="1:17" x14ac:dyDescent="0.25">
      <c r="A2596" t="s">
        <v>375</v>
      </c>
      <c r="B2596" t="s">
        <v>338</v>
      </c>
      <c r="C2596" t="s">
        <v>16</v>
      </c>
      <c r="D2596" t="s">
        <v>24</v>
      </c>
      <c r="E2596" t="s">
        <v>256</v>
      </c>
      <c r="F2596" t="s">
        <v>4</v>
      </c>
      <c r="G2596">
        <v>9.0000000000000006E-5</v>
      </c>
      <c r="H2596">
        <v>630714.82999999996</v>
      </c>
      <c r="I2596">
        <v>3672209.14</v>
      </c>
      <c r="J2596">
        <v>-68.89</v>
      </c>
      <c r="K2596">
        <v>-68.89</v>
      </c>
      <c r="L2596">
        <v>0</v>
      </c>
      <c r="M2596" t="s">
        <v>376</v>
      </c>
      <c r="N2596" t="s">
        <v>26</v>
      </c>
      <c r="O2596">
        <v>10</v>
      </c>
      <c r="P2596">
        <v>17</v>
      </c>
      <c r="Q2596">
        <v>5963</v>
      </c>
    </row>
    <row r="2597" spans="1:17" x14ac:dyDescent="0.25">
      <c r="A2597" t="s">
        <v>375</v>
      </c>
      <c r="B2597" t="s">
        <v>338</v>
      </c>
      <c r="C2597" t="s">
        <v>16</v>
      </c>
      <c r="D2597" t="s">
        <v>24</v>
      </c>
      <c r="E2597" t="s">
        <v>134</v>
      </c>
      <c r="F2597" t="s">
        <v>4</v>
      </c>
      <c r="G2597">
        <v>9.0000000000000006E-5</v>
      </c>
      <c r="H2597">
        <v>630714.82999999996</v>
      </c>
      <c r="I2597">
        <v>3672209.14</v>
      </c>
      <c r="J2597">
        <v>-68.89</v>
      </c>
      <c r="K2597">
        <v>-68.89</v>
      </c>
      <c r="L2597">
        <v>0</v>
      </c>
      <c r="M2597" t="s">
        <v>376</v>
      </c>
      <c r="N2597" t="s">
        <v>26</v>
      </c>
      <c r="O2597">
        <v>10</v>
      </c>
      <c r="P2597">
        <v>17</v>
      </c>
      <c r="Q2597">
        <v>5963</v>
      </c>
    </row>
    <row r="2598" spans="1:17" x14ac:dyDescent="0.25">
      <c r="A2598" t="s">
        <v>375</v>
      </c>
      <c r="B2598" t="s">
        <v>338</v>
      </c>
      <c r="C2598" t="s">
        <v>16</v>
      </c>
      <c r="D2598" t="s">
        <v>24</v>
      </c>
      <c r="E2598" t="s">
        <v>141</v>
      </c>
      <c r="F2598" t="s">
        <v>4</v>
      </c>
      <c r="G2598">
        <v>1E-4</v>
      </c>
      <c r="H2598">
        <v>630448.19999999995</v>
      </c>
      <c r="I2598">
        <v>3672375.09</v>
      </c>
      <c r="J2598">
        <v>-69.53</v>
      </c>
      <c r="K2598">
        <v>-69.53</v>
      </c>
      <c r="L2598">
        <v>0</v>
      </c>
      <c r="M2598" t="s">
        <v>376</v>
      </c>
      <c r="N2598" t="s">
        <v>26</v>
      </c>
      <c r="O2598">
        <v>10</v>
      </c>
      <c r="P2598">
        <v>17</v>
      </c>
      <c r="Q2598">
        <v>5963</v>
      </c>
    </row>
    <row r="2599" spans="1:17" x14ac:dyDescent="0.25">
      <c r="A2599" t="s">
        <v>375</v>
      </c>
      <c r="B2599" t="s">
        <v>338</v>
      </c>
      <c r="C2599" t="s">
        <v>16</v>
      </c>
      <c r="D2599" t="s">
        <v>24</v>
      </c>
      <c r="E2599" t="s">
        <v>142</v>
      </c>
      <c r="F2599" t="s">
        <v>4</v>
      </c>
      <c r="G2599">
        <v>1.1E-4</v>
      </c>
      <c r="H2599">
        <v>630448.19999999995</v>
      </c>
      <c r="I2599">
        <v>3672375.09</v>
      </c>
      <c r="J2599">
        <v>-69.53</v>
      </c>
      <c r="K2599">
        <v>-69.53</v>
      </c>
      <c r="L2599">
        <v>0</v>
      </c>
      <c r="M2599" t="s">
        <v>376</v>
      </c>
      <c r="N2599" t="s">
        <v>26</v>
      </c>
      <c r="O2599">
        <v>10</v>
      </c>
      <c r="P2599">
        <v>17</v>
      </c>
      <c r="Q2599">
        <v>5963</v>
      </c>
    </row>
    <row r="2600" spans="1:17" x14ac:dyDescent="0.25">
      <c r="A2600" t="s">
        <v>375</v>
      </c>
      <c r="B2600" t="s">
        <v>338</v>
      </c>
      <c r="C2600" t="s">
        <v>16</v>
      </c>
      <c r="D2600" t="s">
        <v>24</v>
      </c>
      <c r="E2600" t="s">
        <v>143</v>
      </c>
      <c r="F2600" t="s">
        <v>4</v>
      </c>
      <c r="G2600">
        <v>1E-4</v>
      </c>
      <c r="H2600">
        <v>630448.19999999995</v>
      </c>
      <c r="I2600">
        <v>3672375.09</v>
      </c>
      <c r="J2600">
        <v>-69.53</v>
      </c>
      <c r="K2600">
        <v>-69.53</v>
      </c>
      <c r="L2600">
        <v>0</v>
      </c>
      <c r="M2600" t="s">
        <v>376</v>
      </c>
      <c r="N2600" t="s">
        <v>26</v>
      </c>
      <c r="O2600">
        <v>10</v>
      </c>
      <c r="P2600">
        <v>17</v>
      </c>
      <c r="Q2600">
        <v>5963</v>
      </c>
    </row>
    <row r="2601" spans="1:17" x14ac:dyDescent="0.25">
      <c r="A2601" t="s">
        <v>375</v>
      </c>
      <c r="B2601" t="s">
        <v>338</v>
      </c>
      <c r="C2601" t="s">
        <v>16</v>
      </c>
      <c r="D2601" t="s">
        <v>24</v>
      </c>
      <c r="E2601" t="s">
        <v>135</v>
      </c>
      <c r="F2601" t="s">
        <v>4</v>
      </c>
      <c r="G2601">
        <v>6.9999999999999994E-5</v>
      </c>
      <c r="H2601">
        <v>630423.97</v>
      </c>
      <c r="I2601">
        <v>3672375.09</v>
      </c>
      <c r="J2601">
        <v>-69.58</v>
      </c>
      <c r="K2601">
        <v>-69.58</v>
      </c>
      <c r="L2601">
        <v>0</v>
      </c>
      <c r="M2601" t="s">
        <v>376</v>
      </c>
      <c r="N2601" t="s">
        <v>26</v>
      </c>
      <c r="O2601">
        <v>10</v>
      </c>
      <c r="P2601">
        <v>17</v>
      </c>
      <c r="Q2601">
        <v>5963</v>
      </c>
    </row>
    <row r="2602" spans="1:17" x14ac:dyDescent="0.25">
      <c r="A2602" t="s">
        <v>375</v>
      </c>
      <c r="B2602" t="s">
        <v>338</v>
      </c>
      <c r="C2602" t="s">
        <v>16</v>
      </c>
      <c r="D2602" t="s">
        <v>24</v>
      </c>
      <c r="E2602" t="s">
        <v>136</v>
      </c>
      <c r="F2602" t="s">
        <v>4</v>
      </c>
      <c r="G2602">
        <v>6.9999999999999994E-5</v>
      </c>
      <c r="H2602">
        <v>630423.97</v>
      </c>
      <c r="I2602">
        <v>3672375.09</v>
      </c>
      <c r="J2602">
        <v>-69.58</v>
      </c>
      <c r="K2602">
        <v>-69.58</v>
      </c>
      <c r="L2602">
        <v>0</v>
      </c>
      <c r="M2602" t="s">
        <v>376</v>
      </c>
      <c r="N2602" t="s">
        <v>26</v>
      </c>
      <c r="O2602">
        <v>10</v>
      </c>
      <c r="P2602">
        <v>17</v>
      </c>
      <c r="Q2602">
        <v>5963</v>
      </c>
    </row>
    <row r="2603" spans="1:17" x14ac:dyDescent="0.25">
      <c r="A2603" t="s">
        <v>375</v>
      </c>
      <c r="B2603" t="s">
        <v>338</v>
      </c>
      <c r="C2603" t="s">
        <v>16</v>
      </c>
      <c r="D2603" t="s">
        <v>24</v>
      </c>
      <c r="E2603" t="s">
        <v>137</v>
      </c>
      <c r="F2603" t="s">
        <v>4</v>
      </c>
      <c r="G2603">
        <v>6.0000000000000002E-5</v>
      </c>
      <c r="H2603">
        <v>630423.97</v>
      </c>
      <c r="I2603">
        <v>3672375.09</v>
      </c>
      <c r="J2603">
        <v>-69.58</v>
      </c>
      <c r="K2603">
        <v>-69.58</v>
      </c>
      <c r="L2603">
        <v>0</v>
      </c>
      <c r="M2603" t="s">
        <v>376</v>
      </c>
      <c r="N2603" t="s">
        <v>26</v>
      </c>
      <c r="O2603">
        <v>10</v>
      </c>
      <c r="P2603">
        <v>17</v>
      </c>
      <c r="Q2603">
        <v>5963</v>
      </c>
    </row>
    <row r="2604" spans="1:17" x14ac:dyDescent="0.25">
      <c r="A2604" t="s">
        <v>375</v>
      </c>
      <c r="B2604" t="s">
        <v>338</v>
      </c>
      <c r="C2604" t="s">
        <v>16</v>
      </c>
      <c r="D2604" t="s">
        <v>24</v>
      </c>
      <c r="E2604" t="s">
        <v>138</v>
      </c>
      <c r="F2604" t="s">
        <v>4</v>
      </c>
      <c r="G2604">
        <v>9.0000000000000006E-5</v>
      </c>
      <c r="H2604">
        <v>630448.19999999995</v>
      </c>
      <c r="I2604">
        <v>3672375.09</v>
      </c>
      <c r="J2604">
        <v>-69.53</v>
      </c>
      <c r="K2604">
        <v>-69.53</v>
      </c>
      <c r="L2604">
        <v>0</v>
      </c>
      <c r="M2604" t="s">
        <v>376</v>
      </c>
      <c r="N2604" t="s">
        <v>26</v>
      </c>
      <c r="O2604">
        <v>10</v>
      </c>
      <c r="P2604">
        <v>17</v>
      </c>
      <c r="Q2604">
        <v>5963</v>
      </c>
    </row>
    <row r="2605" spans="1:17" x14ac:dyDescent="0.25">
      <c r="A2605" t="s">
        <v>375</v>
      </c>
      <c r="B2605" t="s">
        <v>338</v>
      </c>
      <c r="C2605" t="s">
        <v>16</v>
      </c>
      <c r="D2605" t="s">
        <v>24</v>
      </c>
      <c r="E2605" t="s">
        <v>139</v>
      </c>
      <c r="F2605" t="s">
        <v>4</v>
      </c>
      <c r="G2605">
        <v>9.0000000000000006E-5</v>
      </c>
      <c r="H2605">
        <v>630448.19999999995</v>
      </c>
      <c r="I2605">
        <v>3672375.09</v>
      </c>
      <c r="J2605">
        <v>-69.53</v>
      </c>
      <c r="K2605">
        <v>-69.53</v>
      </c>
      <c r="L2605">
        <v>0</v>
      </c>
      <c r="M2605" t="s">
        <v>376</v>
      </c>
      <c r="N2605" t="s">
        <v>26</v>
      </c>
      <c r="O2605">
        <v>10</v>
      </c>
      <c r="P2605">
        <v>17</v>
      </c>
      <c r="Q2605">
        <v>5963</v>
      </c>
    </row>
    <row r="2606" spans="1:17" x14ac:dyDescent="0.25">
      <c r="A2606" t="s">
        <v>375</v>
      </c>
      <c r="B2606" t="s">
        <v>338</v>
      </c>
      <c r="C2606" t="s">
        <v>16</v>
      </c>
      <c r="D2606" t="s">
        <v>24</v>
      </c>
      <c r="E2606" t="s">
        <v>140</v>
      </c>
      <c r="F2606" t="s">
        <v>4</v>
      </c>
      <c r="G2606">
        <v>9.0000000000000006E-5</v>
      </c>
      <c r="H2606">
        <v>630448.19999999995</v>
      </c>
      <c r="I2606">
        <v>3672375.09</v>
      </c>
      <c r="J2606">
        <v>-69.53</v>
      </c>
      <c r="K2606">
        <v>-69.53</v>
      </c>
      <c r="L2606">
        <v>0</v>
      </c>
      <c r="M2606" t="s">
        <v>376</v>
      </c>
      <c r="N2606" t="s">
        <v>26</v>
      </c>
      <c r="O2606">
        <v>10</v>
      </c>
      <c r="P2606">
        <v>17</v>
      </c>
      <c r="Q2606">
        <v>5963</v>
      </c>
    </row>
    <row r="2607" spans="1:17" x14ac:dyDescent="0.25">
      <c r="A2607" t="s">
        <v>375</v>
      </c>
      <c r="B2607" t="s">
        <v>339</v>
      </c>
      <c r="C2607" t="s">
        <v>16</v>
      </c>
      <c r="D2607" t="s">
        <v>17</v>
      </c>
      <c r="E2607" t="s">
        <v>3</v>
      </c>
      <c r="F2607" t="s">
        <v>4</v>
      </c>
      <c r="G2607">
        <v>2.2000000000000001E-4</v>
      </c>
      <c r="H2607">
        <v>630423.97</v>
      </c>
      <c r="I2607">
        <v>3672375.09</v>
      </c>
      <c r="J2607">
        <v>-69.58</v>
      </c>
      <c r="K2607">
        <v>-69.58</v>
      </c>
      <c r="L2607">
        <v>0</v>
      </c>
      <c r="M2607">
        <v>17090203</v>
      </c>
      <c r="N2607" t="s">
        <v>26</v>
      </c>
      <c r="O2607">
        <v>10</v>
      </c>
      <c r="P2607">
        <v>17</v>
      </c>
      <c r="Q2607">
        <v>5963</v>
      </c>
    </row>
    <row r="2608" spans="1:17" x14ac:dyDescent="0.25">
      <c r="A2608" t="s">
        <v>375</v>
      </c>
      <c r="B2608" t="s">
        <v>339</v>
      </c>
      <c r="C2608" t="s">
        <v>16</v>
      </c>
      <c r="D2608" t="s">
        <v>17</v>
      </c>
      <c r="E2608" t="s">
        <v>3</v>
      </c>
      <c r="F2608" t="s">
        <v>6</v>
      </c>
      <c r="G2608">
        <v>2.1000000000000001E-4</v>
      </c>
      <c r="H2608">
        <v>630423.97</v>
      </c>
      <c r="I2608">
        <v>3672375.09</v>
      </c>
      <c r="J2608">
        <v>-69.58</v>
      </c>
      <c r="K2608">
        <v>-69.58</v>
      </c>
      <c r="L2608">
        <v>0</v>
      </c>
      <c r="M2608">
        <v>17072921</v>
      </c>
      <c r="N2608" t="s">
        <v>26</v>
      </c>
      <c r="O2608">
        <v>10</v>
      </c>
      <c r="P2608">
        <v>17</v>
      </c>
      <c r="Q2608">
        <v>5963</v>
      </c>
    </row>
    <row r="2609" spans="1:17" x14ac:dyDescent="0.25">
      <c r="A2609" t="s">
        <v>375</v>
      </c>
      <c r="B2609" t="s">
        <v>339</v>
      </c>
      <c r="C2609" t="s">
        <v>16</v>
      </c>
      <c r="D2609" t="s">
        <v>17</v>
      </c>
      <c r="E2609" t="s">
        <v>255</v>
      </c>
      <c r="F2609" t="s">
        <v>4</v>
      </c>
      <c r="G2609">
        <v>2.2000000000000001E-4</v>
      </c>
      <c r="H2609">
        <v>630423.97</v>
      </c>
      <c r="I2609">
        <v>3672375.09</v>
      </c>
      <c r="J2609">
        <v>-69.58</v>
      </c>
      <c r="K2609">
        <v>-69.58</v>
      </c>
      <c r="L2609">
        <v>0</v>
      </c>
      <c r="M2609">
        <v>17090203</v>
      </c>
      <c r="N2609" t="s">
        <v>26</v>
      </c>
      <c r="O2609">
        <v>10</v>
      </c>
      <c r="P2609">
        <v>17</v>
      </c>
      <c r="Q2609">
        <v>5963</v>
      </c>
    </row>
    <row r="2610" spans="1:17" x14ac:dyDescent="0.25">
      <c r="A2610" t="s">
        <v>375</v>
      </c>
      <c r="B2610" t="s">
        <v>339</v>
      </c>
      <c r="C2610" t="s">
        <v>16</v>
      </c>
      <c r="D2610" t="s">
        <v>17</v>
      </c>
      <c r="E2610" t="s">
        <v>255</v>
      </c>
      <c r="F2610" t="s">
        <v>6</v>
      </c>
      <c r="G2610">
        <v>2.1000000000000001E-4</v>
      </c>
      <c r="H2610">
        <v>630423.97</v>
      </c>
      <c r="I2610">
        <v>3672375.09</v>
      </c>
      <c r="J2610">
        <v>-69.58</v>
      </c>
      <c r="K2610">
        <v>-69.58</v>
      </c>
      <c r="L2610">
        <v>0</v>
      </c>
      <c r="M2610">
        <v>17072921</v>
      </c>
      <c r="N2610" t="s">
        <v>26</v>
      </c>
      <c r="O2610">
        <v>10</v>
      </c>
      <c r="P2610">
        <v>17</v>
      </c>
      <c r="Q2610">
        <v>5963</v>
      </c>
    </row>
    <row r="2611" spans="1:17" x14ac:dyDescent="0.25">
      <c r="A2611" t="s">
        <v>375</v>
      </c>
      <c r="B2611" t="s">
        <v>339</v>
      </c>
      <c r="C2611" t="s">
        <v>16</v>
      </c>
      <c r="D2611" t="s">
        <v>17</v>
      </c>
      <c r="E2611" t="s">
        <v>7</v>
      </c>
      <c r="F2611" t="s">
        <v>4</v>
      </c>
      <c r="G2611">
        <v>2.2000000000000001E-4</v>
      </c>
      <c r="H2611">
        <v>630423.97</v>
      </c>
      <c r="I2611">
        <v>3672375.09</v>
      </c>
      <c r="J2611">
        <v>-69.58</v>
      </c>
      <c r="K2611">
        <v>-69.58</v>
      </c>
      <c r="L2611">
        <v>0</v>
      </c>
      <c r="M2611">
        <v>17090203</v>
      </c>
      <c r="N2611" t="s">
        <v>26</v>
      </c>
      <c r="O2611">
        <v>10</v>
      </c>
      <c r="P2611">
        <v>17</v>
      </c>
      <c r="Q2611">
        <v>5963</v>
      </c>
    </row>
    <row r="2612" spans="1:17" x14ac:dyDescent="0.25">
      <c r="A2612" t="s">
        <v>375</v>
      </c>
      <c r="B2612" t="s">
        <v>339</v>
      </c>
      <c r="C2612" t="s">
        <v>16</v>
      </c>
      <c r="D2612" t="s">
        <v>17</v>
      </c>
      <c r="E2612" t="s">
        <v>7</v>
      </c>
      <c r="F2612" t="s">
        <v>6</v>
      </c>
      <c r="G2612">
        <v>2.1000000000000001E-4</v>
      </c>
      <c r="H2612">
        <v>630423.97</v>
      </c>
      <c r="I2612">
        <v>3672375.09</v>
      </c>
      <c r="J2612">
        <v>-69.58</v>
      </c>
      <c r="K2612">
        <v>-69.58</v>
      </c>
      <c r="L2612">
        <v>0</v>
      </c>
      <c r="M2612">
        <v>17072921</v>
      </c>
      <c r="N2612" t="s">
        <v>26</v>
      </c>
      <c r="O2612">
        <v>10</v>
      </c>
      <c r="P2612">
        <v>17</v>
      </c>
      <c r="Q2612">
        <v>5963</v>
      </c>
    </row>
    <row r="2613" spans="1:17" x14ac:dyDescent="0.25">
      <c r="A2613" t="s">
        <v>375</v>
      </c>
      <c r="B2613" t="s">
        <v>339</v>
      </c>
      <c r="C2613" t="s">
        <v>16</v>
      </c>
      <c r="D2613" t="s">
        <v>17</v>
      </c>
      <c r="E2613" t="s">
        <v>252</v>
      </c>
      <c r="F2613" t="s">
        <v>4</v>
      </c>
      <c r="G2613">
        <v>9.0000000000000006E-5</v>
      </c>
      <c r="H2613">
        <v>630423.97</v>
      </c>
      <c r="I2613">
        <v>3672375.09</v>
      </c>
      <c r="J2613">
        <v>-69.58</v>
      </c>
      <c r="K2613">
        <v>-69.58</v>
      </c>
      <c r="L2613">
        <v>0</v>
      </c>
      <c r="M2613">
        <v>17090203</v>
      </c>
      <c r="N2613" t="s">
        <v>26</v>
      </c>
      <c r="O2613">
        <v>10</v>
      </c>
      <c r="P2613">
        <v>17</v>
      </c>
      <c r="Q2613">
        <v>5963</v>
      </c>
    </row>
    <row r="2614" spans="1:17" x14ac:dyDescent="0.25">
      <c r="A2614" t="s">
        <v>375</v>
      </c>
      <c r="B2614" t="s">
        <v>339</v>
      </c>
      <c r="C2614" t="s">
        <v>16</v>
      </c>
      <c r="D2614" t="s">
        <v>17</v>
      </c>
      <c r="E2614" t="s">
        <v>252</v>
      </c>
      <c r="F2614" t="s">
        <v>6</v>
      </c>
      <c r="G2614">
        <v>9.0000000000000006E-5</v>
      </c>
      <c r="H2614">
        <v>630423.97</v>
      </c>
      <c r="I2614">
        <v>3672375.09</v>
      </c>
      <c r="J2614">
        <v>-69.58</v>
      </c>
      <c r="K2614">
        <v>-69.58</v>
      </c>
      <c r="L2614">
        <v>0</v>
      </c>
      <c r="M2614">
        <v>17072921</v>
      </c>
      <c r="N2614" t="s">
        <v>26</v>
      </c>
      <c r="O2614">
        <v>10</v>
      </c>
      <c r="P2614">
        <v>17</v>
      </c>
      <c r="Q2614">
        <v>5963</v>
      </c>
    </row>
    <row r="2615" spans="1:17" x14ac:dyDescent="0.25">
      <c r="A2615" t="s">
        <v>375</v>
      </c>
      <c r="B2615" t="s">
        <v>339</v>
      </c>
      <c r="C2615" t="s">
        <v>16</v>
      </c>
      <c r="D2615" t="s">
        <v>17</v>
      </c>
      <c r="E2615" t="s">
        <v>253</v>
      </c>
      <c r="F2615" t="s">
        <v>4</v>
      </c>
      <c r="G2615">
        <v>6.0000000000000002E-5</v>
      </c>
      <c r="H2615">
        <v>630423.97</v>
      </c>
      <c r="I2615">
        <v>3672375.09</v>
      </c>
      <c r="J2615">
        <v>-69.58</v>
      </c>
      <c r="K2615">
        <v>-69.58</v>
      </c>
      <c r="L2615">
        <v>0</v>
      </c>
      <c r="M2615">
        <v>17090203</v>
      </c>
      <c r="N2615" t="s">
        <v>26</v>
      </c>
      <c r="O2615">
        <v>10</v>
      </c>
      <c r="P2615">
        <v>17</v>
      </c>
      <c r="Q2615">
        <v>5963</v>
      </c>
    </row>
    <row r="2616" spans="1:17" x14ac:dyDescent="0.25">
      <c r="A2616" t="s">
        <v>375</v>
      </c>
      <c r="B2616" t="s">
        <v>339</v>
      </c>
      <c r="C2616" t="s">
        <v>16</v>
      </c>
      <c r="D2616" t="s">
        <v>17</v>
      </c>
      <c r="E2616" t="s">
        <v>253</v>
      </c>
      <c r="F2616" t="s">
        <v>6</v>
      </c>
      <c r="G2616">
        <v>6.0000000000000002E-5</v>
      </c>
      <c r="H2616">
        <v>630399.73</v>
      </c>
      <c r="I2616">
        <v>3672375.09</v>
      </c>
      <c r="J2616">
        <v>-69.62</v>
      </c>
      <c r="K2616">
        <v>-69.62</v>
      </c>
      <c r="L2616">
        <v>0</v>
      </c>
      <c r="M2616">
        <v>17072821</v>
      </c>
      <c r="N2616" t="s">
        <v>26</v>
      </c>
      <c r="O2616">
        <v>10</v>
      </c>
      <c r="P2616">
        <v>17</v>
      </c>
      <c r="Q2616">
        <v>5963</v>
      </c>
    </row>
    <row r="2617" spans="1:17" x14ac:dyDescent="0.25">
      <c r="A2617" t="s">
        <v>375</v>
      </c>
      <c r="B2617" t="s">
        <v>339</v>
      </c>
      <c r="C2617" t="s">
        <v>16</v>
      </c>
      <c r="D2617" t="s">
        <v>17</v>
      </c>
      <c r="E2617" t="s">
        <v>254</v>
      </c>
      <c r="F2617" t="s">
        <v>4</v>
      </c>
      <c r="G2617">
        <v>6.9999999999999994E-5</v>
      </c>
      <c r="H2617">
        <v>630423.97</v>
      </c>
      <c r="I2617">
        <v>3672375.09</v>
      </c>
      <c r="J2617">
        <v>-69.58</v>
      </c>
      <c r="K2617">
        <v>-69.58</v>
      </c>
      <c r="L2617">
        <v>0</v>
      </c>
      <c r="M2617">
        <v>17072806</v>
      </c>
      <c r="N2617" t="s">
        <v>26</v>
      </c>
      <c r="O2617">
        <v>10</v>
      </c>
      <c r="P2617">
        <v>17</v>
      </c>
      <c r="Q2617">
        <v>5963</v>
      </c>
    </row>
    <row r="2618" spans="1:17" x14ac:dyDescent="0.25">
      <c r="A2618" t="s">
        <v>375</v>
      </c>
      <c r="B2618" t="s">
        <v>339</v>
      </c>
      <c r="C2618" t="s">
        <v>16</v>
      </c>
      <c r="D2618" t="s">
        <v>17</v>
      </c>
      <c r="E2618" t="s">
        <v>254</v>
      </c>
      <c r="F2618" t="s">
        <v>6</v>
      </c>
      <c r="G2618">
        <v>6.0000000000000002E-5</v>
      </c>
      <c r="H2618">
        <v>630423.97</v>
      </c>
      <c r="I2618">
        <v>3672375.09</v>
      </c>
      <c r="J2618">
        <v>-69.58</v>
      </c>
      <c r="K2618">
        <v>-69.58</v>
      </c>
      <c r="L2618">
        <v>0</v>
      </c>
      <c r="M2618">
        <v>17060521</v>
      </c>
      <c r="N2618" t="s">
        <v>26</v>
      </c>
      <c r="O2618">
        <v>10</v>
      </c>
      <c r="P2618">
        <v>17</v>
      </c>
      <c r="Q2618">
        <v>5963</v>
      </c>
    </row>
    <row r="2619" spans="1:17" x14ac:dyDescent="0.25">
      <c r="A2619" t="s">
        <v>375</v>
      </c>
      <c r="B2619" t="s">
        <v>339</v>
      </c>
      <c r="C2619" t="s">
        <v>16</v>
      </c>
      <c r="D2619" t="s">
        <v>17</v>
      </c>
      <c r="E2619" t="s">
        <v>256</v>
      </c>
      <c r="F2619" t="s">
        <v>4</v>
      </c>
      <c r="G2619">
        <v>3.0000000000000001E-5</v>
      </c>
      <c r="H2619">
        <v>630714.82999999996</v>
      </c>
      <c r="I2619">
        <v>3672209.14</v>
      </c>
      <c r="J2619">
        <v>-68.89</v>
      </c>
      <c r="K2619">
        <v>-68.89</v>
      </c>
      <c r="L2619">
        <v>0</v>
      </c>
      <c r="M2619">
        <v>17091221</v>
      </c>
      <c r="N2619" t="s">
        <v>26</v>
      </c>
      <c r="O2619">
        <v>10</v>
      </c>
      <c r="P2619">
        <v>17</v>
      </c>
      <c r="Q2619">
        <v>5963</v>
      </c>
    </row>
    <row r="2620" spans="1:17" x14ac:dyDescent="0.25">
      <c r="A2620" t="s">
        <v>375</v>
      </c>
      <c r="B2620" t="s">
        <v>339</v>
      </c>
      <c r="C2620" t="s">
        <v>16</v>
      </c>
      <c r="D2620" t="s">
        <v>17</v>
      </c>
      <c r="E2620" t="s">
        <v>256</v>
      </c>
      <c r="F2620" t="s">
        <v>6</v>
      </c>
      <c r="G2620">
        <v>3.0000000000000001E-5</v>
      </c>
      <c r="H2620">
        <v>630714.82999999996</v>
      </c>
      <c r="I2620">
        <v>3672209.14</v>
      </c>
      <c r="J2620">
        <v>-68.89</v>
      </c>
      <c r="K2620">
        <v>-68.89</v>
      </c>
      <c r="L2620">
        <v>0</v>
      </c>
      <c r="M2620">
        <v>17062024</v>
      </c>
      <c r="N2620" t="s">
        <v>26</v>
      </c>
      <c r="O2620">
        <v>10</v>
      </c>
      <c r="P2620">
        <v>17</v>
      </c>
      <c r="Q2620">
        <v>5963</v>
      </c>
    </row>
    <row r="2621" spans="1:17" x14ac:dyDescent="0.25">
      <c r="A2621" t="s">
        <v>375</v>
      </c>
      <c r="B2621" t="s">
        <v>339</v>
      </c>
      <c r="C2621" t="s">
        <v>16</v>
      </c>
      <c r="D2621" t="s">
        <v>17</v>
      </c>
      <c r="E2621" t="s">
        <v>134</v>
      </c>
      <c r="F2621" t="s">
        <v>4</v>
      </c>
      <c r="G2621">
        <v>3.0000000000000001E-5</v>
      </c>
      <c r="H2621">
        <v>630714.82999999996</v>
      </c>
      <c r="I2621">
        <v>3672209.14</v>
      </c>
      <c r="J2621">
        <v>-68.89</v>
      </c>
      <c r="K2621">
        <v>-68.89</v>
      </c>
      <c r="L2621">
        <v>0</v>
      </c>
      <c r="M2621">
        <v>17091221</v>
      </c>
      <c r="N2621" t="s">
        <v>26</v>
      </c>
      <c r="O2621">
        <v>10</v>
      </c>
      <c r="P2621">
        <v>17</v>
      </c>
      <c r="Q2621">
        <v>5963</v>
      </c>
    </row>
    <row r="2622" spans="1:17" x14ac:dyDescent="0.25">
      <c r="A2622" t="s">
        <v>375</v>
      </c>
      <c r="B2622" t="s">
        <v>339</v>
      </c>
      <c r="C2622" t="s">
        <v>16</v>
      </c>
      <c r="D2622" t="s">
        <v>17</v>
      </c>
      <c r="E2622" t="s">
        <v>134</v>
      </c>
      <c r="F2622" t="s">
        <v>6</v>
      </c>
      <c r="G2622">
        <v>3.0000000000000001E-5</v>
      </c>
      <c r="H2622">
        <v>630714.82999999996</v>
      </c>
      <c r="I2622">
        <v>3672209.14</v>
      </c>
      <c r="J2622">
        <v>-68.89</v>
      </c>
      <c r="K2622">
        <v>-68.89</v>
      </c>
      <c r="L2622">
        <v>0</v>
      </c>
      <c r="M2622">
        <v>17062024</v>
      </c>
      <c r="N2622" t="s">
        <v>26</v>
      </c>
      <c r="O2622">
        <v>10</v>
      </c>
      <c r="P2622">
        <v>17</v>
      </c>
      <c r="Q2622">
        <v>5963</v>
      </c>
    </row>
    <row r="2623" spans="1:17" x14ac:dyDescent="0.25">
      <c r="A2623" t="s">
        <v>375</v>
      </c>
      <c r="B2623" t="s">
        <v>339</v>
      </c>
      <c r="C2623" t="s">
        <v>16</v>
      </c>
      <c r="D2623" t="s">
        <v>17</v>
      </c>
      <c r="E2623" t="s">
        <v>141</v>
      </c>
      <c r="F2623" t="s">
        <v>4</v>
      </c>
      <c r="G2623">
        <v>3.0000000000000001E-5</v>
      </c>
      <c r="H2623">
        <v>630423.97</v>
      </c>
      <c r="I2623">
        <v>3672375.09</v>
      </c>
      <c r="J2623">
        <v>-69.58</v>
      </c>
      <c r="K2623">
        <v>-69.58</v>
      </c>
      <c r="L2623">
        <v>0</v>
      </c>
      <c r="M2623">
        <v>17090203</v>
      </c>
      <c r="N2623" t="s">
        <v>26</v>
      </c>
      <c r="O2623">
        <v>10</v>
      </c>
      <c r="P2623">
        <v>17</v>
      </c>
      <c r="Q2623">
        <v>5963</v>
      </c>
    </row>
    <row r="2624" spans="1:17" x14ac:dyDescent="0.25">
      <c r="A2624" t="s">
        <v>375</v>
      </c>
      <c r="B2624" t="s">
        <v>339</v>
      </c>
      <c r="C2624" t="s">
        <v>16</v>
      </c>
      <c r="D2624" t="s">
        <v>17</v>
      </c>
      <c r="E2624" t="s">
        <v>141</v>
      </c>
      <c r="F2624" t="s">
        <v>6</v>
      </c>
      <c r="G2624">
        <v>3.0000000000000001E-5</v>
      </c>
      <c r="H2624">
        <v>630423.97</v>
      </c>
      <c r="I2624">
        <v>3672375.09</v>
      </c>
      <c r="J2624">
        <v>-69.58</v>
      </c>
      <c r="K2624">
        <v>-69.58</v>
      </c>
      <c r="L2624">
        <v>0</v>
      </c>
      <c r="M2624">
        <v>17053121</v>
      </c>
      <c r="N2624" t="s">
        <v>26</v>
      </c>
      <c r="O2624">
        <v>10</v>
      </c>
      <c r="P2624">
        <v>17</v>
      </c>
      <c r="Q2624">
        <v>5963</v>
      </c>
    </row>
    <row r="2625" spans="1:17" x14ac:dyDescent="0.25">
      <c r="A2625" t="s">
        <v>375</v>
      </c>
      <c r="B2625" t="s">
        <v>339</v>
      </c>
      <c r="C2625" t="s">
        <v>16</v>
      </c>
      <c r="D2625" t="s">
        <v>17</v>
      </c>
      <c r="E2625" t="s">
        <v>142</v>
      </c>
      <c r="F2625" t="s">
        <v>4</v>
      </c>
      <c r="G2625">
        <v>3.0000000000000001E-5</v>
      </c>
      <c r="H2625">
        <v>630423.97</v>
      </c>
      <c r="I2625">
        <v>3672375.09</v>
      </c>
      <c r="J2625">
        <v>-69.58</v>
      </c>
      <c r="K2625">
        <v>-69.58</v>
      </c>
      <c r="L2625">
        <v>0</v>
      </c>
      <c r="M2625">
        <v>17090203</v>
      </c>
      <c r="N2625" t="s">
        <v>26</v>
      </c>
      <c r="O2625">
        <v>10</v>
      </c>
      <c r="P2625">
        <v>17</v>
      </c>
      <c r="Q2625">
        <v>5963</v>
      </c>
    </row>
    <row r="2626" spans="1:17" x14ac:dyDescent="0.25">
      <c r="A2626" t="s">
        <v>375</v>
      </c>
      <c r="B2626" t="s">
        <v>339</v>
      </c>
      <c r="C2626" t="s">
        <v>16</v>
      </c>
      <c r="D2626" t="s">
        <v>17</v>
      </c>
      <c r="E2626" t="s">
        <v>142</v>
      </c>
      <c r="F2626" t="s">
        <v>6</v>
      </c>
      <c r="G2626">
        <v>3.0000000000000001E-5</v>
      </c>
      <c r="H2626">
        <v>630423.97</v>
      </c>
      <c r="I2626">
        <v>3672375.09</v>
      </c>
      <c r="J2626">
        <v>-69.58</v>
      </c>
      <c r="K2626">
        <v>-69.58</v>
      </c>
      <c r="L2626">
        <v>0</v>
      </c>
      <c r="M2626">
        <v>17053121</v>
      </c>
      <c r="N2626" t="s">
        <v>26</v>
      </c>
      <c r="O2626">
        <v>10</v>
      </c>
      <c r="P2626">
        <v>17</v>
      </c>
      <c r="Q2626">
        <v>5963</v>
      </c>
    </row>
    <row r="2627" spans="1:17" x14ac:dyDescent="0.25">
      <c r="A2627" t="s">
        <v>375</v>
      </c>
      <c r="B2627" t="s">
        <v>339</v>
      </c>
      <c r="C2627" t="s">
        <v>16</v>
      </c>
      <c r="D2627" t="s">
        <v>17</v>
      </c>
      <c r="E2627" t="s">
        <v>143</v>
      </c>
      <c r="F2627" t="s">
        <v>4</v>
      </c>
      <c r="G2627">
        <v>3.0000000000000001E-5</v>
      </c>
      <c r="H2627">
        <v>630423.97</v>
      </c>
      <c r="I2627">
        <v>3672375.09</v>
      </c>
      <c r="J2627">
        <v>-69.58</v>
      </c>
      <c r="K2627">
        <v>-69.58</v>
      </c>
      <c r="L2627">
        <v>0</v>
      </c>
      <c r="M2627">
        <v>17090203</v>
      </c>
      <c r="N2627" t="s">
        <v>26</v>
      </c>
      <c r="O2627">
        <v>10</v>
      </c>
      <c r="P2627">
        <v>17</v>
      </c>
      <c r="Q2627">
        <v>5963</v>
      </c>
    </row>
    <row r="2628" spans="1:17" x14ac:dyDescent="0.25">
      <c r="A2628" t="s">
        <v>375</v>
      </c>
      <c r="B2628" t="s">
        <v>339</v>
      </c>
      <c r="C2628" t="s">
        <v>16</v>
      </c>
      <c r="D2628" t="s">
        <v>17</v>
      </c>
      <c r="E2628" t="s">
        <v>143</v>
      </c>
      <c r="F2628" t="s">
        <v>6</v>
      </c>
      <c r="G2628">
        <v>3.0000000000000001E-5</v>
      </c>
      <c r="H2628">
        <v>630423.97</v>
      </c>
      <c r="I2628">
        <v>3672375.09</v>
      </c>
      <c r="J2628">
        <v>-69.58</v>
      </c>
      <c r="K2628">
        <v>-69.58</v>
      </c>
      <c r="L2628">
        <v>0</v>
      </c>
      <c r="M2628">
        <v>17072921</v>
      </c>
      <c r="N2628" t="s">
        <v>26</v>
      </c>
      <c r="O2628">
        <v>10</v>
      </c>
      <c r="P2628">
        <v>17</v>
      </c>
      <c r="Q2628">
        <v>5963</v>
      </c>
    </row>
    <row r="2629" spans="1:17" x14ac:dyDescent="0.25">
      <c r="A2629" t="s">
        <v>375</v>
      </c>
      <c r="B2629" t="s">
        <v>339</v>
      </c>
      <c r="C2629" t="s">
        <v>16</v>
      </c>
      <c r="D2629" t="s">
        <v>17</v>
      </c>
      <c r="E2629" t="s">
        <v>135</v>
      </c>
      <c r="F2629" t="s">
        <v>4</v>
      </c>
      <c r="G2629">
        <v>2.0000000000000002E-5</v>
      </c>
      <c r="H2629">
        <v>630423.97</v>
      </c>
      <c r="I2629">
        <v>3672375.09</v>
      </c>
      <c r="J2629">
        <v>-69.58</v>
      </c>
      <c r="K2629">
        <v>-69.58</v>
      </c>
      <c r="L2629">
        <v>0</v>
      </c>
      <c r="M2629">
        <v>17090203</v>
      </c>
      <c r="N2629" t="s">
        <v>26</v>
      </c>
      <c r="O2629">
        <v>10</v>
      </c>
      <c r="P2629">
        <v>17</v>
      </c>
      <c r="Q2629">
        <v>5963</v>
      </c>
    </row>
    <row r="2630" spans="1:17" x14ac:dyDescent="0.25">
      <c r="A2630" t="s">
        <v>375</v>
      </c>
      <c r="B2630" t="s">
        <v>339</v>
      </c>
      <c r="C2630" t="s">
        <v>16</v>
      </c>
      <c r="D2630" t="s">
        <v>17</v>
      </c>
      <c r="E2630" t="s">
        <v>135</v>
      </c>
      <c r="F2630" t="s">
        <v>6</v>
      </c>
      <c r="G2630">
        <v>2.0000000000000002E-5</v>
      </c>
      <c r="H2630">
        <v>630423.97</v>
      </c>
      <c r="I2630">
        <v>3672375.09</v>
      </c>
      <c r="J2630">
        <v>-69.58</v>
      </c>
      <c r="K2630">
        <v>-69.58</v>
      </c>
      <c r="L2630">
        <v>0</v>
      </c>
      <c r="M2630">
        <v>17072921</v>
      </c>
      <c r="N2630" t="s">
        <v>26</v>
      </c>
      <c r="O2630">
        <v>10</v>
      </c>
      <c r="P2630">
        <v>17</v>
      </c>
      <c r="Q2630">
        <v>5963</v>
      </c>
    </row>
    <row r="2631" spans="1:17" x14ac:dyDescent="0.25">
      <c r="A2631" t="s">
        <v>375</v>
      </c>
      <c r="B2631" t="s">
        <v>339</v>
      </c>
      <c r="C2631" t="s">
        <v>16</v>
      </c>
      <c r="D2631" t="s">
        <v>17</v>
      </c>
      <c r="E2631" t="s">
        <v>136</v>
      </c>
      <c r="F2631" t="s">
        <v>4</v>
      </c>
      <c r="G2631">
        <v>2.0000000000000002E-5</v>
      </c>
      <c r="H2631">
        <v>630423.97</v>
      </c>
      <c r="I2631">
        <v>3672375.09</v>
      </c>
      <c r="J2631">
        <v>-69.58</v>
      </c>
      <c r="K2631">
        <v>-69.58</v>
      </c>
      <c r="L2631">
        <v>0</v>
      </c>
      <c r="M2631">
        <v>17090203</v>
      </c>
      <c r="N2631" t="s">
        <v>26</v>
      </c>
      <c r="O2631">
        <v>10</v>
      </c>
      <c r="P2631">
        <v>17</v>
      </c>
      <c r="Q2631">
        <v>5963</v>
      </c>
    </row>
    <row r="2632" spans="1:17" x14ac:dyDescent="0.25">
      <c r="A2632" t="s">
        <v>375</v>
      </c>
      <c r="B2632" t="s">
        <v>339</v>
      </c>
      <c r="C2632" t="s">
        <v>16</v>
      </c>
      <c r="D2632" t="s">
        <v>17</v>
      </c>
      <c r="E2632" t="s">
        <v>136</v>
      </c>
      <c r="F2632" t="s">
        <v>6</v>
      </c>
      <c r="G2632">
        <v>2.0000000000000002E-5</v>
      </c>
      <c r="H2632">
        <v>630399.73</v>
      </c>
      <c r="I2632">
        <v>3672375.09</v>
      </c>
      <c r="J2632">
        <v>-69.62</v>
      </c>
      <c r="K2632">
        <v>-69.62</v>
      </c>
      <c r="L2632">
        <v>0</v>
      </c>
      <c r="M2632">
        <v>17072821</v>
      </c>
      <c r="N2632" t="s">
        <v>26</v>
      </c>
      <c r="O2632">
        <v>10</v>
      </c>
      <c r="P2632">
        <v>17</v>
      </c>
      <c r="Q2632">
        <v>5963</v>
      </c>
    </row>
    <row r="2633" spans="1:17" x14ac:dyDescent="0.25">
      <c r="A2633" t="s">
        <v>375</v>
      </c>
      <c r="B2633" t="s">
        <v>339</v>
      </c>
      <c r="C2633" t="s">
        <v>16</v>
      </c>
      <c r="D2633" t="s">
        <v>17</v>
      </c>
      <c r="E2633" t="s">
        <v>137</v>
      </c>
      <c r="F2633" t="s">
        <v>4</v>
      </c>
      <c r="G2633">
        <v>2.0000000000000002E-5</v>
      </c>
      <c r="H2633">
        <v>630423.97</v>
      </c>
      <c r="I2633">
        <v>3672375.09</v>
      </c>
      <c r="J2633">
        <v>-69.58</v>
      </c>
      <c r="K2633">
        <v>-69.58</v>
      </c>
      <c r="L2633">
        <v>0</v>
      </c>
      <c r="M2633">
        <v>17090203</v>
      </c>
      <c r="N2633" t="s">
        <v>26</v>
      </c>
      <c r="O2633">
        <v>10</v>
      </c>
      <c r="P2633">
        <v>17</v>
      </c>
      <c r="Q2633">
        <v>5963</v>
      </c>
    </row>
    <row r="2634" spans="1:17" x14ac:dyDescent="0.25">
      <c r="A2634" t="s">
        <v>375</v>
      </c>
      <c r="B2634" t="s">
        <v>339</v>
      </c>
      <c r="C2634" t="s">
        <v>16</v>
      </c>
      <c r="D2634" t="s">
        <v>17</v>
      </c>
      <c r="E2634" t="s">
        <v>137</v>
      </c>
      <c r="F2634" t="s">
        <v>6</v>
      </c>
      <c r="G2634">
        <v>2.0000000000000002E-5</v>
      </c>
      <c r="H2634">
        <v>630399.73</v>
      </c>
      <c r="I2634">
        <v>3672375.09</v>
      </c>
      <c r="J2634">
        <v>-69.62</v>
      </c>
      <c r="K2634">
        <v>-69.62</v>
      </c>
      <c r="L2634">
        <v>0</v>
      </c>
      <c r="M2634">
        <v>17071521</v>
      </c>
      <c r="N2634" t="s">
        <v>26</v>
      </c>
      <c r="O2634">
        <v>10</v>
      </c>
      <c r="P2634">
        <v>17</v>
      </c>
      <c r="Q2634">
        <v>5963</v>
      </c>
    </row>
    <row r="2635" spans="1:17" x14ac:dyDescent="0.25">
      <c r="A2635" t="s">
        <v>375</v>
      </c>
      <c r="B2635" t="s">
        <v>339</v>
      </c>
      <c r="C2635" t="s">
        <v>16</v>
      </c>
      <c r="D2635" t="s">
        <v>17</v>
      </c>
      <c r="E2635" t="s">
        <v>138</v>
      </c>
      <c r="F2635" t="s">
        <v>4</v>
      </c>
      <c r="G2635">
        <v>2.0000000000000002E-5</v>
      </c>
      <c r="H2635">
        <v>630448.19999999995</v>
      </c>
      <c r="I2635">
        <v>3672375.09</v>
      </c>
      <c r="J2635">
        <v>-69.53</v>
      </c>
      <c r="K2635">
        <v>-69.53</v>
      </c>
      <c r="L2635">
        <v>0</v>
      </c>
      <c r="M2635">
        <v>17071721</v>
      </c>
      <c r="N2635" t="s">
        <v>26</v>
      </c>
      <c r="O2635">
        <v>10</v>
      </c>
      <c r="P2635">
        <v>17</v>
      </c>
      <c r="Q2635">
        <v>5963</v>
      </c>
    </row>
    <row r="2636" spans="1:17" x14ac:dyDescent="0.25">
      <c r="A2636" t="s">
        <v>375</v>
      </c>
      <c r="B2636" t="s">
        <v>339</v>
      </c>
      <c r="C2636" t="s">
        <v>16</v>
      </c>
      <c r="D2636" t="s">
        <v>17</v>
      </c>
      <c r="E2636" t="s">
        <v>138</v>
      </c>
      <c r="F2636" t="s">
        <v>6</v>
      </c>
      <c r="G2636">
        <v>2.0000000000000002E-5</v>
      </c>
      <c r="H2636">
        <v>630448.19999999995</v>
      </c>
      <c r="I2636">
        <v>3672375.09</v>
      </c>
      <c r="J2636">
        <v>-69.53</v>
      </c>
      <c r="K2636">
        <v>-69.53</v>
      </c>
      <c r="L2636">
        <v>0</v>
      </c>
      <c r="M2636">
        <v>17090218</v>
      </c>
      <c r="N2636" t="s">
        <v>26</v>
      </c>
      <c r="O2636">
        <v>10</v>
      </c>
      <c r="P2636">
        <v>17</v>
      </c>
      <c r="Q2636">
        <v>5963</v>
      </c>
    </row>
    <row r="2637" spans="1:17" x14ac:dyDescent="0.25">
      <c r="A2637" t="s">
        <v>375</v>
      </c>
      <c r="B2637" t="s">
        <v>339</v>
      </c>
      <c r="C2637" t="s">
        <v>16</v>
      </c>
      <c r="D2637" t="s">
        <v>17</v>
      </c>
      <c r="E2637" t="s">
        <v>139</v>
      </c>
      <c r="F2637" t="s">
        <v>4</v>
      </c>
      <c r="G2637">
        <v>3.0000000000000001E-5</v>
      </c>
      <c r="H2637">
        <v>630423.97</v>
      </c>
      <c r="I2637">
        <v>3672375.09</v>
      </c>
      <c r="J2637">
        <v>-69.58</v>
      </c>
      <c r="K2637">
        <v>-69.58</v>
      </c>
      <c r="L2637">
        <v>0</v>
      </c>
      <c r="M2637">
        <v>17072806</v>
      </c>
      <c r="N2637" t="s">
        <v>26</v>
      </c>
      <c r="O2637">
        <v>10</v>
      </c>
      <c r="P2637">
        <v>17</v>
      </c>
      <c r="Q2637">
        <v>5963</v>
      </c>
    </row>
    <row r="2638" spans="1:17" x14ac:dyDescent="0.25">
      <c r="A2638" t="s">
        <v>375</v>
      </c>
      <c r="B2638" t="s">
        <v>339</v>
      </c>
      <c r="C2638" t="s">
        <v>16</v>
      </c>
      <c r="D2638" t="s">
        <v>17</v>
      </c>
      <c r="E2638" t="s">
        <v>139</v>
      </c>
      <c r="F2638" t="s">
        <v>6</v>
      </c>
      <c r="G2638">
        <v>2.0000000000000002E-5</v>
      </c>
      <c r="H2638">
        <v>630423.97</v>
      </c>
      <c r="I2638">
        <v>3672375.09</v>
      </c>
      <c r="J2638">
        <v>-69.58</v>
      </c>
      <c r="K2638">
        <v>-69.58</v>
      </c>
      <c r="L2638">
        <v>0</v>
      </c>
      <c r="M2638">
        <v>17060521</v>
      </c>
      <c r="N2638" t="s">
        <v>26</v>
      </c>
      <c r="O2638">
        <v>10</v>
      </c>
      <c r="P2638">
        <v>17</v>
      </c>
      <c r="Q2638">
        <v>5963</v>
      </c>
    </row>
    <row r="2639" spans="1:17" x14ac:dyDescent="0.25">
      <c r="A2639" t="s">
        <v>375</v>
      </c>
      <c r="B2639" t="s">
        <v>339</v>
      </c>
      <c r="C2639" t="s">
        <v>16</v>
      </c>
      <c r="D2639" t="s">
        <v>17</v>
      </c>
      <c r="E2639" t="s">
        <v>140</v>
      </c>
      <c r="F2639" t="s">
        <v>4</v>
      </c>
      <c r="G2639">
        <v>2.0000000000000002E-5</v>
      </c>
      <c r="H2639">
        <v>630423.97</v>
      </c>
      <c r="I2639">
        <v>3672375.09</v>
      </c>
      <c r="J2639">
        <v>-69.58</v>
      </c>
      <c r="K2639">
        <v>-69.58</v>
      </c>
      <c r="L2639">
        <v>0</v>
      </c>
      <c r="M2639">
        <v>17072806</v>
      </c>
      <c r="N2639" t="s">
        <v>26</v>
      </c>
      <c r="O2639">
        <v>10</v>
      </c>
      <c r="P2639">
        <v>17</v>
      </c>
      <c r="Q2639">
        <v>5963</v>
      </c>
    </row>
    <row r="2640" spans="1:17" x14ac:dyDescent="0.25">
      <c r="A2640" t="s">
        <v>375</v>
      </c>
      <c r="B2640" t="s">
        <v>339</v>
      </c>
      <c r="C2640" t="s">
        <v>16</v>
      </c>
      <c r="D2640" t="s">
        <v>17</v>
      </c>
      <c r="E2640" t="s">
        <v>140</v>
      </c>
      <c r="F2640" t="s">
        <v>6</v>
      </c>
      <c r="G2640">
        <v>2.0000000000000002E-5</v>
      </c>
      <c r="H2640">
        <v>630423.97</v>
      </c>
      <c r="I2640">
        <v>3672375.09</v>
      </c>
      <c r="J2640">
        <v>-69.58</v>
      </c>
      <c r="K2640">
        <v>-69.58</v>
      </c>
      <c r="L2640">
        <v>0</v>
      </c>
      <c r="M2640">
        <v>17060521</v>
      </c>
      <c r="N2640" t="s">
        <v>26</v>
      </c>
      <c r="O2640">
        <v>10</v>
      </c>
      <c r="P2640">
        <v>17</v>
      </c>
      <c r="Q2640">
        <v>5963</v>
      </c>
    </row>
    <row r="2641" spans="1:17" x14ac:dyDescent="0.25">
      <c r="A2641" t="s">
        <v>375</v>
      </c>
      <c r="B2641" t="s">
        <v>340</v>
      </c>
      <c r="C2641" t="s">
        <v>16</v>
      </c>
      <c r="D2641" t="s">
        <v>14</v>
      </c>
      <c r="E2641" t="s">
        <v>3</v>
      </c>
      <c r="F2641" t="s">
        <v>4</v>
      </c>
      <c r="G2641">
        <v>3.0000000000000001E-5</v>
      </c>
      <c r="H2641">
        <v>630423.97</v>
      </c>
      <c r="I2641">
        <v>3672375.09</v>
      </c>
      <c r="J2641">
        <v>-69.58</v>
      </c>
      <c r="K2641">
        <v>-69.58</v>
      </c>
      <c r="L2641">
        <v>0</v>
      </c>
      <c r="M2641">
        <v>17090224</v>
      </c>
      <c r="N2641" t="s">
        <v>26</v>
      </c>
      <c r="O2641">
        <v>10</v>
      </c>
      <c r="P2641">
        <v>17</v>
      </c>
      <c r="Q2641">
        <v>5963</v>
      </c>
    </row>
    <row r="2642" spans="1:17" x14ac:dyDescent="0.25">
      <c r="A2642" t="s">
        <v>375</v>
      </c>
      <c r="B2642" t="s">
        <v>340</v>
      </c>
      <c r="C2642" t="s">
        <v>16</v>
      </c>
      <c r="D2642" t="s">
        <v>14</v>
      </c>
      <c r="E2642" t="s">
        <v>3</v>
      </c>
      <c r="F2642" t="s">
        <v>6</v>
      </c>
      <c r="G2642">
        <v>3.0000000000000001E-5</v>
      </c>
      <c r="H2642">
        <v>630423.97</v>
      </c>
      <c r="I2642">
        <v>3672375.09</v>
      </c>
      <c r="J2642">
        <v>-69.58</v>
      </c>
      <c r="K2642">
        <v>-69.58</v>
      </c>
      <c r="L2642">
        <v>0</v>
      </c>
      <c r="M2642">
        <v>17072824</v>
      </c>
      <c r="N2642" t="s">
        <v>26</v>
      </c>
      <c r="O2642">
        <v>10</v>
      </c>
      <c r="P2642">
        <v>17</v>
      </c>
      <c r="Q2642">
        <v>5963</v>
      </c>
    </row>
    <row r="2643" spans="1:17" x14ac:dyDescent="0.25">
      <c r="A2643" t="s">
        <v>375</v>
      </c>
      <c r="B2643" t="s">
        <v>340</v>
      </c>
      <c r="C2643" t="s">
        <v>16</v>
      </c>
      <c r="D2643" t="s">
        <v>14</v>
      </c>
      <c r="E2643" t="s">
        <v>255</v>
      </c>
      <c r="F2643" t="s">
        <v>4</v>
      </c>
      <c r="G2643">
        <v>3.0000000000000001E-5</v>
      </c>
      <c r="H2643">
        <v>630423.97</v>
      </c>
      <c r="I2643">
        <v>3672375.09</v>
      </c>
      <c r="J2643">
        <v>-69.58</v>
      </c>
      <c r="K2643">
        <v>-69.58</v>
      </c>
      <c r="L2643">
        <v>0</v>
      </c>
      <c r="M2643">
        <v>17090224</v>
      </c>
      <c r="N2643" t="s">
        <v>26</v>
      </c>
      <c r="O2643">
        <v>10</v>
      </c>
      <c r="P2643">
        <v>17</v>
      </c>
      <c r="Q2643">
        <v>5963</v>
      </c>
    </row>
    <row r="2644" spans="1:17" x14ac:dyDescent="0.25">
      <c r="A2644" t="s">
        <v>375</v>
      </c>
      <c r="B2644" t="s">
        <v>340</v>
      </c>
      <c r="C2644" t="s">
        <v>16</v>
      </c>
      <c r="D2644" t="s">
        <v>14</v>
      </c>
      <c r="E2644" t="s">
        <v>255</v>
      </c>
      <c r="F2644" t="s">
        <v>6</v>
      </c>
      <c r="G2644">
        <v>3.0000000000000001E-5</v>
      </c>
      <c r="H2644">
        <v>630423.97</v>
      </c>
      <c r="I2644">
        <v>3672375.09</v>
      </c>
      <c r="J2644">
        <v>-69.58</v>
      </c>
      <c r="K2644">
        <v>-69.58</v>
      </c>
      <c r="L2644">
        <v>0</v>
      </c>
      <c r="M2644">
        <v>17072824</v>
      </c>
      <c r="N2644" t="s">
        <v>26</v>
      </c>
      <c r="O2644">
        <v>10</v>
      </c>
      <c r="P2644">
        <v>17</v>
      </c>
      <c r="Q2644">
        <v>5963</v>
      </c>
    </row>
    <row r="2645" spans="1:17" x14ac:dyDescent="0.25">
      <c r="A2645" t="s">
        <v>375</v>
      </c>
      <c r="B2645" t="s">
        <v>340</v>
      </c>
      <c r="C2645" t="s">
        <v>16</v>
      </c>
      <c r="D2645" t="s">
        <v>14</v>
      </c>
      <c r="E2645" t="s">
        <v>7</v>
      </c>
      <c r="F2645" t="s">
        <v>4</v>
      </c>
      <c r="G2645">
        <v>3.0000000000000001E-5</v>
      </c>
      <c r="H2645">
        <v>630423.97</v>
      </c>
      <c r="I2645">
        <v>3672375.09</v>
      </c>
      <c r="J2645">
        <v>-69.58</v>
      </c>
      <c r="K2645">
        <v>-69.58</v>
      </c>
      <c r="L2645">
        <v>0</v>
      </c>
      <c r="M2645">
        <v>17090224</v>
      </c>
      <c r="N2645" t="s">
        <v>26</v>
      </c>
      <c r="O2645">
        <v>10</v>
      </c>
      <c r="P2645">
        <v>17</v>
      </c>
      <c r="Q2645">
        <v>5963</v>
      </c>
    </row>
    <row r="2646" spans="1:17" x14ac:dyDescent="0.25">
      <c r="A2646" t="s">
        <v>375</v>
      </c>
      <c r="B2646" t="s">
        <v>340</v>
      </c>
      <c r="C2646" t="s">
        <v>16</v>
      </c>
      <c r="D2646" t="s">
        <v>14</v>
      </c>
      <c r="E2646" t="s">
        <v>7</v>
      </c>
      <c r="F2646" t="s">
        <v>6</v>
      </c>
      <c r="G2646">
        <v>3.0000000000000001E-5</v>
      </c>
      <c r="H2646">
        <v>630423.97</v>
      </c>
      <c r="I2646">
        <v>3672375.09</v>
      </c>
      <c r="J2646">
        <v>-69.58</v>
      </c>
      <c r="K2646">
        <v>-69.58</v>
      </c>
      <c r="L2646">
        <v>0</v>
      </c>
      <c r="M2646">
        <v>17072824</v>
      </c>
      <c r="N2646" t="s">
        <v>26</v>
      </c>
      <c r="O2646">
        <v>10</v>
      </c>
      <c r="P2646">
        <v>17</v>
      </c>
      <c r="Q2646">
        <v>5963</v>
      </c>
    </row>
    <row r="2647" spans="1:17" x14ac:dyDescent="0.25">
      <c r="A2647" t="s">
        <v>375</v>
      </c>
      <c r="B2647" t="s">
        <v>340</v>
      </c>
      <c r="C2647" t="s">
        <v>16</v>
      </c>
      <c r="D2647" t="s">
        <v>14</v>
      </c>
      <c r="E2647" t="s">
        <v>252</v>
      </c>
      <c r="F2647" t="s">
        <v>4</v>
      </c>
      <c r="G2647">
        <v>1.0000000000000001E-5</v>
      </c>
      <c r="H2647">
        <v>630423.97</v>
      </c>
      <c r="I2647">
        <v>3672375.09</v>
      </c>
      <c r="J2647">
        <v>-69.58</v>
      </c>
      <c r="K2647">
        <v>-69.58</v>
      </c>
      <c r="L2647">
        <v>0</v>
      </c>
      <c r="M2647">
        <v>17090224</v>
      </c>
      <c r="N2647" t="s">
        <v>26</v>
      </c>
      <c r="O2647">
        <v>10</v>
      </c>
      <c r="P2647">
        <v>17</v>
      </c>
      <c r="Q2647">
        <v>5963</v>
      </c>
    </row>
    <row r="2648" spans="1:17" x14ac:dyDescent="0.25">
      <c r="A2648" t="s">
        <v>375</v>
      </c>
      <c r="B2648" t="s">
        <v>340</v>
      </c>
      <c r="C2648" t="s">
        <v>16</v>
      </c>
      <c r="D2648" t="s">
        <v>14</v>
      </c>
      <c r="E2648" t="s">
        <v>252</v>
      </c>
      <c r="F2648" t="s">
        <v>6</v>
      </c>
      <c r="G2648">
        <v>1.0000000000000001E-5</v>
      </c>
      <c r="H2648">
        <v>630423.97</v>
      </c>
      <c r="I2648">
        <v>3672375.09</v>
      </c>
      <c r="J2648">
        <v>-69.58</v>
      </c>
      <c r="K2648">
        <v>-69.58</v>
      </c>
      <c r="L2648">
        <v>0</v>
      </c>
      <c r="M2648">
        <v>17072824</v>
      </c>
      <c r="N2648" t="s">
        <v>26</v>
      </c>
      <c r="O2648">
        <v>10</v>
      </c>
      <c r="P2648">
        <v>17</v>
      </c>
      <c r="Q2648">
        <v>5963</v>
      </c>
    </row>
    <row r="2649" spans="1:17" x14ac:dyDescent="0.25">
      <c r="A2649" t="s">
        <v>375</v>
      </c>
      <c r="B2649" t="s">
        <v>340</v>
      </c>
      <c r="C2649" t="s">
        <v>16</v>
      </c>
      <c r="D2649" t="s">
        <v>14</v>
      </c>
      <c r="E2649" t="s">
        <v>253</v>
      </c>
      <c r="F2649" t="s">
        <v>4</v>
      </c>
      <c r="G2649">
        <v>1.0000000000000001E-5</v>
      </c>
      <c r="H2649">
        <v>630399.73</v>
      </c>
      <c r="I2649">
        <v>3672375.09</v>
      </c>
      <c r="J2649">
        <v>-69.62</v>
      </c>
      <c r="K2649">
        <v>-69.62</v>
      </c>
      <c r="L2649">
        <v>0</v>
      </c>
      <c r="M2649">
        <v>17072824</v>
      </c>
      <c r="N2649" t="s">
        <v>26</v>
      </c>
      <c r="O2649">
        <v>10</v>
      </c>
      <c r="P2649">
        <v>17</v>
      </c>
      <c r="Q2649">
        <v>5963</v>
      </c>
    </row>
    <row r="2650" spans="1:17" x14ac:dyDescent="0.25">
      <c r="A2650" t="s">
        <v>375</v>
      </c>
      <c r="B2650" t="s">
        <v>340</v>
      </c>
      <c r="C2650" t="s">
        <v>16</v>
      </c>
      <c r="D2650" t="s">
        <v>14</v>
      </c>
      <c r="E2650" t="s">
        <v>253</v>
      </c>
      <c r="F2650" t="s">
        <v>6</v>
      </c>
      <c r="G2650">
        <v>1.0000000000000001E-5</v>
      </c>
      <c r="H2650">
        <v>630423.97</v>
      </c>
      <c r="I2650">
        <v>3672375.09</v>
      </c>
      <c r="J2650">
        <v>-69.58</v>
      </c>
      <c r="K2650">
        <v>-69.58</v>
      </c>
      <c r="L2650">
        <v>0</v>
      </c>
      <c r="M2650">
        <v>17072824</v>
      </c>
      <c r="N2650" t="s">
        <v>26</v>
      </c>
      <c r="O2650">
        <v>10</v>
      </c>
      <c r="P2650">
        <v>17</v>
      </c>
      <c r="Q2650">
        <v>5963</v>
      </c>
    </row>
    <row r="2651" spans="1:17" x14ac:dyDescent="0.25">
      <c r="A2651" t="s">
        <v>375</v>
      </c>
      <c r="B2651" t="s">
        <v>340</v>
      </c>
      <c r="C2651" t="s">
        <v>16</v>
      </c>
      <c r="D2651" t="s">
        <v>14</v>
      </c>
      <c r="E2651" t="s">
        <v>254</v>
      </c>
      <c r="F2651" t="s">
        <v>4</v>
      </c>
      <c r="G2651">
        <v>1.0000000000000001E-5</v>
      </c>
      <c r="H2651">
        <v>630399.73</v>
      </c>
      <c r="I2651">
        <v>3672375.09</v>
      </c>
      <c r="J2651">
        <v>-69.62</v>
      </c>
      <c r="K2651">
        <v>-69.62</v>
      </c>
      <c r="L2651">
        <v>0</v>
      </c>
      <c r="M2651">
        <v>17072824</v>
      </c>
      <c r="N2651" t="s">
        <v>26</v>
      </c>
      <c r="O2651">
        <v>10</v>
      </c>
      <c r="P2651">
        <v>17</v>
      </c>
      <c r="Q2651">
        <v>5963</v>
      </c>
    </row>
    <row r="2652" spans="1:17" x14ac:dyDescent="0.25">
      <c r="A2652" t="s">
        <v>375</v>
      </c>
      <c r="B2652" t="s">
        <v>340</v>
      </c>
      <c r="C2652" t="s">
        <v>16</v>
      </c>
      <c r="D2652" t="s">
        <v>14</v>
      </c>
      <c r="E2652" t="s">
        <v>254</v>
      </c>
      <c r="F2652" t="s">
        <v>6</v>
      </c>
      <c r="G2652">
        <v>1.0000000000000001E-5</v>
      </c>
      <c r="H2652">
        <v>630399.73</v>
      </c>
      <c r="I2652">
        <v>3672375.09</v>
      </c>
      <c r="J2652">
        <v>-69.62</v>
      </c>
      <c r="K2652">
        <v>-69.62</v>
      </c>
      <c r="L2652">
        <v>0</v>
      </c>
      <c r="M2652">
        <v>17090224</v>
      </c>
      <c r="N2652" t="s">
        <v>26</v>
      </c>
      <c r="O2652">
        <v>10</v>
      </c>
      <c r="P2652">
        <v>17</v>
      </c>
      <c r="Q2652">
        <v>5963</v>
      </c>
    </row>
    <row r="2653" spans="1:17" x14ac:dyDescent="0.25">
      <c r="A2653" t="s">
        <v>375</v>
      </c>
      <c r="B2653" t="s">
        <v>340</v>
      </c>
      <c r="C2653" t="s">
        <v>16</v>
      </c>
      <c r="D2653" t="s">
        <v>14</v>
      </c>
      <c r="E2653" t="s">
        <v>256</v>
      </c>
      <c r="F2653" t="s">
        <v>4</v>
      </c>
      <c r="G2653">
        <v>0</v>
      </c>
      <c r="H2653">
        <v>630714.82999999996</v>
      </c>
      <c r="I2653">
        <v>3672256.55</v>
      </c>
      <c r="J2653">
        <v>-68.92</v>
      </c>
      <c r="K2653">
        <v>-68.92</v>
      </c>
      <c r="L2653">
        <v>0</v>
      </c>
      <c r="M2653">
        <v>17051624</v>
      </c>
      <c r="N2653" t="s">
        <v>26</v>
      </c>
      <c r="O2653">
        <v>10</v>
      </c>
      <c r="P2653">
        <v>17</v>
      </c>
      <c r="Q2653">
        <v>5963</v>
      </c>
    </row>
    <row r="2654" spans="1:17" x14ac:dyDescent="0.25">
      <c r="A2654" t="s">
        <v>375</v>
      </c>
      <c r="B2654" t="s">
        <v>340</v>
      </c>
      <c r="C2654" t="s">
        <v>16</v>
      </c>
      <c r="D2654" t="s">
        <v>14</v>
      </c>
      <c r="E2654" t="s">
        <v>256</v>
      </c>
      <c r="F2654" t="s">
        <v>6</v>
      </c>
      <c r="G2654">
        <v>0</v>
      </c>
      <c r="H2654">
        <v>630714.82999999996</v>
      </c>
      <c r="I2654">
        <v>3672232.85</v>
      </c>
      <c r="J2654">
        <v>-68.91</v>
      </c>
      <c r="K2654">
        <v>-68.91</v>
      </c>
      <c r="L2654">
        <v>0</v>
      </c>
      <c r="M2654">
        <v>17051624</v>
      </c>
      <c r="N2654" t="s">
        <v>26</v>
      </c>
      <c r="O2654">
        <v>10</v>
      </c>
      <c r="P2654">
        <v>17</v>
      </c>
      <c r="Q2654">
        <v>5963</v>
      </c>
    </row>
    <row r="2655" spans="1:17" x14ac:dyDescent="0.25">
      <c r="A2655" t="s">
        <v>375</v>
      </c>
      <c r="B2655" t="s">
        <v>340</v>
      </c>
      <c r="C2655" t="s">
        <v>16</v>
      </c>
      <c r="D2655" t="s">
        <v>14</v>
      </c>
      <c r="E2655" t="s">
        <v>134</v>
      </c>
      <c r="F2655" t="s">
        <v>4</v>
      </c>
      <c r="G2655">
        <v>0</v>
      </c>
      <c r="H2655">
        <v>630714.82999999996</v>
      </c>
      <c r="I2655">
        <v>3672256.55</v>
      </c>
      <c r="J2655">
        <v>-68.92</v>
      </c>
      <c r="K2655">
        <v>-68.92</v>
      </c>
      <c r="L2655">
        <v>0</v>
      </c>
      <c r="M2655">
        <v>17051624</v>
      </c>
      <c r="N2655" t="s">
        <v>26</v>
      </c>
      <c r="O2655">
        <v>10</v>
      </c>
      <c r="P2655">
        <v>17</v>
      </c>
      <c r="Q2655">
        <v>5963</v>
      </c>
    </row>
    <row r="2656" spans="1:17" x14ac:dyDescent="0.25">
      <c r="A2656" t="s">
        <v>375</v>
      </c>
      <c r="B2656" t="s">
        <v>340</v>
      </c>
      <c r="C2656" t="s">
        <v>16</v>
      </c>
      <c r="D2656" t="s">
        <v>14</v>
      </c>
      <c r="E2656" t="s">
        <v>134</v>
      </c>
      <c r="F2656" t="s">
        <v>6</v>
      </c>
      <c r="G2656">
        <v>0</v>
      </c>
      <c r="H2656">
        <v>630714.82999999996</v>
      </c>
      <c r="I2656">
        <v>3672232.85</v>
      </c>
      <c r="J2656">
        <v>-68.91</v>
      </c>
      <c r="K2656">
        <v>-68.91</v>
      </c>
      <c r="L2656">
        <v>0</v>
      </c>
      <c r="M2656">
        <v>17051624</v>
      </c>
      <c r="N2656" t="s">
        <v>26</v>
      </c>
      <c r="O2656">
        <v>10</v>
      </c>
      <c r="P2656">
        <v>17</v>
      </c>
      <c r="Q2656">
        <v>5963</v>
      </c>
    </row>
    <row r="2657" spans="1:17" x14ac:dyDescent="0.25">
      <c r="A2657" t="s">
        <v>375</v>
      </c>
      <c r="B2657" t="s">
        <v>340</v>
      </c>
      <c r="C2657" t="s">
        <v>16</v>
      </c>
      <c r="D2657" t="s">
        <v>14</v>
      </c>
      <c r="E2657" t="s">
        <v>141</v>
      </c>
      <c r="F2657" t="s">
        <v>4</v>
      </c>
      <c r="G2657">
        <v>0</v>
      </c>
      <c r="H2657">
        <v>630423.97</v>
      </c>
      <c r="I2657">
        <v>3672375.09</v>
      </c>
      <c r="J2657">
        <v>-69.58</v>
      </c>
      <c r="K2657">
        <v>-69.58</v>
      </c>
      <c r="L2657">
        <v>0</v>
      </c>
      <c r="M2657">
        <v>17090224</v>
      </c>
      <c r="N2657" t="s">
        <v>26</v>
      </c>
      <c r="O2657">
        <v>10</v>
      </c>
      <c r="P2657">
        <v>17</v>
      </c>
      <c r="Q2657">
        <v>5963</v>
      </c>
    </row>
    <row r="2658" spans="1:17" x14ac:dyDescent="0.25">
      <c r="A2658" t="s">
        <v>375</v>
      </c>
      <c r="B2658" t="s">
        <v>340</v>
      </c>
      <c r="C2658" t="s">
        <v>16</v>
      </c>
      <c r="D2658" t="s">
        <v>14</v>
      </c>
      <c r="E2658" t="s">
        <v>141</v>
      </c>
      <c r="F2658" t="s">
        <v>6</v>
      </c>
      <c r="G2658">
        <v>0</v>
      </c>
      <c r="H2658">
        <v>630423.97</v>
      </c>
      <c r="I2658">
        <v>3672375.09</v>
      </c>
      <c r="J2658">
        <v>-69.58</v>
      </c>
      <c r="K2658">
        <v>-69.58</v>
      </c>
      <c r="L2658">
        <v>0</v>
      </c>
      <c r="M2658">
        <v>17072824</v>
      </c>
      <c r="N2658" t="s">
        <v>26</v>
      </c>
      <c r="O2658">
        <v>10</v>
      </c>
      <c r="P2658">
        <v>17</v>
      </c>
      <c r="Q2658">
        <v>5963</v>
      </c>
    </row>
    <row r="2659" spans="1:17" x14ac:dyDescent="0.25">
      <c r="A2659" t="s">
        <v>375</v>
      </c>
      <c r="B2659" t="s">
        <v>340</v>
      </c>
      <c r="C2659" t="s">
        <v>16</v>
      </c>
      <c r="D2659" t="s">
        <v>14</v>
      </c>
      <c r="E2659" t="s">
        <v>142</v>
      </c>
      <c r="F2659" t="s">
        <v>4</v>
      </c>
      <c r="G2659">
        <v>0</v>
      </c>
      <c r="H2659">
        <v>630423.97</v>
      </c>
      <c r="I2659">
        <v>3672375.09</v>
      </c>
      <c r="J2659">
        <v>-69.58</v>
      </c>
      <c r="K2659">
        <v>-69.58</v>
      </c>
      <c r="L2659">
        <v>0</v>
      </c>
      <c r="M2659">
        <v>17090224</v>
      </c>
      <c r="N2659" t="s">
        <v>26</v>
      </c>
      <c r="O2659">
        <v>10</v>
      </c>
      <c r="P2659">
        <v>17</v>
      </c>
      <c r="Q2659">
        <v>5963</v>
      </c>
    </row>
    <row r="2660" spans="1:17" x14ac:dyDescent="0.25">
      <c r="A2660" t="s">
        <v>375</v>
      </c>
      <c r="B2660" t="s">
        <v>340</v>
      </c>
      <c r="C2660" t="s">
        <v>16</v>
      </c>
      <c r="D2660" t="s">
        <v>14</v>
      </c>
      <c r="E2660" t="s">
        <v>142</v>
      </c>
      <c r="F2660" t="s">
        <v>6</v>
      </c>
      <c r="G2660">
        <v>0</v>
      </c>
      <c r="H2660">
        <v>630423.97</v>
      </c>
      <c r="I2660">
        <v>3672375.09</v>
      </c>
      <c r="J2660">
        <v>-69.58</v>
      </c>
      <c r="K2660">
        <v>-69.58</v>
      </c>
      <c r="L2660">
        <v>0</v>
      </c>
      <c r="M2660">
        <v>17072824</v>
      </c>
      <c r="N2660" t="s">
        <v>26</v>
      </c>
      <c r="O2660">
        <v>10</v>
      </c>
      <c r="P2660">
        <v>17</v>
      </c>
      <c r="Q2660">
        <v>5963</v>
      </c>
    </row>
    <row r="2661" spans="1:17" x14ac:dyDescent="0.25">
      <c r="A2661" t="s">
        <v>375</v>
      </c>
      <c r="B2661" t="s">
        <v>340</v>
      </c>
      <c r="C2661" t="s">
        <v>16</v>
      </c>
      <c r="D2661" t="s">
        <v>14</v>
      </c>
      <c r="E2661" t="s">
        <v>143</v>
      </c>
      <c r="F2661" t="s">
        <v>4</v>
      </c>
      <c r="G2661">
        <v>0</v>
      </c>
      <c r="H2661">
        <v>630423.97</v>
      </c>
      <c r="I2661">
        <v>3672375.09</v>
      </c>
      <c r="J2661">
        <v>-69.58</v>
      </c>
      <c r="K2661">
        <v>-69.58</v>
      </c>
      <c r="L2661">
        <v>0</v>
      </c>
      <c r="M2661">
        <v>17090224</v>
      </c>
      <c r="N2661" t="s">
        <v>26</v>
      </c>
      <c r="O2661">
        <v>10</v>
      </c>
      <c r="P2661">
        <v>17</v>
      </c>
      <c r="Q2661">
        <v>5963</v>
      </c>
    </row>
    <row r="2662" spans="1:17" x14ac:dyDescent="0.25">
      <c r="A2662" t="s">
        <v>375</v>
      </c>
      <c r="B2662" t="s">
        <v>340</v>
      </c>
      <c r="C2662" t="s">
        <v>16</v>
      </c>
      <c r="D2662" t="s">
        <v>14</v>
      </c>
      <c r="E2662" t="s">
        <v>143</v>
      </c>
      <c r="F2662" t="s">
        <v>6</v>
      </c>
      <c r="G2662">
        <v>0</v>
      </c>
      <c r="H2662">
        <v>630423.97</v>
      </c>
      <c r="I2662">
        <v>3672375.09</v>
      </c>
      <c r="J2662">
        <v>-69.58</v>
      </c>
      <c r="K2662">
        <v>-69.58</v>
      </c>
      <c r="L2662">
        <v>0</v>
      </c>
      <c r="M2662">
        <v>17072824</v>
      </c>
      <c r="N2662" t="s">
        <v>26</v>
      </c>
      <c r="O2662">
        <v>10</v>
      </c>
      <c r="P2662">
        <v>17</v>
      </c>
      <c r="Q2662">
        <v>5963</v>
      </c>
    </row>
    <row r="2663" spans="1:17" x14ac:dyDescent="0.25">
      <c r="A2663" t="s">
        <v>375</v>
      </c>
      <c r="B2663" t="s">
        <v>340</v>
      </c>
      <c r="C2663" t="s">
        <v>16</v>
      </c>
      <c r="D2663" t="s">
        <v>14</v>
      </c>
      <c r="E2663" t="s">
        <v>135</v>
      </c>
      <c r="F2663" t="s">
        <v>4</v>
      </c>
      <c r="G2663">
        <v>0</v>
      </c>
      <c r="H2663">
        <v>630399.73</v>
      </c>
      <c r="I2663">
        <v>3672375.09</v>
      </c>
      <c r="J2663">
        <v>-69.62</v>
      </c>
      <c r="K2663">
        <v>-69.62</v>
      </c>
      <c r="L2663">
        <v>0</v>
      </c>
      <c r="M2663">
        <v>17072824</v>
      </c>
      <c r="N2663" t="s">
        <v>26</v>
      </c>
      <c r="O2663">
        <v>10</v>
      </c>
      <c r="P2663">
        <v>17</v>
      </c>
      <c r="Q2663">
        <v>5963</v>
      </c>
    </row>
    <row r="2664" spans="1:17" x14ac:dyDescent="0.25">
      <c r="A2664" t="s">
        <v>375</v>
      </c>
      <c r="B2664" t="s">
        <v>340</v>
      </c>
      <c r="C2664" t="s">
        <v>16</v>
      </c>
      <c r="D2664" t="s">
        <v>14</v>
      </c>
      <c r="E2664" t="s">
        <v>135</v>
      </c>
      <c r="F2664" t="s">
        <v>6</v>
      </c>
      <c r="G2664">
        <v>0</v>
      </c>
      <c r="H2664">
        <v>630423.97</v>
      </c>
      <c r="I2664">
        <v>3672375.09</v>
      </c>
      <c r="J2664">
        <v>-69.58</v>
      </c>
      <c r="K2664">
        <v>-69.58</v>
      </c>
      <c r="L2664">
        <v>0</v>
      </c>
      <c r="M2664">
        <v>17072824</v>
      </c>
      <c r="N2664" t="s">
        <v>26</v>
      </c>
      <c r="O2664">
        <v>10</v>
      </c>
      <c r="P2664">
        <v>17</v>
      </c>
      <c r="Q2664">
        <v>5963</v>
      </c>
    </row>
    <row r="2665" spans="1:17" x14ac:dyDescent="0.25">
      <c r="A2665" t="s">
        <v>375</v>
      </c>
      <c r="B2665" t="s">
        <v>340</v>
      </c>
      <c r="C2665" t="s">
        <v>16</v>
      </c>
      <c r="D2665" t="s">
        <v>14</v>
      </c>
      <c r="E2665" t="s">
        <v>136</v>
      </c>
      <c r="F2665" t="s">
        <v>4</v>
      </c>
      <c r="G2665">
        <v>0</v>
      </c>
      <c r="H2665">
        <v>630399.73</v>
      </c>
      <c r="I2665">
        <v>3672375.09</v>
      </c>
      <c r="J2665">
        <v>-69.62</v>
      </c>
      <c r="K2665">
        <v>-69.62</v>
      </c>
      <c r="L2665">
        <v>0</v>
      </c>
      <c r="M2665">
        <v>17072824</v>
      </c>
      <c r="N2665" t="s">
        <v>26</v>
      </c>
      <c r="O2665">
        <v>10</v>
      </c>
      <c r="P2665">
        <v>17</v>
      </c>
      <c r="Q2665">
        <v>5963</v>
      </c>
    </row>
    <row r="2666" spans="1:17" x14ac:dyDescent="0.25">
      <c r="A2666" t="s">
        <v>375</v>
      </c>
      <c r="B2666" t="s">
        <v>340</v>
      </c>
      <c r="C2666" t="s">
        <v>16</v>
      </c>
      <c r="D2666" t="s">
        <v>14</v>
      </c>
      <c r="E2666" t="s">
        <v>136</v>
      </c>
      <c r="F2666" t="s">
        <v>6</v>
      </c>
      <c r="G2666">
        <v>0</v>
      </c>
      <c r="H2666">
        <v>630423.97</v>
      </c>
      <c r="I2666">
        <v>3672375.09</v>
      </c>
      <c r="J2666">
        <v>-69.58</v>
      </c>
      <c r="K2666">
        <v>-69.58</v>
      </c>
      <c r="L2666">
        <v>0</v>
      </c>
      <c r="M2666">
        <v>17072824</v>
      </c>
      <c r="N2666" t="s">
        <v>26</v>
      </c>
      <c r="O2666">
        <v>10</v>
      </c>
      <c r="P2666">
        <v>17</v>
      </c>
      <c r="Q2666">
        <v>5963</v>
      </c>
    </row>
    <row r="2667" spans="1:17" x14ac:dyDescent="0.25">
      <c r="A2667" t="s">
        <v>375</v>
      </c>
      <c r="B2667" t="s">
        <v>340</v>
      </c>
      <c r="C2667" t="s">
        <v>16</v>
      </c>
      <c r="D2667" t="s">
        <v>14</v>
      </c>
      <c r="E2667" t="s">
        <v>137</v>
      </c>
      <c r="F2667" t="s">
        <v>4</v>
      </c>
      <c r="G2667">
        <v>0</v>
      </c>
      <c r="H2667">
        <v>630399.73</v>
      </c>
      <c r="I2667">
        <v>3672375.09</v>
      </c>
      <c r="J2667">
        <v>-69.62</v>
      </c>
      <c r="K2667">
        <v>-69.62</v>
      </c>
      <c r="L2667">
        <v>0</v>
      </c>
      <c r="M2667">
        <v>17072824</v>
      </c>
      <c r="N2667" t="s">
        <v>26</v>
      </c>
      <c r="O2667">
        <v>10</v>
      </c>
      <c r="P2667">
        <v>17</v>
      </c>
      <c r="Q2667">
        <v>5963</v>
      </c>
    </row>
    <row r="2668" spans="1:17" x14ac:dyDescent="0.25">
      <c r="A2668" t="s">
        <v>375</v>
      </c>
      <c r="B2668" t="s">
        <v>340</v>
      </c>
      <c r="C2668" t="s">
        <v>16</v>
      </c>
      <c r="D2668" t="s">
        <v>14</v>
      </c>
      <c r="E2668" t="s">
        <v>137</v>
      </c>
      <c r="F2668" t="s">
        <v>6</v>
      </c>
      <c r="G2668">
        <v>0</v>
      </c>
      <c r="H2668">
        <v>630423.97</v>
      </c>
      <c r="I2668">
        <v>3672375.09</v>
      </c>
      <c r="J2668">
        <v>-69.58</v>
      </c>
      <c r="K2668">
        <v>-69.58</v>
      </c>
      <c r="L2668">
        <v>0</v>
      </c>
      <c r="M2668">
        <v>17072824</v>
      </c>
      <c r="N2668" t="s">
        <v>26</v>
      </c>
      <c r="O2668">
        <v>10</v>
      </c>
      <c r="P2668">
        <v>17</v>
      </c>
      <c r="Q2668">
        <v>5963</v>
      </c>
    </row>
    <row r="2669" spans="1:17" x14ac:dyDescent="0.25">
      <c r="A2669" t="s">
        <v>375</v>
      </c>
      <c r="B2669" t="s">
        <v>340</v>
      </c>
      <c r="C2669" t="s">
        <v>16</v>
      </c>
      <c r="D2669" t="s">
        <v>14</v>
      </c>
      <c r="E2669" t="s">
        <v>138</v>
      </c>
      <c r="F2669" t="s">
        <v>4</v>
      </c>
      <c r="G2669">
        <v>0</v>
      </c>
      <c r="H2669">
        <v>630399.73</v>
      </c>
      <c r="I2669">
        <v>3672375.09</v>
      </c>
      <c r="J2669">
        <v>-69.62</v>
      </c>
      <c r="K2669">
        <v>-69.62</v>
      </c>
      <c r="L2669">
        <v>0</v>
      </c>
      <c r="M2669">
        <v>17072824</v>
      </c>
      <c r="N2669" t="s">
        <v>26</v>
      </c>
      <c r="O2669">
        <v>10</v>
      </c>
      <c r="P2669">
        <v>17</v>
      </c>
      <c r="Q2669">
        <v>5963</v>
      </c>
    </row>
    <row r="2670" spans="1:17" x14ac:dyDescent="0.25">
      <c r="A2670" t="s">
        <v>375</v>
      </c>
      <c r="B2670" t="s">
        <v>340</v>
      </c>
      <c r="C2670" t="s">
        <v>16</v>
      </c>
      <c r="D2670" t="s">
        <v>14</v>
      </c>
      <c r="E2670" t="s">
        <v>138</v>
      </c>
      <c r="F2670" t="s">
        <v>6</v>
      </c>
      <c r="G2670">
        <v>0</v>
      </c>
      <c r="H2670">
        <v>630399.73</v>
      </c>
      <c r="I2670">
        <v>3672375.09</v>
      </c>
      <c r="J2670">
        <v>-69.62</v>
      </c>
      <c r="K2670">
        <v>-69.62</v>
      </c>
      <c r="L2670">
        <v>0</v>
      </c>
      <c r="M2670">
        <v>17090224</v>
      </c>
      <c r="N2670" t="s">
        <v>26</v>
      </c>
      <c r="O2670">
        <v>10</v>
      </c>
      <c r="P2670">
        <v>17</v>
      </c>
      <c r="Q2670">
        <v>5963</v>
      </c>
    </row>
    <row r="2671" spans="1:17" x14ac:dyDescent="0.25">
      <c r="A2671" t="s">
        <v>375</v>
      </c>
      <c r="B2671" t="s">
        <v>340</v>
      </c>
      <c r="C2671" t="s">
        <v>16</v>
      </c>
      <c r="D2671" t="s">
        <v>14</v>
      </c>
      <c r="E2671" t="s">
        <v>139</v>
      </c>
      <c r="F2671" t="s">
        <v>4</v>
      </c>
      <c r="G2671">
        <v>0</v>
      </c>
      <c r="H2671">
        <v>630399.73</v>
      </c>
      <c r="I2671">
        <v>3672375.09</v>
      </c>
      <c r="J2671">
        <v>-69.62</v>
      </c>
      <c r="K2671">
        <v>-69.62</v>
      </c>
      <c r="L2671">
        <v>0</v>
      </c>
      <c r="M2671">
        <v>17072824</v>
      </c>
      <c r="N2671" t="s">
        <v>26</v>
      </c>
      <c r="O2671">
        <v>10</v>
      </c>
      <c r="P2671">
        <v>17</v>
      </c>
      <c r="Q2671">
        <v>5963</v>
      </c>
    </row>
    <row r="2672" spans="1:17" x14ac:dyDescent="0.25">
      <c r="A2672" t="s">
        <v>375</v>
      </c>
      <c r="B2672" t="s">
        <v>340</v>
      </c>
      <c r="C2672" t="s">
        <v>16</v>
      </c>
      <c r="D2672" t="s">
        <v>14</v>
      </c>
      <c r="E2672" t="s">
        <v>139</v>
      </c>
      <c r="F2672" t="s">
        <v>6</v>
      </c>
      <c r="G2672">
        <v>0</v>
      </c>
      <c r="H2672">
        <v>630399.73</v>
      </c>
      <c r="I2672">
        <v>3672375.09</v>
      </c>
      <c r="J2672">
        <v>-69.62</v>
      </c>
      <c r="K2672">
        <v>-69.62</v>
      </c>
      <c r="L2672">
        <v>0</v>
      </c>
      <c r="M2672">
        <v>17090224</v>
      </c>
      <c r="N2672" t="s">
        <v>26</v>
      </c>
      <c r="O2672">
        <v>10</v>
      </c>
      <c r="P2672">
        <v>17</v>
      </c>
      <c r="Q2672">
        <v>5963</v>
      </c>
    </row>
    <row r="2673" spans="1:17" x14ac:dyDescent="0.25">
      <c r="A2673" t="s">
        <v>375</v>
      </c>
      <c r="B2673" t="s">
        <v>340</v>
      </c>
      <c r="C2673" t="s">
        <v>16</v>
      </c>
      <c r="D2673" t="s">
        <v>14</v>
      </c>
      <c r="E2673" t="s">
        <v>140</v>
      </c>
      <c r="F2673" t="s">
        <v>4</v>
      </c>
      <c r="G2673">
        <v>0</v>
      </c>
      <c r="H2673">
        <v>630399.73</v>
      </c>
      <c r="I2673">
        <v>3672375.09</v>
      </c>
      <c r="J2673">
        <v>-69.62</v>
      </c>
      <c r="K2673">
        <v>-69.62</v>
      </c>
      <c r="L2673">
        <v>0</v>
      </c>
      <c r="M2673">
        <v>17072824</v>
      </c>
      <c r="N2673" t="s">
        <v>26</v>
      </c>
      <c r="O2673">
        <v>10</v>
      </c>
      <c r="P2673">
        <v>17</v>
      </c>
      <c r="Q2673">
        <v>5963</v>
      </c>
    </row>
    <row r="2674" spans="1:17" x14ac:dyDescent="0.25">
      <c r="A2674" t="s">
        <v>375</v>
      </c>
      <c r="B2674" t="s">
        <v>340</v>
      </c>
      <c r="C2674" t="s">
        <v>16</v>
      </c>
      <c r="D2674" t="s">
        <v>14</v>
      </c>
      <c r="E2674" t="s">
        <v>140</v>
      </c>
      <c r="F2674" t="s">
        <v>6</v>
      </c>
      <c r="G2674">
        <v>0</v>
      </c>
      <c r="H2674">
        <v>630399.73</v>
      </c>
      <c r="I2674">
        <v>3672375.09</v>
      </c>
      <c r="J2674">
        <v>-69.62</v>
      </c>
      <c r="K2674">
        <v>-69.62</v>
      </c>
      <c r="L2674">
        <v>0</v>
      </c>
      <c r="M2674">
        <v>17090224</v>
      </c>
      <c r="N2674" t="s">
        <v>26</v>
      </c>
      <c r="O2674">
        <v>10</v>
      </c>
      <c r="P2674">
        <v>17</v>
      </c>
      <c r="Q2674">
        <v>5963</v>
      </c>
    </row>
    <row r="2675" spans="1:17" x14ac:dyDescent="0.25">
      <c r="A2675" t="s">
        <v>375</v>
      </c>
      <c r="B2675" t="s">
        <v>341</v>
      </c>
      <c r="C2675" t="s">
        <v>16</v>
      </c>
      <c r="D2675" t="s">
        <v>12</v>
      </c>
      <c r="E2675" t="s">
        <v>3</v>
      </c>
      <c r="F2675" t="s">
        <v>4</v>
      </c>
      <c r="G2675">
        <v>0</v>
      </c>
      <c r="H2675">
        <v>630714.82999999996</v>
      </c>
      <c r="I2675">
        <v>3672280.26</v>
      </c>
      <c r="J2675">
        <v>-68.94</v>
      </c>
      <c r="K2675">
        <v>-68.94</v>
      </c>
      <c r="L2675">
        <v>0</v>
      </c>
      <c r="M2675" t="s">
        <v>376</v>
      </c>
      <c r="N2675" t="s">
        <v>26</v>
      </c>
      <c r="O2675">
        <v>10</v>
      </c>
      <c r="P2675">
        <v>17</v>
      </c>
      <c r="Q2675">
        <v>5963</v>
      </c>
    </row>
    <row r="2676" spans="1:17" x14ac:dyDescent="0.25">
      <c r="A2676" t="s">
        <v>375</v>
      </c>
      <c r="B2676" t="s">
        <v>341</v>
      </c>
      <c r="C2676" t="s">
        <v>16</v>
      </c>
      <c r="D2676" t="s">
        <v>12</v>
      </c>
      <c r="E2676" t="s">
        <v>255</v>
      </c>
      <c r="F2676" t="s">
        <v>4</v>
      </c>
      <c r="G2676">
        <v>0</v>
      </c>
      <c r="H2676">
        <v>630714.82999999996</v>
      </c>
      <c r="I2676">
        <v>3672280.26</v>
      </c>
      <c r="J2676">
        <v>-68.94</v>
      </c>
      <c r="K2676">
        <v>-68.94</v>
      </c>
      <c r="L2676">
        <v>0</v>
      </c>
      <c r="M2676" t="s">
        <v>376</v>
      </c>
      <c r="N2676" t="s">
        <v>26</v>
      </c>
      <c r="O2676">
        <v>10</v>
      </c>
      <c r="P2676">
        <v>17</v>
      </c>
      <c r="Q2676">
        <v>5963</v>
      </c>
    </row>
    <row r="2677" spans="1:17" x14ac:dyDescent="0.25">
      <c r="A2677" t="s">
        <v>375</v>
      </c>
      <c r="B2677" t="s">
        <v>341</v>
      </c>
      <c r="C2677" t="s">
        <v>16</v>
      </c>
      <c r="D2677" t="s">
        <v>12</v>
      </c>
      <c r="E2677" t="s">
        <v>7</v>
      </c>
      <c r="F2677" t="s">
        <v>4</v>
      </c>
      <c r="G2677">
        <v>0</v>
      </c>
      <c r="H2677">
        <v>630714.82999999996</v>
      </c>
      <c r="I2677">
        <v>3672280.26</v>
      </c>
      <c r="J2677">
        <v>-68.94</v>
      </c>
      <c r="K2677">
        <v>-68.94</v>
      </c>
      <c r="L2677">
        <v>0</v>
      </c>
      <c r="M2677" t="s">
        <v>376</v>
      </c>
      <c r="N2677" t="s">
        <v>26</v>
      </c>
      <c r="O2677">
        <v>10</v>
      </c>
      <c r="P2677">
        <v>17</v>
      </c>
      <c r="Q2677">
        <v>5963</v>
      </c>
    </row>
    <row r="2678" spans="1:17" x14ac:dyDescent="0.25">
      <c r="A2678" t="s">
        <v>375</v>
      </c>
      <c r="B2678" t="s">
        <v>341</v>
      </c>
      <c r="C2678" t="s">
        <v>16</v>
      </c>
      <c r="D2678" t="s">
        <v>12</v>
      </c>
      <c r="E2678" t="s">
        <v>252</v>
      </c>
      <c r="F2678" t="s">
        <v>4</v>
      </c>
      <c r="G2678">
        <v>0</v>
      </c>
      <c r="H2678">
        <v>630423.97</v>
      </c>
      <c r="I2678">
        <v>3672375.09</v>
      </c>
      <c r="J2678">
        <v>-69.58</v>
      </c>
      <c r="K2678">
        <v>-69.58</v>
      </c>
      <c r="L2678">
        <v>0</v>
      </c>
      <c r="M2678" t="s">
        <v>376</v>
      </c>
      <c r="N2678" t="s">
        <v>26</v>
      </c>
      <c r="O2678">
        <v>10</v>
      </c>
      <c r="P2678">
        <v>17</v>
      </c>
      <c r="Q2678">
        <v>5963</v>
      </c>
    </row>
    <row r="2679" spans="1:17" x14ac:dyDescent="0.25">
      <c r="A2679" t="s">
        <v>375</v>
      </c>
      <c r="B2679" t="s">
        <v>341</v>
      </c>
      <c r="C2679" t="s">
        <v>16</v>
      </c>
      <c r="D2679" t="s">
        <v>12</v>
      </c>
      <c r="E2679" t="s">
        <v>253</v>
      </c>
      <c r="F2679" t="s">
        <v>4</v>
      </c>
      <c r="G2679">
        <v>0</v>
      </c>
      <c r="H2679">
        <v>630714.82999999996</v>
      </c>
      <c r="I2679">
        <v>3672303.97</v>
      </c>
      <c r="J2679">
        <v>-68.959999999999994</v>
      </c>
      <c r="K2679">
        <v>-68.959999999999994</v>
      </c>
      <c r="L2679">
        <v>0</v>
      </c>
      <c r="M2679" t="s">
        <v>376</v>
      </c>
      <c r="N2679" t="s">
        <v>26</v>
      </c>
      <c r="O2679">
        <v>10</v>
      </c>
      <c r="P2679">
        <v>17</v>
      </c>
      <c r="Q2679">
        <v>5963</v>
      </c>
    </row>
    <row r="2680" spans="1:17" x14ac:dyDescent="0.25">
      <c r="A2680" t="s">
        <v>375</v>
      </c>
      <c r="B2680" t="s">
        <v>341</v>
      </c>
      <c r="C2680" t="s">
        <v>16</v>
      </c>
      <c r="D2680" t="s">
        <v>12</v>
      </c>
      <c r="E2680" t="s">
        <v>254</v>
      </c>
      <c r="F2680" t="s">
        <v>4</v>
      </c>
      <c r="G2680">
        <v>0</v>
      </c>
      <c r="H2680">
        <v>630714.82999999996</v>
      </c>
      <c r="I2680">
        <v>3672280.26</v>
      </c>
      <c r="J2680">
        <v>-68.94</v>
      </c>
      <c r="K2680">
        <v>-68.94</v>
      </c>
      <c r="L2680">
        <v>0</v>
      </c>
      <c r="M2680" t="s">
        <v>376</v>
      </c>
      <c r="N2680" t="s">
        <v>26</v>
      </c>
      <c r="O2680">
        <v>10</v>
      </c>
      <c r="P2680">
        <v>17</v>
      </c>
      <c r="Q2680">
        <v>5963</v>
      </c>
    </row>
    <row r="2681" spans="1:17" x14ac:dyDescent="0.25">
      <c r="A2681" t="s">
        <v>375</v>
      </c>
      <c r="B2681" t="s">
        <v>341</v>
      </c>
      <c r="C2681" t="s">
        <v>16</v>
      </c>
      <c r="D2681" t="s">
        <v>12</v>
      </c>
      <c r="E2681" t="s">
        <v>256</v>
      </c>
      <c r="F2681" t="s">
        <v>4</v>
      </c>
      <c r="G2681">
        <v>0</v>
      </c>
      <c r="H2681">
        <v>630714.82999999996</v>
      </c>
      <c r="I2681">
        <v>3672232.85</v>
      </c>
      <c r="J2681">
        <v>-68.91</v>
      </c>
      <c r="K2681">
        <v>-68.91</v>
      </c>
      <c r="L2681">
        <v>0</v>
      </c>
      <c r="M2681" t="s">
        <v>376</v>
      </c>
      <c r="N2681" t="s">
        <v>26</v>
      </c>
      <c r="O2681">
        <v>10</v>
      </c>
      <c r="P2681">
        <v>17</v>
      </c>
      <c r="Q2681">
        <v>5963</v>
      </c>
    </row>
    <row r="2682" spans="1:17" x14ac:dyDescent="0.25">
      <c r="A2682" t="s">
        <v>375</v>
      </c>
      <c r="B2682" t="s">
        <v>341</v>
      </c>
      <c r="C2682" t="s">
        <v>16</v>
      </c>
      <c r="D2682" t="s">
        <v>12</v>
      </c>
      <c r="E2682" t="s">
        <v>134</v>
      </c>
      <c r="F2682" t="s">
        <v>4</v>
      </c>
      <c r="G2682">
        <v>0</v>
      </c>
      <c r="H2682">
        <v>630714.82999999996</v>
      </c>
      <c r="I2682">
        <v>3672232.85</v>
      </c>
      <c r="J2682">
        <v>-68.91</v>
      </c>
      <c r="K2682">
        <v>-68.91</v>
      </c>
      <c r="L2682">
        <v>0</v>
      </c>
      <c r="M2682" t="s">
        <v>376</v>
      </c>
      <c r="N2682" t="s">
        <v>26</v>
      </c>
      <c r="O2682">
        <v>10</v>
      </c>
      <c r="P2682">
        <v>17</v>
      </c>
      <c r="Q2682">
        <v>5963</v>
      </c>
    </row>
    <row r="2683" spans="1:17" x14ac:dyDescent="0.25">
      <c r="A2683" t="s">
        <v>375</v>
      </c>
      <c r="B2683" t="s">
        <v>341</v>
      </c>
      <c r="C2683" t="s">
        <v>16</v>
      </c>
      <c r="D2683" t="s">
        <v>12</v>
      </c>
      <c r="E2683" t="s">
        <v>141</v>
      </c>
      <c r="F2683" t="s">
        <v>4</v>
      </c>
      <c r="G2683">
        <v>0</v>
      </c>
      <c r="H2683">
        <v>630423.97</v>
      </c>
      <c r="I2683">
        <v>3672375.09</v>
      </c>
      <c r="J2683">
        <v>-69.58</v>
      </c>
      <c r="K2683">
        <v>-69.58</v>
      </c>
      <c r="L2683">
        <v>0</v>
      </c>
      <c r="M2683" t="s">
        <v>376</v>
      </c>
      <c r="N2683" t="s">
        <v>26</v>
      </c>
      <c r="O2683">
        <v>10</v>
      </c>
      <c r="P2683">
        <v>17</v>
      </c>
      <c r="Q2683">
        <v>5963</v>
      </c>
    </row>
    <row r="2684" spans="1:17" x14ac:dyDescent="0.25">
      <c r="A2684" t="s">
        <v>375</v>
      </c>
      <c r="B2684" t="s">
        <v>341</v>
      </c>
      <c r="C2684" t="s">
        <v>16</v>
      </c>
      <c r="D2684" t="s">
        <v>12</v>
      </c>
      <c r="E2684" t="s">
        <v>142</v>
      </c>
      <c r="F2684" t="s">
        <v>4</v>
      </c>
      <c r="G2684">
        <v>0</v>
      </c>
      <c r="H2684">
        <v>630423.97</v>
      </c>
      <c r="I2684">
        <v>3672375.09</v>
      </c>
      <c r="J2684">
        <v>-69.58</v>
      </c>
      <c r="K2684">
        <v>-69.58</v>
      </c>
      <c r="L2684">
        <v>0</v>
      </c>
      <c r="M2684" t="s">
        <v>376</v>
      </c>
      <c r="N2684" t="s">
        <v>26</v>
      </c>
      <c r="O2684">
        <v>10</v>
      </c>
      <c r="P2684">
        <v>17</v>
      </c>
      <c r="Q2684">
        <v>5963</v>
      </c>
    </row>
    <row r="2685" spans="1:17" x14ac:dyDescent="0.25">
      <c r="A2685" t="s">
        <v>375</v>
      </c>
      <c r="B2685" t="s">
        <v>341</v>
      </c>
      <c r="C2685" t="s">
        <v>16</v>
      </c>
      <c r="D2685" t="s">
        <v>12</v>
      </c>
      <c r="E2685" t="s">
        <v>143</v>
      </c>
      <c r="F2685" t="s">
        <v>4</v>
      </c>
      <c r="G2685">
        <v>0</v>
      </c>
      <c r="H2685">
        <v>630714.82999999996</v>
      </c>
      <c r="I2685">
        <v>3672303.97</v>
      </c>
      <c r="J2685">
        <v>-68.959999999999994</v>
      </c>
      <c r="K2685">
        <v>-68.959999999999994</v>
      </c>
      <c r="L2685">
        <v>0</v>
      </c>
      <c r="M2685" t="s">
        <v>376</v>
      </c>
      <c r="N2685" t="s">
        <v>26</v>
      </c>
      <c r="O2685">
        <v>10</v>
      </c>
      <c r="P2685">
        <v>17</v>
      </c>
      <c r="Q2685">
        <v>5963</v>
      </c>
    </row>
    <row r="2686" spans="1:17" x14ac:dyDescent="0.25">
      <c r="A2686" t="s">
        <v>375</v>
      </c>
      <c r="B2686" t="s">
        <v>341</v>
      </c>
      <c r="C2686" t="s">
        <v>16</v>
      </c>
      <c r="D2686" t="s">
        <v>12</v>
      </c>
      <c r="E2686" t="s">
        <v>135</v>
      </c>
      <c r="F2686" t="s">
        <v>4</v>
      </c>
      <c r="G2686">
        <v>0</v>
      </c>
      <c r="H2686">
        <v>630714.82999999996</v>
      </c>
      <c r="I2686">
        <v>3672303.97</v>
      </c>
      <c r="J2686">
        <v>-68.959999999999994</v>
      </c>
      <c r="K2686">
        <v>-68.959999999999994</v>
      </c>
      <c r="L2686">
        <v>0</v>
      </c>
      <c r="M2686" t="s">
        <v>376</v>
      </c>
      <c r="N2686" t="s">
        <v>26</v>
      </c>
      <c r="O2686">
        <v>10</v>
      </c>
      <c r="P2686">
        <v>17</v>
      </c>
      <c r="Q2686">
        <v>5963</v>
      </c>
    </row>
    <row r="2687" spans="1:17" x14ac:dyDescent="0.25">
      <c r="A2687" t="s">
        <v>375</v>
      </c>
      <c r="B2687" t="s">
        <v>341</v>
      </c>
      <c r="C2687" t="s">
        <v>16</v>
      </c>
      <c r="D2687" t="s">
        <v>12</v>
      </c>
      <c r="E2687" t="s">
        <v>136</v>
      </c>
      <c r="F2687" t="s">
        <v>4</v>
      </c>
      <c r="G2687">
        <v>0</v>
      </c>
      <c r="H2687">
        <v>630714.82999999996</v>
      </c>
      <c r="I2687">
        <v>3672303.97</v>
      </c>
      <c r="J2687">
        <v>-68.959999999999994</v>
      </c>
      <c r="K2687">
        <v>-68.959999999999994</v>
      </c>
      <c r="L2687">
        <v>0</v>
      </c>
      <c r="M2687" t="s">
        <v>376</v>
      </c>
      <c r="N2687" t="s">
        <v>26</v>
      </c>
      <c r="O2687">
        <v>10</v>
      </c>
      <c r="P2687">
        <v>17</v>
      </c>
      <c r="Q2687">
        <v>5963</v>
      </c>
    </row>
    <row r="2688" spans="1:17" x14ac:dyDescent="0.25">
      <c r="A2688" t="s">
        <v>375</v>
      </c>
      <c r="B2688" t="s">
        <v>341</v>
      </c>
      <c r="C2688" t="s">
        <v>16</v>
      </c>
      <c r="D2688" t="s">
        <v>12</v>
      </c>
      <c r="E2688" t="s">
        <v>137</v>
      </c>
      <c r="F2688" t="s">
        <v>4</v>
      </c>
      <c r="G2688">
        <v>0</v>
      </c>
      <c r="H2688">
        <v>630714.82999999996</v>
      </c>
      <c r="I2688">
        <v>3672303.97</v>
      </c>
      <c r="J2688">
        <v>-68.959999999999994</v>
      </c>
      <c r="K2688">
        <v>-68.959999999999994</v>
      </c>
      <c r="L2688">
        <v>0</v>
      </c>
      <c r="M2688" t="s">
        <v>376</v>
      </c>
      <c r="N2688" t="s">
        <v>26</v>
      </c>
      <c r="O2688">
        <v>10</v>
      </c>
      <c r="P2688">
        <v>17</v>
      </c>
      <c r="Q2688">
        <v>5963</v>
      </c>
    </row>
    <row r="2689" spans="1:17" x14ac:dyDescent="0.25">
      <c r="A2689" t="s">
        <v>375</v>
      </c>
      <c r="B2689" t="s">
        <v>341</v>
      </c>
      <c r="C2689" t="s">
        <v>16</v>
      </c>
      <c r="D2689" t="s">
        <v>12</v>
      </c>
      <c r="E2689" t="s">
        <v>138</v>
      </c>
      <c r="F2689" t="s">
        <v>4</v>
      </c>
      <c r="G2689">
        <v>0</v>
      </c>
      <c r="H2689">
        <v>630714.82999999996</v>
      </c>
      <c r="I2689">
        <v>3672280.26</v>
      </c>
      <c r="J2689">
        <v>-68.94</v>
      </c>
      <c r="K2689">
        <v>-68.94</v>
      </c>
      <c r="L2689">
        <v>0</v>
      </c>
      <c r="M2689" t="s">
        <v>376</v>
      </c>
      <c r="N2689" t="s">
        <v>26</v>
      </c>
      <c r="O2689">
        <v>10</v>
      </c>
      <c r="P2689">
        <v>17</v>
      </c>
      <c r="Q2689">
        <v>5963</v>
      </c>
    </row>
    <row r="2690" spans="1:17" x14ac:dyDescent="0.25">
      <c r="A2690" t="s">
        <v>375</v>
      </c>
      <c r="B2690" t="s">
        <v>341</v>
      </c>
      <c r="C2690" t="s">
        <v>16</v>
      </c>
      <c r="D2690" t="s">
        <v>12</v>
      </c>
      <c r="E2690" t="s">
        <v>139</v>
      </c>
      <c r="F2690" t="s">
        <v>4</v>
      </c>
      <c r="G2690">
        <v>0</v>
      </c>
      <c r="H2690">
        <v>630714.82999999996</v>
      </c>
      <c r="I2690">
        <v>3672280.26</v>
      </c>
      <c r="J2690">
        <v>-68.94</v>
      </c>
      <c r="K2690">
        <v>-68.94</v>
      </c>
      <c r="L2690">
        <v>0</v>
      </c>
      <c r="M2690" t="s">
        <v>376</v>
      </c>
      <c r="N2690" t="s">
        <v>26</v>
      </c>
      <c r="O2690">
        <v>10</v>
      </c>
      <c r="P2690">
        <v>17</v>
      </c>
      <c r="Q2690">
        <v>5963</v>
      </c>
    </row>
    <row r="2691" spans="1:17" x14ac:dyDescent="0.25">
      <c r="A2691" t="s">
        <v>375</v>
      </c>
      <c r="B2691" t="s">
        <v>341</v>
      </c>
      <c r="C2691" t="s">
        <v>16</v>
      </c>
      <c r="D2691" t="s">
        <v>12</v>
      </c>
      <c r="E2691" t="s">
        <v>140</v>
      </c>
      <c r="F2691" t="s">
        <v>4</v>
      </c>
      <c r="G2691">
        <v>0</v>
      </c>
      <c r="H2691">
        <v>630714.82999999996</v>
      </c>
      <c r="I2691">
        <v>3672280.26</v>
      </c>
      <c r="J2691">
        <v>-68.94</v>
      </c>
      <c r="K2691">
        <v>-68.94</v>
      </c>
      <c r="L2691">
        <v>0</v>
      </c>
      <c r="M2691" t="s">
        <v>376</v>
      </c>
      <c r="N2691" t="s">
        <v>26</v>
      </c>
      <c r="O2691">
        <v>10</v>
      </c>
      <c r="P2691">
        <v>17</v>
      </c>
      <c r="Q2691">
        <v>5963</v>
      </c>
    </row>
    <row r="2692" spans="1:17" x14ac:dyDescent="0.25">
      <c r="A2692" t="s">
        <v>375</v>
      </c>
      <c r="B2692" t="s">
        <v>342</v>
      </c>
      <c r="C2692" t="s">
        <v>1</v>
      </c>
      <c r="D2692" t="s">
        <v>2</v>
      </c>
      <c r="E2692" t="s">
        <v>3</v>
      </c>
      <c r="F2692" t="s">
        <v>4</v>
      </c>
      <c r="G2692">
        <v>1358.5999099999999</v>
      </c>
      <c r="H2692">
        <v>630485.19999999995</v>
      </c>
      <c r="I2692">
        <v>3672380.53</v>
      </c>
      <c r="J2692">
        <v>-69.47</v>
      </c>
      <c r="K2692">
        <v>-69.47</v>
      </c>
      <c r="L2692">
        <v>0</v>
      </c>
      <c r="M2692">
        <v>18070904</v>
      </c>
      <c r="N2692" t="s">
        <v>27</v>
      </c>
      <c r="O2692">
        <v>10</v>
      </c>
      <c r="P2692">
        <v>17</v>
      </c>
      <c r="Q2692">
        <v>5963</v>
      </c>
    </row>
    <row r="2693" spans="1:17" x14ac:dyDescent="0.25">
      <c r="A2693" t="s">
        <v>375</v>
      </c>
      <c r="B2693" t="s">
        <v>342</v>
      </c>
      <c r="C2693" t="s">
        <v>1</v>
      </c>
      <c r="D2693" t="s">
        <v>2</v>
      </c>
      <c r="E2693" t="s">
        <v>3</v>
      </c>
      <c r="F2693" t="s">
        <v>6</v>
      </c>
      <c r="G2693">
        <v>1312.34268</v>
      </c>
      <c r="H2693">
        <v>630448.19999999995</v>
      </c>
      <c r="I2693">
        <v>3672375.09</v>
      </c>
      <c r="J2693">
        <v>-69.53</v>
      </c>
      <c r="K2693">
        <v>-69.53</v>
      </c>
      <c r="L2693">
        <v>0</v>
      </c>
      <c r="M2693">
        <v>18071721</v>
      </c>
      <c r="N2693" t="s">
        <v>27</v>
      </c>
      <c r="O2693">
        <v>10</v>
      </c>
      <c r="P2693">
        <v>17</v>
      </c>
      <c r="Q2693">
        <v>5963</v>
      </c>
    </row>
    <row r="2694" spans="1:17" x14ac:dyDescent="0.25">
      <c r="A2694" t="s">
        <v>375</v>
      </c>
      <c r="B2694" t="s">
        <v>342</v>
      </c>
      <c r="C2694" t="s">
        <v>1</v>
      </c>
      <c r="D2694" t="s">
        <v>2</v>
      </c>
      <c r="E2694" t="s">
        <v>255</v>
      </c>
      <c r="F2694" t="s">
        <v>4</v>
      </c>
      <c r="G2694">
        <v>1358.5999099999999</v>
      </c>
      <c r="H2694">
        <v>630485.19999999995</v>
      </c>
      <c r="I2694">
        <v>3672380.53</v>
      </c>
      <c r="J2694">
        <v>-69.47</v>
      </c>
      <c r="K2694">
        <v>-69.47</v>
      </c>
      <c r="L2694">
        <v>0</v>
      </c>
      <c r="M2694">
        <v>18070904</v>
      </c>
      <c r="N2694" t="s">
        <v>27</v>
      </c>
      <c r="O2694">
        <v>10</v>
      </c>
      <c r="P2694">
        <v>17</v>
      </c>
      <c r="Q2694">
        <v>5963</v>
      </c>
    </row>
    <row r="2695" spans="1:17" x14ac:dyDescent="0.25">
      <c r="A2695" t="s">
        <v>375</v>
      </c>
      <c r="B2695" t="s">
        <v>342</v>
      </c>
      <c r="C2695" t="s">
        <v>1</v>
      </c>
      <c r="D2695" t="s">
        <v>2</v>
      </c>
      <c r="E2695" t="s">
        <v>255</v>
      </c>
      <c r="F2695" t="s">
        <v>6</v>
      </c>
      <c r="G2695">
        <v>1312.34268</v>
      </c>
      <c r="H2695">
        <v>630448.19999999995</v>
      </c>
      <c r="I2695">
        <v>3672375.09</v>
      </c>
      <c r="J2695">
        <v>-69.53</v>
      </c>
      <c r="K2695">
        <v>-69.53</v>
      </c>
      <c r="L2695">
        <v>0</v>
      </c>
      <c r="M2695">
        <v>18071721</v>
      </c>
      <c r="N2695" t="s">
        <v>27</v>
      </c>
      <c r="O2695">
        <v>10</v>
      </c>
      <c r="P2695">
        <v>17</v>
      </c>
      <c r="Q2695">
        <v>5963</v>
      </c>
    </row>
    <row r="2696" spans="1:17" x14ac:dyDescent="0.25">
      <c r="A2696" t="s">
        <v>375</v>
      </c>
      <c r="B2696" t="s">
        <v>342</v>
      </c>
      <c r="C2696" t="s">
        <v>1</v>
      </c>
      <c r="D2696" t="s">
        <v>2</v>
      </c>
      <c r="E2696" t="s">
        <v>7</v>
      </c>
      <c r="F2696" t="s">
        <v>4</v>
      </c>
      <c r="G2696">
        <v>1358.5999099999999</v>
      </c>
      <c r="H2696">
        <v>630485.19999999995</v>
      </c>
      <c r="I2696">
        <v>3672380.53</v>
      </c>
      <c r="J2696">
        <v>-69.47</v>
      </c>
      <c r="K2696">
        <v>-69.47</v>
      </c>
      <c r="L2696">
        <v>0</v>
      </c>
      <c r="M2696">
        <v>18070904</v>
      </c>
      <c r="N2696" t="s">
        <v>27</v>
      </c>
      <c r="O2696">
        <v>10</v>
      </c>
      <c r="P2696">
        <v>17</v>
      </c>
      <c r="Q2696">
        <v>5963</v>
      </c>
    </row>
    <row r="2697" spans="1:17" x14ac:dyDescent="0.25">
      <c r="A2697" t="s">
        <v>375</v>
      </c>
      <c r="B2697" t="s">
        <v>342</v>
      </c>
      <c r="C2697" t="s">
        <v>1</v>
      </c>
      <c r="D2697" t="s">
        <v>2</v>
      </c>
      <c r="E2697" t="s">
        <v>7</v>
      </c>
      <c r="F2697" t="s">
        <v>6</v>
      </c>
      <c r="G2697">
        <v>1312.34268</v>
      </c>
      <c r="H2697">
        <v>630448.19999999995</v>
      </c>
      <c r="I2697">
        <v>3672375.09</v>
      </c>
      <c r="J2697">
        <v>-69.53</v>
      </c>
      <c r="K2697">
        <v>-69.53</v>
      </c>
      <c r="L2697">
        <v>0</v>
      </c>
      <c r="M2697">
        <v>18071721</v>
      </c>
      <c r="N2697" t="s">
        <v>27</v>
      </c>
      <c r="O2697">
        <v>10</v>
      </c>
      <c r="P2697">
        <v>17</v>
      </c>
      <c r="Q2697">
        <v>5963</v>
      </c>
    </row>
    <row r="2698" spans="1:17" x14ac:dyDescent="0.25">
      <c r="A2698" t="s">
        <v>375</v>
      </c>
      <c r="B2698" t="s">
        <v>342</v>
      </c>
      <c r="C2698" t="s">
        <v>1</v>
      </c>
      <c r="D2698" t="s">
        <v>2</v>
      </c>
      <c r="E2698" t="s">
        <v>252</v>
      </c>
      <c r="F2698" t="s">
        <v>4</v>
      </c>
      <c r="G2698">
        <v>582.81742999999994</v>
      </c>
      <c r="H2698">
        <v>630448.19999999995</v>
      </c>
      <c r="I2698">
        <v>3672375.09</v>
      </c>
      <c r="J2698">
        <v>-69.53</v>
      </c>
      <c r="K2698">
        <v>-69.53</v>
      </c>
      <c r="L2698">
        <v>0</v>
      </c>
      <c r="M2698">
        <v>18091920</v>
      </c>
      <c r="N2698" t="s">
        <v>27</v>
      </c>
      <c r="O2698">
        <v>10</v>
      </c>
      <c r="P2698">
        <v>17</v>
      </c>
      <c r="Q2698">
        <v>5963</v>
      </c>
    </row>
    <row r="2699" spans="1:17" x14ac:dyDescent="0.25">
      <c r="A2699" t="s">
        <v>375</v>
      </c>
      <c r="B2699" t="s">
        <v>342</v>
      </c>
      <c r="C2699" t="s">
        <v>1</v>
      </c>
      <c r="D2699" t="s">
        <v>2</v>
      </c>
      <c r="E2699" t="s">
        <v>252</v>
      </c>
      <c r="F2699" t="s">
        <v>6</v>
      </c>
      <c r="G2699">
        <v>563.06556</v>
      </c>
      <c r="H2699">
        <v>630448.19999999995</v>
      </c>
      <c r="I2699">
        <v>3672375.09</v>
      </c>
      <c r="J2699">
        <v>-69.53</v>
      </c>
      <c r="K2699">
        <v>-69.53</v>
      </c>
      <c r="L2699">
        <v>0</v>
      </c>
      <c r="M2699">
        <v>18091922</v>
      </c>
      <c r="N2699" t="s">
        <v>27</v>
      </c>
      <c r="O2699">
        <v>10</v>
      </c>
      <c r="P2699">
        <v>17</v>
      </c>
      <c r="Q2699">
        <v>5963</v>
      </c>
    </row>
    <row r="2700" spans="1:17" x14ac:dyDescent="0.25">
      <c r="A2700" t="s">
        <v>375</v>
      </c>
      <c r="B2700" t="s">
        <v>342</v>
      </c>
      <c r="C2700" t="s">
        <v>1</v>
      </c>
      <c r="D2700" t="s">
        <v>2</v>
      </c>
      <c r="E2700" t="s">
        <v>253</v>
      </c>
      <c r="F2700" t="s">
        <v>4</v>
      </c>
      <c r="G2700">
        <v>375.11084</v>
      </c>
      <c r="H2700">
        <v>630448.19999999995</v>
      </c>
      <c r="I2700">
        <v>3672375.09</v>
      </c>
      <c r="J2700">
        <v>-69.53</v>
      </c>
      <c r="K2700">
        <v>-69.53</v>
      </c>
      <c r="L2700">
        <v>0</v>
      </c>
      <c r="M2700">
        <v>18091920</v>
      </c>
      <c r="N2700" t="s">
        <v>27</v>
      </c>
      <c r="O2700">
        <v>10</v>
      </c>
      <c r="P2700">
        <v>17</v>
      </c>
      <c r="Q2700">
        <v>5963</v>
      </c>
    </row>
    <row r="2701" spans="1:17" x14ac:dyDescent="0.25">
      <c r="A2701" t="s">
        <v>375</v>
      </c>
      <c r="B2701" t="s">
        <v>342</v>
      </c>
      <c r="C2701" t="s">
        <v>1</v>
      </c>
      <c r="D2701" t="s">
        <v>2</v>
      </c>
      <c r="E2701" t="s">
        <v>253</v>
      </c>
      <c r="F2701" t="s">
        <v>6</v>
      </c>
      <c r="G2701">
        <v>366.78399000000002</v>
      </c>
      <c r="H2701">
        <v>630423.97</v>
      </c>
      <c r="I2701">
        <v>3672375.09</v>
      </c>
      <c r="J2701">
        <v>-69.58</v>
      </c>
      <c r="K2701">
        <v>-69.58</v>
      </c>
      <c r="L2701">
        <v>0</v>
      </c>
      <c r="M2701">
        <v>18060419</v>
      </c>
      <c r="N2701" t="s">
        <v>27</v>
      </c>
      <c r="O2701">
        <v>10</v>
      </c>
      <c r="P2701">
        <v>17</v>
      </c>
      <c r="Q2701">
        <v>5963</v>
      </c>
    </row>
    <row r="2702" spans="1:17" x14ac:dyDescent="0.25">
      <c r="A2702" t="s">
        <v>375</v>
      </c>
      <c r="B2702" t="s">
        <v>342</v>
      </c>
      <c r="C2702" t="s">
        <v>1</v>
      </c>
      <c r="D2702" t="s">
        <v>2</v>
      </c>
      <c r="E2702" t="s">
        <v>254</v>
      </c>
      <c r="F2702" t="s">
        <v>4</v>
      </c>
      <c r="G2702">
        <v>471.41271999999998</v>
      </c>
      <c r="H2702">
        <v>630448.19999999995</v>
      </c>
      <c r="I2702">
        <v>3672375.09</v>
      </c>
      <c r="J2702">
        <v>-69.53</v>
      </c>
      <c r="K2702">
        <v>-69.53</v>
      </c>
      <c r="L2702">
        <v>0</v>
      </c>
      <c r="M2702">
        <v>18091921</v>
      </c>
      <c r="N2702" t="s">
        <v>27</v>
      </c>
      <c r="O2702">
        <v>10</v>
      </c>
      <c r="P2702">
        <v>17</v>
      </c>
      <c r="Q2702">
        <v>5963</v>
      </c>
    </row>
    <row r="2703" spans="1:17" x14ac:dyDescent="0.25">
      <c r="A2703" t="s">
        <v>375</v>
      </c>
      <c r="B2703" t="s">
        <v>342</v>
      </c>
      <c r="C2703" t="s">
        <v>1</v>
      </c>
      <c r="D2703" t="s">
        <v>2</v>
      </c>
      <c r="E2703" t="s">
        <v>254</v>
      </c>
      <c r="F2703" t="s">
        <v>6</v>
      </c>
      <c r="G2703">
        <v>454.68209000000002</v>
      </c>
      <c r="H2703">
        <v>630448.19999999995</v>
      </c>
      <c r="I2703">
        <v>3672375.09</v>
      </c>
      <c r="J2703">
        <v>-69.53</v>
      </c>
      <c r="K2703">
        <v>-69.53</v>
      </c>
      <c r="L2703">
        <v>0</v>
      </c>
      <c r="M2703">
        <v>18081420</v>
      </c>
      <c r="N2703" t="s">
        <v>27</v>
      </c>
      <c r="O2703">
        <v>10</v>
      </c>
      <c r="P2703">
        <v>17</v>
      </c>
      <c r="Q2703">
        <v>5963</v>
      </c>
    </row>
    <row r="2704" spans="1:17" x14ac:dyDescent="0.25">
      <c r="A2704" t="s">
        <v>375</v>
      </c>
      <c r="B2704" t="s">
        <v>342</v>
      </c>
      <c r="C2704" t="s">
        <v>1</v>
      </c>
      <c r="D2704" t="s">
        <v>2</v>
      </c>
      <c r="E2704" t="s">
        <v>256</v>
      </c>
      <c r="F2704" t="s">
        <v>4</v>
      </c>
      <c r="G2704">
        <v>14.43567</v>
      </c>
      <c r="H2704">
        <v>630714.82999999996</v>
      </c>
      <c r="I2704">
        <v>3672209.14</v>
      </c>
      <c r="J2704">
        <v>-68.89</v>
      </c>
      <c r="K2704">
        <v>-68.89</v>
      </c>
      <c r="L2704">
        <v>0</v>
      </c>
      <c r="M2704">
        <v>18022721</v>
      </c>
      <c r="N2704" t="s">
        <v>27</v>
      </c>
      <c r="O2704">
        <v>10</v>
      </c>
      <c r="P2704">
        <v>17</v>
      </c>
      <c r="Q2704">
        <v>5963</v>
      </c>
    </row>
    <row r="2705" spans="1:17" x14ac:dyDescent="0.25">
      <c r="A2705" t="s">
        <v>375</v>
      </c>
      <c r="B2705" t="s">
        <v>342</v>
      </c>
      <c r="C2705" t="s">
        <v>1</v>
      </c>
      <c r="D2705" t="s">
        <v>2</v>
      </c>
      <c r="E2705" t="s">
        <v>256</v>
      </c>
      <c r="F2705" t="s">
        <v>6</v>
      </c>
      <c r="G2705">
        <v>14.34615</v>
      </c>
      <c r="H2705">
        <v>630714.82999999996</v>
      </c>
      <c r="I2705">
        <v>3672209.14</v>
      </c>
      <c r="J2705">
        <v>-68.89</v>
      </c>
      <c r="K2705">
        <v>-68.89</v>
      </c>
      <c r="L2705">
        <v>0</v>
      </c>
      <c r="M2705">
        <v>18022223</v>
      </c>
      <c r="N2705" t="s">
        <v>27</v>
      </c>
      <c r="O2705">
        <v>10</v>
      </c>
      <c r="P2705">
        <v>17</v>
      </c>
      <c r="Q2705">
        <v>5963</v>
      </c>
    </row>
    <row r="2706" spans="1:17" x14ac:dyDescent="0.25">
      <c r="A2706" t="s">
        <v>375</v>
      </c>
      <c r="B2706" t="s">
        <v>342</v>
      </c>
      <c r="C2706" t="s">
        <v>1</v>
      </c>
      <c r="D2706" t="s">
        <v>2</v>
      </c>
      <c r="E2706" t="s">
        <v>134</v>
      </c>
      <c r="F2706" t="s">
        <v>4</v>
      </c>
      <c r="G2706">
        <v>14.43567</v>
      </c>
      <c r="H2706">
        <v>630714.82999999996</v>
      </c>
      <c r="I2706">
        <v>3672209.14</v>
      </c>
      <c r="J2706">
        <v>-68.89</v>
      </c>
      <c r="K2706">
        <v>-68.89</v>
      </c>
      <c r="L2706">
        <v>0</v>
      </c>
      <c r="M2706">
        <v>18022721</v>
      </c>
      <c r="N2706" t="s">
        <v>27</v>
      </c>
      <c r="O2706">
        <v>10</v>
      </c>
      <c r="P2706">
        <v>17</v>
      </c>
      <c r="Q2706">
        <v>5963</v>
      </c>
    </row>
    <row r="2707" spans="1:17" x14ac:dyDescent="0.25">
      <c r="A2707" t="s">
        <v>375</v>
      </c>
      <c r="B2707" t="s">
        <v>342</v>
      </c>
      <c r="C2707" t="s">
        <v>1</v>
      </c>
      <c r="D2707" t="s">
        <v>2</v>
      </c>
      <c r="E2707" t="s">
        <v>134</v>
      </c>
      <c r="F2707" t="s">
        <v>6</v>
      </c>
      <c r="G2707">
        <v>14.34615</v>
      </c>
      <c r="H2707">
        <v>630714.82999999996</v>
      </c>
      <c r="I2707">
        <v>3672209.14</v>
      </c>
      <c r="J2707">
        <v>-68.89</v>
      </c>
      <c r="K2707">
        <v>-68.89</v>
      </c>
      <c r="L2707">
        <v>0</v>
      </c>
      <c r="M2707">
        <v>18022223</v>
      </c>
      <c r="N2707" t="s">
        <v>27</v>
      </c>
      <c r="O2707">
        <v>10</v>
      </c>
      <c r="P2707">
        <v>17</v>
      </c>
      <c r="Q2707">
        <v>5963</v>
      </c>
    </row>
    <row r="2708" spans="1:17" x14ac:dyDescent="0.25">
      <c r="A2708" t="s">
        <v>375</v>
      </c>
      <c r="B2708" t="s">
        <v>342</v>
      </c>
      <c r="C2708" t="s">
        <v>1</v>
      </c>
      <c r="D2708" t="s">
        <v>2</v>
      </c>
      <c r="E2708" t="s">
        <v>141</v>
      </c>
      <c r="F2708" t="s">
        <v>4</v>
      </c>
      <c r="G2708">
        <v>195.38571999999999</v>
      </c>
      <c r="H2708">
        <v>630448.19999999995</v>
      </c>
      <c r="I2708">
        <v>3672375.09</v>
      </c>
      <c r="J2708">
        <v>-69.53</v>
      </c>
      <c r="K2708">
        <v>-69.53</v>
      </c>
      <c r="L2708">
        <v>0</v>
      </c>
      <c r="M2708">
        <v>18091920</v>
      </c>
      <c r="N2708" t="s">
        <v>27</v>
      </c>
      <c r="O2708">
        <v>10</v>
      </c>
      <c r="P2708">
        <v>17</v>
      </c>
      <c r="Q2708">
        <v>5963</v>
      </c>
    </row>
    <row r="2709" spans="1:17" x14ac:dyDescent="0.25">
      <c r="A2709" t="s">
        <v>375</v>
      </c>
      <c r="B2709" t="s">
        <v>342</v>
      </c>
      <c r="C2709" t="s">
        <v>1</v>
      </c>
      <c r="D2709" t="s">
        <v>2</v>
      </c>
      <c r="E2709" t="s">
        <v>141</v>
      </c>
      <c r="F2709" t="s">
        <v>6</v>
      </c>
      <c r="G2709">
        <v>190.21308999999999</v>
      </c>
      <c r="H2709">
        <v>630448.19999999995</v>
      </c>
      <c r="I2709">
        <v>3672375.09</v>
      </c>
      <c r="J2709">
        <v>-69.53</v>
      </c>
      <c r="K2709">
        <v>-69.53</v>
      </c>
      <c r="L2709">
        <v>0</v>
      </c>
      <c r="M2709">
        <v>18080805</v>
      </c>
      <c r="N2709" t="s">
        <v>27</v>
      </c>
      <c r="O2709">
        <v>10</v>
      </c>
      <c r="P2709">
        <v>17</v>
      </c>
      <c r="Q2709">
        <v>5963</v>
      </c>
    </row>
    <row r="2710" spans="1:17" x14ac:dyDescent="0.25">
      <c r="A2710" t="s">
        <v>375</v>
      </c>
      <c r="B2710" t="s">
        <v>342</v>
      </c>
      <c r="C2710" t="s">
        <v>1</v>
      </c>
      <c r="D2710" t="s">
        <v>2</v>
      </c>
      <c r="E2710" t="s">
        <v>142</v>
      </c>
      <c r="F2710" t="s">
        <v>4</v>
      </c>
      <c r="G2710">
        <v>197.67600999999999</v>
      </c>
      <c r="H2710">
        <v>630448.19999999995</v>
      </c>
      <c r="I2710">
        <v>3672375.09</v>
      </c>
      <c r="J2710">
        <v>-69.53</v>
      </c>
      <c r="K2710">
        <v>-69.53</v>
      </c>
      <c r="L2710">
        <v>0</v>
      </c>
      <c r="M2710">
        <v>18091920</v>
      </c>
      <c r="N2710" t="s">
        <v>27</v>
      </c>
      <c r="O2710">
        <v>10</v>
      </c>
      <c r="P2710">
        <v>17</v>
      </c>
      <c r="Q2710">
        <v>5963</v>
      </c>
    </row>
    <row r="2711" spans="1:17" x14ac:dyDescent="0.25">
      <c r="A2711" t="s">
        <v>375</v>
      </c>
      <c r="B2711" t="s">
        <v>342</v>
      </c>
      <c r="C2711" t="s">
        <v>1</v>
      </c>
      <c r="D2711" t="s">
        <v>2</v>
      </c>
      <c r="E2711" t="s">
        <v>142</v>
      </c>
      <c r="F2711" t="s">
        <v>6</v>
      </c>
      <c r="G2711">
        <v>197.00967</v>
      </c>
      <c r="H2711">
        <v>630448.19999999995</v>
      </c>
      <c r="I2711">
        <v>3672375.09</v>
      </c>
      <c r="J2711">
        <v>-69.53</v>
      </c>
      <c r="K2711">
        <v>-69.53</v>
      </c>
      <c r="L2711">
        <v>0</v>
      </c>
      <c r="M2711">
        <v>18080805</v>
      </c>
      <c r="N2711" t="s">
        <v>27</v>
      </c>
      <c r="O2711">
        <v>10</v>
      </c>
      <c r="P2711">
        <v>17</v>
      </c>
      <c r="Q2711">
        <v>5963</v>
      </c>
    </row>
    <row r="2712" spans="1:17" x14ac:dyDescent="0.25">
      <c r="A2712" t="s">
        <v>375</v>
      </c>
      <c r="B2712" t="s">
        <v>342</v>
      </c>
      <c r="C2712" t="s">
        <v>1</v>
      </c>
      <c r="D2712" t="s">
        <v>2</v>
      </c>
      <c r="E2712" t="s">
        <v>143</v>
      </c>
      <c r="F2712" t="s">
        <v>4</v>
      </c>
      <c r="G2712">
        <v>189.75569999999999</v>
      </c>
      <c r="H2712">
        <v>630448.19999999995</v>
      </c>
      <c r="I2712">
        <v>3672375.09</v>
      </c>
      <c r="J2712">
        <v>-69.53</v>
      </c>
      <c r="K2712">
        <v>-69.53</v>
      </c>
      <c r="L2712">
        <v>0</v>
      </c>
      <c r="M2712">
        <v>18091920</v>
      </c>
      <c r="N2712" t="s">
        <v>27</v>
      </c>
      <c r="O2712">
        <v>10</v>
      </c>
      <c r="P2712">
        <v>17</v>
      </c>
      <c r="Q2712">
        <v>5963</v>
      </c>
    </row>
    <row r="2713" spans="1:17" x14ac:dyDescent="0.25">
      <c r="A2713" t="s">
        <v>375</v>
      </c>
      <c r="B2713" t="s">
        <v>342</v>
      </c>
      <c r="C2713" t="s">
        <v>1</v>
      </c>
      <c r="D2713" t="s">
        <v>2</v>
      </c>
      <c r="E2713" t="s">
        <v>143</v>
      </c>
      <c r="F2713" t="s">
        <v>6</v>
      </c>
      <c r="G2713">
        <v>182.95075</v>
      </c>
      <c r="H2713">
        <v>630448.19999999995</v>
      </c>
      <c r="I2713">
        <v>3672375.09</v>
      </c>
      <c r="J2713">
        <v>-69.53</v>
      </c>
      <c r="K2713">
        <v>-69.53</v>
      </c>
      <c r="L2713">
        <v>0</v>
      </c>
      <c r="M2713">
        <v>18091922</v>
      </c>
      <c r="N2713" t="s">
        <v>27</v>
      </c>
      <c r="O2713">
        <v>10</v>
      </c>
      <c r="P2713">
        <v>17</v>
      </c>
      <c r="Q2713">
        <v>5963</v>
      </c>
    </row>
    <row r="2714" spans="1:17" x14ac:dyDescent="0.25">
      <c r="A2714" t="s">
        <v>375</v>
      </c>
      <c r="B2714" t="s">
        <v>342</v>
      </c>
      <c r="C2714" t="s">
        <v>1</v>
      </c>
      <c r="D2714" t="s">
        <v>2</v>
      </c>
      <c r="E2714" t="s">
        <v>135</v>
      </c>
      <c r="F2714" t="s">
        <v>4</v>
      </c>
      <c r="G2714">
        <v>139.79147</v>
      </c>
      <c r="H2714">
        <v>630593.64</v>
      </c>
      <c r="I2714">
        <v>3672375.09</v>
      </c>
      <c r="J2714">
        <v>-69.260000000000005</v>
      </c>
      <c r="K2714">
        <v>-69.260000000000005</v>
      </c>
      <c r="L2714">
        <v>0</v>
      </c>
      <c r="M2714">
        <v>18052103</v>
      </c>
      <c r="N2714" t="s">
        <v>27</v>
      </c>
      <c r="O2714">
        <v>10</v>
      </c>
      <c r="P2714">
        <v>17</v>
      </c>
      <c r="Q2714">
        <v>5963</v>
      </c>
    </row>
    <row r="2715" spans="1:17" x14ac:dyDescent="0.25">
      <c r="A2715" t="s">
        <v>375</v>
      </c>
      <c r="B2715" t="s">
        <v>342</v>
      </c>
      <c r="C2715" t="s">
        <v>1</v>
      </c>
      <c r="D2715" t="s">
        <v>2</v>
      </c>
      <c r="E2715" t="s">
        <v>135</v>
      </c>
      <c r="F2715" t="s">
        <v>6</v>
      </c>
      <c r="G2715">
        <v>127.08396999999999</v>
      </c>
      <c r="H2715">
        <v>630448.19999999995</v>
      </c>
      <c r="I2715">
        <v>3672375.09</v>
      </c>
      <c r="J2715">
        <v>-69.53</v>
      </c>
      <c r="K2715">
        <v>-69.53</v>
      </c>
      <c r="L2715">
        <v>0</v>
      </c>
      <c r="M2715">
        <v>18080722</v>
      </c>
      <c r="N2715" t="s">
        <v>27</v>
      </c>
      <c r="O2715">
        <v>10</v>
      </c>
      <c r="P2715">
        <v>17</v>
      </c>
      <c r="Q2715">
        <v>5963</v>
      </c>
    </row>
    <row r="2716" spans="1:17" x14ac:dyDescent="0.25">
      <c r="A2716" t="s">
        <v>375</v>
      </c>
      <c r="B2716" t="s">
        <v>342</v>
      </c>
      <c r="C2716" t="s">
        <v>1</v>
      </c>
      <c r="D2716" t="s">
        <v>2</v>
      </c>
      <c r="E2716" t="s">
        <v>136</v>
      </c>
      <c r="F2716" t="s">
        <v>4</v>
      </c>
      <c r="G2716">
        <v>125.65916</v>
      </c>
      <c r="H2716">
        <v>630593.64</v>
      </c>
      <c r="I2716">
        <v>3672375.09</v>
      </c>
      <c r="J2716">
        <v>-69.260000000000005</v>
      </c>
      <c r="K2716">
        <v>-69.260000000000005</v>
      </c>
      <c r="L2716">
        <v>0</v>
      </c>
      <c r="M2716">
        <v>18052103</v>
      </c>
      <c r="N2716" t="s">
        <v>27</v>
      </c>
      <c r="O2716">
        <v>10</v>
      </c>
      <c r="P2716">
        <v>17</v>
      </c>
      <c r="Q2716">
        <v>5963</v>
      </c>
    </row>
    <row r="2717" spans="1:17" x14ac:dyDescent="0.25">
      <c r="A2717" t="s">
        <v>375</v>
      </c>
      <c r="B2717" t="s">
        <v>342</v>
      </c>
      <c r="C2717" t="s">
        <v>1</v>
      </c>
      <c r="D2717" t="s">
        <v>2</v>
      </c>
      <c r="E2717" t="s">
        <v>136</v>
      </c>
      <c r="F2717" t="s">
        <v>6</v>
      </c>
      <c r="G2717">
        <v>120.73862</v>
      </c>
      <c r="H2717">
        <v>630423.97</v>
      </c>
      <c r="I2717">
        <v>3672375.09</v>
      </c>
      <c r="J2717">
        <v>-69.58</v>
      </c>
      <c r="K2717">
        <v>-69.58</v>
      </c>
      <c r="L2717">
        <v>0</v>
      </c>
      <c r="M2717">
        <v>18060419</v>
      </c>
      <c r="N2717" t="s">
        <v>27</v>
      </c>
      <c r="O2717">
        <v>10</v>
      </c>
      <c r="P2717">
        <v>17</v>
      </c>
      <c r="Q2717">
        <v>5963</v>
      </c>
    </row>
    <row r="2718" spans="1:17" x14ac:dyDescent="0.25">
      <c r="A2718" t="s">
        <v>375</v>
      </c>
      <c r="B2718" t="s">
        <v>342</v>
      </c>
      <c r="C2718" t="s">
        <v>1</v>
      </c>
      <c r="D2718" t="s">
        <v>2</v>
      </c>
      <c r="E2718" t="s">
        <v>137</v>
      </c>
      <c r="F2718" t="s">
        <v>4</v>
      </c>
      <c r="G2718">
        <v>119.47358</v>
      </c>
      <c r="H2718">
        <v>630423.97</v>
      </c>
      <c r="I2718">
        <v>3672375.09</v>
      </c>
      <c r="J2718">
        <v>-69.58</v>
      </c>
      <c r="K2718">
        <v>-69.58</v>
      </c>
      <c r="L2718">
        <v>0</v>
      </c>
      <c r="M2718">
        <v>18072821</v>
      </c>
      <c r="N2718" t="s">
        <v>27</v>
      </c>
      <c r="O2718">
        <v>10</v>
      </c>
      <c r="P2718">
        <v>17</v>
      </c>
      <c r="Q2718">
        <v>5963</v>
      </c>
    </row>
    <row r="2719" spans="1:17" x14ac:dyDescent="0.25">
      <c r="A2719" t="s">
        <v>375</v>
      </c>
      <c r="B2719" t="s">
        <v>342</v>
      </c>
      <c r="C2719" t="s">
        <v>1</v>
      </c>
      <c r="D2719" t="s">
        <v>2</v>
      </c>
      <c r="E2719" t="s">
        <v>137</v>
      </c>
      <c r="F2719" t="s">
        <v>6</v>
      </c>
      <c r="G2719">
        <v>119.17185000000001</v>
      </c>
      <c r="H2719">
        <v>630423.97</v>
      </c>
      <c r="I2719">
        <v>3672375.09</v>
      </c>
      <c r="J2719">
        <v>-69.58</v>
      </c>
      <c r="K2719">
        <v>-69.58</v>
      </c>
      <c r="L2719">
        <v>0</v>
      </c>
      <c r="M2719">
        <v>18060419</v>
      </c>
      <c r="N2719" t="s">
        <v>27</v>
      </c>
      <c r="O2719">
        <v>10</v>
      </c>
      <c r="P2719">
        <v>17</v>
      </c>
      <c r="Q2719">
        <v>5963</v>
      </c>
    </row>
    <row r="2720" spans="1:17" x14ac:dyDescent="0.25">
      <c r="A2720" t="s">
        <v>375</v>
      </c>
      <c r="B2720" t="s">
        <v>342</v>
      </c>
      <c r="C2720" t="s">
        <v>1</v>
      </c>
      <c r="D2720" t="s">
        <v>2</v>
      </c>
      <c r="E2720" t="s">
        <v>138</v>
      </c>
      <c r="F2720" t="s">
        <v>4</v>
      </c>
      <c r="G2720">
        <v>161.97130000000001</v>
      </c>
      <c r="H2720">
        <v>630485.19999999995</v>
      </c>
      <c r="I2720">
        <v>3672380.53</v>
      </c>
      <c r="J2720">
        <v>-69.47</v>
      </c>
      <c r="K2720">
        <v>-69.47</v>
      </c>
      <c r="L2720">
        <v>0</v>
      </c>
      <c r="M2720">
        <v>18070904</v>
      </c>
      <c r="N2720" t="s">
        <v>27</v>
      </c>
      <c r="O2720">
        <v>10</v>
      </c>
      <c r="P2720">
        <v>17</v>
      </c>
      <c r="Q2720">
        <v>5963</v>
      </c>
    </row>
    <row r="2721" spans="1:17" x14ac:dyDescent="0.25">
      <c r="A2721" t="s">
        <v>375</v>
      </c>
      <c r="B2721" t="s">
        <v>342</v>
      </c>
      <c r="C2721" t="s">
        <v>1</v>
      </c>
      <c r="D2721" t="s">
        <v>2</v>
      </c>
      <c r="E2721" t="s">
        <v>138</v>
      </c>
      <c r="F2721" t="s">
        <v>6</v>
      </c>
      <c r="G2721">
        <v>151.94436999999999</v>
      </c>
      <c r="H2721">
        <v>630448.19999999995</v>
      </c>
      <c r="I2721">
        <v>3672375.09</v>
      </c>
      <c r="J2721">
        <v>-69.53</v>
      </c>
      <c r="K2721">
        <v>-69.53</v>
      </c>
      <c r="L2721">
        <v>0</v>
      </c>
      <c r="M2721">
        <v>18071721</v>
      </c>
      <c r="N2721" t="s">
        <v>27</v>
      </c>
      <c r="O2721">
        <v>10</v>
      </c>
      <c r="P2721">
        <v>17</v>
      </c>
      <c r="Q2721">
        <v>5963</v>
      </c>
    </row>
    <row r="2722" spans="1:17" x14ac:dyDescent="0.25">
      <c r="A2722" t="s">
        <v>375</v>
      </c>
      <c r="B2722" t="s">
        <v>342</v>
      </c>
      <c r="C2722" t="s">
        <v>1</v>
      </c>
      <c r="D2722" t="s">
        <v>2</v>
      </c>
      <c r="E2722" t="s">
        <v>139</v>
      </c>
      <c r="F2722" t="s">
        <v>4</v>
      </c>
      <c r="G2722">
        <v>161.45894999999999</v>
      </c>
      <c r="H2722">
        <v>630448.19999999995</v>
      </c>
      <c r="I2722">
        <v>3672375.09</v>
      </c>
      <c r="J2722">
        <v>-69.53</v>
      </c>
      <c r="K2722">
        <v>-69.53</v>
      </c>
      <c r="L2722">
        <v>0</v>
      </c>
      <c r="M2722">
        <v>18091921</v>
      </c>
      <c r="N2722" t="s">
        <v>27</v>
      </c>
      <c r="O2722">
        <v>10</v>
      </c>
      <c r="P2722">
        <v>17</v>
      </c>
      <c r="Q2722">
        <v>5963</v>
      </c>
    </row>
    <row r="2723" spans="1:17" x14ac:dyDescent="0.25">
      <c r="A2723" t="s">
        <v>375</v>
      </c>
      <c r="B2723" t="s">
        <v>342</v>
      </c>
      <c r="C2723" t="s">
        <v>1</v>
      </c>
      <c r="D2723" t="s">
        <v>2</v>
      </c>
      <c r="E2723" t="s">
        <v>139</v>
      </c>
      <c r="F2723" t="s">
        <v>6</v>
      </c>
      <c r="G2723">
        <v>160.85605000000001</v>
      </c>
      <c r="H2723">
        <v>630448.19999999995</v>
      </c>
      <c r="I2723">
        <v>3672375.09</v>
      </c>
      <c r="J2723">
        <v>-69.53</v>
      </c>
      <c r="K2723">
        <v>-69.53</v>
      </c>
      <c r="L2723">
        <v>0</v>
      </c>
      <c r="M2723">
        <v>18081420</v>
      </c>
      <c r="N2723" t="s">
        <v>27</v>
      </c>
      <c r="O2723">
        <v>10</v>
      </c>
      <c r="P2723">
        <v>17</v>
      </c>
      <c r="Q2723">
        <v>5963</v>
      </c>
    </row>
    <row r="2724" spans="1:17" x14ac:dyDescent="0.25">
      <c r="A2724" t="s">
        <v>375</v>
      </c>
      <c r="B2724" t="s">
        <v>342</v>
      </c>
      <c r="C2724" t="s">
        <v>1</v>
      </c>
      <c r="D2724" t="s">
        <v>2</v>
      </c>
      <c r="E2724" t="s">
        <v>140</v>
      </c>
      <c r="F2724" t="s">
        <v>4</v>
      </c>
      <c r="G2724">
        <v>153.29015000000001</v>
      </c>
      <c r="H2724">
        <v>630448.19999999995</v>
      </c>
      <c r="I2724">
        <v>3672375.09</v>
      </c>
      <c r="J2724">
        <v>-69.53</v>
      </c>
      <c r="K2724">
        <v>-69.53</v>
      </c>
      <c r="L2724">
        <v>0</v>
      </c>
      <c r="M2724">
        <v>18091921</v>
      </c>
      <c r="N2724" t="s">
        <v>27</v>
      </c>
      <c r="O2724">
        <v>10</v>
      </c>
      <c r="P2724">
        <v>17</v>
      </c>
      <c r="Q2724">
        <v>5963</v>
      </c>
    </row>
    <row r="2725" spans="1:17" x14ac:dyDescent="0.25">
      <c r="A2725" t="s">
        <v>375</v>
      </c>
      <c r="B2725" t="s">
        <v>342</v>
      </c>
      <c r="C2725" t="s">
        <v>1</v>
      </c>
      <c r="D2725" t="s">
        <v>2</v>
      </c>
      <c r="E2725" t="s">
        <v>140</v>
      </c>
      <c r="F2725" t="s">
        <v>6</v>
      </c>
      <c r="G2725">
        <v>148.14446000000001</v>
      </c>
      <c r="H2725">
        <v>630423.97</v>
      </c>
      <c r="I2725">
        <v>3672375.09</v>
      </c>
      <c r="J2725">
        <v>-69.58</v>
      </c>
      <c r="K2725">
        <v>-69.58</v>
      </c>
      <c r="L2725">
        <v>0</v>
      </c>
      <c r="M2725">
        <v>18060420</v>
      </c>
      <c r="N2725" t="s">
        <v>27</v>
      </c>
      <c r="O2725">
        <v>10</v>
      </c>
      <c r="P2725">
        <v>17</v>
      </c>
      <c r="Q2725">
        <v>5963</v>
      </c>
    </row>
    <row r="2726" spans="1:17" x14ac:dyDescent="0.25">
      <c r="A2726" t="s">
        <v>375</v>
      </c>
      <c r="B2726" t="s">
        <v>343</v>
      </c>
      <c r="C2726" t="s">
        <v>1</v>
      </c>
      <c r="D2726" t="s">
        <v>9</v>
      </c>
      <c r="E2726" t="s">
        <v>3</v>
      </c>
      <c r="F2726" t="s">
        <v>4</v>
      </c>
      <c r="G2726">
        <v>106.30674999999999</v>
      </c>
      <c r="H2726">
        <v>630423.97</v>
      </c>
      <c r="I2726">
        <v>3672375.09</v>
      </c>
      <c r="J2726">
        <v>-69.58</v>
      </c>
      <c r="K2726">
        <v>-69.58</v>
      </c>
      <c r="L2726">
        <v>0</v>
      </c>
      <c r="M2726">
        <v>18072824</v>
      </c>
      <c r="N2726" t="s">
        <v>27</v>
      </c>
      <c r="O2726">
        <v>10</v>
      </c>
      <c r="P2726">
        <v>17</v>
      </c>
      <c r="Q2726">
        <v>5963</v>
      </c>
    </row>
    <row r="2727" spans="1:17" x14ac:dyDescent="0.25">
      <c r="A2727" t="s">
        <v>375</v>
      </c>
      <c r="B2727" t="s">
        <v>343</v>
      </c>
      <c r="C2727" t="s">
        <v>1</v>
      </c>
      <c r="D2727" t="s">
        <v>9</v>
      </c>
      <c r="E2727" t="s">
        <v>3</v>
      </c>
      <c r="F2727" t="s">
        <v>6</v>
      </c>
      <c r="G2727">
        <v>102.2709</v>
      </c>
      <c r="H2727">
        <v>630423.97</v>
      </c>
      <c r="I2727">
        <v>3672375.09</v>
      </c>
      <c r="J2727">
        <v>-69.58</v>
      </c>
      <c r="K2727">
        <v>-69.58</v>
      </c>
      <c r="L2727">
        <v>0</v>
      </c>
      <c r="M2727">
        <v>18080724</v>
      </c>
      <c r="N2727" t="s">
        <v>27</v>
      </c>
      <c r="O2727">
        <v>10</v>
      </c>
      <c r="P2727">
        <v>17</v>
      </c>
      <c r="Q2727">
        <v>5963</v>
      </c>
    </row>
    <row r="2728" spans="1:17" x14ac:dyDescent="0.25">
      <c r="A2728" t="s">
        <v>375</v>
      </c>
      <c r="B2728" t="s">
        <v>343</v>
      </c>
      <c r="C2728" t="s">
        <v>1</v>
      </c>
      <c r="D2728" t="s">
        <v>9</v>
      </c>
      <c r="E2728" t="s">
        <v>255</v>
      </c>
      <c r="F2728" t="s">
        <v>4</v>
      </c>
      <c r="G2728">
        <v>106.30674999999999</v>
      </c>
      <c r="H2728">
        <v>630423.97</v>
      </c>
      <c r="I2728">
        <v>3672375.09</v>
      </c>
      <c r="J2728">
        <v>-69.58</v>
      </c>
      <c r="K2728">
        <v>-69.58</v>
      </c>
      <c r="L2728">
        <v>0</v>
      </c>
      <c r="M2728">
        <v>18072824</v>
      </c>
      <c r="N2728" t="s">
        <v>27</v>
      </c>
      <c r="O2728">
        <v>10</v>
      </c>
      <c r="P2728">
        <v>17</v>
      </c>
      <c r="Q2728">
        <v>5963</v>
      </c>
    </row>
    <row r="2729" spans="1:17" x14ac:dyDescent="0.25">
      <c r="A2729" t="s">
        <v>375</v>
      </c>
      <c r="B2729" t="s">
        <v>343</v>
      </c>
      <c r="C2729" t="s">
        <v>1</v>
      </c>
      <c r="D2729" t="s">
        <v>9</v>
      </c>
      <c r="E2729" t="s">
        <v>255</v>
      </c>
      <c r="F2729" t="s">
        <v>6</v>
      </c>
      <c r="G2729">
        <v>102.2709</v>
      </c>
      <c r="H2729">
        <v>630423.97</v>
      </c>
      <c r="I2729">
        <v>3672375.09</v>
      </c>
      <c r="J2729">
        <v>-69.58</v>
      </c>
      <c r="K2729">
        <v>-69.58</v>
      </c>
      <c r="L2729">
        <v>0</v>
      </c>
      <c r="M2729">
        <v>18080724</v>
      </c>
      <c r="N2729" t="s">
        <v>27</v>
      </c>
      <c r="O2729">
        <v>10</v>
      </c>
      <c r="P2729">
        <v>17</v>
      </c>
      <c r="Q2729">
        <v>5963</v>
      </c>
    </row>
    <row r="2730" spans="1:17" x14ac:dyDescent="0.25">
      <c r="A2730" t="s">
        <v>375</v>
      </c>
      <c r="B2730" t="s">
        <v>343</v>
      </c>
      <c r="C2730" t="s">
        <v>1</v>
      </c>
      <c r="D2730" t="s">
        <v>9</v>
      </c>
      <c r="E2730" t="s">
        <v>7</v>
      </c>
      <c r="F2730" t="s">
        <v>4</v>
      </c>
      <c r="G2730">
        <v>106.30674999999999</v>
      </c>
      <c r="H2730">
        <v>630423.97</v>
      </c>
      <c r="I2730">
        <v>3672375.09</v>
      </c>
      <c r="J2730">
        <v>-69.58</v>
      </c>
      <c r="K2730">
        <v>-69.58</v>
      </c>
      <c r="L2730">
        <v>0</v>
      </c>
      <c r="M2730">
        <v>18072824</v>
      </c>
      <c r="N2730" t="s">
        <v>27</v>
      </c>
      <c r="O2730">
        <v>10</v>
      </c>
      <c r="P2730">
        <v>17</v>
      </c>
      <c r="Q2730">
        <v>5963</v>
      </c>
    </row>
    <row r="2731" spans="1:17" x14ac:dyDescent="0.25">
      <c r="A2731" t="s">
        <v>375</v>
      </c>
      <c r="B2731" t="s">
        <v>343</v>
      </c>
      <c r="C2731" t="s">
        <v>1</v>
      </c>
      <c r="D2731" t="s">
        <v>9</v>
      </c>
      <c r="E2731" t="s">
        <v>7</v>
      </c>
      <c r="F2731" t="s">
        <v>6</v>
      </c>
      <c r="G2731">
        <v>102.2709</v>
      </c>
      <c r="H2731">
        <v>630423.97</v>
      </c>
      <c r="I2731">
        <v>3672375.09</v>
      </c>
      <c r="J2731">
        <v>-69.58</v>
      </c>
      <c r="K2731">
        <v>-69.58</v>
      </c>
      <c r="L2731">
        <v>0</v>
      </c>
      <c r="M2731">
        <v>18080724</v>
      </c>
      <c r="N2731" t="s">
        <v>27</v>
      </c>
      <c r="O2731">
        <v>10</v>
      </c>
      <c r="P2731">
        <v>17</v>
      </c>
      <c r="Q2731">
        <v>5963</v>
      </c>
    </row>
    <row r="2732" spans="1:17" x14ac:dyDescent="0.25">
      <c r="A2732" t="s">
        <v>375</v>
      </c>
      <c r="B2732" t="s">
        <v>343</v>
      </c>
      <c r="C2732" t="s">
        <v>1</v>
      </c>
      <c r="D2732" t="s">
        <v>9</v>
      </c>
      <c r="E2732" t="s">
        <v>252</v>
      </c>
      <c r="F2732" t="s">
        <v>4</v>
      </c>
      <c r="G2732">
        <v>45.044829999999997</v>
      </c>
      <c r="H2732">
        <v>630423.97</v>
      </c>
      <c r="I2732">
        <v>3672375.09</v>
      </c>
      <c r="J2732">
        <v>-69.58</v>
      </c>
      <c r="K2732">
        <v>-69.58</v>
      </c>
      <c r="L2732">
        <v>0</v>
      </c>
      <c r="M2732">
        <v>18072824</v>
      </c>
      <c r="N2732" t="s">
        <v>27</v>
      </c>
      <c r="O2732">
        <v>10</v>
      </c>
      <c r="P2732">
        <v>17</v>
      </c>
      <c r="Q2732">
        <v>5963</v>
      </c>
    </row>
    <row r="2733" spans="1:17" x14ac:dyDescent="0.25">
      <c r="A2733" t="s">
        <v>375</v>
      </c>
      <c r="B2733" t="s">
        <v>343</v>
      </c>
      <c r="C2733" t="s">
        <v>1</v>
      </c>
      <c r="D2733" t="s">
        <v>9</v>
      </c>
      <c r="E2733" t="s">
        <v>252</v>
      </c>
      <c r="F2733" t="s">
        <v>6</v>
      </c>
      <c r="G2733">
        <v>42.295679999999997</v>
      </c>
      <c r="H2733">
        <v>630423.97</v>
      </c>
      <c r="I2733">
        <v>3672375.09</v>
      </c>
      <c r="J2733">
        <v>-69.58</v>
      </c>
      <c r="K2733">
        <v>-69.58</v>
      </c>
      <c r="L2733">
        <v>0</v>
      </c>
      <c r="M2733">
        <v>18080724</v>
      </c>
      <c r="N2733" t="s">
        <v>27</v>
      </c>
      <c r="O2733">
        <v>10</v>
      </c>
      <c r="P2733">
        <v>17</v>
      </c>
      <c r="Q2733">
        <v>5963</v>
      </c>
    </row>
    <row r="2734" spans="1:17" x14ac:dyDescent="0.25">
      <c r="A2734" t="s">
        <v>375</v>
      </c>
      <c r="B2734" t="s">
        <v>343</v>
      </c>
      <c r="C2734" t="s">
        <v>1</v>
      </c>
      <c r="D2734" t="s">
        <v>9</v>
      </c>
      <c r="E2734" t="s">
        <v>253</v>
      </c>
      <c r="F2734" t="s">
        <v>4</v>
      </c>
      <c r="G2734">
        <v>31.77346</v>
      </c>
      <c r="H2734">
        <v>630423.97</v>
      </c>
      <c r="I2734">
        <v>3672375.09</v>
      </c>
      <c r="J2734">
        <v>-69.58</v>
      </c>
      <c r="K2734">
        <v>-69.58</v>
      </c>
      <c r="L2734">
        <v>0</v>
      </c>
      <c r="M2734">
        <v>18072824</v>
      </c>
      <c r="N2734" t="s">
        <v>27</v>
      </c>
      <c r="O2734">
        <v>10</v>
      </c>
      <c r="P2734">
        <v>17</v>
      </c>
      <c r="Q2734">
        <v>5963</v>
      </c>
    </row>
    <row r="2735" spans="1:17" x14ac:dyDescent="0.25">
      <c r="A2735" t="s">
        <v>375</v>
      </c>
      <c r="B2735" t="s">
        <v>343</v>
      </c>
      <c r="C2735" t="s">
        <v>1</v>
      </c>
      <c r="D2735" t="s">
        <v>9</v>
      </c>
      <c r="E2735" t="s">
        <v>253</v>
      </c>
      <c r="F2735" t="s">
        <v>6</v>
      </c>
      <c r="G2735">
        <v>30.605869999999999</v>
      </c>
      <c r="H2735">
        <v>630423.97</v>
      </c>
      <c r="I2735">
        <v>3672375.09</v>
      </c>
      <c r="J2735">
        <v>-69.58</v>
      </c>
      <c r="K2735">
        <v>-69.58</v>
      </c>
      <c r="L2735">
        <v>0</v>
      </c>
      <c r="M2735">
        <v>18080724</v>
      </c>
      <c r="N2735" t="s">
        <v>27</v>
      </c>
      <c r="O2735">
        <v>10</v>
      </c>
      <c r="P2735">
        <v>17</v>
      </c>
      <c r="Q2735">
        <v>5963</v>
      </c>
    </row>
    <row r="2736" spans="1:17" x14ac:dyDescent="0.25">
      <c r="A2736" t="s">
        <v>375</v>
      </c>
      <c r="B2736" t="s">
        <v>343</v>
      </c>
      <c r="C2736" t="s">
        <v>1</v>
      </c>
      <c r="D2736" t="s">
        <v>9</v>
      </c>
      <c r="E2736" t="s">
        <v>254</v>
      </c>
      <c r="F2736" t="s">
        <v>4</v>
      </c>
      <c r="G2736">
        <v>33.28022</v>
      </c>
      <c r="H2736">
        <v>630399.73</v>
      </c>
      <c r="I2736">
        <v>3672375.09</v>
      </c>
      <c r="J2736">
        <v>-69.62</v>
      </c>
      <c r="K2736">
        <v>-69.62</v>
      </c>
      <c r="L2736">
        <v>0</v>
      </c>
      <c r="M2736">
        <v>18072824</v>
      </c>
      <c r="N2736" t="s">
        <v>27</v>
      </c>
      <c r="O2736">
        <v>10</v>
      </c>
      <c r="P2736">
        <v>17</v>
      </c>
      <c r="Q2736">
        <v>5963</v>
      </c>
    </row>
    <row r="2737" spans="1:17" x14ac:dyDescent="0.25">
      <c r="A2737" t="s">
        <v>375</v>
      </c>
      <c r="B2737" t="s">
        <v>343</v>
      </c>
      <c r="C2737" t="s">
        <v>1</v>
      </c>
      <c r="D2737" t="s">
        <v>9</v>
      </c>
      <c r="E2737" t="s">
        <v>254</v>
      </c>
      <c r="F2737" t="s">
        <v>6</v>
      </c>
      <c r="G2737">
        <v>31.406140000000001</v>
      </c>
      <c r="H2737">
        <v>630399.73</v>
      </c>
      <c r="I2737">
        <v>3672375.09</v>
      </c>
      <c r="J2737">
        <v>-69.62</v>
      </c>
      <c r="K2737">
        <v>-69.62</v>
      </c>
      <c r="L2737">
        <v>0</v>
      </c>
      <c r="M2737">
        <v>18080724</v>
      </c>
      <c r="N2737" t="s">
        <v>27</v>
      </c>
      <c r="O2737">
        <v>10</v>
      </c>
      <c r="P2737">
        <v>17</v>
      </c>
      <c r="Q2737">
        <v>5963</v>
      </c>
    </row>
    <row r="2738" spans="1:17" x14ac:dyDescent="0.25">
      <c r="A2738" t="s">
        <v>375</v>
      </c>
      <c r="B2738" t="s">
        <v>343</v>
      </c>
      <c r="C2738" t="s">
        <v>1</v>
      </c>
      <c r="D2738" t="s">
        <v>9</v>
      </c>
      <c r="E2738" t="s">
        <v>256</v>
      </c>
      <c r="F2738" t="s">
        <v>4</v>
      </c>
      <c r="G2738">
        <v>1.33118</v>
      </c>
      <c r="H2738">
        <v>630714.82999999996</v>
      </c>
      <c r="I2738">
        <v>3672232.85</v>
      </c>
      <c r="J2738">
        <v>-68.91</v>
      </c>
      <c r="K2738">
        <v>-68.91</v>
      </c>
      <c r="L2738">
        <v>0</v>
      </c>
      <c r="M2738">
        <v>18050208</v>
      </c>
      <c r="N2738" t="s">
        <v>27</v>
      </c>
      <c r="O2738">
        <v>10</v>
      </c>
      <c r="P2738">
        <v>17</v>
      </c>
      <c r="Q2738">
        <v>5963</v>
      </c>
    </row>
    <row r="2739" spans="1:17" x14ac:dyDescent="0.25">
      <c r="A2739" t="s">
        <v>375</v>
      </c>
      <c r="B2739" t="s">
        <v>343</v>
      </c>
      <c r="C2739" t="s">
        <v>1</v>
      </c>
      <c r="D2739" t="s">
        <v>9</v>
      </c>
      <c r="E2739" t="s">
        <v>256</v>
      </c>
      <c r="F2739" t="s">
        <v>6</v>
      </c>
      <c r="G2739">
        <v>1.2029799999999999</v>
      </c>
      <c r="H2739">
        <v>630714.82999999996</v>
      </c>
      <c r="I2739">
        <v>3672256.55</v>
      </c>
      <c r="J2739">
        <v>-68.92</v>
      </c>
      <c r="K2739">
        <v>-68.92</v>
      </c>
      <c r="L2739">
        <v>0</v>
      </c>
      <c r="M2739">
        <v>18012524</v>
      </c>
      <c r="N2739" t="s">
        <v>27</v>
      </c>
      <c r="O2739">
        <v>10</v>
      </c>
      <c r="P2739">
        <v>17</v>
      </c>
      <c r="Q2739">
        <v>5963</v>
      </c>
    </row>
    <row r="2740" spans="1:17" x14ac:dyDescent="0.25">
      <c r="A2740" t="s">
        <v>375</v>
      </c>
      <c r="B2740" t="s">
        <v>343</v>
      </c>
      <c r="C2740" t="s">
        <v>1</v>
      </c>
      <c r="D2740" t="s">
        <v>9</v>
      </c>
      <c r="E2740" t="s">
        <v>134</v>
      </c>
      <c r="F2740" t="s">
        <v>4</v>
      </c>
      <c r="G2740">
        <v>1.33118</v>
      </c>
      <c r="H2740">
        <v>630714.82999999996</v>
      </c>
      <c r="I2740">
        <v>3672232.85</v>
      </c>
      <c r="J2740">
        <v>-68.91</v>
      </c>
      <c r="K2740">
        <v>-68.91</v>
      </c>
      <c r="L2740">
        <v>0</v>
      </c>
      <c r="M2740">
        <v>18050208</v>
      </c>
      <c r="N2740" t="s">
        <v>27</v>
      </c>
      <c r="O2740">
        <v>10</v>
      </c>
      <c r="P2740">
        <v>17</v>
      </c>
      <c r="Q2740">
        <v>5963</v>
      </c>
    </row>
    <row r="2741" spans="1:17" x14ac:dyDescent="0.25">
      <c r="A2741" t="s">
        <v>375</v>
      </c>
      <c r="B2741" t="s">
        <v>343</v>
      </c>
      <c r="C2741" t="s">
        <v>1</v>
      </c>
      <c r="D2741" t="s">
        <v>9</v>
      </c>
      <c r="E2741" t="s">
        <v>134</v>
      </c>
      <c r="F2741" t="s">
        <v>6</v>
      </c>
      <c r="G2741">
        <v>1.2029799999999999</v>
      </c>
      <c r="H2741">
        <v>630714.82999999996</v>
      </c>
      <c r="I2741">
        <v>3672256.55</v>
      </c>
      <c r="J2741">
        <v>-68.92</v>
      </c>
      <c r="K2741">
        <v>-68.92</v>
      </c>
      <c r="L2741">
        <v>0</v>
      </c>
      <c r="M2741">
        <v>18012524</v>
      </c>
      <c r="N2741" t="s">
        <v>27</v>
      </c>
      <c r="O2741">
        <v>10</v>
      </c>
      <c r="P2741">
        <v>17</v>
      </c>
      <c r="Q2741">
        <v>5963</v>
      </c>
    </row>
    <row r="2742" spans="1:17" x14ac:dyDescent="0.25">
      <c r="A2742" t="s">
        <v>375</v>
      </c>
      <c r="B2742" t="s">
        <v>343</v>
      </c>
      <c r="C2742" t="s">
        <v>1</v>
      </c>
      <c r="D2742" t="s">
        <v>9</v>
      </c>
      <c r="E2742" t="s">
        <v>141</v>
      </c>
      <c r="F2742" t="s">
        <v>4</v>
      </c>
      <c r="G2742">
        <v>15.0428</v>
      </c>
      <c r="H2742">
        <v>630423.97</v>
      </c>
      <c r="I2742">
        <v>3672375.09</v>
      </c>
      <c r="J2742">
        <v>-69.58</v>
      </c>
      <c r="K2742">
        <v>-69.58</v>
      </c>
      <c r="L2742">
        <v>0</v>
      </c>
      <c r="M2742">
        <v>18072824</v>
      </c>
      <c r="N2742" t="s">
        <v>27</v>
      </c>
      <c r="O2742">
        <v>10</v>
      </c>
      <c r="P2742">
        <v>17</v>
      </c>
      <c r="Q2742">
        <v>5963</v>
      </c>
    </row>
    <row r="2743" spans="1:17" x14ac:dyDescent="0.25">
      <c r="A2743" t="s">
        <v>375</v>
      </c>
      <c r="B2743" t="s">
        <v>343</v>
      </c>
      <c r="C2743" t="s">
        <v>1</v>
      </c>
      <c r="D2743" t="s">
        <v>9</v>
      </c>
      <c r="E2743" t="s">
        <v>141</v>
      </c>
      <c r="F2743" t="s">
        <v>6</v>
      </c>
      <c r="G2743">
        <v>14.143380000000001</v>
      </c>
      <c r="H2743">
        <v>630423.97</v>
      </c>
      <c r="I2743">
        <v>3672375.09</v>
      </c>
      <c r="J2743">
        <v>-69.58</v>
      </c>
      <c r="K2743">
        <v>-69.58</v>
      </c>
      <c r="L2743">
        <v>0</v>
      </c>
      <c r="M2743">
        <v>18080724</v>
      </c>
      <c r="N2743" t="s">
        <v>27</v>
      </c>
      <c r="O2743">
        <v>10</v>
      </c>
      <c r="P2743">
        <v>17</v>
      </c>
      <c r="Q2743">
        <v>5963</v>
      </c>
    </row>
    <row r="2744" spans="1:17" x14ac:dyDescent="0.25">
      <c r="A2744" t="s">
        <v>375</v>
      </c>
      <c r="B2744" t="s">
        <v>343</v>
      </c>
      <c r="C2744" t="s">
        <v>1</v>
      </c>
      <c r="D2744" t="s">
        <v>9</v>
      </c>
      <c r="E2744" t="s">
        <v>142</v>
      </c>
      <c r="F2744" t="s">
        <v>4</v>
      </c>
      <c r="G2744">
        <v>15.173679999999999</v>
      </c>
      <c r="H2744">
        <v>630423.97</v>
      </c>
      <c r="I2744">
        <v>3672375.09</v>
      </c>
      <c r="J2744">
        <v>-69.58</v>
      </c>
      <c r="K2744">
        <v>-69.58</v>
      </c>
      <c r="L2744">
        <v>0</v>
      </c>
      <c r="M2744">
        <v>18072824</v>
      </c>
      <c r="N2744" t="s">
        <v>27</v>
      </c>
      <c r="O2744">
        <v>10</v>
      </c>
      <c r="P2744">
        <v>17</v>
      </c>
      <c r="Q2744">
        <v>5963</v>
      </c>
    </row>
    <row r="2745" spans="1:17" x14ac:dyDescent="0.25">
      <c r="A2745" t="s">
        <v>375</v>
      </c>
      <c r="B2745" t="s">
        <v>343</v>
      </c>
      <c r="C2745" t="s">
        <v>1</v>
      </c>
      <c r="D2745" t="s">
        <v>9</v>
      </c>
      <c r="E2745" t="s">
        <v>142</v>
      </c>
      <c r="F2745" t="s">
        <v>6</v>
      </c>
      <c r="G2745">
        <v>14.21069</v>
      </c>
      <c r="H2745">
        <v>630423.97</v>
      </c>
      <c r="I2745">
        <v>3672375.09</v>
      </c>
      <c r="J2745">
        <v>-69.58</v>
      </c>
      <c r="K2745">
        <v>-69.58</v>
      </c>
      <c r="L2745">
        <v>0</v>
      </c>
      <c r="M2745">
        <v>18080724</v>
      </c>
      <c r="N2745" t="s">
        <v>27</v>
      </c>
      <c r="O2745">
        <v>10</v>
      </c>
      <c r="P2745">
        <v>17</v>
      </c>
      <c r="Q2745">
        <v>5963</v>
      </c>
    </row>
    <row r="2746" spans="1:17" x14ac:dyDescent="0.25">
      <c r="A2746" t="s">
        <v>375</v>
      </c>
      <c r="B2746" t="s">
        <v>343</v>
      </c>
      <c r="C2746" t="s">
        <v>1</v>
      </c>
      <c r="D2746" t="s">
        <v>9</v>
      </c>
      <c r="E2746" t="s">
        <v>143</v>
      </c>
      <c r="F2746" t="s">
        <v>4</v>
      </c>
      <c r="G2746">
        <v>14.82836</v>
      </c>
      <c r="H2746">
        <v>630423.97</v>
      </c>
      <c r="I2746">
        <v>3672375.09</v>
      </c>
      <c r="J2746">
        <v>-69.58</v>
      </c>
      <c r="K2746">
        <v>-69.58</v>
      </c>
      <c r="L2746">
        <v>0</v>
      </c>
      <c r="M2746">
        <v>18072824</v>
      </c>
      <c r="N2746" t="s">
        <v>27</v>
      </c>
      <c r="O2746">
        <v>10</v>
      </c>
      <c r="P2746">
        <v>17</v>
      </c>
      <c r="Q2746">
        <v>5963</v>
      </c>
    </row>
    <row r="2747" spans="1:17" x14ac:dyDescent="0.25">
      <c r="A2747" t="s">
        <v>375</v>
      </c>
      <c r="B2747" t="s">
        <v>343</v>
      </c>
      <c r="C2747" t="s">
        <v>1</v>
      </c>
      <c r="D2747" t="s">
        <v>9</v>
      </c>
      <c r="E2747" t="s">
        <v>143</v>
      </c>
      <c r="F2747" t="s">
        <v>6</v>
      </c>
      <c r="G2747">
        <v>13.94162</v>
      </c>
      <c r="H2747">
        <v>630423.97</v>
      </c>
      <c r="I2747">
        <v>3672375.09</v>
      </c>
      <c r="J2747">
        <v>-69.58</v>
      </c>
      <c r="K2747">
        <v>-69.58</v>
      </c>
      <c r="L2747">
        <v>0</v>
      </c>
      <c r="M2747">
        <v>18080724</v>
      </c>
      <c r="N2747" t="s">
        <v>27</v>
      </c>
      <c r="O2747">
        <v>10</v>
      </c>
      <c r="P2747">
        <v>17</v>
      </c>
      <c r="Q2747">
        <v>5963</v>
      </c>
    </row>
    <row r="2748" spans="1:17" x14ac:dyDescent="0.25">
      <c r="A2748" t="s">
        <v>375</v>
      </c>
      <c r="B2748" t="s">
        <v>343</v>
      </c>
      <c r="C2748" t="s">
        <v>1</v>
      </c>
      <c r="D2748" t="s">
        <v>9</v>
      </c>
      <c r="E2748" t="s">
        <v>135</v>
      </c>
      <c r="F2748" t="s">
        <v>4</v>
      </c>
      <c r="G2748">
        <v>11.083170000000001</v>
      </c>
      <c r="H2748">
        <v>630423.97</v>
      </c>
      <c r="I2748">
        <v>3672375.09</v>
      </c>
      <c r="J2748">
        <v>-69.58</v>
      </c>
      <c r="K2748">
        <v>-69.58</v>
      </c>
      <c r="L2748">
        <v>0</v>
      </c>
      <c r="M2748">
        <v>18072824</v>
      </c>
      <c r="N2748" t="s">
        <v>27</v>
      </c>
      <c r="O2748">
        <v>10</v>
      </c>
      <c r="P2748">
        <v>17</v>
      </c>
      <c r="Q2748">
        <v>5963</v>
      </c>
    </row>
    <row r="2749" spans="1:17" x14ac:dyDescent="0.25">
      <c r="A2749" t="s">
        <v>375</v>
      </c>
      <c r="B2749" t="s">
        <v>343</v>
      </c>
      <c r="C2749" t="s">
        <v>1</v>
      </c>
      <c r="D2749" t="s">
        <v>9</v>
      </c>
      <c r="E2749" t="s">
        <v>135</v>
      </c>
      <c r="F2749" t="s">
        <v>6</v>
      </c>
      <c r="G2749">
        <v>10.65546</v>
      </c>
      <c r="H2749">
        <v>630423.97</v>
      </c>
      <c r="I2749">
        <v>3672375.09</v>
      </c>
      <c r="J2749">
        <v>-69.58</v>
      </c>
      <c r="K2749">
        <v>-69.58</v>
      </c>
      <c r="L2749">
        <v>0</v>
      </c>
      <c r="M2749">
        <v>18080724</v>
      </c>
      <c r="N2749" t="s">
        <v>27</v>
      </c>
      <c r="O2749">
        <v>10</v>
      </c>
      <c r="P2749">
        <v>17</v>
      </c>
      <c r="Q2749">
        <v>5963</v>
      </c>
    </row>
    <row r="2750" spans="1:17" x14ac:dyDescent="0.25">
      <c r="A2750" t="s">
        <v>375</v>
      </c>
      <c r="B2750" t="s">
        <v>343</v>
      </c>
      <c r="C2750" t="s">
        <v>1</v>
      </c>
      <c r="D2750" t="s">
        <v>9</v>
      </c>
      <c r="E2750" t="s">
        <v>136</v>
      </c>
      <c r="F2750" t="s">
        <v>4</v>
      </c>
      <c r="G2750">
        <v>10.60886</v>
      </c>
      <c r="H2750">
        <v>630423.97</v>
      </c>
      <c r="I2750">
        <v>3672375.09</v>
      </c>
      <c r="J2750">
        <v>-69.58</v>
      </c>
      <c r="K2750">
        <v>-69.58</v>
      </c>
      <c r="L2750">
        <v>0</v>
      </c>
      <c r="M2750">
        <v>18072824</v>
      </c>
      <c r="N2750" t="s">
        <v>27</v>
      </c>
      <c r="O2750">
        <v>10</v>
      </c>
      <c r="P2750">
        <v>17</v>
      </c>
      <c r="Q2750">
        <v>5963</v>
      </c>
    </row>
    <row r="2751" spans="1:17" x14ac:dyDescent="0.25">
      <c r="A2751" t="s">
        <v>375</v>
      </c>
      <c r="B2751" t="s">
        <v>343</v>
      </c>
      <c r="C2751" t="s">
        <v>1</v>
      </c>
      <c r="D2751" t="s">
        <v>9</v>
      </c>
      <c r="E2751" t="s">
        <v>136</v>
      </c>
      <c r="F2751" t="s">
        <v>6</v>
      </c>
      <c r="G2751">
        <v>10.110440000000001</v>
      </c>
      <c r="H2751">
        <v>630423.97</v>
      </c>
      <c r="I2751">
        <v>3672375.09</v>
      </c>
      <c r="J2751">
        <v>-69.58</v>
      </c>
      <c r="K2751">
        <v>-69.58</v>
      </c>
      <c r="L2751">
        <v>0</v>
      </c>
      <c r="M2751">
        <v>18080724</v>
      </c>
      <c r="N2751" t="s">
        <v>27</v>
      </c>
      <c r="O2751">
        <v>10</v>
      </c>
      <c r="P2751">
        <v>17</v>
      </c>
      <c r="Q2751">
        <v>5963</v>
      </c>
    </row>
    <row r="2752" spans="1:17" x14ac:dyDescent="0.25">
      <c r="A2752" t="s">
        <v>375</v>
      </c>
      <c r="B2752" t="s">
        <v>343</v>
      </c>
      <c r="C2752" t="s">
        <v>1</v>
      </c>
      <c r="D2752" t="s">
        <v>9</v>
      </c>
      <c r="E2752" t="s">
        <v>137</v>
      </c>
      <c r="F2752" t="s">
        <v>4</v>
      </c>
      <c r="G2752">
        <v>10.081429999999999</v>
      </c>
      <c r="H2752">
        <v>630423.97</v>
      </c>
      <c r="I2752">
        <v>3672375.09</v>
      </c>
      <c r="J2752">
        <v>-69.58</v>
      </c>
      <c r="K2752">
        <v>-69.58</v>
      </c>
      <c r="L2752">
        <v>0</v>
      </c>
      <c r="M2752">
        <v>18072824</v>
      </c>
      <c r="N2752" t="s">
        <v>27</v>
      </c>
      <c r="O2752">
        <v>10</v>
      </c>
      <c r="P2752">
        <v>17</v>
      </c>
      <c r="Q2752">
        <v>5963</v>
      </c>
    </row>
    <row r="2753" spans="1:17" x14ac:dyDescent="0.25">
      <c r="A2753" t="s">
        <v>375</v>
      </c>
      <c r="B2753" t="s">
        <v>343</v>
      </c>
      <c r="C2753" t="s">
        <v>1</v>
      </c>
      <c r="D2753" t="s">
        <v>9</v>
      </c>
      <c r="E2753" t="s">
        <v>137</v>
      </c>
      <c r="F2753" t="s">
        <v>6</v>
      </c>
      <c r="G2753">
        <v>9.8399699999999992</v>
      </c>
      <c r="H2753">
        <v>630423.97</v>
      </c>
      <c r="I2753">
        <v>3672375.09</v>
      </c>
      <c r="J2753">
        <v>-69.58</v>
      </c>
      <c r="K2753">
        <v>-69.58</v>
      </c>
      <c r="L2753">
        <v>0</v>
      </c>
      <c r="M2753">
        <v>18080724</v>
      </c>
      <c r="N2753" t="s">
        <v>27</v>
      </c>
      <c r="O2753">
        <v>10</v>
      </c>
      <c r="P2753">
        <v>17</v>
      </c>
      <c r="Q2753">
        <v>5963</v>
      </c>
    </row>
    <row r="2754" spans="1:17" x14ac:dyDescent="0.25">
      <c r="A2754" t="s">
        <v>375</v>
      </c>
      <c r="B2754" t="s">
        <v>343</v>
      </c>
      <c r="C2754" t="s">
        <v>1</v>
      </c>
      <c r="D2754" t="s">
        <v>9</v>
      </c>
      <c r="E2754" t="s">
        <v>138</v>
      </c>
      <c r="F2754" t="s">
        <v>4</v>
      </c>
      <c r="G2754">
        <v>10.827159999999999</v>
      </c>
      <c r="H2754">
        <v>630448.19999999995</v>
      </c>
      <c r="I2754">
        <v>3672375.09</v>
      </c>
      <c r="J2754">
        <v>-69.53</v>
      </c>
      <c r="K2754">
        <v>-69.53</v>
      </c>
      <c r="L2754">
        <v>0</v>
      </c>
      <c r="M2754">
        <v>18061524</v>
      </c>
      <c r="N2754" t="s">
        <v>27</v>
      </c>
      <c r="O2754">
        <v>10</v>
      </c>
      <c r="P2754">
        <v>17</v>
      </c>
      <c r="Q2754">
        <v>5963</v>
      </c>
    </row>
    <row r="2755" spans="1:17" x14ac:dyDescent="0.25">
      <c r="A2755" t="s">
        <v>375</v>
      </c>
      <c r="B2755" t="s">
        <v>343</v>
      </c>
      <c r="C2755" t="s">
        <v>1</v>
      </c>
      <c r="D2755" t="s">
        <v>9</v>
      </c>
      <c r="E2755" t="s">
        <v>138</v>
      </c>
      <c r="F2755" t="s">
        <v>6</v>
      </c>
      <c r="G2755">
        <v>10.227309999999999</v>
      </c>
      <c r="H2755">
        <v>630448.19999999995</v>
      </c>
      <c r="I2755">
        <v>3672375.09</v>
      </c>
      <c r="J2755">
        <v>-69.53</v>
      </c>
      <c r="K2755">
        <v>-69.53</v>
      </c>
      <c r="L2755">
        <v>0</v>
      </c>
      <c r="M2755">
        <v>18082024</v>
      </c>
      <c r="N2755" t="s">
        <v>27</v>
      </c>
      <c r="O2755">
        <v>10</v>
      </c>
      <c r="P2755">
        <v>17</v>
      </c>
      <c r="Q2755">
        <v>5963</v>
      </c>
    </row>
    <row r="2756" spans="1:17" x14ac:dyDescent="0.25">
      <c r="A2756" t="s">
        <v>375</v>
      </c>
      <c r="B2756" t="s">
        <v>343</v>
      </c>
      <c r="C2756" t="s">
        <v>1</v>
      </c>
      <c r="D2756" t="s">
        <v>9</v>
      </c>
      <c r="E2756" t="s">
        <v>139</v>
      </c>
      <c r="F2756" t="s">
        <v>4</v>
      </c>
      <c r="G2756">
        <v>11.707509999999999</v>
      </c>
      <c r="H2756">
        <v>630399.73</v>
      </c>
      <c r="I2756">
        <v>3672375.09</v>
      </c>
      <c r="J2756">
        <v>-69.62</v>
      </c>
      <c r="K2756">
        <v>-69.62</v>
      </c>
      <c r="L2756">
        <v>0</v>
      </c>
      <c r="M2756">
        <v>18072824</v>
      </c>
      <c r="N2756" t="s">
        <v>27</v>
      </c>
      <c r="O2756">
        <v>10</v>
      </c>
      <c r="P2756">
        <v>17</v>
      </c>
      <c r="Q2756">
        <v>5963</v>
      </c>
    </row>
    <row r="2757" spans="1:17" x14ac:dyDescent="0.25">
      <c r="A2757" t="s">
        <v>375</v>
      </c>
      <c r="B2757" t="s">
        <v>343</v>
      </c>
      <c r="C2757" t="s">
        <v>1</v>
      </c>
      <c r="D2757" t="s">
        <v>9</v>
      </c>
      <c r="E2757" t="s">
        <v>139</v>
      </c>
      <c r="F2757" t="s">
        <v>6</v>
      </c>
      <c r="G2757">
        <v>11.051259999999999</v>
      </c>
      <c r="H2757">
        <v>630399.73</v>
      </c>
      <c r="I2757">
        <v>3672375.09</v>
      </c>
      <c r="J2757">
        <v>-69.62</v>
      </c>
      <c r="K2757">
        <v>-69.62</v>
      </c>
      <c r="L2757">
        <v>0</v>
      </c>
      <c r="M2757">
        <v>18080724</v>
      </c>
      <c r="N2757" t="s">
        <v>27</v>
      </c>
      <c r="O2757">
        <v>10</v>
      </c>
      <c r="P2757">
        <v>17</v>
      </c>
      <c r="Q2757">
        <v>5963</v>
      </c>
    </row>
    <row r="2758" spans="1:17" x14ac:dyDescent="0.25">
      <c r="A2758" t="s">
        <v>375</v>
      </c>
      <c r="B2758" t="s">
        <v>343</v>
      </c>
      <c r="C2758" t="s">
        <v>1</v>
      </c>
      <c r="D2758" t="s">
        <v>9</v>
      </c>
      <c r="E2758" t="s">
        <v>140</v>
      </c>
      <c r="F2758" t="s">
        <v>4</v>
      </c>
      <c r="G2758">
        <v>11.66141</v>
      </c>
      <c r="H2758">
        <v>630399.73</v>
      </c>
      <c r="I2758">
        <v>3672375.09</v>
      </c>
      <c r="J2758">
        <v>-69.62</v>
      </c>
      <c r="K2758">
        <v>-69.62</v>
      </c>
      <c r="L2758">
        <v>0</v>
      </c>
      <c r="M2758">
        <v>18072824</v>
      </c>
      <c r="N2758" t="s">
        <v>27</v>
      </c>
      <c r="O2758">
        <v>10</v>
      </c>
      <c r="P2758">
        <v>17</v>
      </c>
      <c r="Q2758">
        <v>5963</v>
      </c>
    </row>
    <row r="2759" spans="1:17" x14ac:dyDescent="0.25">
      <c r="A2759" t="s">
        <v>375</v>
      </c>
      <c r="B2759" t="s">
        <v>343</v>
      </c>
      <c r="C2759" t="s">
        <v>1</v>
      </c>
      <c r="D2759" t="s">
        <v>9</v>
      </c>
      <c r="E2759" t="s">
        <v>140</v>
      </c>
      <c r="F2759" t="s">
        <v>6</v>
      </c>
      <c r="G2759">
        <v>11.02434</v>
      </c>
      <c r="H2759">
        <v>630399.73</v>
      </c>
      <c r="I2759">
        <v>3672375.09</v>
      </c>
      <c r="J2759">
        <v>-69.62</v>
      </c>
      <c r="K2759">
        <v>-69.62</v>
      </c>
      <c r="L2759">
        <v>0</v>
      </c>
      <c r="M2759">
        <v>18080724</v>
      </c>
      <c r="N2759" t="s">
        <v>27</v>
      </c>
      <c r="O2759">
        <v>10</v>
      </c>
      <c r="P2759">
        <v>17</v>
      </c>
      <c r="Q2759">
        <v>5963</v>
      </c>
    </row>
    <row r="2760" spans="1:17" x14ac:dyDescent="0.25">
      <c r="A2760" t="s">
        <v>375</v>
      </c>
      <c r="B2760" t="s">
        <v>344</v>
      </c>
      <c r="C2760" t="s">
        <v>10</v>
      </c>
      <c r="D2760" t="s">
        <v>2</v>
      </c>
      <c r="E2760" t="s">
        <v>3</v>
      </c>
      <c r="F2760" t="s">
        <v>4</v>
      </c>
      <c r="G2760">
        <v>354.68203999999997</v>
      </c>
      <c r="H2760">
        <v>630254.29</v>
      </c>
      <c r="I2760">
        <v>3671995.77</v>
      </c>
      <c r="J2760">
        <v>-69.650000000000006</v>
      </c>
      <c r="K2760">
        <v>-69.650000000000006</v>
      </c>
      <c r="L2760">
        <v>0</v>
      </c>
      <c r="M2760">
        <v>18101503</v>
      </c>
      <c r="N2760" t="s">
        <v>27</v>
      </c>
      <c r="O2760">
        <v>30</v>
      </c>
      <c r="P2760">
        <v>35</v>
      </c>
      <c r="Q2760">
        <v>5963</v>
      </c>
    </row>
    <row r="2761" spans="1:17" x14ac:dyDescent="0.25">
      <c r="A2761" t="s">
        <v>375</v>
      </c>
      <c r="B2761" t="s">
        <v>344</v>
      </c>
      <c r="C2761" t="s">
        <v>10</v>
      </c>
      <c r="D2761" t="s">
        <v>2</v>
      </c>
      <c r="E2761" t="s">
        <v>251</v>
      </c>
      <c r="F2761" t="s">
        <v>4</v>
      </c>
      <c r="G2761">
        <v>28.79616</v>
      </c>
      <c r="H2761">
        <v>631075</v>
      </c>
      <c r="I2761">
        <v>3671650</v>
      </c>
      <c r="J2761">
        <v>-68.7</v>
      </c>
      <c r="K2761">
        <v>-68.7</v>
      </c>
      <c r="L2761">
        <v>0</v>
      </c>
      <c r="M2761">
        <v>18091518</v>
      </c>
      <c r="N2761" t="s">
        <v>27</v>
      </c>
      <c r="O2761">
        <v>30</v>
      </c>
      <c r="P2761">
        <v>35</v>
      </c>
      <c r="Q2761">
        <v>5963</v>
      </c>
    </row>
    <row r="2762" spans="1:17" x14ac:dyDescent="0.25">
      <c r="A2762" t="s">
        <v>375</v>
      </c>
      <c r="B2762" t="s">
        <v>344</v>
      </c>
      <c r="C2762" t="s">
        <v>10</v>
      </c>
      <c r="D2762" t="s">
        <v>2</v>
      </c>
      <c r="E2762" t="s">
        <v>257</v>
      </c>
      <c r="F2762" t="s">
        <v>4</v>
      </c>
      <c r="G2762">
        <v>149.06384</v>
      </c>
      <c r="H2762">
        <v>630700</v>
      </c>
      <c r="I2762">
        <v>3672425</v>
      </c>
      <c r="J2762">
        <v>-69.040000000000006</v>
      </c>
      <c r="K2762">
        <v>-69.040000000000006</v>
      </c>
      <c r="L2762">
        <v>0</v>
      </c>
      <c r="M2762">
        <v>18041619</v>
      </c>
      <c r="N2762" t="s">
        <v>27</v>
      </c>
      <c r="O2762">
        <v>30</v>
      </c>
      <c r="P2762">
        <v>35</v>
      </c>
      <c r="Q2762">
        <v>5963</v>
      </c>
    </row>
    <row r="2763" spans="1:17" x14ac:dyDescent="0.25">
      <c r="A2763" t="s">
        <v>375</v>
      </c>
      <c r="B2763" t="s">
        <v>344</v>
      </c>
      <c r="C2763" t="s">
        <v>10</v>
      </c>
      <c r="D2763" t="s">
        <v>2</v>
      </c>
      <c r="E2763" t="s">
        <v>258</v>
      </c>
      <c r="F2763" t="s">
        <v>4</v>
      </c>
      <c r="G2763">
        <v>101.42704999999999</v>
      </c>
      <c r="H2763">
        <v>630900</v>
      </c>
      <c r="I2763">
        <v>3673200</v>
      </c>
      <c r="J2763">
        <v>-69.510000000000005</v>
      </c>
      <c r="K2763">
        <v>-69.510000000000005</v>
      </c>
      <c r="L2763">
        <v>0</v>
      </c>
      <c r="M2763">
        <v>18120123</v>
      </c>
      <c r="N2763" t="s">
        <v>27</v>
      </c>
      <c r="O2763">
        <v>30</v>
      </c>
      <c r="P2763">
        <v>35</v>
      </c>
      <c r="Q2763">
        <v>5963</v>
      </c>
    </row>
    <row r="2764" spans="1:17" x14ac:dyDescent="0.25">
      <c r="A2764" t="s">
        <v>375</v>
      </c>
      <c r="B2764" t="s">
        <v>344</v>
      </c>
      <c r="C2764" t="s">
        <v>10</v>
      </c>
      <c r="D2764" t="s">
        <v>2</v>
      </c>
      <c r="E2764" t="s">
        <v>259</v>
      </c>
      <c r="F2764" t="s">
        <v>4</v>
      </c>
      <c r="G2764">
        <v>103.82828000000001</v>
      </c>
      <c r="H2764">
        <v>631750</v>
      </c>
      <c r="I2764">
        <v>3670750</v>
      </c>
      <c r="J2764">
        <v>-66.28</v>
      </c>
      <c r="K2764">
        <v>-66.28</v>
      </c>
      <c r="L2764">
        <v>0</v>
      </c>
      <c r="M2764">
        <v>18051122</v>
      </c>
      <c r="N2764" t="s">
        <v>27</v>
      </c>
      <c r="O2764">
        <v>30</v>
      </c>
      <c r="P2764">
        <v>35</v>
      </c>
      <c r="Q2764">
        <v>5963</v>
      </c>
    </row>
    <row r="2765" spans="1:17" x14ac:dyDescent="0.25">
      <c r="A2765" t="s">
        <v>375</v>
      </c>
      <c r="B2765" t="s">
        <v>344</v>
      </c>
      <c r="C2765" t="s">
        <v>10</v>
      </c>
      <c r="D2765" t="s">
        <v>2</v>
      </c>
      <c r="E2765" t="s">
        <v>260</v>
      </c>
      <c r="F2765" t="s">
        <v>4</v>
      </c>
      <c r="G2765">
        <v>80.612499999999997</v>
      </c>
      <c r="H2765">
        <v>632737.47</v>
      </c>
      <c r="I2765">
        <v>3670847.68</v>
      </c>
      <c r="J2765">
        <v>-65.8</v>
      </c>
      <c r="K2765">
        <v>-65.8</v>
      </c>
      <c r="L2765">
        <v>0</v>
      </c>
      <c r="M2765">
        <v>18040718</v>
      </c>
      <c r="N2765" t="s">
        <v>27</v>
      </c>
      <c r="O2765">
        <v>30</v>
      </c>
      <c r="P2765">
        <v>35</v>
      </c>
      <c r="Q2765">
        <v>5963</v>
      </c>
    </row>
    <row r="2766" spans="1:17" x14ac:dyDescent="0.25">
      <c r="A2766" t="s">
        <v>375</v>
      </c>
      <c r="B2766" t="s">
        <v>344</v>
      </c>
      <c r="C2766" t="s">
        <v>10</v>
      </c>
      <c r="D2766" t="s">
        <v>2</v>
      </c>
      <c r="E2766" t="s">
        <v>261</v>
      </c>
      <c r="F2766" t="s">
        <v>4</v>
      </c>
      <c r="G2766">
        <v>108.01687</v>
      </c>
      <c r="H2766">
        <v>630200</v>
      </c>
      <c r="I2766">
        <v>3673200</v>
      </c>
      <c r="J2766">
        <v>-69.97</v>
      </c>
      <c r="K2766">
        <v>-69.97</v>
      </c>
      <c r="L2766">
        <v>0</v>
      </c>
      <c r="M2766">
        <v>18041620</v>
      </c>
      <c r="N2766" t="s">
        <v>27</v>
      </c>
      <c r="O2766">
        <v>30</v>
      </c>
      <c r="P2766">
        <v>35</v>
      </c>
      <c r="Q2766">
        <v>5963</v>
      </c>
    </row>
    <row r="2767" spans="1:17" x14ac:dyDescent="0.25">
      <c r="A2767" t="s">
        <v>375</v>
      </c>
      <c r="B2767" t="s">
        <v>344</v>
      </c>
      <c r="C2767" t="s">
        <v>10</v>
      </c>
      <c r="D2767" t="s">
        <v>2</v>
      </c>
      <c r="E2767" t="s">
        <v>262</v>
      </c>
      <c r="F2767" t="s">
        <v>4</v>
      </c>
      <c r="G2767">
        <v>97.820160000000001</v>
      </c>
      <c r="H2767">
        <v>631000</v>
      </c>
      <c r="I2767">
        <v>3673500</v>
      </c>
      <c r="J2767">
        <v>-69.540000000000006</v>
      </c>
      <c r="K2767">
        <v>-69.540000000000006</v>
      </c>
      <c r="L2767">
        <v>0</v>
      </c>
      <c r="M2767">
        <v>18051122</v>
      </c>
      <c r="N2767" t="s">
        <v>27</v>
      </c>
      <c r="O2767">
        <v>30</v>
      </c>
      <c r="P2767">
        <v>35</v>
      </c>
      <c r="Q2767">
        <v>5963</v>
      </c>
    </row>
    <row r="2768" spans="1:17" x14ac:dyDescent="0.25">
      <c r="A2768" t="s">
        <v>375</v>
      </c>
      <c r="B2768" t="s">
        <v>344</v>
      </c>
      <c r="C2768" t="s">
        <v>10</v>
      </c>
      <c r="D2768" t="s">
        <v>2</v>
      </c>
      <c r="E2768" t="s">
        <v>263</v>
      </c>
      <c r="F2768" t="s">
        <v>4</v>
      </c>
      <c r="G2768">
        <v>134.26940999999999</v>
      </c>
      <c r="H2768">
        <v>630700</v>
      </c>
      <c r="I2768">
        <v>3672425</v>
      </c>
      <c r="J2768">
        <v>-69.040000000000006</v>
      </c>
      <c r="K2768">
        <v>-69.040000000000006</v>
      </c>
      <c r="L2768">
        <v>0</v>
      </c>
      <c r="M2768">
        <v>18041619</v>
      </c>
      <c r="N2768" t="s">
        <v>27</v>
      </c>
      <c r="O2768">
        <v>30</v>
      </c>
      <c r="P2768">
        <v>35</v>
      </c>
      <c r="Q2768">
        <v>5963</v>
      </c>
    </row>
    <row r="2769" spans="1:17" x14ac:dyDescent="0.25">
      <c r="A2769" t="s">
        <v>375</v>
      </c>
      <c r="B2769" t="s">
        <v>344</v>
      </c>
      <c r="C2769" t="s">
        <v>10</v>
      </c>
      <c r="D2769" t="s">
        <v>2</v>
      </c>
      <c r="E2769" t="s">
        <v>264</v>
      </c>
      <c r="F2769" t="s">
        <v>4</v>
      </c>
      <c r="G2769">
        <v>96.003699999999995</v>
      </c>
      <c r="H2769">
        <v>630250</v>
      </c>
      <c r="I2769">
        <v>3670000</v>
      </c>
      <c r="J2769">
        <v>-66.42</v>
      </c>
      <c r="K2769">
        <v>-66.42</v>
      </c>
      <c r="L2769">
        <v>0</v>
      </c>
      <c r="M2769">
        <v>18041620</v>
      </c>
      <c r="N2769" t="s">
        <v>27</v>
      </c>
      <c r="O2769">
        <v>30</v>
      </c>
      <c r="P2769">
        <v>35</v>
      </c>
      <c r="Q2769">
        <v>5963</v>
      </c>
    </row>
    <row r="2770" spans="1:17" x14ac:dyDescent="0.25">
      <c r="A2770" t="s">
        <v>375</v>
      </c>
      <c r="B2770" t="s">
        <v>344</v>
      </c>
      <c r="C2770" t="s">
        <v>10</v>
      </c>
      <c r="D2770" t="s">
        <v>2</v>
      </c>
      <c r="E2770" t="s">
        <v>265</v>
      </c>
      <c r="F2770" t="s">
        <v>4</v>
      </c>
      <c r="G2770">
        <v>138.20899</v>
      </c>
      <c r="H2770">
        <v>630050</v>
      </c>
      <c r="I2770">
        <v>3672475</v>
      </c>
      <c r="J2770">
        <v>-70</v>
      </c>
      <c r="K2770">
        <v>-70</v>
      </c>
      <c r="L2770">
        <v>0</v>
      </c>
      <c r="M2770">
        <v>18041619</v>
      </c>
      <c r="N2770" t="s">
        <v>27</v>
      </c>
      <c r="O2770">
        <v>30</v>
      </c>
      <c r="P2770">
        <v>35</v>
      </c>
      <c r="Q2770">
        <v>5963</v>
      </c>
    </row>
    <row r="2771" spans="1:17" x14ac:dyDescent="0.25">
      <c r="A2771" t="s">
        <v>375</v>
      </c>
      <c r="B2771" t="s">
        <v>344</v>
      </c>
      <c r="C2771" t="s">
        <v>10</v>
      </c>
      <c r="D2771" t="s">
        <v>2</v>
      </c>
      <c r="E2771" t="s">
        <v>266</v>
      </c>
      <c r="F2771" t="s">
        <v>4</v>
      </c>
      <c r="G2771">
        <v>83.341340000000002</v>
      </c>
      <c r="H2771">
        <v>630250</v>
      </c>
      <c r="I2771">
        <v>3670500</v>
      </c>
      <c r="J2771">
        <v>-67.239999999999995</v>
      </c>
      <c r="K2771">
        <v>-67.239999999999995</v>
      </c>
      <c r="L2771">
        <v>0</v>
      </c>
      <c r="M2771">
        <v>18120123</v>
      </c>
      <c r="N2771" t="s">
        <v>27</v>
      </c>
      <c r="O2771">
        <v>30</v>
      </c>
      <c r="P2771">
        <v>35</v>
      </c>
      <c r="Q2771">
        <v>5963</v>
      </c>
    </row>
    <row r="2772" spans="1:17" x14ac:dyDescent="0.25">
      <c r="A2772" t="s">
        <v>375</v>
      </c>
      <c r="B2772" t="s">
        <v>344</v>
      </c>
      <c r="C2772" t="s">
        <v>10</v>
      </c>
      <c r="D2772" t="s">
        <v>2</v>
      </c>
      <c r="E2772" t="s">
        <v>267</v>
      </c>
      <c r="F2772" t="s">
        <v>4</v>
      </c>
      <c r="G2772">
        <v>100.9455</v>
      </c>
      <c r="H2772">
        <v>631000</v>
      </c>
      <c r="I2772">
        <v>3670500</v>
      </c>
      <c r="J2772">
        <v>-66.459999999999994</v>
      </c>
      <c r="K2772">
        <v>-66.459999999999994</v>
      </c>
      <c r="L2772">
        <v>0</v>
      </c>
      <c r="M2772">
        <v>18012003</v>
      </c>
      <c r="N2772" t="s">
        <v>27</v>
      </c>
      <c r="O2772">
        <v>30</v>
      </c>
      <c r="P2772">
        <v>35</v>
      </c>
      <c r="Q2772">
        <v>5963</v>
      </c>
    </row>
    <row r="2773" spans="1:17" x14ac:dyDescent="0.25">
      <c r="A2773" t="s">
        <v>375</v>
      </c>
      <c r="B2773" t="s">
        <v>344</v>
      </c>
      <c r="C2773" t="s">
        <v>10</v>
      </c>
      <c r="D2773" t="s">
        <v>2</v>
      </c>
      <c r="E2773" t="s">
        <v>268</v>
      </c>
      <c r="F2773" t="s">
        <v>4</v>
      </c>
      <c r="G2773">
        <v>104.26376999999999</v>
      </c>
      <c r="H2773">
        <v>631000</v>
      </c>
      <c r="I2773">
        <v>3670750</v>
      </c>
      <c r="J2773">
        <v>-66.95</v>
      </c>
      <c r="K2773">
        <v>-66.95</v>
      </c>
      <c r="L2773">
        <v>0</v>
      </c>
      <c r="M2773">
        <v>18051122</v>
      </c>
      <c r="N2773" t="s">
        <v>27</v>
      </c>
      <c r="O2773">
        <v>30</v>
      </c>
      <c r="P2773">
        <v>35</v>
      </c>
      <c r="Q2773">
        <v>5963</v>
      </c>
    </row>
    <row r="2774" spans="1:17" x14ac:dyDescent="0.25">
      <c r="A2774" t="s">
        <v>375</v>
      </c>
      <c r="B2774" t="s">
        <v>344</v>
      </c>
      <c r="C2774" t="s">
        <v>10</v>
      </c>
      <c r="D2774" t="s">
        <v>2</v>
      </c>
      <c r="E2774" t="s">
        <v>269</v>
      </c>
      <c r="F2774" t="s">
        <v>4</v>
      </c>
      <c r="G2774">
        <v>97.743589999999998</v>
      </c>
      <c r="H2774">
        <v>629500</v>
      </c>
      <c r="I2774">
        <v>3673100</v>
      </c>
      <c r="J2774">
        <v>-70.28</v>
      </c>
      <c r="K2774">
        <v>-70.28</v>
      </c>
      <c r="L2774">
        <v>0</v>
      </c>
      <c r="M2774">
        <v>18051122</v>
      </c>
      <c r="N2774" t="s">
        <v>27</v>
      </c>
      <c r="O2774">
        <v>30</v>
      </c>
      <c r="P2774">
        <v>35</v>
      </c>
      <c r="Q2774">
        <v>5963</v>
      </c>
    </row>
    <row r="2775" spans="1:17" x14ac:dyDescent="0.25">
      <c r="A2775" t="s">
        <v>375</v>
      </c>
      <c r="B2775" t="s">
        <v>344</v>
      </c>
      <c r="C2775" t="s">
        <v>10</v>
      </c>
      <c r="D2775" t="s">
        <v>2</v>
      </c>
      <c r="E2775" t="s">
        <v>270</v>
      </c>
      <c r="F2775" t="s">
        <v>4</v>
      </c>
      <c r="G2775">
        <v>85.695430000000002</v>
      </c>
      <c r="H2775">
        <v>630750</v>
      </c>
      <c r="I2775">
        <v>3670250</v>
      </c>
      <c r="J2775">
        <v>-66.31</v>
      </c>
      <c r="K2775">
        <v>-66.31</v>
      </c>
      <c r="L2775">
        <v>0</v>
      </c>
      <c r="M2775">
        <v>18052523</v>
      </c>
      <c r="N2775" t="s">
        <v>27</v>
      </c>
      <c r="O2775">
        <v>30</v>
      </c>
      <c r="P2775">
        <v>35</v>
      </c>
      <c r="Q2775">
        <v>5963</v>
      </c>
    </row>
    <row r="2776" spans="1:17" x14ac:dyDescent="0.25">
      <c r="A2776" t="s">
        <v>375</v>
      </c>
      <c r="B2776" t="s">
        <v>344</v>
      </c>
      <c r="C2776" t="s">
        <v>10</v>
      </c>
      <c r="D2776" t="s">
        <v>2</v>
      </c>
      <c r="E2776" t="s">
        <v>144</v>
      </c>
      <c r="F2776" t="s">
        <v>4</v>
      </c>
      <c r="G2776">
        <v>350.92365000000001</v>
      </c>
      <c r="H2776">
        <v>630254.29</v>
      </c>
      <c r="I2776">
        <v>3671995.77</v>
      </c>
      <c r="J2776">
        <v>-69.650000000000006</v>
      </c>
      <c r="K2776">
        <v>-69.650000000000006</v>
      </c>
      <c r="L2776">
        <v>0</v>
      </c>
      <c r="M2776">
        <v>18101503</v>
      </c>
      <c r="N2776" t="s">
        <v>27</v>
      </c>
      <c r="O2776">
        <v>30</v>
      </c>
      <c r="P2776">
        <v>35</v>
      </c>
      <c r="Q2776">
        <v>5963</v>
      </c>
    </row>
    <row r="2777" spans="1:17" x14ac:dyDescent="0.25">
      <c r="A2777" t="s">
        <v>375</v>
      </c>
      <c r="B2777" t="s">
        <v>344</v>
      </c>
      <c r="C2777" t="s">
        <v>10</v>
      </c>
      <c r="D2777" t="s">
        <v>2</v>
      </c>
      <c r="E2777" t="s">
        <v>271</v>
      </c>
      <c r="F2777" t="s">
        <v>4</v>
      </c>
      <c r="G2777">
        <v>51.390949999999997</v>
      </c>
      <c r="H2777">
        <v>630400</v>
      </c>
      <c r="I2777">
        <v>3672400</v>
      </c>
      <c r="J2777">
        <v>-69.650000000000006</v>
      </c>
      <c r="K2777">
        <v>-69.650000000000006</v>
      </c>
      <c r="L2777">
        <v>0</v>
      </c>
      <c r="M2777">
        <v>18120123</v>
      </c>
      <c r="N2777" t="s">
        <v>27</v>
      </c>
      <c r="O2777">
        <v>30</v>
      </c>
      <c r="P2777">
        <v>35</v>
      </c>
      <c r="Q2777">
        <v>5963</v>
      </c>
    </row>
    <row r="2778" spans="1:17" x14ac:dyDescent="0.25">
      <c r="A2778" t="s">
        <v>375</v>
      </c>
      <c r="B2778" t="s">
        <v>344</v>
      </c>
      <c r="C2778" t="s">
        <v>10</v>
      </c>
      <c r="D2778" t="s">
        <v>2</v>
      </c>
      <c r="E2778" t="s">
        <v>272</v>
      </c>
      <c r="F2778" t="s">
        <v>4</v>
      </c>
      <c r="G2778">
        <v>52.235619999999997</v>
      </c>
      <c r="H2778">
        <v>630400</v>
      </c>
      <c r="I2778">
        <v>3672400</v>
      </c>
      <c r="J2778">
        <v>-69.650000000000006</v>
      </c>
      <c r="K2778">
        <v>-69.650000000000006</v>
      </c>
      <c r="L2778">
        <v>0</v>
      </c>
      <c r="M2778">
        <v>18120123</v>
      </c>
      <c r="N2778" t="s">
        <v>27</v>
      </c>
      <c r="O2778">
        <v>30</v>
      </c>
      <c r="P2778">
        <v>35</v>
      </c>
      <c r="Q2778">
        <v>5963</v>
      </c>
    </row>
    <row r="2779" spans="1:17" x14ac:dyDescent="0.25">
      <c r="A2779" t="s">
        <v>375</v>
      </c>
      <c r="B2779" t="s">
        <v>344</v>
      </c>
      <c r="C2779" t="s">
        <v>10</v>
      </c>
      <c r="D2779" t="s">
        <v>2</v>
      </c>
      <c r="E2779" t="s">
        <v>7</v>
      </c>
      <c r="F2779" t="s">
        <v>4</v>
      </c>
      <c r="G2779">
        <v>28.79616</v>
      </c>
      <c r="H2779">
        <v>631075</v>
      </c>
      <c r="I2779">
        <v>3671650</v>
      </c>
      <c r="J2779">
        <v>-68.7</v>
      </c>
      <c r="K2779">
        <v>-68.7</v>
      </c>
      <c r="L2779">
        <v>0</v>
      </c>
      <c r="M2779">
        <v>18091518</v>
      </c>
      <c r="N2779" t="s">
        <v>27</v>
      </c>
      <c r="O2779">
        <v>30</v>
      </c>
      <c r="P2779">
        <v>35</v>
      </c>
      <c r="Q2779">
        <v>5963</v>
      </c>
    </row>
    <row r="2780" spans="1:17" x14ac:dyDescent="0.25">
      <c r="A2780" t="s">
        <v>375</v>
      </c>
      <c r="B2780" t="s">
        <v>344</v>
      </c>
      <c r="C2780" t="s">
        <v>10</v>
      </c>
      <c r="D2780" t="s">
        <v>2</v>
      </c>
      <c r="E2780" t="s">
        <v>8</v>
      </c>
      <c r="F2780" t="s">
        <v>4</v>
      </c>
      <c r="G2780">
        <v>103.62658</v>
      </c>
      <c r="H2780">
        <v>630400</v>
      </c>
      <c r="I2780">
        <v>3672400</v>
      </c>
      <c r="J2780">
        <v>-69.650000000000006</v>
      </c>
      <c r="K2780">
        <v>-69.650000000000006</v>
      </c>
      <c r="L2780">
        <v>0</v>
      </c>
      <c r="M2780">
        <v>18120123</v>
      </c>
      <c r="N2780" t="s">
        <v>27</v>
      </c>
      <c r="O2780">
        <v>30</v>
      </c>
      <c r="P2780">
        <v>35</v>
      </c>
      <c r="Q2780">
        <v>5963</v>
      </c>
    </row>
    <row r="2781" spans="1:17" x14ac:dyDescent="0.25">
      <c r="A2781" t="s">
        <v>375</v>
      </c>
      <c r="B2781" t="s">
        <v>344</v>
      </c>
      <c r="C2781" t="s">
        <v>10</v>
      </c>
      <c r="D2781" t="s">
        <v>2</v>
      </c>
      <c r="E2781" t="s">
        <v>125</v>
      </c>
      <c r="F2781" t="s">
        <v>4</v>
      </c>
      <c r="G2781">
        <v>3.4962</v>
      </c>
      <c r="H2781">
        <v>630666.35</v>
      </c>
      <c r="I2781">
        <v>3672375.09</v>
      </c>
      <c r="J2781">
        <v>-69.069999999999993</v>
      </c>
      <c r="K2781">
        <v>-69.069999999999993</v>
      </c>
      <c r="L2781">
        <v>0</v>
      </c>
      <c r="M2781">
        <v>18070819</v>
      </c>
      <c r="N2781" t="s">
        <v>27</v>
      </c>
      <c r="O2781">
        <v>30</v>
      </c>
      <c r="P2781">
        <v>35</v>
      </c>
      <c r="Q2781">
        <v>5963</v>
      </c>
    </row>
    <row r="2782" spans="1:17" x14ac:dyDescent="0.25">
      <c r="A2782" t="s">
        <v>375</v>
      </c>
      <c r="B2782" t="s">
        <v>344</v>
      </c>
      <c r="C2782" t="s">
        <v>10</v>
      </c>
      <c r="D2782" t="s">
        <v>2</v>
      </c>
      <c r="E2782" t="s">
        <v>128</v>
      </c>
      <c r="F2782" t="s">
        <v>4</v>
      </c>
      <c r="G2782">
        <v>3.2823099999999998</v>
      </c>
      <c r="H2782">
        <v>630254.29</v>
      </c>
      <c r="I2782">
        <v>3672375.09</v>
      </c>
      <c r="J2782">
        <v>-69.89</v>
      </c>
      <c r="K2782">
        <v>-69.89</v>
      </c>
      <c r="L2782">
        <v>0</v>
      </c>
      <c r="M2782">
        <v>18091418</v>
      </c>
      <c r="N2782" t="s">
        <v>27</v>
      </c>
      <c r="O2782">
        <v>30</v>
      </c>
      <c r="P2782">
        <v>35</v>
      </c>
      <c r="Q2782">
        <v>5963</v>
      </c>
    </row>
    <row r="2783" spans="1:17" x14ac:dyDescent="0.25">
      <c r="A2783" t="s">
        <v>375</v>
      </c>
      <c r="B2783" t="s">
        <v>344</v>
      </c>
      <c r="C2783" t="s">
        <v>10</v>
      </c>
      <c r="D2783" t="s">
        <v>2</v>
      </c>
      <c r="E2783" t="s">
        <v>129</v>
      </c>
      <c r="F2783" t="s">
        <v>4</v>
      </c>
      <c r="G2783">
        <v>3.19739</v>
      </c>
      <c r="H2783">
        <v>630230.06000000006</v>
      </c>
      <c r="I2783">
        <v>3672375.09</v>
      </c>
      <c r="J2783">
        <v>-69.94</v>
      </c>
      <c r="K2783">
        <v>-69.94</v>
      </c>
      <c r="L2783">
        <v>0</v>
      </c>
      <c r="M2783">
        <v>18091418</v>
      </c>
      <c r="N2783" t="s">
        <v>27</v>
      </c>
      <c r="O2783">
        <v>30</v>
      </c>
      <c r="P2783">
        <v>35</v>
      </c>
      <c r="Q2783">
        <v>5963</v>
      </c>
    </row>
    <row r="2784" spans="1:17" x14ac:dyDescent="0.25">
      <c r="A2784" t="s">
        <v>375</v>
      </c>
      <c r="B2784" t="s">
        <v>344</v>
      </c>
      <c r="C2784" t="s">
        <v>10</v>
      </c>
      <c r="D2784" t="s">
        <v>2</v>
      </c>
      <c r="E2784" t="s">
        <v>130</v>
      </c>
      <c r="F2784" t="s">
        <v>4</v>
      </c>
      <c r="G2784">
        <v>3.38123</v>
      </c>
      <c r="H2784">
        <v>630714.82999999996</v>
      </c>
      <c r="I2784">
        <v>3672327.68</v>
      </c>
      <c r="J2784">
        <v>-68.95</v>
      </c>
      <c r="K2784">
        <v>-68.95</v>
      </c>
      <c r="L2784">
        <v>0</v>
      </c>
      <c r="M2784">
        <v>18070819</v>
      </c>
      <c r="N2784" t="s">
        <v>27</v>
      </c>
      <c r="O2784">
        <v>30</v>
      </c>
      <c r="P2784">
        <v>35</v>
      </c>
      <c r="Q2784">
        <v>5963</v>
      </c>
    </row>
    <row r="2785" spans="1:17" x14ac:dyDescent="0.25">
      <c r="A2785" t="s">
        <v>375</v>
      </c>
      <c r="B2785" t="s">
        <v>344</v>
      </c>
      <c r="C2785" t="s">
        <v>10</v>
      </c>
      <c r="D2785" t="s">
        <v>2</v>
      </c>
      <c r="E2785" t="s">
        <v>131</v>
      </c>
      <c r="F2785" t="s">
        <v>4</v>
      </c>
      <c r="G2785">
        <v>3.5864600000000002</v>
      </c>
      <c r="H2785">
        <v>630714.82999999996</v>
      </c>
      <c r="I2785">
        <v>3672303.97</v>
      </c>
      <c r="J2785">
        <v>-68.959999999999994</v>
      </c>
      <c r="K2785">
        <v>-68.959999999999994</v>
      </c>
      <c r="L2785">
        <v>0</v>
      </c>
      <c r="M2785">
        <v>18070819</v>
      </c>
      <c r="N2785" t="s">
        <v>27</v>
      </c>
      <c r="O2785">
        <v>30</v>
      </c>
      <c r="P2785">
        <v>35</v>
      </c>
      <c r="Q2785">
        <v>5963</v>
      </c>
    </row>
    <row r="2786" spans="1:17" x14ac:dyDescent="0.25">
      <c r="A2786" t="s">
        <v>375</v>
      </c>
      <c r="B2786" t="s">
        <v>344</v>
      </c>
      <c r="C2786" t="s">
        <v>10</v>
      </c>
      <c r="D2786" t="s">
        <v>2</v>
      </c>
      <c r="E2786" t="s">
        <v>132</v>
      </c>
      <c r="F2786" t="s">
        <v>4</v>
      </c>
      <c r="G2786">
        <v>3.8180399999999999</v>
      </c>
      <c r="H2786">
        <v>630714.82999999996</v>
      </c>
      <c r="I2786">
        <v>3672303.97</v>
      </c>
      <c r="J2786">
        <v>-68.959999999999994</v>
      </c>
      <c r="K2786">
        <v>-68.959999999999994</v>
      </c>
      <c r="L2786">
        <v>0</v>
      </c>
      <c r="M2786">
        <v>18070819</v>
      </c>
      <c r="N2786" t="s">
        <v>27</v>
      </c>
      <c r="O2786">
        <v>30</v>
      </c>
      <c r="P2786">
        <v>35</v>
      </c>
      <c r="Q2786">
        <v>5963</v>
      </c>
    </row>
    <row r="2787" spans="1:17" x14ac:dyDescent="0.25">
      <c r="A2787" t="s">
        <v>375</v>
      </c>
      <c r="B2787" t="s">
        <v>344</v>
      </c>
      <c r="C2787" t="s">
        <v>10</v>
      </c>
      <c r="D2787" t="s">
        <v>2</v>
      </c>
      <c r="E2787" t="s">
        <v>133</v>
      </c>
      <c r="F2787" t="s">
        <v>4</v>
      </c>
      <c r="G2787">
        <v>4.1445699999999999</v>
      </c>
      <c r="H2787">
        <v>630714.82999999996</v>
      </c>
      <c r="I2787">
        <v>3672280.26</v>
      </c>
      <c r="J2787">
        <v>-68.94</v>
      </c>
      <c r="K2787">
        <v>-68.94</v>
      </c>
      <c r="L2787">
        <v>0</v>
      </c>
      <c r="M2787">
        <v>18070819</v>
      </c>
      <c r="N2787" t="s">
        <v>27</v>
      </c>
      <c r="O2787">
        <v>30</v>
      </c>
      <c r="P2787">
        <v>35</v>
      </c>
      <c r="Q2787">
        <v>5963</v>
      </c>
    </row>
    <row r="2788" spans="1:17" x14ac:dyDescent="0.25">
      <c r="A2788" t="s">
        <v>375</v>
      </c>
      <c r="B2788" t="s">
        <v>344</v>
      </c>
      <c r="C2788" t="s">
        <v>10</v>
      </c>
      <c r="D2788" t="s">
        <v>2</v>
      </c>
      <c r="E2788" t="s">
        <v>219</v>
      </c>
      <c r="F2788" t="s">
        <v>4</v>
      </c>
      <c r="G2788">
        <v>4.47804</v>
      </c>
      <c r="H2788">
        <v>630714.82999999996</v>
      </c>
      <c r="I2788">
        <v>3672256.55</v>
      </c>
      <c r="J2788">
        <v>-68.92</v>
      </c>
      <c r="K2788">
        <v>-68.92</v>
      </c>
      <c r="L2788">
        <v>0</v>
      </c>
      <c r="M2788">
        <v>18070819</v>
      </c>
      <c r="N2788" t="s">
        <v>27</v>
      </c>
      <c r="O2788">
        <v>30</v>
      </c>
      <c r="P2788">
        <v>35</v>
      </c>
      <c r="Q2788">
        <v>5963</v>
      </c>
    </row>
    <row r="2789" spans="1:17" x14ac:dyDescent="0.25">
      <c r="A2789" t="s">
        <v>375</v>
      </c>
      <c r="B2789" t="s">
        <v>344</v>
      </c>
      <c r="C2789" t="s">
        <v>10</v>
      </c>
      <c r="D2789" t="s">
        <v>2</v>
      </c>
      <c r="E2789" t="s">
        <v>220</v>
      </c>
      <c r="F2789" t="s">
        <v>4</v>
      </c>
      <c r="G2789">
        <v>4.7976000000000001</v>
      </c>
      <c r="H2789">
        <v>630714.82999999996</v>
      </c>
      <c r="I2789">
        <v>3672232.85</v>
      </c>
      <c r="J2789">
        <v>-68.91</v>
      </c>
      <c r="K2789">
        <v>-68.91</v>
      </c>
      <c r="L2789">
        <v>0</v>
      </c>
      <c r="M2789">
        <v>18070819</v>
      </c>
      <c r="N2789" t="s">
        <v>27</v>
      </c>
      <c r="O2789">
        <v>30</v>
      </c>
      <c r="P2789">
        <v>35</v>
      </c>
      <c r="Q2789">
        <v>5963</v>
      </c>
    </row>
    <row r="2790" spans="1:17" x14ac:dyDescent="0.25">
      <c r="A2790" t="s">
        <v>375</v>
      </c>
      <c r="B2790" t="s">
        <v>344</v>
      </c>
      <c r="C2790" t="s">
        <v>10</v>
      </c>
      <c r="D2790" t="s">
        <v>2</v>
      </c>
      <c r="E2790" t="s">
        <v>221</v>
      </c>
      <c r="F2790" t="s">
        <v>4</v>
      </c>
      <c r="G2790">
        <v>5.43621</v>
      </c>
      <c r="H2790">
        <v>630800</v>
      </c>
      <c r="I2790">
        <v>3672100</v>
      </c>
      <c r="J2790">
        <v>-68.459999999999994</v>
      </c>
      <c r="K2790">
        <v>-68.459999999999994</v>
      </c>
      <c r="L2790">
        <v>0</v>
      </c>
      <c r="M2790">
        <v>18090618</v>
      </c>
      <c r="N2790" t="s">
        <v>27</v>
      </c>
      <c r="O2790">
        <v>30</v>
      </c>
      <c r="P2790">
        <v>35</v>
      </c>
      <c r="Q2790">
        <v>5963</v>
      </c>
    </row>
    <row r="2791" spans="1:17" x14ac:dyDescent="0.25">
      <c r="A2791" t="s">
        <v>375</v>
      </c>
      <c r="B2791" t="s">
        <v>344</v>
      </c>
      <c r="C2791" t="s">
        <v>10</v>
      </c>
      <c r="D2791" t="s">
        <v>2</v>
      </c>
      <c r="E2791" t="s">
        <v>222</v>
      </c>
      <c r="F2791" t="s">
        <v>4</v>
      </c>
      <c r="G2791">
        <v>5.2430899999999996</v>
      </c>
      <c r="H2791">
        <v>630714.82999999996</v>
      </c>
      <c r="I2791">
        <v>3672185.43</v>
      </c>
      <c r="J2791">
        <v>-68.89</v>
      </c>
      <c r="K2791">
        <v>-68.89</v>
      </c>
      <c r="L2791">
        <v>0</v>
      </c>
      <c r="M2791">
        <v>18070819</v>
      </c>
      <c r="N2791" t="s">
        <v>27</v>
      </c>
      <c r="O2791">
        <v>30</v>
      </c>
      <c r="P2791">
        <v>35</v>
      </c>
      <c r="Q2791">
        <v>5963</v>
      </c>
    </row>
    <row r="2792" spans="1:17" x14ac:dyDescent="0.25">
      <c r="A2792" t="s">
        <v>375</v>
      </c>
      <c r="B2792" t="s">
        <v>344</v>
      </c>
      <c r="C2792" t="s">
        <v>10</v>
      </c>
      <c r="D2792" t="s">
        <v>2</v>
      </c>
      <c r="E2792" t="s">
        <v>223</v>
      </c>
      <c r="F2792" t="s">
        <v>4</v>
      </c>
      <c r="G2792">
        <v>5.5017899999999997</v>
      </c>
      <c r="H2792">
        <v>630825</v>
      </c>
      <c r="I2792">
        <v>3672075</v>
      </c>
      <c r="J2792">
        <v>-69.260000000000005</v>
      </c>
      <c r="K2792">
        <v>-69.260000000000005</v>
      </c>
      <c r="L2792">
        <v>0</v>
      </c>
      <c r="M2792">
        <v>18090618</v>
      </c>
      <c r="N2792" t="s">
        <v>27</v>
      </c>
      <c r="O2792">
        <v>30</v>
      </c>
      <c r="P2792">
        <v>35</v>
      </c>
      <c r="Q2792">
        <v>5963</v>
      </c>
    </row>
    <row r="2793" spans="1:17" x14ac:dyDescent="0.25">
      <c r="A2793" t="s">
        <v>375</v>
      </c>
      <c r="B2793" t="s">
        <v>344</v>
      </c>
      <c r="C2793" t="s">
        <v>10</v>
      </c>
      <c r="D2793" t="s">
        <v>2</v>
      </c>
      <c r="E2793" t="s">
        <v>224</v>
      </c>
      <c r="F2793" t="s">
        <v>4</v>
      </c>
      <c r="G2793">
        <v>5.2185499999999996</v>
      </c>
      <c r="H2793">
        <v>630725</v>
      </c>
      <c r="I2793">
        <v>3672150</v>
      </c>
      <c r="J2793">
        <v>-68.81</v>
      </c>
      <c r="K2793">
        <v>-68.81</v>
      </c>
      <c r="L2793">
        <v>0</v>
      </c>
      <c r="M2793">
        <v>18070819</v>
      </c>
      <c r="N2793" t="s">
        <v>27</v>
      </c>
      <c r="O2793">
        <v>30</v>
      </c>
      <c r="P2793">
        <v>35</v>
      </c>
      <c r="Q2793">
        <v>5963</v>
      </c>
    </row>
    <row r="2794" spans="1:17" x14ac:dyDescent="0.25">
      <c r="A2794" t="s">
        <v>375</v>
      </c>
      <c r="B2794" t="s">
        <v>344</v>
      </c>
      <c r="C2794" t="s">
        <v>10</v>
      </c>
      <c r="D2794" t="s">
        <v>2</v>
      </c>
      <c r="E2794" t="s">
        <v>225</v>
      </c>
      <c r="F2794" t="s">
        <v>4</v>
      </c>
      <c r="G2794">
        <v>354.56623000000002</v>
      </c>
      <c r="H2794">
        <v>630254.29</v>
      </c>
      <c r="I2794">
        <v>3671995.77</v>
      </c>
      <c r="J2794">
        <v>-69.650000000000006</v>
      </c>
      <c r="K2794">
        <v>-69.650000000000006</v>
      </c>
      <c r="L2794">
        <v>0</v>
      </c>
      <c r="M2794">
        <v>18101503</v>
      </c>
      <c r="N2794" t="s">
        <v>27</v>
      </c>
      <c r="O2794">
        <v>30</v>
      </c>
      <c r="P2794">
        <v>35</v>
      </c>
      <c r="Q2794">
        <v>5963</v>
      </c>
    </row>
    <row r="2795" spans="1:17" x14ac:dyDescent="0.25">
      <c r="A2795" t="s">
        <v>375</v>
      </c>
      <c r="B2795" t="s">
        <v>345</v>
      </c>
      <c r="C2795" t="s">
        <v>157</v>
      </c>
      <c r="D2795" t="s">
        <v>12</v>
      </c>
      <c r="E2795" t="s">
        <v>3</v>
      </c>
      <c r="F2795" t="s">
        <v>4</v>
      </c>
      <c r="G2795">
        <v>108.46681</v>
      </c>
      <c r="H2795">
        <v>630714.82999999996</v>
      </c>
      <c r="I2795">
        <v>3672138.02</v>
      </c>
      <c r="J2795">
        <v>-68.86</v>
      </c>
      <c r="K2795">
        <v>-68.86</v>
      </c>
      <c r="L2795">
        <v>0</v>
      </c>
      <c r="M2795" t="s">
        <v>376</v>
      </c>
      <c r="N2795" t="s">
        <v>27</v>
      </c>
      <c r="O2795">
        <v>40</v>
      </c>
      <c r="P2795">
        <v>50</v>
      </c>
      <c r="Q2795">
        <v>5963</v>
      </c>
    </row>
    <row r="2796" spans="1:17" x14ac:dyDescent="0.25">
      <c r="A2796" t="s">
        <v>375</v>
      </c>
      <c r="B2796" t="s">
        <v>345</v>
      </c>
      <c r="C2796" t="s">
        <v>157</v>
      </c>
      <c r="D2796" t="s">
        <v>12</v>
      </c>
      <c r="E2796" t="s">
        <v>251</v>
      </c>
      <c r="F2796" t="s">
        <v>4</v>
      </c>
      <c r="G2796">
        <v>108.35720000000001</v>
      </c>
      <c r="H2796">
        <v>630714.82999999996</v>
      </c>
      <c r="I2796">
        <v>3672138.02</v>
      </c>
      <c r="J2796">
        <v>-68.86</v>
      </c>
      <c r="K2796">
        <v>-68.86</v>
      </c>
      <c r="L2796">
        <v>0</v>
      </c>
      <c r="M2796" t="s">
        <v>376</v>
      </c>
      <c r="N2796" t="s">
        <v>27</v>
      </c>
      <c r="O2796">
        <v>40</v>
      </c>
      <c r="P2796">
        <v>50</v>
      </c>
      <c r="Q2796">
        <v>5963</v>
      </c>
    </row>
    <row r="2797" spans="1:17" x14ac:dyDescent="0.25">
      <c r="A2797" t="s">
        <v>375</v>
      </c>
      <c r="B2797" t="s">
        <v>345</v>
      </c>
      <c r="C2797" t="s">
        <v>157</v>
      </c>
      <c r="D2797" t="s">
        <v>12</v>
      </c>
      <c r="E2797" t="s">
        <v>255</v>
      </c>
      <c r="F2797" t="s">
        <v>4</v>
      </c>
      <c r="G2797">
        <v>0.32239000000000001</v>
      </c>
      <c r="H2797">
        <v>630714.82999999996</v>
      </c>
      <c r="I2797">
        <v>3672256.55</v>
      </c>
      <c r="J2797">
        <v>-68.92</v>
      </c>
      <c r="K2797">
        <v>-68.92</v>
      </c>
      <c r="L2797">
        <v>0</v>
      </c>
      <c r="M2797" t="s">
        <v>376</v>
      </c>
      <c r="N2797" t="s">
        <v>27</v>
      </c>
      <c r="O2797">
        <v>40</v>
      </c>
      <c r="P2797">
        <v>50</v>
      </c>
      <c r="Q2797">
        <v>5963</v>
      </c>
    </row>
    <row r="2798" spans="1:17" x14ac:dyDescent="0.25">
      <c r="A2798" t="s">
        <v>375</v>
      </c>
      <c r="B2798" t="s">
        <v>345</v>
      </c>
      <c r="C2798" t="s">
        <v>157</v>
      </c>
      <c r="D2798" t="s">
        <v>12</v>
      </c>
      <c r="E2798" t="s">
        <v>257</v>
      </c>
      <c r="F2798" t="s">
        <v>4</v>
      </c>
      <c r="G2798">
        <v>1.4840000000000001E-2</v>
      </c>
      <c r="H2798">
        <v>630750</v>
      </c>
      <c r="I2798">
        <v>3670250</v>
      </c>
      <c r="J2798">
        <v>-66.31</v>
      </c>
      <c r="K2798">
        <v>-66.31</v>
      </c>
      <c r="L2798">
        <v>0</v>
      </c>
      <c r="M2798" t="s">
        <v>376</v>
      </c>
      <c r="N2798" t="s">
        <v>27</v>
      </c>
      <c r="O2798">
        <v>40</v>
      </c>
      <c r="P2798">
        <v>50</v>
      </c>
      <c r="Q2798">
        <v>5963</v>
      </c>
    </row>
    <row r="2799" spans="1:17" x14ac:dyDescent="0.25">
      <c r="A2799" t="s">
        <v>375</v>
      </c>
      <c r="B2799" t="s">
        <v>345</v>
      </c>
      <c r="C2799" t="s">
        <v>157</v>
      </c>
      <c r="D2799" t="s">
        <v>12</v>
      </c>
      <c r="E2799" t="s">
        <v>258</v>
      </c>
      <c r="F2799" t="s">
        <v>4</v>
      </c>
      <c r="G2799">
        <v>5.3200000000000001E-3</v>
      </c>
      <c r="H2799">
        <v>630500</v>
      </c>
      <c r="I2799">
        <v>3673300</v>
      </c>
      <c r="J2799">
        <v>-69.75</v>
      </c>
      <c r="K2799">
        <v>-69.75</v>
      </c>
      <c r="L2799">
        <v>0</v>
      </c>
      <c r="M2799" t="s">
        <v>376</v>
      </c>
      <c r="N2799" t="s">
        <v>27</v>
      </c>
      <c r="O2799">
        <v>40</v>
      </c>
      <c r="P2799">
        <v>50</v>
      </c>
      <c r="Q2799">
        <v>5963</v>
      </c>
    </row>
    <row r="2800" spans="1:17" x14ac:dyDescent="0.25">
      <c r="A2800" t="s">
        <v>375</v>
      </c>
      <c r="B2800" t="s">
        <v>345</v>
      </c>
      <c r="C2800" t="s">
        <v>157</v>
      </c>
      <c r="D2800" t="s">
        <v>12</v>
      </c>
      <c r="E2800" t="s">
        <v>259</v>
      </c>
      <c r="F2800" t="s">
        <v>4</v>
      </c>
      <c r="G2800">
        <v>4.6100000000000004E-3</v>
      </c>
      <c r="H2800">
        <v>631250</v>
      </c>
      <c r="I2800">
        <v>3671000</v>
      </c>
      <c r="J2800">
        <v>-67.63</v>
      </c>
      <c r="K2800">
        <v>-67.63</v>
      </c>
      <c r="L2800">
        <v>0</v>
      </c>
      <c r="M2800" t="s">
        <v>376</v>
      </c>
      <c r="N2800" t="s">
        <v>27</v>
      </c>
      <c r="O2800">
        <v>40</v>
      </c>
      <c r="P2800">
        <v>50</v>
      </c>
      <c r="Q2800">
        <v>5963</v>
      </c>
    </row>
    <row r="2801" spans="1:17" x14ac:dyDescent="0.25">
      <c r="A2801" t="s">
        <v>375</v>
      </c>
      <c r="B2801" t="s">
        <v>345</v>
      </c>
      <c r="C2801" t="s">
        <v>157</v>
      </c>
      <c r="D2801" t="s">
        <v>12</v>
      </c>
      <c r="E2801" t="s">
        <v>260</v>
      </c>
      <c r="F2801" t="s">
        <v>4</v>
      </c>
      <c r="G2801">
        <v>5.0400000000000002E-3</v>
      </c>
      <c r="H2801">
        <v>632737.47</v>
      </c>
      <c r="I2801">
        <v>3670847.68</v>
      </c>
      <c r="J2801">
        <v>-65.8</v>
      </c>
      <c r="K2801">
        <v>-65.8</v>
      </c>
      <c r="L2801">
        <v>0</v>
      </c>
      <c r="M2801" t="s">
        <v>376</v>
      </c>
      <c r="N2801" t="s">
        <v>27</v>
      </c>
      <c r="O2801">
        <v>40</v>
      </c>
      <c r="P2801">
        <v>50</v>
      </c>
      <c r="Q2801">
        <v>5963</v>
      </c>
    </row>
    <row r="2802" spans="1:17" x14ac:dyDescent="0.25">
      <c r="A2802" t="s">
        <v>375</v>
      </c>
      <c r="B2802" t="s">
        <v>345</v>
      </c>
      <c r="C2802" t="s">
        <v>157</v>
      </c>
      <c r="D2802" t="s">
        <v>12</v>
      </c>
      <c r="E2802" t="s">
        <v>261</v>
      </c>
      <c r="F2802" t="s">
        <v>4</v>
      </c>
      <c r="G2802">
        <v>4.9800000000000001E-3</v>
      </c>
      <c r="H2802">
        <v>630200</v>
      </c>
      <c r="I2802">
        <v>3673200</v>
      </c>
      <c r="J2802">
        <v>-69.97</v>
      </c>
      <c r="K2802">
        <v>-69.97</v>
      </c>
      <c r="L2802">
        <v>0</v>
      </c>
      <c r="M2802" t="s">
        <v>376</v>
      </c>
      <c r="N2802" t="s">
        <v>27</v>
      </c>
      <c r="O2802">
        <v>40</v>
      </c>
      <c r="P2802">
        <v>50</v>
      </c>
      <c r="Q2802">
        <v>5963</v>
      </c>
    </row>
    <row r="2803" spans="1:17" x14ac:dyDescent="0.25">
      <c r="A2803" t="s">
        <v>375</v>
      </c>
      <c r="B2803" t="s">
        <v>345</v>
      </c>
      <c r="C2803" t="s">
        <v>157</v>
      </c>
      <c r="D2803" t="s">
        <v>12</v>
      </c>
      <c r="E2803" t="s">
        <v>262</v>
      </c>
      <c r="F2803" t="s">
        <v>4</v>
      </c>
      <c r="G2803">
        <v>5.1700000000000001E-3</v>
      </c>
      <c r="H2803">
        <v>630500</v>
      </c>
      <c r="I2803">
        <v>3673750</v>
      </c>
      <c r="J2803">
        <v>-69.569999999999993</v>
      </c>
      <c r="K2803">
        <v>-69.569999999999993</v>
      </c>
      <c r="L2803">
        <v>0</v>
      </c>
      <c r="M2803" t="s">
        <v>376</v>
      </c>
      <c r="N2803" t="s">
        <v>27</v>
      </c>
      <c r="O2803">
        <v>40</v>
      </c>
      <c r="P2803">
        <v>50</v>
      </c>
      <c r="Q2803">
        <v>5963</v>
      </c>
    </row>
    <row r="2804" spans="1:17" x14ac:dyDescent="0.25">
      <c r="A2804" t="s">
        <v>375</v>
      </c>
      <c r="B2804" t="s">
        <v>345</v>
      </c>
      <c r="C2804" t="s">
        <v>157</v>
      </c>
      <c r="D2804" t="s">
        <v>12</v>
      </c>
      <c r="E2804" t="s">
        <v>263</v>
      </c>
      <c r="F2804" t="s">
        <v>4</v>
      </c>
      <c r="G2804">
        <v>5.5999999999999999E-3</v>
      </c>
      <c r="H2804">
        <v>630800</v>
      </c>
      <c r="I2804">
        <v>3672450</v>
      </c>
      <c r="J2804">
        <v>-68.540000000000006</v>
      </c>
      <c r="K2804">
        <v>-68.540000000000006</v>
      </c>
      <c r="L2804">
        <v>0</v>
      </c>
      <c r="M2804" t="s">
        <v>376</v>
      </c>
      <c r="N2804" t="s">
        <v>27</v>
      </c>
      <c r="O2804">
        <v>40</v>
      </c>
      <c r="P2804">
        <v>50</v>
      </c>
      <c r="Q2804">
        <v>5963</v>
      </c>
    </row>
    <row r="2805" spans="1:17" x14ac:dyDescent="0.25">
      <c r="A2805" t="s">
        <v>375</v>
      </c>
      <c r="B2805" t="s">
        <v>345</v>
      </c>
      <c r="C2805" t="s">
        <v>157</v>
      </c>
      <c r="D2805" t="s">
        <v>12</v>
      </c>
      <c r="E2805" t="s">
        <v>264</v>
      </c>
      <c r="F2805" t="s">
        <v>4</v>
      </c>
      <c r="G2805">
        <v>4.9399999999999999E-3</v>
      </c>
      <c r="H2805">
        <v>630250</v>
      </c>
      <c r="I2805">
        <v>3670000</v>
      </c>
      <c r="J2805">
        <v>-66.42</v>
      </c>
      <c r="K2805">
        <v>-66.42</v>
      </c>
      <c r="L2805">
        <v>0</v>
      </c>
      <c r="M2805" t="s">
        <v>376</v>
      </c>
      <c r="N2805" t="s">
        <v>27</v>
      </c>
      <c r="O2805">
        <v>40</v>
      </c>
      <c r="P2805">
        <v>50</v>
      </c>
      <c r="Q2805">
        <v>5963</v>
      </c>
    </row>
    <row r="2806" spans="1:17" x14ac:dyDescent="0.25">
      <c r="A2806" t="s">
        <v>375</v>
      </c>
      <c r="B2806" t="s">
        <v>345</v>
      </c>
      <c r="C2806" t="s">
        <v>157</v>
      </c>
      <c r="D2806" t="s">
        <v>12</v>
      </c>
      <c r="E2806" t="s">
        <v>265</v>
      </c>
      <c r="F2806" t="s">
        <v>4</v>
      </c>
      <c r="G2806">
        <v>5.5900000000000004E-3</v>
      </c>
      <c r="H2806">
        <v>630150</v>
      </c>
      <c r="I2806">
        <v>3672500</v>
      </c>
      <c r="J2806">
        <v>-69.989999999999995</v>
      </c>
      <c r="K2806">
        <v>-69.989999999999995</v>
      </c>
      <c r="L2806">
        <v>0</v>
      </c>
      <c r="M2806" t="s">
        <v>376</v>
      </c>
      <c r="N2806" t="s">
        <v>27</v>
      </c>
      <c r="O2806">
        <v>40</v>
      </c>
      <c r="P2806">
        <v>50</v>
      </c>
      <c r="Q2806">
        <v>5963</v>
      </c>
    </row>
    <row r="2807" spans="1:17" x14ac:dyDescent="0.25">
      <c r="A2807" t="s">
        <v>375</v>
      </c>
      <c r="B2807" t="s">
        <v>345</v>
      </c>
      <c r="C2807" t="s">
        <v>157</v>
      </c>
      <c r="D2807" t="s">
        <v>12</v>
      </c>
      <c r="E2807" t="s">
        <v>266</v>
      </c>
      <c r="F2807" t="s">
        <v>4</v>
      </c>
      <c r="G2807">
        <v>5.2199999999999998E-3</v>
      </c>
      <c r="H2807">
        <v>629750</v>
      </c>
      <c r="I2807">
        <v>3670500</v>
      </c>
      <c r="J2807">
        <v>-67.73</v>
      </c>
      <c r="K2807">
        <v>-67.73</v>
      </c>
      <c r="L2807">
        <v>0</v>
      </c>
      <c r="M2807" t="s">
        <v>376</v>
      </c>
      <c r="N2807" t="s">
        <v>27</v>
      </c>
      <c r="O2807">
        <v>40</v>
      </c>
      <c r="P2807">
        <v>50</v>
      </c>
      <c r="Q2807">
        <v>5963</v>
      </c>
    </row>
    <row r="2808" spans="1:17" x14ac:dyDescent="0.25">
      <c r="A2808" t="s">
        <v>375</v>
      </c>
      <c r="B2808" t="s">
        <v>345</v>
      </c>
      <c r="C2808" t="s">
        <v>157</v>
      </c>
      <c r="D2808" t="s">
        <v>12</v>
      </c>
      <c r="E2808" t="s">
        <v>267</v>
      </c>
      <c r="F2808" t="s">
        <v>4</v>
      </c>
      <c r="G2808">
        <v>4.6600000000000001E-3</v>
      </c>
      <c r="H2808">
        <v>631000</v>
      </c>
      <c r="I2808">
        <v>3670500</v>
      </c>
      <c r="J2808">
        <v>-66.459999999999994</v>
      </c>
      <c r="K2808">
        <v>-66.459999999999994</v>
      </c>
      <c r="L2808">
        <v>0</v>
      </c>
      <c r="M2808" t="s">
        <v>376</v>
      </c>
      <c r="N2808" t="s">
        <v>27</v>
      </c>
      <c r="O2808">
        <v>40</v>
      </c>
      <c r="P2808">
        <v>50</v>
      </c>
      <c r="Q2808">
        <v>5963</v>
      </c>
    </row>
    <row r="2809" spans="1:17" x14ac:dyDescent="0.25">
      <c r="A2809" t="s">
        <v>375</v>
      </c>
      <c r="B2809" t="s">
        <v>345</v>
      </c>
      <c r="C2809" t="s">
        <v>157</v>
      </c>
      <c r="D2809" t="s">
        <v>12</v>
      </c>
      <c r="E2809" t="s">
        <v>268</v>
      </c>
      <c r="F2809" t="s">
        <v>4</v>
      </c>
      <c r="G2809">
        <v>5.2399999999999999E-3</v>
      </c>
      <c r="H2809">
        <v>630500</v>
      </c>
      <c r="I2809">
        <v>3671000</v>
      </c>
      <c r="J2809">
        <v>-68.3</v>
      </c>
      <c r="K2809">
        <v>-68.3</v>
      </c>
      <c r="L2809">
        <v>0</v>
      </c>
      <c r="M2809" t="s">
        <v>376</v>
      </c>
      <c r="N2809" t="s">
        <v>27</v>
      </c>
      <c r="O2809">
        <v>40</v>
      </c>
      <c r="P2809">
        <v>50</v>
      </c>
      <c r="Q2809">
        <v>5963</v>
      </c>
    </row>
    <row r="2810" spans="1:17" x14ac:dyDescent="0.25">
      <c r="A2810" t="s">
        <v>375</v>
      </c>
      <c r="B2810" t="s">
        <v>345</v>
      </c>
      <c r="C2810" t="s">
        <v>157</v>
      </c>
      <c r="D2810" t="s">
        <v>12</v>
      </c>
      <c r="E2810" t="s">
        <v>269</v>
      </c>
      <c r="F2810" t="s">
        <v>4</v>
      </c>
      <c r="G2810">
        <v>5.1500000000000001E-3</v>
      </c>
      <c r="H2810">
        <v>629600</v>
      </c>
      <c r="I2810">
        <v>3673200</v>
      </c>
      <c r="J2810">
        <v>-70.28</v>
      </c>
      <c r="K2810">
        <v>-70.28</v>
      </c>
      <c r="L2810">
        <v>0</v>
      </c>
      <c r="M2810" t="s">
        <v>376</v>
      </c>
      <c r="N2810" t="s">
        <v>27</v>
      </c>
      <c r="O2810">
        <v>40</v>
      </c>
      <c r="P2810">
        <v>50</v>
      </c>
      <c r="Q2810">
        <v>5963</v>
      </c>
    </row>
    <row r="2811" spans="1:17" x14ac:dyDescent="0.25">
      <c r="A2811" t="s">
        <v>375</v>
      </c>
      <c r="B2811" t="s">
        <v>345</v>
      </c>
      <c r="C2811" t="s">
        <v>157</v>
      </c>
      <c r="D2811" t="s">
        <v>12</v>
      </c>
      <c r="E2811" t="s">
        <v>270</v>
      </c>
      <c r="F2811" t="s">
        <v>4</v>
      </c>
      <c r="G2811">
        <v>5.4599999999999996E-3</v>
      </c>
      <c r="H2811">
        <v>630750</v>
      </c>
      <c r="I2811">
        <v>3670250</v>
      </c>
      <c r="J2811">
        <v>-66.31</v>
      </c>
      <c r="K2811">
        <v>-66.31</v>
      </c>
      <c r="L2811">
        <v>0</v>
      </c>
      <c r="M2811" t="s">
        <v>376</v>
      </c>
      <c r="N2811" t="s">
        <v>27</v>
      </c>
      <c r="O2811">
        <v>40</v>
      </c>
      <c r="P2811">
        <v>50</v>
      </c>
      <c r="Q2811">
        <v>5963</v>
      </c>
    </row>
    <row r="2812" spans="1:17" x14ac:dyDescent="0.25">
      <c r="A2812" t="s">
        <v>375</v>
      </c>
      <c r="B2812" t="s">
        <v>345</v>
      </c>
      <c r="C2812" t="s">
        <v>157</v>
      </c>
      <c r="D2812" t="s">
        <v>12</v>
      </c>
      <c r="E2812" t="s">
        <v>144</v>
      </c>
      <c r="F2812" t="s">
        <v>4</v>
      </c>
      <c r="G2812">
        <v>1.4189999999999999E-2</v>
      </c>
      <c r="H2812">
        <v>630714.82999999996</v>
      </c>
      <c r="I2812">
        <v>3672256.55</v>
      </c>
      <c r="J2812">
        <v>-68.92</v>
      </c>
      <c r="K2812">
        <v>-68.92</v>
      </c>
      <c r="L2812">
        <v>0</v>
      </c>
      <c r="M2812" t="s">
        <v>376</v>
      </c>
      <c r="N2812" t="s">
        <v>27</v>
      </c>
      <c r="O2812">
        <v>40</v>
      </c>
      <c r="P2812">
        <v>50</v>
      </c>
      <c r="Q2812">
        <v>5963</v>
      </c>
    </row>
    <row r="2813" spans="1:17" x14ac:dyDescent="0.25">
      <c r="A2813" t="s">
        <v>375</v>
      </c>
      <c r="B2813" t="s">
        <v>345</v>
      </c>
      <c r="C2813" t="s">
        <v>157</v>
      </c>
      <c r="D2813" t="s">
        <v>12</v>
      </c>
      <c r="E2813" t="s">
        <v>271</v>
      </c>
      <c r="F2813" t="s">
        <v>4</v>
      </c>
      <c r="G2813">
        <v>1.98E-3</v>
      </c>
      <c r="H2813">
        <v>630448.19999999995</v>
      </c>
      <c r="I2813">
        <v>3672375.09</v>
      </c>
      <c r="J2813">
        <v>-69.53</v>
      </c>
      <c r="K2813">
        <v>-69.53</v>
      </c>
      <c r="L2813">
        <v>0</v>
      </c>
      <c r="M2813" t="s">
        <v>376</v>
      </c>
      <c r="N2813" t="s">
        <v>27</v>
      </c>
      <c r="O2813">
        <v>40</v>
      </c>
      <c r="P2813">
        <v>50</v>
      </c>
      <c r="Q2813">
        <v>5963</v>
      </c>
    </row>
    <row r="2814" spans="1:17" x14ac:dyDescent="0.25">
      <c r="A2814" t="s">
        <v>375</v>
      </c>
      <c r="B2814" t="s">
        <v>345</v>
      </c>
      <c r="C2814" t="s">
        <v>157</v>
      </c>
      <c r="D2814" t="s">
        <v>12</v>
      </c>
      <c r="E2814" t="s">
        <v>272</v>
      </c>
      <c r="F2814" t="s">
        <v>4</v>
      </c>
      <c r="G2814">
        <v>1.98E-3</v>
      </c>
      <c r="H2814">
        <v>630472.43999999994</v>
      </c>
      <c r="I2814">
        <v>3672375.09</v>
      </c>
      <c r="J2814">
        <v>-69.489999999999995</v>
      </c>
      <c r="K2814">
        <v>-69.489999999999995</v>
      </c>
      <c r="L2814">
        <v>0</v>
      </c>
      <c r="M2814" t="s">
        <v>376</v>
      </c>
      <c r="N2814" t="s">
        <v>27</v>
      </c>
      <c r="O2814">
        <v>40</v>
      </c>
      <c r="P2814">
        <v>50</v>
      </c>
      <c r="Q2814">
        <v>5963</v>
      </c>
    </row>
    <row r="2815" spans="1:17" x14ac:dyDescent="0.25">
      <c r="A2815" t="s">
        <v>375</v>
      </c>
      <c r="B2815" t="s">
        <v>345</v>
      </c>
      <c r="C2815" t="s">
        <v>157</v>
      </c>
      <c r="D2815" t="s">
        <v>12</v>
      </c>
      <c r="E2815" t="s">
        <v>7</v>
      </c>
      <c r="F2815" t="s">
        <v>4</v>
      </c>
      <c r="G2815">
        <v>108.45193999999999</v>
      </c>
      <c r="H2815">
        <v>630714.82999999996</v>
      </c>
      <c r="I2815">
        <v>3672138.02</v>
      </c>
      <c r="J2815">
        <v>-68.86</v>
      </c>
      <c r="K2815">
        <v>-68.86</v>
      </c>
      <c r="L2815">
        <v>0</v>
      </c>
      <c r="M2815" t="s">
        <v>376</v>
      </c>
      <c r="N2815" t="s">
        <v>27</v>
      </c>
      <c r="O2815">
        <v>40</v>
      </c>
      <c r="P2815">
        <v>50</v>
      </c>
      <c r="Q2815">
        <v>5963</v>
      </c>
    </row>
    <row r="2816" spans="1:17" x14ac:dyDescent="0.25">
      <c r="A2816" t="s">
        <v>375</v>
      </c>
      <c r="B2816" t="s">
        <v>345</v>
      </c>
      <c r="C2816" t="s">
        <v>157</v>
      </c>
      <c r="D2816" t="s">
        <v>12</v>
      </c>
      <c r="E2816" t="s">
        <v>8</v>
      </c>
      <c r="F2816" t="s">
        <v>4</v>
      </c>
      <c r="G2816">
        <v>3.96E-3</v>
      </c>
      <c r="H2816">
        <v>630472.43999999994</v>
      </c>
      <c r="I2816">
        <v>3672375.09</v>
      </c>
      <c r="J2816">
        <v>-69.489999999999995</v>
      </c>
      <c r="K2816">
        <v>-69.489999999999995</v>
      </c>
      <c r="L2816">
        <v>0</v>
      </c>
      <c r="M2816" t="s">
        <v>376</v>
      </c>
      <c r="N2816" t="s">
        <v>27</v>
      </c>
      <c r="O2816">
        <v>40</v>
      </c>
      <c r="P2816">
        <v>50</v>
      </c>
      <c r="Q2816">
        <v>5963</v>
      </c>
    </row>
    <row r="2817" spans="1:17" x14ac:dyDescent="0.25">
      <c r="A2817" t="s">
        <v>375</v>
      </c>
      <c r="B2817" t="s">
        <v>345</v>
      </c>
      <c r="C2817" t="s">
        <v>157</v>
      </c>
      <c r="D2817" t="s">
        <v>12</v>
      </c>
      <c r="E2817" t="s">
        <v>252</v>
      </c>
      <c r="F2817" t="s">
        <v>4</v>
      </c>
      <c r="G2817">
        <v>9.1639999999999999E-2</v>
      </c>
      <c r="H2817">
        <v>630423.97</v>
      </c>
      <c r="I2817">
        <v>3672375.09</v>
      </c>
      <c r="J2817">
        <v>-69.58</v>
      </c>
      <c r="K2817">
        <v>-69.58</v>
      </c>
      <c r="L2817">
        <v>0</v>
      </c>
      <c r="M2817" t="s">
        <v>376</v>
      </c>
      <c r="N2817" t="s">
        <v>27</v>
      </c>
      <c r="O2817">
        <v>40</v>
      </c>
      <c r="P2817">
        <v>50</v>
      </c>
      <c r="Q2817">
        <v>5963</v>
      </c>
    </row>
    <row r="2818" spans="1:17" x14ac:dyDescent="0.25">
      <c r="A2818" t="s">
        <v>375</v>
      </c>
      <c r="B2818" t="s">
        <v>345</v>
      </c>
      <c r="C2818" t="s">
        <v>157</v>
      </c>
      <c r="D2818" t="s">
        <v>12</v>
      </c>
      <c r="E2818" t="s">
        <v>253</v>
      </c>
      <c r="F2818" t="s">
        <v>4</v>
      </c>
      <c r="G2818">
        <v>7.6969999999999997E-2</v>
      </c>
      <c r="H2818">
        <v>630714.82999999996</v>
      </c>
      <c r="I2818">
        <v>3672280.26</v>
      </c>
      <c r="J2818">
        <v>-68.94</v>
      </c>
      <c r="K2818">
        <v>-68.94</v>
      </c>
      <c r="L2818">
        <v>0</v>
      </c>
      <c r="M2818" t="s">
        <v>376</v>
      </c>
      <c r="N2818" t="s">
        <v>27</v>
      </c>
      <c r="O2818">
        <v>40</v>
      </c>
      <c r="P2818">
        <v>50</v>
      </c>
      <c r="Q2818">
        <v>5963</v>
      </c>
    </row>
    <row r="2819" spans="1:17" x14ac:dyDescent="0.25">
      <c r="A2819" t="s">
        <v>375</v>
      </c>
      <c r="B2819" t="s">
        <v>345</v>
      </c>
      <c r="C2819" t="s">
        <v>157</v>
      </c>
      <c r="D2819" t="s">
        <v>12</v>
      </c>
      <c r="E2819" t="s">
        <v>254</v>
      </c>
      <c r="F2819" t="s">
        <v>4</v>
      </c>
      <c r="G2819">
        <v>7.7929999999999999E-2</v>
      </c>
      <c r="H2819">
        <v>630714.82999999996</v>
      </c>
      <c r="I2819">
        <v>3672280.26</v>
      </c>
      <c r="J2819">
        <v>-68.94</v>
      </c>
      <c r="K2819">
        <v>-68.94</v>
      </c>
      <c r="L2819">
        <v>0</v>
      </c>
      <c r="M2819" t="s">
        <v>376</v>
      </c>
      <c r="N2819" t="s">
        <v>27</v>
      </c>
      <c r="O2819">
        <v>40</v>
      </c>
      <c r="P2819">
        <v>50</v>
      </c>
      <c r="Q2819">
        <v>5963</v>
      </c>
    </row>
    <row r="2820" spans="1:17" x14ac:dyDescent="0.25">
      <c r="A2820" t="s">
        <v>375</v>
      </c>
      <c r="B2820" t="s">
        <v>345</v>
      </c>
      <c r="C2820" t="s">
        <v>157</v>
      </c>
      <c r="D2820" t="s">
        <v>12</v>
      </c>
      <c r="E2820" t="s">
        <v>256</v>
      </c>
      <c r="F2820" t="s">
        <v>4</v>
      </c>
      <c r="G2820">
        <v>0.14346</v>
      </c>
      <c r="H2820">
        <v>630714.82999999996</v>
      </c>
      <c r="I2820">
        <v>3672232.85</v>
      </c>
      <c r="J2820">
        <v>-68.91</v>
      </c>
      <c r="K2820">
        <v>-68.91</v>
      </c>
      <c r="L2820">
        <v>0</v>
      </c>
      <c r="M2820" t="s">
        <v>376</v>
      </c>
      <c r="N2820" t="s">
        <v>27</v>
      </c>
      <c r="O2820">
        <v>40</v>
      </c>
      <c r="P2820">
        <v>50</v>
      </c>
      <c r="Q2820">
        <v>5963</v>
      </c>
    </row>
    <row r="2821" spans="1:17" x14ac:dyDescent="0.25">
      <c r="A2821" t="s">
        <v>375</v>
      </c>
      <c r="B2821" t="s">
        <v>345</v>
      </c>
      <c r="C2821" t="s">
        <v>157</v>
      </c>
      <c r="D2821" t="s">
        <v>12</v>
      </c>
      <c r="E2821" t="s">
        <v>125</v>
      </c>
      <c r="F2821" t="s">
        <v>4</v>
      </c>
      <c r="G2821">
        <v>6.2605399999999998</v>
      </c>
      <c r="H2821">
        <v>630714.82999999996</v>
      </c>
      <c r="I2821">
        <v>3672232.85</v>
      </c>
      <c r="J2821">
        <v>-68.91</v>
      </c>
      <c r="K2821">
        <v>-68.91</v>
      </c>
      <c r="L2821">
        <v>0</v>
      </c>
      <c r="M2821" t="s">
        <v>376</v>
      </c>
      <c r="N2821" t="s">
        <v>27</v>
      </c>
      <c r="O2821">
        <v>40</v>
      </c>
      <c r="P2821">
        <v>50</v>
      </c>
      <c r="Q2821">
        <v>5963</v>
      </c>
    </row>
    <row r="2822" spans="1:17" x14ac:dyDescent="0.25">
      <c r="A2822" t="s">
        <v>375</v>
      </c>
      <c r="B2822" t="s">
        <v>345</v>
      </c>
      <c r="C2822" t="s">
        <v>157</v>
      </c>
      <c r="D2822" t="s">
        <v>12</v>
      </c>
      <c r="E2822" t="s">
        <v>128</v>
      </c>
      <c r="F2822" t="s">
        <v>4</v>
      </c>
      <c r="G2822">
        <v>8.0292700000000004</v>
      </c>
      <c r="H2822">
        <v>630714.82999999996</v>
      </c>
      <c r="I2822">
        <v>3672209.14</v>
      </c>
      <c r="J2822">
        <v>-68.89</v>
      </c>
      <c r="K2822">
        <v>-68.89</v>
      </c>
      <c r="L2822">
        <v>0</v>
      </c>
      <c r="M2822" t="s">
        <v>376</v>
      </c>
      <c r="N2822" t="s">
        <v>27</v>
      </c>
      <c r="O2822">
        <v>40</v>
      </c>
      <c r="P2822">
        <v>50</v>
      </c>
      <c r="Q2822">
        <v>5963</v>
      </c>
    </row>
    <row r="2823" spans="1:17" x14ac:dyDescent="0.25">
      <c r="A2823" t="s">
        <v>375</v>
      </c>
      <c r="B2823" t="s">
        <v>345</v>
      </c>
      <c r="C2823" t="s">
        <v>157</v>
      </c>
      <c r="D2823" t="s">
        <v>12</v>
      </c>
      <c r="E2823" t="s">
        <v>129</v>
      </c>
      <c r="F2823" t="s">
        <v>4</v>
      </c>
      <c r="G2823">
        <v>9.3757199999999994</v>
      </c>
      <c r="H2823">
        <v>630714.82999999996</v>
      </c>
      <c r="I2823">
        <v>3672185.43</v>
      </c>
      <c r="J2823">
        <v>-68.89</v>
      </c>
      <c r="K2823">
        <v>-68.89</v>
      </c>
      <c r="L2823">
        <v>0</v>
      </c>
      <c r="M2823" t="s">
        <v>376</v>
      </c>
      <c r="N2823" t="s">
        <v>27</v>
      </c>
      <c r="O2823">
        <v>40</v>
      </c>
      <c r="P2823">
        <v>50</v>
      </c>
      <c r="Q2823">
        <v>5963</v>
      </c>
    </row>
    <row r="2824" spans="1:17" x14ac:dyDescent="0.25">
      <c r="A2824" t="s">
        <v>375</v>
      </c>
      <c r="B2824" t="s">
        <v>345</v>
      </c>
      <c r="C2824" t="s">
        <v>157</v>
      </c>
      <c r="D2824" t="s">
        <v>12</v>
      </c>
      <c r="E2824" t="s">
        <v>130</v>
      </c>
      <c r="F2824" t="s">
        <v>4</v>
      </c>
      <c r="G2824">
        <v>11.170669999999999</v>
      </c>
      <c r="H2824">
        <v>630714.82999999996</v>
      </c>
      <c r="I2824">
        <v>3672185.43</v>
      </c>
      <c r="J2824">
        <v>-68.89</v>
      </c>
      <c r="K2824">
        <v>-68.89</v>
      </c>
      <c r="L2824">
        <v>0</v>
      </c>
      <c r="M2824" t="s">
        <v>376</v>
      </c>
      <c r="N2824" t="s">
        <v>27</v>
      </c>
      <c r="O2824">
        <v>40</v>
      </c>
      <c r="P2824">
        <v>50</v>
      </c>
      <c r="Q2824">
        <v>5963</v>
      </c>
    </row>
    <row r="2825" spans="1:17" x14ac:dyDescent="0.25">
      <c r="A2825" t="s">
        <v>375</v>
      </c>
      <c r="B2825" t="s">
        <v>345</v>
      </c>
      <c r="C2825" t="s">
        <v>157</v>
      </c>
      <c r="D2825" t="s">
        <v>12</v>
      </c>
      <c r="E2825" t="s">
        <v>131</v>
      </c>
      <c r="F2825" t="s">
        <v>4</v>
      </c>
      <c r="G2825">
        <v>12.30602</v>
      </c>
      <c r="H2825">
        <v>630714.82999999996</v>
      </c>
      <c r="I2825">
        <v>3672161.72</v>
      </c>
      <c r="J2825">
        <v>-68.86</v>
      </c>
      <c r="K2825">
        <v>-68.86</v>
      </c>
      <c r="L2825">
        <v>0</v>
      </c>
      <c r="M2825" t="s">
        <v>376</v>
      </c>
      <c r="N2825" t="s">
        <v>27</v>
      </c>
      <c r="O2825">
        <v>40</v>
      </c>
      <c r="P2825">
        <v>50</v>
      </c>
      <c r="Q2825">
        <v>5963</v>
      </c>
    </row>
    <row r="2826" spans="1:17" x14ac:dyDescent="0.25">
      <c r="A2826" t="s">
        <v>375</v>
      </c>
      <c r="B2826" t="s">
        <v>345</v>
      </c>
      <c r="C2826" t="s">
        <v>157</v>
      </c>
      <c r="D2826" t="s">
        <v>12</v>
      </c>
      <c r="E2826" t="s">
        <v>132</v>
      </c>
      <c r="F2826" t="s">
        <v>4</v>
      </c>
      <c r="G2826">
        <v>13.241680000000001</v>
      </c>
      <c r="H2826">
        <v>630714.82999999996</v>
      </c>
      <c r="I2826">
        <v>3672161.72</v>
      </c>
      <c r="J2826">
        <v>-68.86</v>
      </c>
      <c r="K2826">
        <v>-68.86</v>
      </c>
      <c r="L2826">
        <v>0</v>
      </c>
      <c r="M2826" t="s">
        <v>376</v>
      </c>
      <c r="N2826" t="s">
        <v>27</v>
      </c>
      <c r="O2826">
        <v>40</v>
      </c>
      <c r="P2826">
        <v>50</v>
      </c>
      <c r="Q2826">
        <v>5963</v>
      </c>
    </row>
    <row r="2827" spans="1:17" x14ac:dyDescent="0.25">
      <c r="A2827" t="s">
        <v>375</v>
      </c>
      <c r="B2827" t="s">
        <v>345</v>
      </c>
      <c r="C2827" t="s">
        <v>157</v>
      </c>
      <c r="D2827" t="s">
        <v>12</v>
      </c>
      <c r="E2827" t="s">
        <v>133</v>
      </c>
      <c r="F2827" t="s">
        <v>4</v>
      </c>
      <c r="G2827">
        <v>13.793810000000001</v>
      </c>
      <c r="H2827">
        <v>630714.82999999996</v>
      </c>
      <c r="I2827">
        <v>3672138.02</v>
      </c>
      <c r="J2827">
        <v>-68.86</v>
      </c>
      <c r="K2827">
        <v>-68.86</v>
      </c>
      <c r="L2827">
        <v>0</v>
      </c>
      <c r="M2827" t="s">
        <v>376</v>
      </c>
      <c r="N2827" t="s">
        <v>27</v>
      </c>
      <c r="O2827">
        <v>40</v>
      </c>
      <c r="P2827">
        <v>50</v>
      </c>
      <c r="Q2827">
        <v>5963</v>
      </c>
    </row>
    <row r="2828" spans="1:17" x14ac:dyDescent="0.25">
      <c r="A2828" t="s">
        <v>375</v>
      </c>
      <c r="B2828" t="s">
        <v>345</v>
      </c>
      <c r="C2828" t="s">
        <v>157</v>
      </c>
      <c r="D2828" t="s">
        <v>12</v>
      </c>
      <c r="E2828" t="s">
        <v>219</v>
      </c>
      <c r="F2828" t="s">
        <v>4</v>
      </c>
      <c r="G2828">
        <v>14.02191</v>
      </c>
      <c r="H2828">
        <v>630714.82999999996</v>
      </c>
      <c r="I2828">
        <v>3672138.02</v>
      </c>
      <c r="J2828">
        <v>-68.86</v>
      </c>
      <c r="K2828">
        <v>-68.86</v>
      </c>
      <c r="L2828">
        <v>0</v>
      </c>
      <c r="M2828" t="s">
        <v>376</v>
      </c>
      <c r="N2828" t="s">
        <v>27</v>
      </c>
      <c r="O2828">
        <v>40</v>
      </c>
      <c r="P2828">
        <v>50</v>
      </c>
      <c r="Q2828">
        <v>5963</v>
      </c>
    </row>
    <row r="2829" spans="1:17" x14ac:dyDescent="0.25">
      <c r="A2829" t="s">
        <v>375</v>
      </c>
      <c r="B2829" t="s">
        <v>345</v>
      </c>
      <c r="C2829" t="s">
        <v>157</v>
      </c>
      <c r="D2829" t="s">
        <v>12</v>
      </c>
      <c r="E2829" t="s">
        <v>220</v>
      </c>
      <c r="F2829" t="s">
        <v>4</v>
      </c>
      <c r="G2829">
        <v>13.574490000000001</v>
      </c>
      <c r="H2829">
        <v>630714.82999999996</v>
      </c>
      <c r="I2829">
        <v>3672114.31</v>
      </c>
      <c r="J2829">
        <v>-68.73</v>
      </c>
      <c r="K2829">
        <v>-68.73</v>
      </c>
      <c r="L2829">
        <v>0</v>
      </c>
      <c r="M2829" t="s">
        <v>376</v>
      </c>
      <c r="N2829" t="s">
        <v>27</v>
      </c>
      <c r="O2829">
        <v>40</v>
      </c>
      <c r="P2829">
        <v>50</v>
      </c>
      <c r="Q2829">
        <v>5963</v>
      </c>
    </row>
    <row r="2830" spans="1:17" x14ac:dyDescent="0.25">
      <c r="A2830" t="s">
        <v>375</v>
      </c>
      <c r="B2830" t="s">
        <v>345</v>
      </c>
      <c r="C2830" t="s">
        <v>157</v>
      </c>
      <c r="D2830" t="s">
        <v>12</v>
      </c>
      <c r="E2830" t="s">
        <v>221</v>
      </c>
      <c r="F2830" t="s">
        <v>4</v>
      </c>
      <c r="G2830">
        <v>12.605499999999999</v>
      </c>
      <c r="H2830">
        <v>630714.82999999996</v>
      </c>
      <c r="I2830">
        <v>3672114.31</v>
      </c>
      <c r="J2830">
        <v>-68.73</v>
      </c>
      <c r="K2830">
        <v>-68.73</v>
      </c>
      <c r="L2830">
        <v>0</v>
      </c>
      <c r="M2830" t="s">
        <v>376</v>
      </c>
      <c r="N2830" t="s">
        <v>27</v>
      </c>
      <c r="O2830">
        <v>40</v>
      </c>
      <c r="P2830">
        <v>50</v>
      </c>
      <c r="Q2830">
        <v>5963</v>
      </c>
    </row>
    <row r="2831" spans="1:17" x14ac:dyDescent="0.25">
      <c r="A2831" t="s">
        <v>375</v>
      </c>
      <c r="B2831" t="s">
        <v>345</v>
      </c>
      <c r="C2831" t="s">
        <v>157</v>
      </c>
      <c r="D2831" t="s">
        <v>12</v>
      </c>
      <c r="E2831" t="s">
        <v>222</v>
      </c>
      <c r="F2831" t="s">
        <v>4</v>
      </c>
      <c r="G2831">
        <v>10.508279999999999</v>
      </c>
      <c r="H2831">
        <v>630714.82999999996</v>
      </c>
      <c r="I2831">
        <v>3672090.6</v>
      </c>
      <c r="J2831">
        <v>-68.86</v>
      </c>
      <c r="K2831">
        <v>-68.86</v>
      </c>
      <c r="L2831">
        <v>0</v>
      </c>
      <c r="M2831" t="s">
        <v>376</v>
      </c>
      <c r="N2831" t="s">
        <v>27</v>
      </c>
      <c r="O2831">
        <v>40</v>
      </c>
      <c r="P2831">
        <v>50</v>
      </c>
      <c r="Q2831">
        <v>5963</v>
      </c>
    </row>
    <row r="2832" spans="1:17" x14ac:dyDescent="0.25">
      <c r="A2832" t="s">
        <v>375</v>
      </c>
      <c r="B2832" t="s">
        <v>345</v>
      </c>
      <c r="C2832" t="s">
        <v>157</v>
      </c>
      <c r="D2832" t="s">
        <v>12</v>
      </c>
      <c r="E2832" t="s">
        <v>223</v>
      </c>
      <c r="F2832" t="s">
        <v>4</v>
      </c>
      <c r="G2832">
        <v>7.5953999999999997</v>
      </c>
      <c r="H2832">
        <v>630714.82999999996</v>
      </c>
      <c r="I2832">
        <v>3672090.6</v>
      </c>
      <c r="J2832">
        <v>-68.86</v>
      </c>
      <c r="K2832">
        <v>-68.86</v>
      </c>
      <c r="L2832">
        <v>0</v>
      </c>
      <c r="M2832" t="s">
        <v>376</v>
      </c>
      <c r="N2832" t="s">
        <v>27</v>
      </c>
      <c r="O2832">
        <v>40</v>
      </c>
      <c r="P2832">
        <v>50</v>
      </c>
      <c r="Q2832">
        <v>5963</v>
      </c>
    </row>
    <row r="2833" spans="1:17" x14ac:dyDescent="0.25">
      <c r="A2833" t="s">
        <v>375</v>
      </c>
      <c r="B2833" t="s">
        <v>345</v>
      </c>
      <c r="C2833" t="s">
        <v>157</v>
      </c>
      <c r="D2833" t="s">
        <v>12</v>
      </c>
      <c r="E2833" t="s">
        <v>224</v>
      </c>
      <c r="F2833" t="s">
        <v>4</v>
      </c>
      <c r="G2833">
        <v>5.2436299999999996</v>
      </c>
      <c r="H2833">
        <v>630775</v>
      </c>
      <c r="I2833">
        <v>3672075</v>
      </c>
      <c r="J2833">
        <v>-68.59</v>
      </c>
      <c r="K2833">
        <v>-68.59</v>
      </c>
      <c r="L2833">
        <v>0</v>
      </c>
      <c r="M2833" t="s">
        <v>376</v>
      </c>
      <c r="N2833" t="s">
        <v>27</v>
      </c>
      <c r="O2833">
        <v>40</v>
      </c>
      <c r="P2833">
        <v>50</v>
      </c>
      <c r="Q2833">
        <v>5963</v>
      </c>
    </row>
    <row r="2834" spans="1:17" x14ac:dyDescent="0.25">
      <c r="A2834" t="s">
        <v>375</v>
      </c>
      <c r="B2834" t="s">
        <v>345</v>
      </c>
      <c r="C2834" t="s">
        <v>157</v>
      </c>
      <c r="D2834" t="s">
        <v>12</v>
      </c>
      <c r="E2834" t="s">
        <v>225</v>
      </c>
      <c r="F2834" t="s">
        <v>4</v>
      </c>
      <c r="G2834">
        <v>3.4121199999999998</v>
      </c>
      <c r="H2834">
        <v>630850</v>
      </c>
      <c r="I2834">
        <v>3672075</v>
      </c>
      <c r="J2834">
        <v>-69.19</v>
      </c>
      <c r="K2834">
        <v>-69.19</v>
      </c>
      <c r="L2834">
        <v>0</v>
      </c>
      <c r="M2834" t="s">
        <v>376</v>
      </c>
      <c r="N2834" t="s">
        <v>27</v>
      </c>
      <c r="O2834">
        <v>40</v>
      </c>
      <c r="P2834">
        <v>50</v>
      </c>
      <c r="Q2834">
        <v>5963</v>
      </c>
    </row>
    <row r="2835" spans="1:17" x14ac:dyDescent="0.25">
      <c r="A2835" t="s">
        <v>375</v>
      </c>
      <c r="B2835" t="s">
        <v>345</v>
      </c>
      <c r="C2835" t="s">
        <v>157</v>
      </c>
      <c r="D2835" t="s">
        <v>12</v>
      </c>
      <c r="E2835" t="s">
        <v>134</v>
      </c>
      <c r="F2835" t="s">
        <v>4</v>
      </c>
      <c r="G2835">
        <v>0.14346</v>
      </c>
      <c r="H2835">
        <v>630714.82999999996</v>
      </c>
      <c r="I2835">
        <v>3672232.85</v>
      </c>
      <c r="J2835">
        <v>-68.91</v>
      </c>
      <c r="K2835">
        <v>-68.91</v>
      </c>
      <c r="L2835">
        <v>0</v>
      </c>
      <c r="M2835" t="s">
        <v>376</v>
      </c>
      <c r="N2835" t="s">
        <v>27</v>
      </c>
      <c r="O2835">
        <v>40</v>
      </c>
      <c r="P2835">
        <v>50</v>
      </c>
      <c r="Q2835">
        <v>5963</v>
      </c>
    </row>
    <row r="2836" spans="1:17" x14ac:dyDescent="0.25">
      <c r="A2836" t="s">
        <v>375</v>
      </c>
      <c r="B2836" t="s">
        <v>345</v>
      </c>
      <c r="C2836" t="s">
        <v>157</v>
      </c>
      <c r="D2836" t="s">
        <v>12</v>
      </c>
      <c r="E2836" t="s">
        <v>141</v>
      </c>
      <c r="F2836" t="s">
        <v>4</v>
      </c>
      <c r="G2836">
        <v>3.1969999999999998E-2</v>
      </c>
      <c r="H2836">
        <v>630423.97</v>
      </c>
      <c r="I2836">
        <v>3672375.09</v>
      </c>
      <c r="J2836">
        <v>-69.58</v>
      </c>
      <c r="K2836">
        <v>-69.58</v>
      </c>
      <c r="L2836">
        <v>0</v>
      </c>
      <c r="M2836" t="s">
        <v>376</v>
      </c>
      <c r="N2836" t="s">
        <v>27</v>
      </c>
      <c r="O2836">
        <v>40</v>
      </c>
      <c r="P2836">
        <v>50</v>
      </c>
      <c r="Q2836">
        <v>5963</v>
      </c>
    </row>
    <row r="2837" spans="1:17" x14ac:dyDescent="0.25">
      <c r="A2837" t="s">
        <v>375</v>
      </c>
      <c r="B2837" t="s">
        <v>345</v>
      </c>
      <c r="C2837" t="s">
        <v>157</v>
      </c>
      <c r="D2837" t="s">
        <v>12</v>
      </c>
      <c r="E2837" t="s">
        <v>142</v>
      </c>
      <c r="F2837" t="s">
        <v>4</v>
      </c>
      <c r="G2837">
        <v>3.0849999999999999E-2</v>
      </c>
      <c r="H2837">
        <v>630423.97</v>
      </c>
      <c r="I2837">
        <v>3672375.09</v>
      </c>
      <c r="J2837">
        <v>-69.58</v>
      </c>
      <c r="K2837">
        <v>-69.58</v>
      </c>
      <c r="L2837">
        <v>0</v>
      </c>
      <c r="M2837" t="s">
        <v>376</v>
      </c>
      <c r="N2837" t="s">
        <v>27</v>
      </c>
      <c r="O2837">
        <v>40</v>
      </c>
      <c r="P2837">
        <v>50</v>
      </c>
      <c r="Q2837">
        <v>5963</v>
      </c>
    </row>
    <row r="2838" spans="1:17" x14ac:dyDescent="0.25">
      <c r="A2838" t="s">
        <v>375</v>
      </c>
      <c r="B2838" t="s">
        <v>345</v>
      </c>
      <c r="C2838" t="s">
        <v>157</v>
      </c>
      <c r="D2838" t="s">
        <v>12</v>
      </c>
      <c r="E2838" t="s">
        <v>143</v>
      </c>
      <c r="F2838" t="s">
        <v>4</v>
      </c>
      <c r="G2838">
        <v>2.8819999999999998E-2</v>
      </c>
      <c r="H2838">
        <v>630423.97</v>
      </c>
      <c r="I2838">
        <v>3672375.09</v>
      </c>
      <c r="J2838">
        <v>-69.58</v>
      </c>
      <c r="K2838">
        <v>-69.58</v>
      </c>
      <c r="L2838">
        <v>0</v>
      </c>
      <c r="M2838" t="s">
        <v>376</v>
      </c>
      <c r="N2838" t="s">
        <v>27</v>
      </c>
      <c r="O2838">
        <v>40</v>
      </c>
      <c r="P2838">
        <v>50</v>
      </c>
      <c r="Q2838">
        <v>5963</v>
      </c>
    </row>
    <row r="2839" spans="1:17" x14ac:dyDescent="0.25">
      <c r="A2839" t="s">
        <v>375</v>
      </c>
      <c r="B2839" t="s">
        <v>345</v>
      </c>
      <c r="C2839" t="s">
        <v>157</v>
      </c>
      <c r="D2839" t="s">
        <v>12</v>
      </c>
      <c r="E2839" t="s">
        <v>135</v>
      </c>
      <c r="F2839" t="s">
        <v>4</v>
      </c>
      <c r="G2839">
        <v>2.5590000000000002E-2</v>
      </c>
      <c r="H2839">
        <v>630714.82999999996</v>
      </c>
      <c r="I2839">
        <v>3672280.26</v>
      </c>
      <c r="J2839">
        <v>-68.94</v>
      </c>
      <c r="K2839">
        <v>-68.94</v>
      </c>
      <c r="L2839">
        <v>0</v>
      </c>
      <c r="M2839" t="s">
        <v>376</v>
      </c>
      <c r="N2839" t="s">
        <v>27</v>
      </c>
      <c r="O2839">
        <v>40</v>
      </c>
      <c r="P2839">
        <v>50</v>
      </c>
      <c r="Q2839">
        <v>5963</v>
      </c>
    </row>
    <row r="2840" spans="1:17" x14ac:dyDescent="0.25">
      <c r="A2840" t="s">
        <v>375</v>
      </c>
      <c r="B2840" t="s">
        <v>345</v>
      </c>
      <c r="C2840" t="s">
        <v>157</v>
      </c>
      <c r="D2840" t="s">
        <v>12</v>
      </c>
      <c r="E2840" t="s">
        <v>136</v>
      </c>
      <c r="F2840" t="s">
        <v>4</v>
      </c>
      <c r="G2840">
        <v>2.5659999999999999E-2</v>
      </c>
      <c r="H2840">
        <v>630714.82999999996</v>
      </c>
      <c r="I2840">
        <v>3672280.26</v>
      </c>
      <c r="J2840">
        <v>-68.94</v>
      </c>
      <c r="K2840">
        <v>-68.94</v>
      </c>
      <c r="L2840">
        <v>0</v>
      </c>
      <c r="M2840" t="s">
        <v>376</v>
      </c>
      <c r="N2840" t="s">
        <v>27</v>
      </c>
      <c r="O2840">
        <v>40</v>
      </c>
      <c r="P2840">
        <v>50</v>
      </c>
      <c r="Q2840">
        <v>5963</v>
      </c>
    </row>
    <row r="2841" spans="1:17" x14ac:dyDescent="0.25">
      <c r="A2841" t="s">
        <v>375</v>
      </c>
      <c r="B2841" t="s">
        <v>345</v>
      </c>
      <c r="C2841" t="s">
        <v>157</v>
      </c>
      <c r="D2841" t="s">
        <v>12</v>
      </c>
      <c r="E2841" t="s">
        <v>137</v>
      </c>
      <c r="F2841" t="s">
        <v>4</v>
      </c>
      <c r="G2841">
        <v>2.5729999999999999E-2</v>
      </c>
      <c r="H2841">
        <v>630714.82999999996</v>
      </c>
      <c r="I2841">
        <v>3672280.26</v>
      </c>
      <c r="J2841">
        <v>-68.94</v>
      </c>
      <c r="K2841">
        <v>-68.94</v>
      </c>
      <c r="L2841">
        <v>0</v>
      </c>
      <c r="M2841" t="s">
        <v>376</v>
      </c>
      <c r="N2841" t="s">
        <v>27</v>
      </c>
      <c r="O2841">
        <v>40</v>
      </c>
      <c r="P2841">
        <v>50</v>
      </c>
      <c r="Q2841">
        <v>5963</v>
      </c>
    </row>
    <row r="2842" spans="1:17" x14ac:dyDescent="0.25">
      <c r="A2842" t="s">
        <v>375</v>
      </c>
      <c r="B2842" t="s">
        <v>345</v>
      </c>
      <c r="C2842" t="s">
        <v>157</v>
      </c>
      <c r="D2842" t="s">
        <v>12</v>
      </c>
      <c r="E2842" t="s">
        <v>138</v>
      </c>
      <c r="F2842" t="s">
        <v>4</v>
      </c>
      <c r="G2842">
        <v>2.5989999999999999E-2</v>
      </c>
      <c r="H2842">
        <v>630714.82999999996</v>
      </c>
      <c r="I2842">
        <v>3672280.26</v>
      </c>
      <c r="J2842">
        <v>-68.94</v>
      </c>
      <c r="K2842">
        <v>-68.94</v>
      </c>
      <c r="L2842">
        <v>0</v>
      </c>
      <c r="M2842" t="s">
        <v>376</v>
      </c>
      <c r="N2842" t="s">
        <v>27</v>
      </c>
      <c r="O2842">
        <v>40</v>
      </c>
      <c r="P2842">
        <v>50</v>
      </c>
      <c r="Q2842">
        <v>5963</v>
      </c>
    </row>
    <row r="2843" spans="1:17" x14ac:dyDescent="0.25">
      <c r="A2843" t="s">
        <v>375</v>
      </c>
      <c r="B2843" t="s">
        <v>345</v>
      </c>
      <c r="C2843" t="s">
        <v>157</v>
      </c>
      <c r="D2843" t="s">
        <v>12</v>
      </c>
      <c r="E2843" t="s">
        <v>139</v>
      </c>
      <c r="F2843" t="s">
        <v>4</v>
      </c>
      <c r="G2843">
        <v>2.6450000000000001E-2</v>
      </c>
      <c r="H2843">
        <v>630399.73</v>
      </c>
      <c r="I2843">
        <v>3672375.09</v>
      </c>
      <c r="J2843">
        <v>-69.62</v>
      </c>
      <c r="K2843">
        <v>-69.62</v>
      </c>
      <c r="L2843">
        <v>0</v>
      </c>
      <c r="M2843" t="s">
        <v>376</v>
      </c>
      <c r="N2843" t="s">
        <v>27</v>
      </c>
      <c r="O2843">
        <v>40</v>
      </c>
      <c r="P2843">
        <v>50</v>
      </c>
      <c r="Q2843">
        <v>5963</v>
      </c>
    </row>
    <row r="2844" spans="1:17" x14ac:dyDescent="0.25">
      <c r="A2844" t="s">
        <v>375</v>
      </c>
      <c r="B2844" t="s">
        <v>345</v>
      </c>
      <c r="C2844" t="s">
        <v>157</v>
      </c>
      <c r="D2844" t="s">
        <v>12</v>
      </c>
      <c r="E2844" t="s">
        <v>140</v>
      </c>
      <c r="F2844" t="s">
        <v>4</v>
      </c>
      <c r="G2844">
        <v>4.7169999999999997E-2</v>
      </c>
      <c r="H2844">
        <v>630714.82999999996</v>
      </c>
      <c r="I2844">
        <v>3672280.26</v>
      </c>
      <c r="J2844">
        <v>-68.94</v>
      </c>
      <c r="K2844">
        <v>-68.94</v>
      </c>
      <c r="L2844">
        <v>0</v>
      </c>
      <c r="M2844" t="s">
        <v>376</v>
      </c>
      <c r="N2844" t="s">
        <v>27</v>
      </c>
      <c r="O2844">
        <v>40</v>
      </c>
      <c r="P2844">
        <v>50</v>
      </c>
      <c r="Q2844">
        <v>5963</v>
      </c>
    </row>
    <row r="2845" spans="1:17" x14ac:dyDescent="0.25">
      <c r="A2845" t="s">
        <v>375</v>
      </c>
      <c r="B2845" t="s">
        <v>345</v>
      </c>
      <c r="C2845" t="s">
        <v>157</v>
      </c>
      <c r="D2845" t="s">
        <v>12</v>
      </c>
      <c r="E2845" t="s">
        <v>3</v>
      </c>
      <c r="F2845" t="s">
        <v>4</v>
      </c>
      <c r="G2845">
        <v>98.499279999999999</v>
      </c>
      <c r="H2845">
        <v>630714.82999999996</v>
      </c>
      <c r="I2845">
        <v>3672138.02</v>
      </c>
      <c r="J2845">
        <v>-68.86</v>
      </c>
      <c r="K2845">
        <v>-68.86</v>
      </c>
      <c r="L2845">
        <v>0</v>
      </c>
      <c r="M2845" t="s">
        <v>376</v>
      </c>
      <c r="N2845" t="s">
        <v>27</v>
      </c>
      <c r="O2845">
        <v>40</v>
      </c>
      <c r="P2845">
        <v>50</v>
      </c>
      <c r="Q2845">
        <v>5963</v>
      </c>
    </row>
    <row r="2846" spans="1:17" x14ac:dyDescent="0.25">
      <c r="A2846" t="s">
        <v>375</v>
      </c>
      <c r="B2846" t="s">
        <v>345</v>
      </c>
      <c r="C2846" t="s">
        <v>157</v>
      </c>
      <c r="D2846" t="s">
        <v>12</v>
      </c>
      <c r="E2846" t="s">
        <v>251</v>
      </c>
      <c r="F2846" t="s">
        <v>4</v>
      </c>
      <c r="G2846">
        <v>98.435839999999999</v>
      </c>
      <c r="H2846">
        <v>630714.82999999996</v>
      </c>
      <c r="I2846">
        <v>3672138.02</v>
      </c>
      <c r="J2846">
        <v>-68.86</v>
      </c>
      <c r="K2846">
        <v>-68.86</v>
      </c>
      <c r="L2846">
        <v>0</v>
      </c>
      <c r="M2846" t="s">
        <v>376</v>
      </c>
      <c r="N2846" t="s">
        <v>27</v>
      </c>
      <c r="O2846">
        <v>40</v>
      </c>
      <c r="P2846">
        <v>50</v>
      </c>
      <c r="Q2846">
        <v>5963</v>
      </c>
    </row>
    <row r="2847" spans="1:17" x14ac:dyDescent="0.25">
      <c r="A2847" t="s">
        <v>375</v>
      </c>
      <c r="B2847" t="s">
        <v>345</v>
      </c>
      <c r="C2847" t="s">
        <v>157</v>
      </c>
      <c r="D2847" t="s">
        <v>12</v>
      </c>
      <c r="E2847" t="s">
        <v>255</v>
      </c>
      <c r="F2847" t="s">
        <v>4</v>
      </c>
      <c r="G2847">
        <v>0.27645999999999998</v>
      </c>
      <c r="H2847">
        <v>630714.82999999996</v>
      </c>
      <c r="I2847">
        <v>3672280.26</v>
      </c>
      <c r="J2847">
        <v>-68.94</v>
      </c>
      <c r="K2847">
        <v>-68.94</v>
      </c>
      <c r="L2847">
        <v>0</v>
      </c>
      <c r="M2847" t="s">
        <v>376</v>
      </c>
      <c r="N2847" t="s">
        <v>27</v>
      </c>
      <c r="O2847">
        <v>40</v>
      </c>
      <c r="P2847">
        <v>50</v>
      </c>
      <c r="Q2847">
        <v>5963</v>
      </c>
    </row>
    <row r="2848" spans="1:17" x14ac:dyDescent="0.25">
      <c r="A2848" t="s">
        <v>375</v>
      </c>
      <c r="B2848" t="s">
        <v>345</v>
      </c>
      <c r="C2848" t="s">
        <v>157</v>
      </c>
      <c r="D2848" t="s">
        <v>12</v>
      </c>
      <c r="E2848" t="s">
        <v>257</v>
      </c>
      <c r="F2848" t="s">
        <v>4</v>
      </c>
      <c r="G2848">
        <v>1.264E-2</v>
      </c>
      <c r="H2848">
        <v>630750</v>
      </c>
      <c r="I2848">
        <v>3670250</v>
      </c>
      <c r="J2848">
        <v>-66.31</v>
      </c>
      <c r="K2848">
        <v>-66.31</v>
      </c>
      <c r="L2848">
        <v>0</v>
      </c>
      <c r="M2848" t="s">
        <v>376</v>
      </c>
      <c r="N2848" t="s">
        <v>27</v>
      </c>
      <c r="O2848">
        <v>40</v>
      </c>
      <c r="P2848">
        <v>50</v>
      </c>
      <c r="Q2848">
        <v>5963</v>
      </c>
    </row>
    <row r="2849" spans="1:17" x14ac:dyDescent="0.25">
      <c r="A2849" t="s">
        <v>375</v>
      </c>
      <c r="B2849" t="s">
        <v>345</v>
      </c>
      <c r="C2849" t="s">
        <v>157</v>
      </c>
      <c r="D2849" t="s">
        <v>12</v>
      </c>
      <c r="E2849" t="s">
        <v>258</v>
      </c>
      <c r="F2849" t="s">
        <v>4</v>
      </c>
      <c r="G2849">
        <v>5.3800000000000002E-3</v>
      </c>
      <c r="H2849">
        <v>631000</v>
      </c>
      <c r="I2849">
        <v>3673200</v>
      </c>
      <c r="J2849">
        <v>-69.39</v>
      </c>
      <c r="K2849">
        <v>-69.39</v>
      </c>
      <c r="L2849">
        <v>0</v>
      </c>
      <c r="M2849" t="s">
        <v>376</v>
      </c>
      <c r="N2849" t="s">
        <v>27</v>
      </c>
      <c r="O2849">
        <v>40</v>
      </c>
      <c r="P2849">
        <v>50</v>
      </c>
      <c r="Q2849">
        <v>5963</v>
      </c>
    </row>
    <row r="2850" spans="1:17" x14ac:dyDescent="0.25">
      <c r="A2850" t="s">
        <v>375</v>
      </c>
      <c r="B2850" t="s">
        <v>345</v>
      </c>
      <c r="C2850" t="s">
        <v>157</v>
      </c>
      <c r="D2850" t="s">
        <v>12</v>
      </c>
      <c r="E2850" t="s">
        <v>259</v>
      </c>
      <c r="F2850" t="s">
        <v>4</v>
      </c>
      <c r="G2850">
        <v>3.5799999999999998E-3</v>
      </c>
      <c r="H2850">
        <v>631250</v>
      </c>
      <c r="I2850">
        <v>3671000</v>
      </c>
      <c r="J2850">
        <v>-67.63</v>
      </c>
      <c r="K2850">
        <v>-67.63</v>
      </c>
      <c r="L2850">
        <v>0</v>
      </c>
      <c r="M2850" t="s">
        <v>376</v>
      </c>
      <c r="N2850" t="s">
        <v>27</v>
      </c>
      <c r="O2850">
        <v>40</v>
      </c>
      <c r="P2850">
        <v>50</v>
      </c>
      <c r="Q2850">
        <v>5963</v>
      </c>
    </row>
    <row r="2851" spans="1:17" x14ac:dyDescent="0.25">
      <c r="A2851" t="s">
        <v>375</v>
      </c>
      <c r="B2851" t="s">
        <v>345</v>
      </c>
      <c r="C2851" t="s">
        <v>157</v>
      </c>
      <c r="D2851" t="s">
        <v>12</v>
      </c>
      <c r="E2851" t="s">
        <v>260</v>
      </c>
      <c r="F2851" t="s">
        <v>4</v>
      </c>
      <c r="G2851">
        <v>5.1500000000000001E-3</v>
      </c>
      <c r="H2851">
        <v>632737.47</v>
      </c>
      <c r="I2851">
        <v>3670847.68</v>
      </c>
      <c r="J2851">
        <v>-65.8</v>
      </c>
      <c r="K2851">
        <v>-65.8</v>
      </c>
      <c r="L2851">
        <v>0</v>
      </c>
      <c r="M2851" t="s">
        <v>376</v>
      </c>
      <c r="N2851" t="s">
        <v>27</v>
      </c>
      <c r="O2851">
        <v>40</v>
      </c>
      <c r="P2851">
        <v>50</v>
      </c>
      <c r="Q2851">
        <v>5963</v>
      </c>
    </row>
    <row r="2852" spans="1:17" x14ac:dyDescent="0.25">
      <c r="A2852" t="s">
        <v>375</v>
      </c>
      <c r="B2852" t="s">
        <v>345</v>
      </c>
      <c r="C2852" t="s">
        <v>157</v>
      </c>
      <c r="D2852" t="s">
        <v>12</v>
      </c>
      <c r="E2852" t="s">
        <v>261</v>
      </c>
      <c r="F2852" t="s">
        <v>4</v>
      </c>
      <c r="G2852">
        <v>4.9300000000000004E-3</v>
      </c>
      <c r="H2852">
        <v>630300</v>
      </c>
      <c r="I2852">
        <v>3673300</v>
      </c>
      <c r="J2852">
        <v>-69.91</v>
      </c>
      <c r="K2852">
        <v>-69.91</v>
      </c>
      <c r="L2852">
        <v>0</v>
      </c>
      <c r="M2852" t="s">
        <v>376</v>
      </c>
      <c r="N2852" t="s">
        <v>27</v>
      </c>
      <c r="O2852">
        <v>40</v>
      </c>
      <c r="P2852">
        <v>50</v>
      </c>
      <c r="Q2852">
        <v>5963</v>
      </c>
    </row>
    <row r="2853" spans="1:17" x14ac:dyDescent="0.25">
      <c r="A2853" t="s">
        <v>375</v>
      </c>
      <c r="B2853" t="s">
        <v>345</v>
      </c>
      <c r="C2853" t="s">
        <v>157</v>
      </c>
      <c r="D2853" t="s">
        <v>12</v>
      </c>
      <c r="E2853" t="s">
        <v>262</v>
      </c>
      <c r="F2853" t="s">
        <v>4</v>
      </c>
      <c r="G2853">
        <v>4.2100000000000002E-3</v>
      </c>
      <c r="H2853">
        <v>630500</v>
      </c>
      <c r="I2853">
        <v>3673750</v>
      </c>
      <c r="J2853">
        <v>-69.569999999999993</v>
      </c>
      <c r="K2853">
        <v>-69.569999999999993</v>
      </c>
      <c r="L2853">
        <v>0</v>
      </c>
      <c r="M2853" t="s">
        <v>376</v>
      </c>
      <c r="N2853" t="s">
        <v>27</v>
      </c>
      <c r="O2853">
        <v>40</v>
      </c>
      <c r="P2853">
        <v>50</v>
      </c>
      <c r="Q2853">
        <v>5963</v>
      </c>
    </row>
    <row r="2854" spans="1:17" x14ac:dyDescent="0.25">
      <c r="A2854" t="s">
        <v>375</v>
      </c>
      <c r="B2854" t="s">
        <v>345</v>
      </c>
      <c r="C2854" t="s">
        <v>157</v>
      </c>
      <c r="D2854" t="s">
        <v>12</v>
      </c>
      <c r="E2854" t="s">
        <v>263</v>
      </c>
      <c r="F2854" t="s">
        <v>4</v>
      </c>
      <c r="G2854">
        <v>5.7099999999999998E-3</v>
      </c>
      <c r="H2854">
        <v>630825</v>
      </c>
      <c r="I2854">
        <v>3672450</v>
      </c>
      <c r="J2854">
        <v>-69.34</v>
      </c>
      <c r="K2854">
        <v>-69.34</v>
      </c>
      <c r="L2854">
        <v>0</v>
      </c>
      <c r="M2854" t="s">
        <v>376</v>
      </c>
      <c r="N2854" t="s">
        <v>27</v>
      </c>
      <c r="O2854">
        <v>40</v>
      </c>
      <c r="P2854">
        <v>50</v>
      </c>
      <c r="Q2854">
        <v>5963</v>
      </c>
    </row>
    <row r="2855" spans="1:17" x14ac:dyDescent="0.25">
      <c r="A2855" t="s">
        <v>375</v>
      </c>
      <c r="B2855" t="s">
        <v>345</v>
      </c>
      <c r="C2855" t="s">
        <v>157</v>
      </c>
      <c r="D2855" t="s">
        <v>12</v>
      </c>
      <c r="E2855" t="s">
        <v>264</v>
      </c>
      <c r="F2855" t="s">
        <v>4</v>
      </c>
      <c r="G2855">
        <v>4.64E-3</v>
      </c>
      <c r="H2855">
        <v>630250</v>
      </c>
      <c r="I2855">
        <v>3670000</v>
      </c>
      <c r="J2855">
        <v>-66.42</v>
      </c>
      <c r="K2855">
        <v>-66.42</v>
      </c>
      <c r="L2855">
        <v>0</v>
      </c>
      <c r="M2855" t="s">
        <v>376</v>
      </c>
      <c r="N2855" t="s">
        <v>27</v>
      </c>
      <c r="O2855">
        <v>40</v>
      </c>
      <c r="P2855">
        <v>50</v>
      </c>
      <c r="Q2855">
        <v>5963</v>
      </c>
    </row>
    <row r="2856" spans="1:17" x14ac:dyDescent="0.25">
      <c r="A2856" t="s">
        <v>375</v>
      </c>
      <c r="B2856" t="s">
        <v>345</v>
      </c>
      <c r="C2856" t="s">
        <v>157</v>
      </c>
      <c r="D2856" t="s">
        <v>12</v>
      </c>
      <c r="E2856" t="s">
        <v>265</v>
      </c>
      <c r="F2856" t="s">
        <v>4</v>
      </c>
      <c r="G2856">
        <v>5.7800000000000004E-3</v>
      </c>
      <c r="H2856">
        <v>630150</v>
      </c>
      <c r="I2856">
        <v>3672500</v>
      </c>
      <c r="J2856">
        <v>-69.989999999999995</v>
      </c>
      <c r="K2856">
        <v>-69.989999999999995</v>
      </c>
      <c r="L2856">
        <v>0</v>
      </c>
      <c r="M2856" t="s">
        <v>376</v>
      </c>
      <c r="N2856" t="s">
        <v>27</v>
      </c>
      <c r="O2856">
        <v>40</v>
      </c>
      <c r="P2856">
        <v>50</v>
      </c>
      <c r="Q2856">
        <v>5963</v>
      </c>
    </row>
    <row r="2857" spans="1:17" x14ac:dyDescent="0.25">
      <c r="A2857" t="s">
        <v>375</v>
      </c>
      <c r="B2857" t="s">
        <v>345</v>
      </c>
      <c r="C2857" t="s">
        <v>157</v>
      </c>
      <c r="D2857" t="s">
        <v>12</v>
      </c>
      <c r="E2857" t="s">
        <v>266</v>
      </c>
      <c r="F2857" t="s">
        <v>4</v>
      </c>
      <c r="G2857">
        <v>3.9399999999999999E-3</v>
      </c>
      <c r="H2857">
        <v>629750</v>
      </c>
      <c r="I2857">
        <v>3670500</v>
      </c>
      <c r="J2857">
        <v>-67.73</v>
      </c>
      <c r="K2857">
        <v>-67.73</v>
      </c>
      <c r="L2857">
        <v>0</v>
      </c>
      <c r="M2857" t="s">
        <v>376</v>
      </c>
      <c r="N2857" t="s">
        <v>27</v>
      </c>
      <c r="O2857">
        <v>40</v>
      </c>
      <c r="P2857">
        <v>50</v>
      </c>
      <c r="Q2857">
        <v>5963</v>
      </c>
    </row>
    <row r="2858" spans="1:17" x14ac:dyDescent="0.25">
      <c r="A2858" t="s">
        <v>375</v>
      </c>
      <c r="B2858" t="s">
        <v>345</v>
      </c>
      <c r="C2858" t="s">
        <v>157</v>
      </c>
      <c r="D2858" t="s">
        <v>12</v>
      </c>
      <c r="E2858" t="s">
        <v>267</v>
      </c>
      <c r="F2858" t="s">
        <v>4</v>
      </c>
      <c r="G2858">
        <v>4.64E-3</v>
      </c>
      <c r="H2858">
        <v>631000</v>
      </c>
      <c r="I2858">
        <v>3670500</v>
      </c>
      <c r="J2858">
        <v>-66.459999999999994</v>
      </c>
      <c r="K2858">
        <v>-66.459999999999994</v>
      </c>
      <c r="L2858">
        <v>0</v>
      </c>
      <c r="M2858" t="s">
        <v>376</v>
      </c>
      <c r="N2858" t="s">
        <v>27</v>
      </c>
      <c r="O2858">
        <v>40</v>
      </c>
      <c r="P2858">
        <v>50</v>
      </c>
      <c r="Q2858">
        <v>5963</v>
      </c>
    </row>
    <row r="2859" spans="1:17" x14ac:dyDescent="0.25">
      <c r="A2859" t="s">
        <v>375</v>
      </c>
      <c r="B2859" t="s">
        <v>345</v>
      </c>
      <c r="C2859" t="s">
        <v>157</v>
      </c>
      <c r="D2859" t="s">
        <v>12</v>
      </c>
      <c r="E2859" t="s">
        <v>268</v>
      </c>
      <c r="F2859" t="s">
        <v>4</v>
      </c>
      <c r="G2859">
        <v>4.2100000000000002E-3</v>
      </c>
      <c r="H2859">
        <v>630500</v>
      </c>
      <c r="I2859">
        <v>3671000</v>
      </c>
      <c r="J2859">
        <v>-68.3</v>
      </c>
      <c r="K2859">
        <v>-68.3</v>
      </c>
      <c r="L2859">
        <v>0</v>
      </c>
      <c r="M2859" t="s">
        <v>376</v>
      </c>
      <c r="N2859" t="s">
        <v>27</v>
      </c>
      <c r="O2859">
        <v>40</v>
      </c>
      <c r="P2859">
        <v>50</v>
      </c>
      <c r="Q2859">
        <v>5963</v>
      </c>
    </row>
    <row r="2860" spans="1:17" x14ac:dyDescent="0.25">
      <c r="A2860" t="s">
        <v>375</v>
      </c>
      <c r="B2860" t="s">
        <v>345</v>
      </c>
      <c r="C2860" t="s">
        <v>157</v>
      </c>
      <c r="D2860" t="s">
        <v>12</v>
      </c>
      <c r="E2860" t="s">
        <v>269</v>
      </c>
      <c r="F2860" t="s">
        <v>4</v>
      </c>
      <c r="G2860">
        <v>5.2700000000000004E-3</v>
      </c>
      <c r="H2860">
        <v>629600</v>
      </c>
      <c r="I2860">
        <v>3673200</v>
      </c>
      <c r="J2860">
        <v>-70.28</v>
      </c>
      <c r="K2860">
        <v>-70.28</v>
      </c>
      <c r="L2860">
        <v>0</v>
      </c>
      <c r="M2860" t="s">
        <v>376</v>
      </c>
      <c r="N2860" t="s">
        <v>27</v>
      </c>
      <c r="O2860">
        <v>40</v>
      </c>
      <c r="P2860">
        <v>50</v>
      </c>
      <c r="Q2860">
        <v>5963</v>
      </c>
    </row>
    <row r="2861" spans="1:17" x14ac:dyDescent="0.25">
      <c r="A2861" t="s">
        <v>375</v>
      </c>
      <c r="B2861" t="s">
        <v>345</v>
      </c>
      <c r="C2861" t="s">
        <v>157</v>
      </c>
      <c r="D2861" t="s">
        <v>12</v>
      </c>
      <c r="E2861" t="s">
        <v>270</v>
      </c>
      <c r="F2861" t="s">
        <v>4</v>
      </c>
      <c r="G2861">
        <v>5.6600000000000001E-3</v>
      </c>
      <c r="H2861">
        <v>630750</v>
      </c>
      <c r="I2861">
        <v>3670250</v>
      </c>
      <c r="J2861">
        <v>-66.31</v>
      </c>
      <c r="K2861">
        <v>-66.31</v>
      </c>
      <c r="L2861">
        <v>0</v>
      </c>
      <c r="M2861" t="s">
        <v>376</v>
      </c>
      <c r="N2861" t="s">
        <v>27</v>
      </c>
      <c r="O2861">
        <v>40</v>
      </c>
      <c r="P2861">
        <v>50</v>
      </c>
      <c r="Q2861">
        <v>5963</v>
      </c>
    </row>
    <row r="2862" spans="1:17" x14ac:dyDescent="0.25">
      <c r="A2862" t="s">
        <v>375</v>
      </c>
      <c r="B2862" t="s">
        <v>345</v>
      </c>
      <c r="C2862" t="s">
        <v>157</v>
      </c>
      <c r="D2862" t="s">
        <v>12</v>
      </c>
      <c r="E2862" t="s">
        <v>144</v>
      </c>
      <c r="F2862" t="s">
        <v>4</v>
      </c>
      <c r="G2862">
        <v>1.357E-2</v>
      </c>
      <c r="H2862">
        <v>630714.82999999996</v>
      </c>
      <c r="I2862">
        <v>3672256.55</v>
      </c>
      <c r="J2862">
        <v>-68.92</v>
      </c>
      <c r="K2862">
        <v>-68.92</v>
      </c>
      <c r="L2862">
        <v>0</v>
      </c>
      <c r="M2862" t="s">
        <v>376</v>
      </c>
      <c r="N2862" t="s">
        <v>27</v>
      </c>
      <c r="O2862">
        <v>40</v>
      </c>
      <c r="P2862">
        <v>50</v>
      </c>
      <c r="Q2862">
        <v>5963</v>
      </c>
    </row>
    <row r="2863" spans="1:17" x14ac:dyDescent="0.25">
      <c r="A2863" t="s">
        <v>375</v>
      </c>
      <c r="B2863" t="s">
        <v>345</v>
      </c>
      <c r="C2863" t="s">
        <v>157</v>
      </c>
      <c r="D2863" t="s">
        <v>12</v>
      </c>
      <c r="E2863" t="s">
        <v>271</v>
      </c>
      <c r="F2863" t="s">
        <v>4</v>
      </c>
      <c r="G2863">
        <v>2.14E-3</v>
      </c>
      <c r="H2863">
        <v>630472.43999999994</v>
      </c>
      <c r="I2863">
        <v>3672375.09</v>
      </c>
      <c r="J2863">
        <v>-69.489999999999995</v>
      </c>
      <c r="K2863">
        <v>-69.489999999999995</v>
      </c>
      <c r="L2863">
        <v>0</v>
      </c>
      <c r="M2863" t="s">
        <v>376</v>
      </c>
      <c r="N2863" t="s">
        <v>27</v>
      </c>
      <c r="O2863">
        <v>40</v>
      </c>
      <c r="P2863">
        <v>50</v>
      </c>
      <c r="Q2863">
        <v>5963</v>
      </c>
    </row>
    <row r="2864" spans="1:17" x14ac:dyDescent="0.25">
      <c r="A2864" t="s">
        <v>375</v>
      </c>
      <c r="B2864" t="s">
        <v>345</v>
      </c>
      <c r="C2864" t="s">
        <v>157</v>
      </c>
      <c r="D2864" t="s">
        <v>12</v>
      </c>
      <c r="E2864" t="s">
        <v>272</v>
      </c>
      <c r="F2864" t="s">
        <v>4</v>
      </c>
      <c r="G2864">
        <v>2.15E-3</v>
      </c>
      <c r="H2864">
        <v>630472.43999999994</v>
      </c>
      <c r="I2864">
        <v>3672375.09</v>
      </c>
      <c r="J2864">
        <v>-69.489999999999995</v>
      </c>
      <c r="K2864">
        <v>-69.489999999999995</v>
      </c>
      <c r="L2864">
        <v>0</v>
      </c>
      <c r="M2864" t="s">
        <v>376</v>
      </c>
      <c r="N2864" t="s">
        <v>27</v>
      </c>
      <c r="O2864">
        <v>40</v>
      </c>
      <c r="P2864">
        <v>50</v>
      </c>
      <c r="Q2864">
        <v>5963</v>
      </c>
    </row>
    <row r="2865" spans="1:17" x14ac:dyDescent="0.25">
      <c r="A2865" t="s">
        <v>375</v>
      </c>
      <c r="B2865" t="s">
        <v>345</v>
      </c>
      <c r="C2865" t="s">
        <v>157</v>
      </c>
      <c r="D2865" t="s">
        <v>12</v>
      </c>
      <c r="E2865" t="s">
        <v>7</v>
      </c>
      <c r="F2865" t="s">
        <v>4</v>
      </c>
      <c r="G2865">
        <v>98.488849999999999</v>
      </c>
      <c r="H2865">
        <v>630714.82999999996</v>
      </c>
      <c r="I2865">
        <v>3672138.02</v>
      </c>
      <c r="J2865">
        <v>-68.86</v>
      </c>
      <c r="K2865">
        <v>-68.86</v>
      </c>
      <c r="L2865">
        <v>0</v>
      </c>
      <c r="M2865" t="s">
        <v>376</v>
      </c>
      <c r="N2865" t="s">
        <v>27</v>
      </c>
      <c r="O2865">
        <v>40</v>
      </c>
      <c r="P2865">
        <v>50</v>
      </c>
      <c r="Q2865">
        <v>5963</v>
      </c>
    </row>
    <row r="2866" spans="1:17" x14ac:dyDescent="0.25">
      <c r="A2866" t="s">
        <v>375</v>
      </c>
      <c r="B2866" t="s">
        <v>345</v>
      </c>
      <c r="C2866" t="s">
        <v>157</v>
      </c>
      <c r="D2866" t="s">
        <v>12</v>
      </c>
      <c r="E2866" t="s">
        <v>8</v>
      </c>
      <c r="F2866" t="s">
        <v>4</v>
      </c>
      <c r="G2866">
        <v>4.2900000000000004E-3</v>
      </c>
      <c r="H2866">
        <v>630472.43999999994</v>
      </c>
      <c r="I2866">
        <v>3672375.09</v>
      </c>
      <c r="J2866">
        <v>-69.489999999999995</v>
      </c>
      <c r="K2866">
        <v>-69.489999999999995</v>
      </c>
      <c r="L2866">
        <v>0</v>
      </c>
      <c r="M2866" t="s">
        <v>376</v>
      </c>
      <c r="N2866" t="s">
        <v>27</v>
      </c>
      <c r="O2866">
        <v>40</v>
      </c>
      <c r="P2866">
        <v>50</v>
      </c>
      <c r="Q2866">
        <v>5963</v>
      </c>
    </row>
    <row r="2867" spans="1:17" x14ac:dyDescent="0.25">
      <c r="A2867" t="s">
        <v>375</v>
      </c>
      <c r="B2867" t="s">
        <v>345</v>
      </c>
      <c r="C2867" t="s">
        <v>157</v>
      </c>
      <c r="D2867" t="s">
        <v>12</v>
      </c>
      <c r="E2867" t="s">
        <v>252</v>
      </c>
      <c r="F2867" t="s">
        <v>4</v>
      </c>
      <c r="G2867">
        <v>8.0649999999999999E-2</v>
      </c>
      <c r="H2867">
        <v>630423.97</v>
      </c>
      <c r="I2867">
        <v>3672375.09</v>
      </c>
      <c r="J2867">
        <v>-69.58</v>
      </c>
      <c r="K2867">
        <v>-69.58</v>
      </c>
      <c r="L2867">
        <v>0</v>
      </c>
      <c r="M2867" t="s">
        <v>376</v>
      </c>
      <c r="N2867" t="s">
        <v>27</v>
      </c>
      <c r="O2867">
        <v>40</v>
      </c>
      <c r="P2867">
        <v>50</v>
      </c>
      <c r="Q2867">
        <v>5963</v>
      </c>
    </row>
    <row r="2868" spans="1:17" x14ac:dyDescent="0.25">
      <c r="A2868" t="s">
        <v>375</v>
      </c>
      <c r="B2868" t="s">
        <v>345</v>
      </c>
      <c r="C2868" t="s">
        <v>157</v>
      </c>
      <c r="D2868" t="s">
        <v>12</v>
      </c>
      <c r="E2868" t="s">
        <v>253</v>
      </c>
      <c r="F2868" t="s">
        <v>4</v>
      </c>
      <c r="G2868">
        <v>7.2889999999999996E-2</v>
      </c>
      <c r="H2868">
        <v>630714.82999999996</v>
      </c>
      <c r="I2868">
        <v>3672280.26</v>
      </c>
      <c r="J2868">
        <v>-68.94</v>
      </c>
      <c r="K2868">
        <v>-68.94</v>
      </c>
      <c r="L2868">
        <v>0</v>
      </c>
      <c r="M2868" t="s">
        <v>376</v>
      </c>
      <c r="N2868" t="s">
        <v>27</v>
      </c>
      <c r="O2868">
        <v>40</v>
      </c>
      <c r="P2868">
        <v>50</v>
      </c>
      <c r="Q2868">
        <v>5963</v>
      </c>
    </row>
    <row r="2869" spans="1:17" x14ac:dyDescent="0.25">
      <c r="A2869" t="s">
        <v>375</v>
      </c>
      <c r="B2869" t="s">
        <v>345</v>
      </c>
      <c r="C2869" t="s">
        <v>157</v>
      </c>
      <c r="D2869" t="s">
        <v>12</v>
      </c>
      <c r="E2869" t="s">
        <v>254</v>
      </c>
      <c r="F2869" t="s">
        <v>4</v>
      </c>
      <c r="G2869">
        <v>7.4480000000000005E-2</v>
      </c>
      <c r="H2869">
        <v>630714.82999999996</v>
      </c>
      <c r="I2869">
        <v>3672280.26</v>
      </c>
      <c r="J2869">
        <v>-68.94</v>
      </c>
      <c r="K2869">
        <v>-68.94</v>
      </c>
      <c r="L2869">
        <v>0</v>
      </c>
      <c r="M2869" t="s">
        <v>376</v>
      </c>
      <c r="N2869" t="s">
        <v>27</v>
      </c>
      <c r="O2869">
        <v>40</v>
      </c>
      <c r="P2869">
        <v>50</v>
      </c>
      <c r="Q2869">
        <v>5963</v>
      </c>
    </row>
    <row r="2870" spans="1:17" x14ac:dyDescent="0.25">
      <c r="A2870" t="s">
        <v>375</v>
      </c>
      <c r="B2870" t="s">
        <v>345</v>
      </c>
      <c r="C2870" t="s">
        <v>157</v>
      </c>
      <c r="D2870" t="s">
        <v>12</v>
      </c>
      <c r="E2870" t="s">
        <v>256</v>
      </c>
      <c r="F2870" t="s">
        <v>4</v>
      </c>
      <c r="G2870">
        <v>0.11064</v>
      </c>
      <c r="H2870">
        <v>630714.82999999996</v>
      </c>
      <c r="I2870">
        <v>3672232.85</v>
      </c>
      <c r="J2870">
        <v>-68.91</v>
      </c>
      <c r="K2870">
        <v>-68.91</v>
      </c>
      <c r="L2870">
        <v>0</v>
      </c>
      <c r="M2870" t="s">
        <v>376</v>
      </c>
      <c r="N2870" t="s">
        <v>27</v>
      </c>
      <c r="O2870">
        <v>40</v>
      </c>
      <c r="P2870">
        <v>50</v>
      </c>
      <c r="Q2870">
        <v>5963</v>
      </c>
    </row>
    <row r="2871" spans="1:17" x14ac:dyDescent="0.25">
      <c r="A2871" t="s">
        <v>375</v>
      </c>
      <c r="B2871" t="s">
        <v>345</v>
      </c>
      <c r="C2871" t="s">
        <v>157</v>
      </c>
      <c r="D2871" t="s">
        <v>12</v>
      </c>
      <c r="E2871" t="s">
        <v>125</v>
      </c>
      <c r="F2871" t="s">
        <v>4</v>
      </c>
      <c r="G2871">
        <v>6.7127600000000003</v>
      </c>
      <c r="H2871">
        <v>630714.82999999996</v>
      </c>
      <c r="I2871">
        <v>3672232.85</v>
      </c>
      <c r="J2871">
        <v>-68.91</v>
      </c>
      <c r="K2871">
        <v>-68.91</v>
      </c>
      <c r="L2871">
        <v>0</v>
      </c>
      <c r="M2871" t="s">
        <v>376</v>
      </c>
      <c r="N2871" t="s">
        <v>27</v>
      </c>
      <c r="O2871">
        <v>40</v>
      </c>
      <c r="P2871">
        <v>50</v>
      </c>
      <c r="Q2871">
        <v>5963</v>
      </c>
    </row>
    <row r="2872" spans="1:17" x14ac:dyDescent="0.25">
      <c r="A2872" t="s">
        <v>375</v>
      </c>
      <c r="B2872" t="s">
        <v>345</v>
      </c>
      <c r="C2872" t="s">
        <v>157</v>
      </c>
      <c r="D2872" t="s">
        <v>12</v>
      </c>
      <c r="E2872" t="s">
        <v>128</v>
      </c>
      <c r="F2872" t="s">
        <v>4</v>
      </c>
      <c r="G2872">
        <v>8.1472099999999994</v>
      </c>
      <c r="H2872">
        <v>630714.82999999996</v>
      </c>
      <c r="I2872">
        <v>3672209.14</v>
      </c>
      <c r="J2872">
        <v>-68.89</v>
      </c>
      <c r="K2872">
        <v>-68.89</v>
      </c>
      <c r="L2872">
        <v>0</v>
      </c>
      <c r="M2872" t="s">
        <v>376</v>
      </c>
      <c r="N2872" t="s">
        <v>27</v>
      </c>
      <c r="O2872">
        <v>40</v>
      </c>
      <c r="P2872">
        <v>50</v>
      </c>
      <c r="Q2872">
        <v>5963</v>
      </c>
    </row>
    <row r="2873" spans="1:17" x14ac:dyDescent="0.25">
      <c r="A2873" t="s">
        <v>375</v>
      </c>
      <c r="B2873" t="s">
        <v>345</v>
      </c>
      <c r="C2873" t="s">
        <v>157</v>
      </c>
      <c r="D2873" t="s">
        <v>12</v>
      </c>
      <c r="E2873" t="s">
        <v>129</v>
      </c>
      <c r="F2873" t="s">
        <v>4</v>
      </c>
      <c r="G2873">
        <v>9.2768200000000007</v>
      </c>
      <c r="H2873">
        <v>630714.82999999996</v>
      </c>
      <c r="I2873">
        <v>3672209.14</v>
      </c>
      <c r="J2873">
        <v>-68.89</v>
      </c>
      <c r="K2873">
        <v>-68.89</v>
      </c>
      <c r="L2873">
        <v>0</v>
      </c>
      <c r="M2873" t="s">
        <v>376</v>
      </c>
      <c r="N2873" t="s">
        <v>27</v>
      </c>
      <c r="O2873">
        <v>40</v>
      </c>
      <c r="P2873">
        <v>50</v>
      </c>
      <c r="Q2873">
        <v>5963</v>
      </c>
    </row>
    <row r="2874" spans="1:17" x14ac:dyDescent="0.25">
      <c r="A2874" t="s">
        <v>375</v>
      </c>
      <c r="B2874" t="s">
        <v>345</v>
      </c>
      <c r="C2874" t="s">
        <v>157</v>
      </c>
      <c r="D2874" t="s">
        <v>12</v>
      </c>
      <c r="E2874" t="s">
        <v>130</v>
      </c>
      <c r="F2874" t="s">
        <v>4</v>
      </c>
      <c r="G2874">
        <v>10.62984</v>
      </c>
      <c r="H2874">
        <v>630714.82999999996</v>
      </c>
      <c r="I2874">
        <v>3672185.43</v>
      </c>
      <c r="J2874">
        <v>-68.89</v>
      </c>
      <c r="K2874">
        <v>-68.89</v>
      </c>
      <c r="L2874">
        <v>0</v>
      </c>
      <c r="M2874" t="s">
        <v>376</v>
      </c>
      <c r="N2874" t="s">
        <v>27</v>
      </c>
      <c r="O2874">
        <v>40</v>
      </c>
      <c r="P2874">
        <v>50</v>
      </c>
      <c r="Q2874">
        <v>5963</v>
      </c>
    </row>
    <row r="2875" spans="1:17" x14ac:dyDescent="0.25">
      <c r="A2875" t="s">
        <v>375</v>
      </c>
      <c r="B2875" t="s">
        <v>345</v>
      </c>
      <c r="C2875" t="s">
        <v>157</v>
      </c>
      <c r="D2875" t="s">
        <v>12</v>
      </c>
      <c r="E2875" t="s">
        <v>131</v>
      </c>
      <c r="F2875" t="s">
        <v>4</v>
      </c>
      <c r="G2875">
        <v>11.409129999999999</v>
      </c>
      <c r="H2875">
        <v>630714.82999999996</v>
      </c>
      <c r="I2875">
        <v>3672185.43</v>
      </c>
      <c r="J2875">
        <v>-68.89</v>
      </c>
      <c r="K2875">
        <v>-68.89</v>
      </c>
      <c r="L2875">
        <v>0</v>
      </c>
      <c r="M2875" t="s">
        <v>376</v>
      </c>
      <c r="N2875" t="s">
        <v>27</v>
      </c>
      <c r="O2875">
        <v>40</v>
      </c>
      <c r="P2875">
        <v>50</v>
      </c>
      <c r="Q2875">
        <v>5963</v>
      </c>
    </row>
    <row r="2876" spans="1:17" x14ac:dyDescent="0.25">
      <c r="A2876" t="s">
        <v>375</v>
      </c>
      <c r="B2876" t="s">
        <v>345</v>
      </c>
      <c r="C2876" t="s">
        <v>157</v>
      </c>
      <c r="D2876" t="s">
        <v>12</v>
      </c>
      <c r="E2876" t="s">
        <v>132</v>
      </c>
      <c r="F2876" t="s">
        <v>4</v>
      </c>
      <c r="G2876">
        <v>12.271319999999999</v>
      </c>
      <c r="H2876">
        <v>630714.82999999996</v>
      </c>
      <c r="I2876">
        <v>3672161.72</v>
      </c>
      <c r="J2876">
        <v>-68.86</v>
      </c>
      <c r="K2876">
        <v>-68.86</v>
      </c>
      <c r="L2876">
        <v>0</v>
      </c>
      <c r="M2876" t="s">
        <v>376</v>
      </c>
      <c r="N2876" t="s">
        <v>27</v>
      </c>
      <c r="O2876">
        <v>40</v>
      </c>
      <c r="P2876">
        <v>50</v>
      </c>
      <c r="Q2876">
        <v>5963</v>
      </c>
    </row>
    <row r="2877" spans="1:17" x14ac:dyDescent="0.25">
      <c r="A2877" t="s">
        <v>375</v>
      </c>
      <c r="B2877" t="s">
        <v>345</v>
      </c>
      <c r="C2877" t="s">
        <v>157</v>
      </c>
      <c r="D2877" t="s">
        <v>12</v>
      </c>
      <c r="E2877" t="s">
        <v>133</v>
      </c>
      <c r="F2877" t="s">
        <v>4</v>
      </c>
      <c r="G2877">
        <v>12.44054</v>
      </c>
      <c r="H2877">
        <v>630714.82999999996</v>
      </c>
      <c r="I2877">
        <v>3672138.02</v>
      </c>
      <c r="J2877">
        <v>-68.86</v>
      </c>
      <c r="K2877">
        <v>-68.86</v>
      </c>
      <c r="L2877">
        <v>0</v>
      </c>
      <c r="M2877" t="s">
        <v>376</v>
      </c>
      <c r="N2877" t="s">
        <v>27</v>
      </c>
      <c r="O2877">
        <v>40</v>
      </c>
      <c r="P2877">
        <v>50</v>
      </c>
      <c r="Q2877">
        <v>5963</v>
      </c>
    </row>
    <row r="2878" spans="1:17" x14ac:dyDescent="0.25">
      <c r="A2878" t="s">
        <v>375</v>
      </c>
      <c r="B2878" t="s">
        <v>345</v>
      </c>
      <c r="C2878" t="s">
        <v>157</v>
      </c>
      <c r="D2878" t="s">
        <v>12</v>
      </c>
      <c r="E2878" t="s">
        <v>219</v>
      </c>
      <c r="F2878" t="s">
        <v>4</v>
      </c>
      <c r="G2878">
        <v>12.83797</v>
      </c>
      <c r="H2878">
        <v>630714.82999999996</v>
      </c>
      <c r="I2878">
        <v>3672138.02</v>
      </c>
      <c r="J2878">
        <v>-68.86</v>
      </c>
      <c r="K2878">
        <v>-68.86</v>
      </c>
      <c r="L2878">
        <v>0</v>
      </c>
      <c r="M2878" t="s">
        <v>376</v>
      </c>
      <c r="N2878" t="s">
        <v>27</v>
      </c>
      <c r="O2878">
        <v>40</v>
      </c>
      <c r="P2878">
        <v>50</v>
      </c>
      <c r="Q2878">
        <v>5963</v>
      </c>
    </row>
    <row r="2879" spans="1:17" x14ac:dyDescent="0.25">
      <c r="A2879" t="s">
        <v>375</v>
      </c>
      <c r="B2879" t="s">
        <v>345</v>
      </c>
      <c r="C2879" t="s">
        <v>157</v>
      </c>
      <c r="D2879" t="s">
        <v>12</v>
      </c>
      <c r="E2879" t="s">
        <v>220</v>
      </c>
      <c r="F2879" t="s">
        <v>4</v>
      </c>
      <c r="G2879">
        <v>12.23127</v>
      </c>
      <c r="H2879">
        <v>630714.82999999996</v>
      </c>
      <c r="I2879">
        <v>3672114.31</v>
      </c>
      <c r="J2879">
        <v>-68.73</v>
      </c>
      <c r="K2879">
        <v>-68.73</v>
      </c>
      <c r="L2879">
        <v>0</v>
      </c>
      <c r="M2879" t="s">
        <v>376</v>
      </c>
      <c r="N2879" t="s">
        <v>27</v>
      </c>
      <c r="O2879">
        <v>40</v>
      </c>
      <c r="P2879">
        <v>50</v>
      </c>
      <c r="Q2879">
        <v>5963</v>
      </c>
    </row>
    <row r="2880" spans="1:17" x14ac:dyDescent="0.25">
      <c r="A2880" t="s">
        <v>375</v>
      </c>
      <c r="B2880" t="s">
        <v>345</v>
      </c>
      <c r="C2880" t="s">
        <v>157</v>
      </c>
      <c r="D2880" t="s">
        <v>12</v>
      </c>
      <c r="E2880" t="s">
        <v>221</v>
      </c>
      <c r="F2880" t="s">
        <v>4</v>
      </c>
      <c r="G2880">
        <v>11.625220000000001</v>
      </c>
      <c r="H2880">
        <v>630714.82999999996</v>
      </c>
      <c r="I2880">
        <v>3672114.31</v>
      </c>
      <c r="J2880">
        <v>-68.73</v>
      </c>
      <c r="K2880">
        <v>-68.73</v>
      </c>
      <c r="L2880">
        <v>0</v>
      </c>
      <c r="M2880" t="s">
        <v>376</v>
      </c>
      <c r="N2880" t="s">
        <v>27</v>
      </c>
      <c r="O2880">
        <v>40</v>
      </c>
      <c r="P2880">
        <v>50</v>
      </c>
      <c r="Q2880">
        <v>5963</v>
      </c>
    </row>
    <row r="2881" spans="1:17" x14ac:dyDescent="0.25">
      <c r="A2881" t="s">
        <v>375</v>
      </c>
      <c r="B2881" t="s">
        <v>345</v>
      </c>
      <c r="C2881" t="s">
        <v>157</v>
      </c>
      <c r="D2881" t="s">
        <v>12</v>
      </c>
      <c r="E2881" t="s">
        <v>222</v>
      </c>
      <c r="F2881" t="s">
        <v>4</v>
      </c>
      <c r="G2881">
        <v>9.6309799999999992</v>
      </c>
      <c r="H2881">
        <v>630714.82999999996</v>
      </c>
      <c r="I2881">
        <v>3672090.6</v>
      </c>
      <c r="J2881">
        <v>-68.86</v>
      </c>
      <c r="K2881">
        <v>-68.86</v>
      </c>
      <c r="L2881">
        <v>0</v>
      </c>
      <c r="M2881" t="s">
        <v>376</v>
      </c>
      <c r="N2881" t="s">
        <v>27</v>
      </c>
      <c r="O2881">
        <v>40</v>
      </c>
      <c r="P2881">
        <v>50</v>
      </c>
      <c r="Q2881">
        <v>5963</v>
      </c>
    </row>
    <row r="2882" spans="1:17" x14ac:dyDescent="0.25">
      <c r="A2882" t="s">
        <v>375</v>
      </c>
      <c r="B2882" t="s">
        <v>345</v>
      </c>
      <c r="C2882" t="s">
        <v>157</v>
      </c>
      <c r="D2882" t="s">
        <v>12</v>
      </c>
      <c r="E2882" t="s">
        <v>223</v>
      </c>
      <c r="F2882" t="s">
        <v>4</v>
      </c>
      <c r="G2882">
        <v>7.335</v>
      </c>
      <c r="H2882">
        <v>630714.82999999996</v>
      </c>
      <c r="I2882">
        <v>3672090.6</v>
      </c>
      <c r="J2882">
        <v>-68.86</v>
      </c>
      <c r="K2882">
        <v>-68.86</v>
      </c>
      <c r="L2882">
        <v>0</v>
      </c>
      <c r="M2882" t="s">
        <v>376</v>
      </c>
      <c r="N2882" t="s">
        <v>27</v>
      </c>
      <c r="O2882">
        <v>40</v>
      </c>
      <c r="P2882">
        <v>50</v>
      </c>
      <c r="Q2882">
        <v>5963</v>
      </c>
    </row>
    <row r="2883" spans="1:17" x14ac:dyDescent="0.25">
      <c r="A2883" t="s">
        <v>375</v>
      </c>
      <c r="B2883" t="s">
        <v>345</v>
      </c>
      <c r="C2883" t="s">
        <v>157</v>
      </c>
      <c r="D2883" t="s">
        <v>12</v>
      </c>
      <c r="E2883" t="s">
        <v>224</v>
      </c>
      <c r="F2883" t="s">
        <v>4</v>
      </c>
      <c r="G2883">
        <v>4.8936299999999999</v>
      </c>
      <c r="H2883">
        <v>630750</v>
      </c>
      <c r="I2883">
        <v>3672075</v>
      </c>
      <c r="J2883">
        <v>-68.66</v>
      </c>
      <c r="K2883">
        <v>-68.66</v>
      </c>
      <c r="L2883">
        <v>0</v>
      </c>
      <c r="M2883" t="s">
        <v>376</v>
      </c>
      <c r="N2883" t="s">
        <v>27</v>
      </c>
      <c r="O2883">
        <v>40</v>
      </c>
      <c r="P2883">
        <v>50</v>
      </c>
      <c r="Q2883">
        <v>5963</v>
      </c>
    </row>
    <row r="2884" spans="1:17" x14ac:dyDescent="0.25">
      <c r="A2884" t="s">
        <v>375</v>
      </c>
      <c r="B2884" t="s">
        <v>345</v>
      </c>
      <c r="C2884" t="s">
        <v>157</v>
      </c>
      <c r="D2884" t="s">
        <v>12</v>
      </c>
      <c r="E2884" t="s">
        <v>225</v>
      </c>
      <c r="F2884" t="s">
        <v>4</v>
      </c>
      <c r="G2884">
        <v>3.0021200000000001</v>
      </c>
      <c r="H2884">
        <v>630825</v>
      </c>
      <c r="I2884">
        <v>3672075</v>
      </c>
      <c r="J2884">
        <v>-69.260000000000005</v>
      </c>
      <c r="K2884">
        <v>-69.260000000000005</v>
      </c>
      <c r="L2884">
        <v>0</v>
      </c>
      <c r="M2884" t="s">
        <v>376</v>
      </c>
      <c r="N2884" t="s">
        <v>27</v>
      </c>
      <c r="O2884">
        <v>40</v>
      </c>
      <c r="P2884">
        <v>50</v>
      </c>
      <c r="Q2884">
        <v>5963</v>
      </c>
    </row>
    <row r="2885" spans="1:17" x14ac:dyDescent="0.25">
      <c r="A2885" t="s">
        <v>375</v>
      </c>
      <c r="B2885" t="s">
        <v>345</v>
      </c>
      <c r="C2885" t="s">
        <v>157</v>
      </c>
      <c r="D2885" t="s">
        <v>12</v>
      </c>
      <c r="E2885" t="s">
        <v>134</v>
      </c>
      <c r="F2885" t="s">
        <v>4</v>
      </c>
      <c r="G2885">
        <v>0.11064</v>
      </c>
      <c r="H2885">
        <v>630714.82999999996</v>
      </c>
      <c r="I2885">
        <v>3672232.85</v>
      </c>
      <c r="J2885">
        <v>-68.91</v>
      </c>
      <c r="K2885">
        <v>-68.91</v>
      </c>
      <c r="L2885">
        <v>0</v>
      </c>
      <c r="M2885" t="s">
        <v>376</v>
      </c>
      <c r="N2885" t="s">
        <v>27</v>
      </c>
      <c r="O2885">
        <v>40</v>
      </c>
      <c r="P2885">
        <v>50</v>
      </c>
      <c r="Q2885">
        <v>5963</v>
      </c>
    </row>
    <row r="2886" spans="1:17" x14ac:dyDescent="0.25">
      <c r="A2886" t="s">
        <v>375</v>
      </c>
      <c r="B2886" t="s">
        <v>345</v>
      </c>
      <c r="C2886" t="s">
        <v>157</v>
      </c>
      <c r="D2886" t="s">
        <v>12</v>
      </c>
      <c r="E2886" t="s">
        <v>141</v>
      </c>
      <c r="F2886" t="s">
        <v>4</v>
      </c>
      <c r="G2886">
        <v>2.7900000000000001E-2</v>
      </c>
      <c r="H2886">
        <v>630423.97</v>
      </c>
      <c r="I2886">
        <v>3672375.09</v>
      </c>
      <c r="J2886">
        <v>-69.58</v>
      </c>
      <c r="K2886">
        <v>-69.58</v>
      </c>
      <c r="L2886">
        <v>0</v>
      </c>
      <c r="M2886" t="s">
        <v>376</v>
      </c>
      <c r="N2886" t="s">
        <v>27</v>
      </c>
      <c r="O2886">
        <v>40</v>
      </c>
      <c r="P2886">
        <v>50</v>
      </c>
      <c r="Q2886">
        <v>5963</v>
      </c>
    </row>
    <row r="2887" spans="1:17" x14ac:dyDescent="0.25">
      <c r="A2887" t="s">
        <v>375</v>
      </c>
      <c r="B2887" t="s">
        <v>345</v>
      </c>
      <c r="C2887" t="s">
        <v>157</v>
      </c>
      <c r="D2887" t="s">
        <v>12</v>
      </c>
      <c r="E2887" t="s">
        <v>142</v>
      </c>
      <c r="F2887" t="s">
        <v>4</v>
      </c>
      <c r="G2887">
        <v>2.717E-2</v>
      </c>
      <c r="H2887">
        <v>630423.97</v>
      </c>
      <c r="I2887">
        <v>3672375.09</v>
      </c>
      <c r="J2887">
        <v>-69.58</v>
      </c>
      <c r="K2887">
        <v>-69.58</v>
      </c>
      <c r="L2887">
        <v>0</v>
      </c>
      <c r="M2887" t="s">
        <v>376</v>
      </c>
      <c r="N2887" t="s">
        <v>27</v>
      </c>
      <c r="O2887">
        <v>40</v>
      </c>
      <c r="P2887">
        <v>50</v>
      </c>
      <c r="Q2887">
        <v>5963</v>
      </c>
    </row>
    <row r="2888" spans="1:17" x14ac:dyDescent="0.25">
      <c r="A2888" t="s">
        <v>375</v>
      </c>
      <c r="B2888" t="s">
        <v>345</v>
      </c>
      <c r="C2888" t="s">
        <v>157</v>
      </c>
      <c r="D2888" t="s">
        <v>12</v>
      </c>
      <c r="E2888" t="s">
        <v>143</v>
      </c>
      <c r="F2888" t="s">
        <v>4</v>
      </c>
      <c r="G2888">
        <v>2.5579999999999999E-2</v>
      </c>
      <c r="H2888">
        <v>630423.97</v>
      </c>
      <c r="I2888">
        <v>3672375.09</v>
      </c>
      <c r="J2888">
        <v>-69.58</v>
      </c>
      <c r="K2888">
        <v>-69.58</v>
      </c>
      <c r="L2888">
        <v>0</v>
      </c>
      <c r="M2888" t="s">
        <v>376</v>
      </c>
      <c r="N2888" t="s">
        <v>27</v>
      </c>
      <c r="O2888">
        <v>40</v>
      </c>
      <c r="P2888">
        <v>50</v>
      </c>
      <c r="Q2888">
        <v>5963</v>
      </c>
    </row>
    <row r="2889" spans="1:17" x14ac:dyDescent="0.25">
      <c r="A2889" t="s">
        <v>375</v>
      </c>
      <c r="B2889" t="s">
        <v>345</v>
      </c>
      <c r="C2889" t="s">
        <v>157</v>
      </c>
      <c r="D2889" t="s">
        <v>12</v>
      </c>
      <c r="E2889" t="s">
        <v>135</v>
      </c>
      <c r="F2889" t="s">
        <v>4</v>
      </c>
      <c r="G2889">
        <v>2.4230000000000002E-2</v>
      </c>
      <c r="H2889">
        <v>630714.82999999996</v>
      </c>
      <c r="I2889">
        <v>3672303.97</v>
      </c>
      <c r="J2889">
        <v>-68.959999999999994</v>
      </c>
      <c r="K2889">
        <v>-68.959999999999994</v>
      </c>
      <c r="L2889">
        <v>0</v>
      </c>
      <c r="M2889" t="s">
        <v>376</v>
      </c>
      <c r="N2889" t="s">
        <v>27</v>
      </c>
      <c r="O2889">
        <v>40</v>
      </c>
      <c r="P2889">
        <v>50</v>
      </c>
      <c r="Q2889">
        <v>5963</v>
      </c>
    </row>
    <row r="2890" spans="1:17" x14ac:dyDescent="0.25">
      <c r="A2890" t="s">
        <v>375</v>
      </c>
      <c r="B2890" t="s">
        <v>345</v>
      </c>
      <c r="C2890" t="s">
        <v>157</v>
      </c>
      <c r="D2890" t="s">
        <v>12</v>
      </c>
      <c r="E2890" t="s">
        <v>136</v>
      </c>
      <c r="F2890" t="s">
        <v>4</v>
      </c>
      <c r="G2890">
        <v>2.4299999999999999E-2</v>
      </c>
      <c r="H2890">
        <v>630714.82999999996</v>
      </c>
      <c r="I2890">
        <v>3672280.26</v>
      </c>
      <c r="J2890">
        <v>-68.94</v>
      </c>
      <c r="K2890">
        <v>-68.94</v>
      </c>
      <c r="L2890">
        <v>0</v>
      </c>
      <c r="M2890" t="s">
        <v>376</v>
      </c>
      <c r="N2890" t="s">
        <v>27</v>
      </c>
      <c r="O2890">
        <v>40</v>
      </c>
      <c r="P2890">
        <v>50</v>
      </c>
      <c r="Q2890">
        <v>5963</v>
      </c>
    </row>
    <row r="2891" spans="1:17" x14ac:dyDescent="0.25">
      <c r="A2891" t="s">
        <v>375</v>
      </c>
      <c r="B2891" t="s">
        <v>345</v>
      </c>
      <c r="C2891" t="s">
        <v>157</v>
      </c>
      <c r="D2891" t="s">
        <v>12</v>
      </c>
      <c r="E2891" t="s">
        <v>137</v>
      </c>
      <c r="F2891" t="s">
        <v>4</v>
      </c>
      <c r="G2891">
        <v>2.4410000000000001E-2</v>
      </c>
      <c r="H2891">
        <v>630714.82999999996</v>
      </c>
      <c r="I2891">
        <v>3672280.26</v>
      </c>
      <c r="J2891">
        <v>-68.94</v>
      </c>
      <c r="K2891">
        <v>-68.94</v>
      </c>
      <c r="L2891">
        <v>0</v>
      </c>
      <c r="M2891" t="s">
        <v>376</v>
      </c>
      <c r="N2891" t="s">
        <v>27</v>
      </c>
      <c r="O2891">
        <v>40</v>
      </c>
      <c r="P2891">
        <v>50</v>
      </c>
      <c r="Q2891">
        <v>5963</v>
      </c>
    </row>
    <row r="2892" spans="1:17" x14ac:dyDescent="0.25">
      <c r="A2892" t="s">
        <v>375</v>
      </c>
      <c r="B2892" t="s">
        <v>345</v>
      </c>
      <c r="C2892" t="s">
        <v>157</v>
      </c>
      <c r="D2892" t="s">
        <v>12</v>
      </c>
      <c r="E2892" t="s">
        <v>138</v>
      </c>
      <c r="F2892" t="s">
        <v>4</v>
      </c>
      <c r="G2892">
        <v>2.4809999999999999E-2</v>
      </c>
      <c r="H2892">
        <v>630714.82999999996</v>
      </c>
      <c r="I2892">
        <v>3672280.26</v>
      </c>
      <c r="J2892">
        <v>-68.94</v>
      </c>
      <c r="K2892">
        <v>-68.94</v>
      </c>
      <c r="L2892">
        <v>0</v>
      </c>
      <c r="M2892" t="s">
        <v>376</v>
      </c>
      <c r="N2892" t="s">
        <v>27</v>
      </c>
      <c r="O2892">
        <v>40</v>
      </c>
      <c r="P2892">
        <v>50</v>
      </c>
      <c r="Q2892">
        <v>5963</v>
      </c>
    </row>
    <row r="2893" spans="1:17" x14ac:dyDescent="0.25">
      <c r="A2893" t="s">
        <v>375</v>
      </c>
      <c r="B2893" t="s">
        <v>345</v>
      </c>
      <c r="C2893" t="s">
        <v>157</v>
      </c>
      <c r="D2893" t="s">
        <v>12</v>
      </c>
      <c r="E2893" t="s">
        <v>139</v>
      </c>
      <c r="F2893" t="s">
        <v>4</v>
      </c>
      <c r="G2893">
        <v>2.4830000000000001E-2</v>
      </c>
      <c r="H2893">
        <v>630714.82999999996</v>
      </c>
      <c r="I2893">
        <v>3672280.26</v>
      </c>
      <c r="J2893">
        <v>-68.94</v>
      </c>
      <c r="K2893">
        <v>-68.94</v>
      </c>
      <c r="L2893">
        <v>0</v>
      </c>
      <c r="M2893" t="s">
        <v>376</v>
      </c>
      <c r="N2893" t="s">
        <v>27</v>
      </c>
      <c r="O2893">
        <v>40</v>
      </c>
      <c r="P2893">
        <v>50</v>
      </c>
      <c r="Q2893">
        <v>5963</v>
      </c>
    </row>
    <row r="2894" spans="1:17" x14ac:dyDescent="0.25">
      <c r="A2894" t="s">
        <v>375</v>
      </c>
      <c r="B2894" t="s">
        <v>345</v>
      </c>
      <c r="C2894" t="s">
        <v>157</v>
      </c>
      <c r="D2894" t="s">
        <v>12</v>
      </c>
      <c r="E2894" t="s">
        <v>140</v>
      </c>
      <c r="F2894" t="s">
        <v>4</v>
      </c>
      <c r="G2894">
        <v>4.2450000000000002E-2</v>
      </c>
      <c r="H2894">
        <v>630714.82999999996</v>
      </c>
      <c r="I2894">
        <v>3672280.26</v>
      </c>
      <c r="J2894">
        <v>-68.94</v>
      </c>
      <c r="K2894">
        <v>-68.94</v>
      </c>
      <c r="L2894">
        <v>0</v>
      </c>
      <c r="M2894" t="s">
        <v>376</v>
      </c>
      <c r="N2894" t="s">
        <v>27</v>
      </c>
      <c r="O2894">
        <v>40</v>
      </c>
      <c r="P2894">
        <v>50</v>
      </c>
      <c r="Q2894">
        <v>5963</v>
      </c>
    </row>
    <row r="2895" spans="1:17" x14ac:dyDescent="0.25">
      <c r="A2895" t="s">
        <v>375</v>
      </c>
      <c r="B2895" t="s">
        <v>346</v>
      </c>
      <c r="C2895" t="s">
        <v>11</v>
      </c>
      <c r="D2895" t="s">
        <v>18</v>
      </c>
      <c r="E2895" t="s">
        <v>3</v>
      </c>
      <c r="F2895" t="s">
        <v>4</v>
      </c>
      <c r="G2895">
        <v>1.39208</v>
      </c>
      <c r="H2895">
        <v>630448.19999999995</v>
      </c>
      <c r="I2895">
        <v>3672375.09</v>
      </c>
      <c r="J2895">
        <v>-69.53</v>
      </c>
      <c r="K2895">
        <v>-69.53</v>
      </c>
      <c r="L2895">
        <v>0</v>
      </c>
      <c r="M2895" t="s">
        <v>376</v>
      </c>
      <c r="N2895" t="s">
        <v>27</v>
      </c>
      <c r="O2895">
        <v>10</v>
      </c>
      <c r="P2895">
        <v>17</v>
      </c>
      <c r="Q2895">
        <v>5963</v>
      </c>
    </row>
    <row r="2896" spans="1:17" x14ac:dyDescent="0.25">
      <c r="A2896" t="s">
        <v>375</v>
      </c>
      <c r="B2896" t="s">
        <v>346</v>
      </c>
      <c r="C2896" t="s">
        <v>11</v>
      </c>
      <c r="D2896" t="s">
        <v>18</v>
      </c>
      <c r="E2896" t="s">
        <v>255</v>
      </c>
      <c r="F2896" t="s">
        <v>4</v>
      </c>
      <c r="G2896">
        <v>1.39208</v>
      </c>
      <c r="H2896">
        <v>630448.19999999995</v>
      </c>
      <c r="I2896">
        <v>3672375.09</v>
      </c>
      <c r="J2896">
        <v>-69.53</v>
      </c>
      <c r="K2896">
        <v>-69.53</v>
      </c>
      <c r="L2896">
        <v>0</v>
      </c>
      <c r="M2896" t="s">
        <v>376</v>
      </c>
      <c r="N2896" t="s">
        <v>27</v>
      </c>
      <c r="O2896">
        <v>10</v>
      </c>
      <c r="P2896">
        <v>17</v>
      </c>
      <c r="Q2896">
        <v>5963</v>
      </c>
    </row>
    <row r="2897" spans="1:17" x14ac:dyDescent="0.25">
      <c r="A2897" t="s">
        <v>375</v>
      </c>
      <c r="B2897" t="s">
        <v>346</v>
      </c>
      <c r="C2897" t="s">
        <v>11</v>
      </c>
      <c r="D2897" t="s">
        <v>18</v>
      </c>
      <c r="E2897" t="s">
        <v>7</v>
      </c>
      <c r="F2897" t="s">
        <v>4</v>
      </c>
      <c r="G2897">
        <v>1.39208</v>
      </c>
      <c r="H2897">
        <v>630448.19999999995</v>
      </c>
      <c r="I2897">
        <v>3672375.09</v>
      </c>
      <c r="J2897">
        <v>-69.53</v>
      </c>
      <c r="K2897">
        <v>-69.53</v>
      </c>
      <c r="L2897">
        <v>0</v>
      </c>
      <c r="M2897" t="s">
        <v>376</v>
      </c>
      <c r="N2897" t="s">
        <v>27</v>
      </c>
      <c r="O2897">
        <v>10</v>
      </c>
      <c r="P2897">
        <v>17</v>
      </c>
      <c r="Q2897">
        <v>5963</v>
      </c>
    </row>
    <row r="2898" spans="1:17" x14ac:dyDescent="0.25">
      <c r="A2898" t="s">
        <v>375</v>
      </c>
      <c r="B2898" t="s">
        <v>346</v>
      </c>
      <c r="C2898" t="s">
        <v>11</v>
      </c>
      <c r="D2898" t="s">
        <v>18</v>
      </c>
      <c r="E2898" t="s">
        <v>252</v>
      </c>
      <c r="F2898" t="s">
        <v>4</v>
      </c>
      <c r="G2898">
        <v>0.57284999999999997</v>
      </c>
      <c r="H2898">
        <v>630448.19999999995</v>
      </c>
      <c r="I2898">
        <v>3672375.09</v>
      </c>
      <c r="J2898">
        <v>-69.53</v>
      </c>
      <c r="K2898">
        <v>-69.53</v>
      </c>
      <c r="L2898">
        <v>0</v>
      </c>
      <c r="M2898" t="s">
        <v>376</v>
      </c>
      <c r="N2898" t="s">
        <v>27</v>
      </c>
      <c r="O2898">
        <v>10</v>
      </c>
      <c r="P2898">
        <v>17</v>
      </c>
      <c r="Q2898">
        <v>5963</v>
      </c>
    </row>
    <row r="2899" spans="1:17" x14ac:dyDescent="0.25">
      <c r="A2899" t="s">
        <v>375</v>
      </c>
      <c r="B2899" t="s">
        <v>346</v>
      </c>
      <c r="C2899" t="s">
        <v>11</v>
      </c>
      <c r="D2899" t="s">
        <v>18</v>
      </c>
      <c r="E2899" t="s">
        <v>253</v>
      </c>
      <c r="F2899" t="s">
        <v>4</v>
      </c>
      <c r="G2899">
        <v>0.36869000000000002</v>
      </c>
      <c r="H2899">
        <v>630448.19999999995</v>
      </c>
      <c r="I2899">
        <v>3672375.09</v>
      </c>
      <c r="J2899">
        <v>-69.53</v>
      </c>
      <c r="K2899">
        <v>-69.53</v>
      </c>
      <c r="L2899">
        <v>0</v>
      </c>
      <c r="M2899" t="s">
        <v>376</v>
      </c>
      <c r="N2899" t="s">
        <v>27</v>
      </c>
      <c r="O2899">
        <v>10</v>
      </c>
      <c r="P2899">
        <v>17</v>
      </c>
      <c r="Q2899">
        <v>5963</v>
      </c>
    </row>
    <row r="2900" spans="1:17" x14ac:dyDescent="0.25">
      <c r="A2900" t="s">
        <v>375</v>
      </c>
      <c r="B2900" t="s">
        <v>346</v>
      </c>
      <c r="C2900" t="s">
        <v>11</v>
      </c>
      <c r="D2900" t="s">
        <v>18</v>
      </c>
      <c r="E2900" t="s">
        <v>254</v>
      </c>
      <c r="F2900" t="s">
        <v>4</v>
      </c>
      <c r="G2900">
        <v>0.46334999999999998</v>
      </c>
      <c r="H2900">
        <v>630448.19999999995</v>
      </c>
      <c r="I2900">
        <v>3672375.09</v>
      </c>
      <c r="J2900">
        <v>-69.53</v>
      </c>
      <c r="K2900">
        <v>-69.53</v>
      </c>
      <c r="L2900">
        <v>0</v>
      </c>
      <c r="M2900" t="s">
        <v>376</v>
      </c>
      <c r="N2900" t="s">
        <v>27</v>
      </c>
      <c r="O2900">
        <v>10</v>
      </c>
      <c r="P2900">
        <v>17</v>
      </c>
      <c r="Q2900">
        <v>5963</v>
      </c>
    </row>
    <row r="2901" spans="1:17" x14ac:dyDescent="0.25">
      <c r="A2901" t="s">
        <v>375</v>
      </c>
      <c r="B2901" t="s">
        <v>346</v>
      </c>
      <c r="C2901" t="s">
        <v>11</v>
      </c>
      <c r="D2901" t="s">
        <v>18</v>
      </c>
      <c r="E2901" t="s">
        <v>256</v>
      </c>
      <c r="F2901" t="s">
        <v>4</v>
      </c>
      <c r="G2901">
        <v>0.31856000000000001</v>
      </c>
      <c r="H2901">
        <v>630714.82999999996</v>
      </c>
      <c r="I2901">
        <v>3672209.14</v>
      </c>
      <c r="J2901">
        <v>-68.89</v>
      </c>
      <c r="K2901">
        <v>-68.89</v>
      </c>
      <c r="L2901">
        <v>0</v>
      </c>
      <c r="M2901" t="s">
        <v>376</v>
      </c>
      <c r="N2901" t="s">
        <v>27</v>
      </c>
      <c r="O2901">
        <v>10</v>
      </c>
      <c r="P2901">
        <v>17</v>
      </c>
      <c r="Q2901">
        <v>5963</v>
      </c>
    </row>
    <row r="2902" spans="1:17" x14ac:dyDescent="0.25">
      <c r="A2902" t="s">
        <v>375</v>
      </c>
      <c r="B2902" t="s">
        <v>346</v>
      </c>
      <c r="C2902" t="s">
        <v>11</v>
      </c>
      <c r="D2902" t="s">
        <v>18</v>
      </c>
      <c r="E2902" t="s">
        <v>134</v>
      </c>
      <c r="F2902" t="s">
        <v>4</v>
      </c>
      <c r="G2902">
        <v>0.31856000000000001</v>
      </c>
      <c r="H2902">
        <v>630714.82999999996</v>
      </c>
      <c r="I2902">
        <v>3672209.14</v>
      </c>
      <c r="J2902">
        <v>-68.89</v>
      </c>
      <c r="K2902">
        <v>-68.89</v>
      </c>
      <c r="L2902">
        <v>0</v>
      </c>
      <c r="M2902" t="s">
        <v>376</v>
      </c>
      <c r="N2902" t="s">
        <v>27</v>
      </c>
      <c r="O2902">
        <v>10</v>
      </c>
      <c r="P2902">
        <v>17</v>
      </c>
      <c r="Q2902">
        <v>5963</v>
      </c>
    </row>
    <row r="2903" spans="1:17" x14ac:dyDescent="0.25">
      <c r="A2903" t="s">
        <v>375</v>
      </c>
      <c r="B2903" t="s">
        <v>346</v>
      </c>
      <c r="C2903" t="s">
        <v>11</v>
      </c>
      <c r="D2903" t="s">
        <v>18</v>
      </c>
      <c r="E2903" t="s">
        <v>141</v>
      </c>
      <c r="F2903" t="s">
        <v>4</v>
      </c>
      <c r="G2903">
        <v>0.19203999999999999</v>
      </c>
      <c r="H2903">
        <v>630448.19999999995</v>
      </c>
      <c r="I2903">
        <v>3672375.09</v>
      </c>
      <c r="J2903">
        <v>-69.53</v>
      </c>
      <c r="K2903">
        <v>-69.53</v>
      </c>
      <c r="L2903">
        <v>0</v>
      </c>
      <c r="M2903" t="s">
        <v>376</v>
      </c>
      <c r="N2903" t="s">
        <v>27</v>
      </c>
      <c r="O2903">
        <v>10</v>
      </c>
      <c r="P2903">
        <v>17</v>
      </c>
      <c r="Q2903">
        <v>5963</v>
      </c>
    </row>
    <row r="2904" spans="1:17" x14ac:dyDescent="0.25">
      <c r="A2904" t="s">
        <v>375</v>
      </c>
      <c r="B2904" t="s">
        <v>346</v>
      </c>
      <c r="C2904" t="s">
        <v>11</v>
      </c>
      <c r="D2904" t="s">
        <v>18</v>
      </c>
      <c r="E2904" t="s">
        <v>142</v>
      </c>
      <c r="F2904" t="s">
        <v>4</v>
      </c>
      <c r="G2904">
        <v>0.19428999999999999</v>
      </c>
      <c r="H2904">
        <v>630448.19999999995</v>
      </c>
      <c r="I2904">
        <v>3672375.09</v>
      </c>
      <c r="J2904">
        <v>-69.53</v>
      </c>
      <c r="K2904">
        <v>-69.53</v>
      </c>
      <c r="L2904">
        <v>0</v>
      </c>
      <c r="M2904" t="s">
        <v>376</v>
      </c>
      <c r="N2904" t="s">
        <v>27</v>
      </c>
      <c r="O2904">
        <v>10</v>
      </c>
      <c r="P2904">
        <v>17</v>
      </c>
      <c r="Q2904">
        <v>5963</v>
      </c>
    </row>
    <row r="2905" spans="1:17" x14ac:dyDescent="0.25">
      <c r="A2905" t="s">
        <v>375</v>
      </c>
      <c r="B2905" t="s">
        <v>346</v>
      </c>
      <c r="C2905" t="s">
        <v>11</v>
      </c>
      <c r="D2905" t="s">
        <v>18</v>
      </c>
      <c r="E2905" t="s">
        <v>143</v>
      </c>
      <c r="F2905" t="s">
        <v>4</v>
      </c>
      <c r="G2905">
        <v>0.18651000000000001</v>
      </c>
      <c r="H2905">
        <v>630448.19999999995</v>
      </c>
      <c r="I2905">
        <v>3672375.09</v>
      </c>
      <c r="J2905">
        <v>-69.53</v>
      </c>
      <c r="K2905">
        <v>-69.53</v>
      </c>
      <c r="L2905">
        <v>0</v>
      </c>
      <c r="M2905" t="s">
        <v>376</v>
      </c>
      <c r="N2905" t="s">
        <v>27</v>
      </c>
      <c r="O2905">
        <v>10</v>
      </c>
      <c r="P2905">
        <v>17</v>
      </c>
      <c r="Q2905">
        <v>5963</v>
      </c>
    </row>
    <row r="2906" spans="1:17" x14ac:dyDescent="0.25">
      <c r="A2906" t="s">
        <v>375</v>
      </c>
      <c r="B2906" t="s">
        <v>346</v>
      </c>
      <c r="C2906" t="s">
        <v>11</v>
      </c>
      <c r="D2906" t="s">
        <v>18</v>
      </c>
      <c r="E2906" t="s">
        <v>135</v>
      </c>
      <c r="F2906" t="s">
        <v>4</v>
      </c>
      <c r="G2906">
        <v>0.13739999999999999</v>
      </c>
      <c r="H2906">
        <v>630593.64</v>
      </c>
      <c r="I2906">
        <v>3672375.09</v>
      </c>
      <c r="J2906">
        <v>-69.260000000000005</v>
      </c>
      <c r="K2906">
        <v>-69.260000000000005</v>
      </c>
      <c r="L2906">
        <v>0</v>
      </c>
      <c r="M2906" t="s">
        <v>376</v>
      </c>
      <c r="N2906" t="s">
        <v>27</v>
      </c>
      <c r="O2906">
        <v>10</v>
      </c>
      <c r="P2906">
        <v>17</v>
      </c>
      <c r="Q2906">
        <v>5963</v>
      </c>
    </row>
    <row r="2907" spans="1:17" x14ac:dyDescent="0.25">
      <c r="A2907" t="s">
        <v>375</v>
      </c>
      <c r="B2907" t="s">
        <v>346</v>
      </c>
      <c r="C2907" t="s">
        <v>11</v>
      </c>
      <c r="D2907" t="s">
        <v>18</v>
      </c>
      <c r="E2907" t="s">
        <v>136</v>
      </c>
      <c r="F2907" t="s">
        <v>4</v>
      </c>
      <c r="G2907">
        <v>0.12350999999999999</v>
      </c>
      <c r="H2907">
        <v>630593.64</v>
      </c>
      <c r="I2907">
        <v>3672375.09</v>
      </c>
      <c r="J2907">
        <v>-69.260000000000005</v>
      </c>
      <c r="K2907">
        <v>-69.260000000000005</v>
      </c>
      <c r="L2907">
        <v>0</v>
      </c>
      <c r="M2907" t="s">
        <v>376</v>
      </c>
      <c r="N2907" t="s">
        <v>27</v>
      </c>
      <c r="O2907">
        <v>10</v>
      </c>
      <c r="P2907">
        <v>17</v>
      </c>
      <c r="Q2907">
        <v>5963</v>
      </c>
    </row>
    <row r="2908" spans="1:17" x14ac:dyDescent="0.25">
      <c r="A2908" t="s">
        <v>375</v>
      </c>
      <c r="B2908" t="s">
        <v>346</v>
      </c>
      <c r="C2908" t="s">
        <v>11</v>
      </c>
      <c r="D2908" t="s">
        <v>18</v>
      </c>
      <c r="E2908" t="s">
        <v>137</v>
      </c>
      <c r="F2908" t="s">
        <v>4</v>
      </c>
      <c r="G2908">
        <v>0.11743000000000001</v>
      </c>
      <c r="H2908">
        <v>630423.97</v>
      </c>
      <c r="I2908">
        <v>3672375.09</v>
      </c>
      <c r="J2908">
        <v>-69.58</v>
      </c>
      <c r="K2908">
        <v>-69.58</v>
      </c>
      <c r="L2908">
        <v>0</v>
      </c>
      <c r="M2908" t="s">
        <v>376</v>
      </c>
      <c r="N2908" t="s">
        <v>27</v>
      </c>
      <c r="O2908">
        <v>10</v>
      </c>
      <c r="P2908">
        <v>17</v>
      </c>
      <c r="Q2908">
        <v>5963</v>
      </c>
    </row>
    <row r="2909" spans="1:17" x14ac:dyDescent="0.25">
      <c r="A2909" t="s">
        <v>375</v>
      </c>
      <c r="B2909" t="s">
        <v>346</v>
      </c>
      <c r="C2909" t="s">
        <v>11</v>
      </c>
      <c r="D2909" t="s">
        <v>18</v>
      </c>
      <c r="E2909" t="s">
        <v>138</v>
      </c>
      <c r="F2909" t="s">
        <v>4</v>
      </c>
      <c r="G2909">
        <v>0.15920000000000001</v>
      </c>
      <c r="H2909">
        <v>630485.19999999995</v>
      </c>
      <c r="I2909">
        <v>3672380.53</v>
      </c>
      <c r="J2909">
        <v>-69.47</v>
      </c>
      <c r="K2909">
        <v>-69.47</v>
      </c>
      <c r="L2909">
        <v>0</v>
      </c>
      <c r="M2909" t="s">
        <v>376</v>
      </c>
      <c r="N2909" t="s">
        <v>27</v>
      </c>
      <c r="O2909">
        <v>10</v>
      </c>
      <c r="P2909">
        <v>17</v>
      </c>
      <c r="Q2909">
        <v>5963</v>
      </c>
    </row>
    <row r="2910" spans="1:17" x14ac:dyDescent="0.25">
      <c r="A2910" t="s">
        <v>375</v>
      </c>
      <c r="B2910" t="s">
        <v>346</v>
      </c>
      <c r="C2910" t="s">
        <v>11</v>
      </c>
      <c r="D2910" t="s">
        <v>18</v>
      </c>
      <c r="E2910" t="s">
        <v>139</v>
      </c>
      <c r="F2910" t="s">
        <v>4</v>
      </c>
      <c r="G2910">
        <v>0.15870000000000001</v>
      </c>
      <c r="H2910">
        <v>630448.19999999995</v>
      </c>
      <c r="I2910">
        <v>3672375.09</v>
      </c>
      <c r="J2910">
        <v>-69.53</v>
      </c>
      <c r="K2910">
        <v>-69.53</v>
      </c>
      <c r="L2910">
        <v>0</v>
      </c>
      <c r="M2910" t="s">
        <v>376</v>
      </c>
      <c r="N2910" t="s">
        <v>27</v>
      </c>
      <c r="O2910">
        <v>10</v>
      </c>
      <c r="P2910">
        <v>17</v>
      </c>
      <c r="Q2910">
        <v>5963</v>
      </c>
    </row>
    <row r="2911" spans="1:17" x14ac:dyDescent="0.25">
      <c r="A2911" t="s">
        <v>375</v>
      </c>
      <c r="B2911" t="s">
        <v>346</v>
      </c>
      <c r="C2911" t="s">
        <v>11</v>
      </c>
      <c r="D2911" t="s">
        <v>18</v>
      </c>
      <c r="E2911" t="s">
        <v>140</v>
      </c>
      <c r="F2911" t="s">
        <v>4</v>
      </c>
      <c r="G2911">
        <v>0.15067</v>
      </c>
      <c r="H2911">
        <v>630448.19999999995</v>
      </c>
      <c r="I2911">
        <v>3672375.09</v>
      </c>
      <c r="J2911">
        <v>-69.53</v>
      </c>
      <c r="K2911">
        <v>-69.53</v>
      </c>
      <c r="L2911">
        <v>0</v>
      </c>
      <c r="M2911" t="s">
        <v>376</v>
      </c>
      <c r="N2911" t="s">
        <v>27</v>
      </c>
      <c r="O2911">
        <v>10</v>
      </c>
      <c r="P2911">
        <v>17</v>
      </c>
      <c r="Q2911">
        <v>5963</v>
      </c>
    </row>
    <row r="2912" spans="1:17" x14ac:dyDescent="0.25">
      <c r="A2912" t="s">
        <v>375</v>
      </c>
      <c r="B2912" t="s">
        <v>346</v>
      </c>
      <c r="C2912" t="s">
        <v>11</v>
      </c>
      <c r="D2912" t="s">
        <v>20</v>
      </c>
      <c r="E2912" t="s">
        <v>3</v>
      </c>
      <c r="F2912" t="s">
        <v>4</v>
      </c>
      <c r="G2912">
        <v>1.2453000000000001</v>
      </c>
      <c r="H2912">
        <v>630448.19999999995</v>
      </c>
      <c r="I2912">
        <v>3672375.09</v>
      </c>
      <c r="J2912">
        <v>-69.53</v>
      </c>
      <c r="K2912">
        <v>-69.53</v>
      </c>
      <c r="L2912">
        <v>0</v>
      </c>
      <c r="M2912" t="s">
        <v>376</v>
      </c>
      <c r="N2912" t="s">
        <v>27</v>
      </c>
      <c r="O2912">
        <v>10</v>
      </c>
      <c r="P2912">
        <v>17</v>
      </c>
      <c r="Q2912">
        <v>5963</v>
      </c>
    </row>
    <row r="2913" spans="1:17" x14ac:dyDescent="0.25">
      <c r="A2913" t="s">
        <v>375</v>
      </c>
      <c r="B2913" t="s">
        <v>346</v>
      </c>
      <c r="C2913" t="s">
        <v>11</v>
      </c>
      <c r="D2913" t="s">
        <v>20</v>
      </c>
      <c r="E2913" t="s">
        <v>255</v>
      </c>
      <c r="F2913" t="s">
        <v>4</v>
      </c>
      <c r="G2913">
        <v>1.2453000000000001</v>
      </c>
      <c r="H2913">
        <v>630448.19999999995</v>
      </c>
      <c r="I2913">
        <v>3672375.09</v>
      </c>
      <c r="J2913">
        <v>-69.53</v>
      </c>
      <c r="K2913">
        <v>-69.53</v>
      </c>
      <c r="L2913">
        <v>0</v>
      </c>
      <c r="M2913" t="s">
        <v>376</v>
      </c>
      <c r="N2913" t="s">
        <v>27</v>
      </c>
      <c r="O2913">
        <v>10</v>
      </c>
      <c r="P2913">
        <v>17</v>
      </c>
      <c r="Q2913">
        <v>5963</v>
      </c>
    </row>
    <row r="2914" spans="1:17" x14ac:dyDescent="0.25">
      <c r="A2914" t="s">
        <v>375</v>
      </c>
      <c r="B2914" t="s">
        <v>346</v>
      </c>
      <c r="C2914" t="s">
        <v>11</v>
      </c>
      <c r="D2914" t="s">
        <v>20</v>
      </c>
      <c r="E2914" t="s">
        <v>7</v>
      </c>
      <c r="F2914" t="s">
        <v>4</v>
      </c>
      <c r="G2914">
        <v>1.2453000000000001</v>
      </c>
      <c r="H2914">
        <v>630448.19999999995</v>
      </c>
      <c r="I2914">
        <v>3672375.09</v>
      </c>
      <c r="J2914">
        <v>-69.53</v>
      </c>
      <c r="K2914">
        <v>-69.53</v>
      </c>
      <c r="L2914">
        <v>0</v>
      </c>
      <c r="M2914" t="s">
        <v>376</v>
      </c>
      <c r="N2914" t="s">
        <v>27</v>
      </c>
      <c r="O2914">
        <v>10</v>
      </c>
      <c r="P2914">
        <v>17</v>
      </c>
      <c r="Q2914">
        <v>5963</v>
      </c>
    </row>
    <row r="2915" spans="1:17" x14ac:dyDescent="0.25">
      <c r="A2915" t="s">
        <v>375</v>
      </c>
      <c r="B2915" t="s">
        <v>346</v>
      </c>
      <c r="C2915" t="s">
        <v>11</v>
      </c>
      <c r="D2915" t="s">
        <v>20</v>
      </c>
      <c r="E2915" t="s">
        <v>252</v>
      </c>
      <c r="F2915" t="s">
        <v>4</v>
      </c>
      <c r="G2915">
        <v>0.53098000000000001</v>
      </c>
      <c r="H2915">
        <v>630448.19999999995</v>
      </c>
      <c r="I2915">
        <v>3672375.09</v>
      </c>
      <c r="J2915">
        <v>-69.53</v>
      </c>
      <c r="K2915">
        <v>-69.53</v>
      </c>
      <c r="L2915">
        <v>0</v>
      </c>
      <c r="M2915" t="s">
        <v>376</v>
      </c>
      <c r="N2915" t="s">
        <v>27</v>
      </c>
      <c r="O2915">
        <v>10</v>
      </c>
      <c r="P2915">
        <v>17</v>
      </c>
      <c r="Q2915">
        <v>5963</v>
      </c>
    </row>
    <row r="2916" spans="1:17" x14ac:dyDescent="0.25">
      <c r="A2916" t="s">
        <v>375</v>
      </c>
      <c r="B2916" t="s">
        <v>346</v>
      </c>
      <c r="C2916" t="s">
        <v>11</v>
      </c>
      <c r="D2916" t="s">
        <v>20</v>
      </c>
      <c r="E2916" t="s">
        <v>253</v>
      </c>
      <c r="F2916" t="s">
        <v>4</v>
      </c>
      <c r="G2916">
        <v>0.31857000000000002</v>
      </c>
      <c r="H2916">
        <v>630423.97</v>
      </c>
      <c r="I2916">
        <v>3672375.09</v>
      </c>
      <c r="J2916">
        <v>-69.58</v>
      </c>
      <c r="K2916">
        <v>-69.58</v>
      </c>
      <c r="L2916">
        <v>0</v>
      </c>
      <c r="M2916" t="s">
        <v>376</v>
      </c>
      <c r="N2916" t="s">
        <v>27</v>
      </c>
      <c r="O2916">
        <v>10</v>
      </c>
      <c r="P2916">
        <v>17</v>
      </c>
      <c r="Q2916">
        <v>5963</v>
      </c>
    </row>
    <row r="2917" spans="1:17" x14ac:dyDescent="0.25">
      <c r="A2917" t="s">
        <v>375</v>
      </c>
      <c r="B2917" t="s">
        <v>346</v>
      </c>
      <c r="C2917" t="s">
        <v>11</v>
      </c>
      <c r="D2917" t="s">
        <v>20</v>
      </c>
      <c r="E2917" t="s">
        <v>254</v>
      </c>
      <c r="F2917" t="s">
        <v>4</v>
      </c>
      <c r="G2917">
        <v>0.42449999999999999</v>
      </c>
      <c r="H2917">
        <v>630448.19999999995</v>
      </c>
      <c r="I2917">
        <v>3672375.09</v>
      </c>
      <c r="J2917">
        <v>-69.53</v>
      </c>
      <c r="K2917">
        <v>-69.53</v>
      </c>
      <c r="L2917">
        <v>0</v>
      </c>
      <c r="M2917" t="s">
        <v>376</v>
      </c>
      <c r="N2917" t="s">
        <v>27</v>
      </c>
      <c r="O2917">
        <v>10</v>
      </c>
      <c r="P2917">
        <v>17</v>
      </c>
      <c r="Q2917">
        <v>5963</v>
      </c>
    </row>
    <row r="2918" spans="1:17" x14ac:dyDescent="0.25">
      <c r="A2918" t="s">
        <v>375</v>
      </c>
      <c r="B2918" t="s">
        <v>346</v>
      </c>
      <c r="C2918" t="s">
        <v>11</v>
      </c>
      <c r="D2918" t="s">
        <v>20</v>
      </c>
      <c r="E2918" t="s">
        <v>256</v>
      </c>
      <c r="F2918" t="s">
        <v>4</v>
      </c>
      <c r="G2918">
        <v>0.3095</v>
      </c>
      <c r="H2918">
        <v>630714.82999999996</v>
      </c>
      <c r="I2918">
        <v>3672209.14</v>
      </c>
      <c r="J2918">
        <v>-68.89</v>
      </c>
      <c r="K2918">
        <v>-68.89</v>
      </c>
      <c r="L2918">
        <v>0</v>
      </c>
      <c r="M2918" t="s">
        <v>376</v>
      </c>
      <c r="N2918" t="s">
        <v>27</v>
      </c>
      <c r="O2918">
        <v>10</v>
      </c>
      <c r="P2918">
        <v>17</v>
      </c>
      <c r="Q2918">
        <v>5963</v>
      </c>
    </row>
    <row r="2919" spans="1:17" x14ac:dyDescent="0.25">
      <c r="A2919" t="s">
        <v>375</v>
      </c>
      <c r="B2919" t="s">
        <v>346</v>
      </c>
      <c r="C2919" t="s">
        <v>11</v>
      </c>
      <c r="D2919" t="s">
        <v>20</v>
      </c>
      <c r="E2919" t="s">
        <v>134</v>
      </c>
      <c r="F2919" t="s">
        <v>4</v>
      </c>
      <c r="G2919">
        <v>0.3095</v>
      </c>
      <c r="H2919">
        <v>630714.82999999996</v>
      </c>
      <c r="I2919">
        <v>3672209.14</v>
      </c>
      <c r="J2919">
        <v>-68.89</v>
      </c>
      <c r="K2919">
        <v>-68.89</v>
      </c>
      <c r="L2919">
        <v>0</v>
      </c>
      <c r="M2919" t="s">
        <v>376</v>
      </c>
      <c r="N2919" t="s">
        <v>27</v>
      </c>
      <c r="O2919">
        <v>10</v>
      </c>
      <c r="P2919">
        <v>17</v>
      </c>
      <c r="Q2919">
        <v>5963</v>
      </c>
    </row>
    <row r="2920" spans="1:17" x14ac:dyDescent="0.25">
      <c r="A2920" t="s">
        <v>375</v>
      </c>
      <c r="B2920" t="s">
        <v>346</v>
      </c>
      <c r="C2920" t="s">
        <v>11</v>
      </c>
      <c r="D2920" t="s">
        <v>20</v>
      </c>
      <c r="E2920" t="s">
        <v>141</v>
      </c>
      <c r="F2920" t="s">
        <v>4</v>
      </c>
      <c r="G2920">
        <v>0.18121000000000001</v>
      </c>
      <c r="H2920">
        <v>630448.19999999995</v>
      </c>
      <c r="I2920">
        <v>3672375.09</v>
      </c>
      <c r="J2920">
        <v>-69.53</v>
      </c>
      <c r="K2920">
        <v>-69.53</v>
      </c>
      <c r="L2920">
        <v>0</v>
      </c>
      <c r="M2920" t="s">
        <v>376</v>
      </c>
      <c r="N2920" t="s">
        <v>27</v>
      </c>
      <c r="O2920">
        <v>10</v>
      </c>
      <c r="P2920">
        <v>17</v>
      </c>
      <c r="Q2920">
        <v>5963</v>
      </c>
    </row>
    <row r="2921" spans="1:17" x14ac:dyDescent="0.25">
      <c r="A2921" t="s">
        <v>375</v>
      </c>
      <c r="B2921" t="s">
        <v>346</v>
      </c>
      <c r="C2921" t="s">
        <v>11</v>
      </c>
      <c r="D2921" t="s">
        <v>20</v>
      </c>
      <c r="E2921" t="s">
        <v>142</v>
      </c>
      <c r="F2921" t="s">
        <v>4</v>
      </c>
      <c r="G2921">
        <v>0.18334</v>
      </c>
      <c r="H2921">
        <v>630448.19999999995</v>
      </c>
      <c r="I2921">
        <v>3672375.09</v>
      </c>
      <c r="J2921">
        <v>-69.53</v>
      </c>
      <c r="K2921">
        <v>-69.53</v>
      </c>
      <c r="L2921">
        <v>0</v>
      </c>
      <c r="M2921" t="s">
        <v>376</v>
      </c>
      <c r="N2921" t="s">
        <v>27</v>
      </c>
      <c r="O2921">
        <v>10</v>
      </c>
      <c r="P2921">
        <v>17</v>
      </c>
      <c r="Q2921">
        <v>5963</v>
      </c>
    </row>
    <row r="2922" spans="1:17" x14ac:dyDescent="0.25">
      <c r="A2922" t="s">
        <v>375</v>
      </c>
      <c r="B2922" t="s">
        <v>346</v>
      </c>
      <c r="C2922" t="s">
        <v>11</v>
      </c>
      <c r="D2922" t="s">
        <v>20</v>
      </c>
      <c r="E2922" t="s">
        <v>143</v>
      </c>
      <c r="F2922" t="s">
        <v>4</v>
      </c>
      <c r="G2922">
        <v>0.16983999999999999</v>
      </c>
      <c r="H2922">
        <v>630448.19999999995</v>
      </c>
      <c r="I2922">
        <v>3672375.09</v>
      </c>
      <c r="J2922">
        <v>-69.53</v>
      </c>
      <c r="K2922">
        <v>-69.53</v>
      </c>
      <c r="L2922">
        <v>0</v>
      </c>
      <c r="M2922" t="s">
        <v>376</v>
      </c>
      <c r="N2922" t="s">
        <v>27</v>
      </c>
      <c r="O2922">
        <v>10</v>
      </c>
      <c r="P2922">
        <v>17</v>
      </c>
      <c r="Q2922">
        <v>5963</v>
      </c>
    </row>
    <row r="2923" spans="1:17" x14ac:dyDescent="0.25">
      <c r="A2923" t="s">
        <v>375</v>
      </c>
      <c r="B2923" t="s">
        <v>346</v>
      </c>
      <c r="C2923" t="s">
        <v>11</v>
      </c>
      <c r="D2923" t="s">
        <v>20</v>
      </c>
      <c r="E2923" t="s">
        <v>135</v>
      </c>
      <c r="F2923" t="s">
        <v>4</v>
      </c>
      <c r="G2923">
        <v>0.11024</v>
      </c>
      <c r="H2923">
        <v>630423.97</v>
      </c>
      <c r="I2923">
        <v>3672375.09</v>
      </c>
      <c r="J2923">
        <v>-69.58</v>
      </c>
      <c r="K2923">
        <v>-69.58</v>
      </c>
      <c r="L2923">
        <v>0</v>
      </c>
      <c r="M2923" t="s">
        <v>376</v>
      </c>
      <c r="N2923" t="s">
        <v>27</v>
      </c>
      <c r="O2923">
        <v>10</v>
      </c>
      <c r="P2923">
        <v>17</v>
      </c>
      <c r="Q2923">
        <v>5963</v>
      </c>
    </row>
    <row r="2924" spans="1:17" x14ac:dyDescent="0.25">
      <c r="A2924" t="s">
        <v>375</v>
      </c>
      <c r="B2924" t="s">
        <v>346</v>
      </c>
      <c r="C2924" t="s">
        <v>11</v>
      </c>
      <c r="D2924" t="s">
        <v>20</v>
      </c>
      <c r="E2924" t="s">
        <v>136</v>
      </c>
      <c r="F2924" t="s">
        <v>4</v>
      </c>
      <c r="G2924">
        <v>0.10503999999999999</v>
      </c>
      <c r="H2924">
        <v>630423.97</v>
      </c>
      <c r="I2924">
        <v>3672375.09</v>
      </c>
      <c r="J2924">
        <v>-69.58</v>
      </c>
      <c r="K2924">
        <v>-69.58</v>
      </c>
      <c r="L2924">
        <v>0</v>
      </c>
      <c r="M2924" t="s">
        <v>376</v>
      </c>
      <c r="N2924" t="s">
        <v>27</v>
      </c>
      <c r="O2924">
        <v>10</v>
      </c>
      <c r="P2924">
        <v>17</v>
      </c>
      <c r="Q2924">
        <v>5963</v>
      </c>
    </row>
    <row r="2925" spans="1:17" x14ac:dyDescent="0.25">
      <c r="A2925" t="s">
        <v>375</v>
      </c>
      <c r="B2925" t="s">
        <v>346</v>
      </c>
      <c r="C2925" t="s">
        <v>11</v>
      </c>
      <c r="D2925" t="s">
        <v>20</v>
      </c>
      <c r="E2925" t="s">
        <v>137</v>
      </c>
      <c r="F2925" t="s">
        <v>4</v>
      </c>
      <c r="G2925">
        <v>0.10145</v>
      </c>
      <c r="H2925">
        <v>630423.97</v>
      </c>
      <c r="I2925">
        <v>3672375.09</v>
      </c>
      <c r="J2925">
        <v>-69.58</v>
      </c>
      <c r="K2925">
        <v>-69.58</v>
      </c>
      <c r="L2925">
        <v>0</v>
      </c>
      <c r="M2925" t="s">
        <v>376</v>
      </c>
      <c r="N2925" t="s">
        <v>27</v>
      </c>
      <c r="O2925">
        <v>10</v>
      </c>
      <c r="P2925">
        <v>17</v>
      </c>
      <c r="Q2925">
        <v>5963</v>
      </c>
    </row>
    <row r="2926" spans="1:17" x14ac:dyDescent="0.25">
      <c r="A2926" t="s">
        <v>375</v>
      </c>
      <c r="B2926" t="s">
        <v>346</v>
      </c>
      <c r="C2926" t="s">
        <v>11</v>
      </c>
      <c r="D2926" t="s">
        <v>20</v>
      </c>
      <c r="E2926" t="s">
        <v>138</v>
      </c>
      <c r="F2926" t="s">
        <v>4</v>
      </c>
      <c r="G2926">
        <v>0.14105000000000001</v>
      </c>
      <c r="H2926">
        <v>630448.19999999995</v>
      </c>
      <c r="I2926">
        <v>3672375.09</v>
      </c>
      <c r="J2926">
        <v>-69.53</v>
      </c>
      <c r="K2926">
        <v>-69.53</v>
      </c>
      <c r="L2926">
        <v>0</v>
      </c>
      <c r="M2926" t="s">
        <v>376</v>
      </c>
      <c r="N2926" t="s">
        <v>27</v>
      </c>
      <c r="O2926">
        <v>10</v>
      </c>
      <c r="P2926">
        <v>17</v>
      </c>
      <c r="Q2926">
        <v>5963</v>
      </c>
    </row>
    <row r="2927" spans="1:17" x14ac:dyDescent="0.25">
      <c r="A2927" t="s">
        <v>375</v>
      </c>
      <c r="B2927" t="s">
        <v>346</v>
      </c>
      <c r="C2927" t="s">
        <v>11</v>
      </c>
      <c r="D2927" t="s">
        <v>20</v>
      </c>
      <c r="E2927" t="s">
        <v>139</v>
      </c>
      <c r="F2927" t="s">
        <v>4</v>
      </c>
      <c r="G2927">
        <v>0.1487</v>
      </c>
      <c r="H2927">
        <v>630448.19999999995</v>
      </c>
      <c r="I2927">
        <v>3672375.09</v>
      </c>
      <c r="J2927">
        <v>-69.53</v>
      </c>
      <c r="K2927">
        <v>-69.53</v>
      </c>
      <c r="L2927">
        <v>0</v>
      </c>
      <c r="M2927" t="s">
        <v>376</v>
      </c>
      <c r="N2927" t="s">
        <v>27</v>
      </c>
      <c r="O2927">
        <v>10</v>
      </c>
      <c r="P2927">
        <v>17</v>
      </c>
      <c r="Q2927">
        <v>5963</v>
      </c>
    </row>
    <row r="2928" spans="1:17" x14ac:dyDescent="0.25">
      <c r="A2928" t="s">
        <v>375</v>
      </c>
      <c r="B2928" t="s">
        <v>346</v>
      </c>
      <c r="C2928" t="s">
        <v>11</v>
      </c>
      <c r="D2928" t="s">
        <v>20</v>
      </c>
      <c r="E2928" t="s">
        <v>140</v>
      </c>
      <c r="F2928" t="s">
        <v>4</v>
      </c>
      <c r="G2928">
        <v>0.13508999999999999</v>
      </c>
      <c r="H2928">
        <v>630448.19999999995</v>
      </c>
      <c r="I2928">
        <v>3672375.09</v>
      </c>
      <c r="J2928">
        <v>-69.53</v>
      </c>
      <c r="K2928">
        <v>-69.53</v>
      </c>
      <c r="L2928">
        <v>0</v>
      </c>
      <c r="M2928" t="s">
        <v>376</v>
      </c>
      <c r="N2928" t="s">
        <v>27</v>
      </c>
      <c r="O2928">
        <v>10</v>
      </c>
      <c r="P2928">
        <v>17</v>
      </c>
      <c r="Q2928">
        <v>5963</v>
      </c>
    </row>
    <row r="2929" spans="1:17" x14ac:dyDescent="0.25">
      <c r="A2929" t="s">
        <v>375</v>
      </c>
      <c r="B2929" t="s">
        <v>347</v>
      </c>
      <c r="C2929" t="s">
        <v>11</v>
      </c>
      <c r="D2929" t="s">
        <v>12</v>
      </c>
      <c r="E2929" t="s">
        <v>3</v>
      </c>
      <c r="F2929" t="s">
        <v>4</v>
      </c>
      <c r="G2929">
        <v>6.1879999999999998E-2</v>
      </c>
      <c r="H2929">
        <v>630714.82999999996</v>
      </c>
      <c r="I2929">
        <v>3672256.55</v>
      </c>
      <c r="J2929">
        <v>-68.92</v>
      </c>
      <c r="K2929">
        <v>-68.92</v>
      </c>
      <c r="L2929">
        <v>0</v>
      </c>
      <c r="M2929" t="s">
        <v>376</v>
      </c>
      <c r="N2929" t="s">
        <v>27</v>
      </c>
      <c r="O2929">
        <v>10</v>
      </c>
      <c r="P2929">
        <v>17</v>
      </c>
      <c r="Q2929">
        <v>5963</v>
      </c>
    </row>
    <row r="2930" spans="1:17" x14ac:dyDescent="0.25">
      <c r="A2930" t="s">
        <v>375</v>
      </c>
      <c r="B2930" t="s">
        <v>347</v>
      </c>
      <c r="C2930" t="s">
        <v>11</v>
      </c>
      <c r="D2930" t="s">
        <v>12</v>
      </c>
      <c r="E2930" t="s">
        <v>255</v>
      </c>
      <c r="F2930" t="s">
        <v>4</v>
      </c>
      <c r="G2930">
        <v>6.1879999999999998E-2</v>
      </c>
      <c r="H2930">
        <v>630714.82999999996</v>
      </c>
      <c r="I2930">
        <v>3672256.55</v>
      </c>
      <c r="J2930">
        <v>-68.92</v>
      </c>
      <c r="K2930">
        <v>-68.92</v>
      </c>
      <c r="L2930">
        <v>0</v>
      </c>
      <c r="M2930" t="s">
        <v>376</v>
      </c>
      <c r="N2930" t="s">
        <v>27</v>
      </c>
      <c r="O2930">
        <v>10</v>
      </c>
      <c r="P2930">
        <v>17</v>
      </c>
      <c r="Q2930">
        <v>5963</v>
      </c>
    </row>
    <row r="2931" spans="1:17" x14ac:dyDescent="0.25">
      <c r="A2931" t="s">
        <v>375</v>
      </c>
      <c r="B2931" t="s">
        <v>347</v>
      </c>
      <c r="C2931" t="s">
        <v>11</v>
      </c>
      <c r="D2931" t="s">
        <v>12</v>
      </c>
      <c r="E2931" t="s">
        <v>7</v>
      </c>
      <c r="F2931" t="s">
        <v>4</v>
      </c>
      <c r="G2931">
        <v>6.1879999999999998E-2</v>
      </c>
      <c r="H2931">
        <v>630714.82999999996</v>
      </c>
      <c r="I2931">
        <v>3672256.55</v>
      </c>
      <c r="J2931">
        <v>-68.92</v>
      </c>
      <c r="K2931">
        <v>-68.92</v>
      </c>
      <c r="L2931">
        <v>0</v>
      </c>
      <c r="M2931" t="s">
        <v>376</v>
      </c>
      <c r="N2931" t="s">
        <v>27</v>
      </c>
      <c r="O2931">
        <v>10</v>
      </c>
      <c r="P2931">
        <v>17</v>
      </c>
      <c r="Q2931">
        <v>5963</v>
      </c>
    </row>
    <row r="2932" spans="1:17" x14ac:dyDescent="0.25">
      <c r="A2932" t="s">
        <v>375</v>
      </c>
      <c r="B2932" t="s">
        <v>347</v>
      </c>
      <c r="C2932" t="s">
        <v>11</v>
      </c>
      <c r="D2932" t="s">
        <v>12</v>
      </c>
      <c r="E2932" t="s">
        <v>252</v>
      </c>
      <c r="F2932" t="s">
        <v>4</v>
      </c>
      <c r="G2932">
        <v>1.711E-2</v>
      </c>
      <c r="H2932">
        <v>630423.97</v>
      </c>
      <c r="I2932">
        <v>3672375.09</v>
      </c>
      <c r="J2932">
        <v>-69.58</v>
      </c>
      <c r="K2932">
        <v>-69.58</v>
      </c>
      <c r="L2932">
        <v>0</v>
      </c>
      <c r="M2932" t="s">
        <v>376</v>
      </c>
      <c r="N2932" t="s">
        <v>27</v>
      </c>
      <c r="O2932">
        <v>10</v>
      </c>
      <c r="P2932">
        <v>17</v>
      </c>
      <c r="Q2932">
        <v>5963</v>
      </c>
    </row>
    <row r="2933" spans="1:17" x14ac:dyDescent="0.25">
      <c r="A2933" t="s">
        <v>375</v>
      </c>
      <c r="B2933" t="s">
        <v>347</v>
      </c>
      <c r="C2933" t="s">
        <v>11</v>
      </c>
      <c r="D2933" t="s">
        <v>12</v>
      </c>
      <c r="E2933" t="s">
        <v>253</v>
      </c>
      <c r="F2933" t="s">
        <v>4</v>
      </c>
      <c r="G2933">
        <v>1.4370000000000001E-2</v>
      </c>
      <c r="H2933">
        <v>630714.82999999996</v>
      </c>
      <c r="I2933">
        <v>3672280.26</v>
      </c>
      <c r="J2933">
        <v>-68.94</v>
      </c>
      <c r="K2933">
        <v>-68.94</v>
      </c>
      <c r="L2933">
        <v>0</v>
      </c>
      <c r="M2933" t="s">
        <v>376</v>
      </c>
      <c r="N2933" t="s">
        <v>27</v>
      </c>
      <c r="O2933">
        <v>10</v>
      </c>
      <c r="P2933">
        <v>17</v>
      </c>
      <c r="Q2933">
        <v>5963</v>
      </c>
    </row>
    <row r="2934" spans="1:17" x14ac:dyDescent="0.25">
      <c r="A2934" t="s">
        <v>375</v>
      </c>
      <c r="B2934" t="s">
        <v>347</v>
      </c>
      <c r="C2934" t="s">
        <v>11</v>
      </c>
      <c r="D2934" t="s">
        <v>12</v>
      </c>
      <c r="E2934" t="s">
        <v>254</v>
      </c>
      <c r="F2934" t="s">
        <v>4</v>
      </c>
      <c r="G2934">
        <v>1.455E-2</v>
      </c>
      <c r="H2934">
        <v>630714.82999999996</v>
      </c>
      <c r="I2934">
        <v>3672280.26</v>
      </c>
      <c r="J2934">
        <v>-68.94</v>
      </c>
      <c r="K2934">
        <v>-68.94</v>
      </c>
      <c r="L2934">
        <v>0</v>
      </c>
      <c r="M2934" t="s">
        <v>376</v>
      </c>
      <c r="N2934" t="s">
        <v>27</v>
      </c>
      <c r="O2934">
        <v>10</v>
      </c>
      <c r="P2934">
        <v>17</v>
      </c>
      <c r="Q2934">
        <v>5963</v>
      </c>
    </row>
    <row r="2935" spans="1:17" x14ac:dyDescent="0.25">
      <c r="A2935" t="s">
        <v>375</v>
      </c>
      <c r="B2935" t="s">
        <v>347</v>
      </c>
      <c r="C2935" t="s">
        <v>11</v>
      </c>
      <c r="D2935" t="s">
        <v>12</v>
      </c>
      <c r="E2935" t="s">
        <v>256</v>
      </c>
      <c r="F2935" t="s">
        <v>4</v>
      </c>
      <c r="G2935">
        <v>2.8750000000000001E-2</v>
      </c>
      <c r="H2935">
        <v>630714.82999999996</v>
      </c>
      <c r="I2935">
        <v>3672232.85</v>
      </c>
      <c r="J2935">
        <v>-68.91</v>
      </c>
      <c r="K2935">
        <v>-68.91</v>
      </c>
      <c r="L2935">
        <v>0</v>
      </c>
      <c r="M2935" t="s">
        <v>376</v>
      </c>
      <c r="N2935" t="s">
        <v>27</v>
      </c>
      <c r="O2935">
        <v>10</v>
      </c>
      <c r="P2935">
        <v>17</v>
      </c>
      <c r="Q2935">
        <v>5963</v>
      </c>
    </row>
    <row r="2936" spans="1:17" x14ac:dyDescent="0.25">
      <c r="A2936" t="s">
        <v>375</v>
      </c>
      <c r="B2936" t="s">
        <v>347</v>
      </c>
      <c r="C2936" t="s">
        <v>11</v>
      </c>
      <c r="D2936" t="s">
        <v>12</v>
      </c>
      <c r="E2936" t="s">
        <v>134</v>
      </c>
      <c r="F2936" t="s">
        <v>4</v>
      </c>
      <c r="G2936">
        <v>2.8750000000000001E-2</v>
      </c>
      <c r="H2936">
        <v>630714.82999999996</v>
      </c>
      <c r="I2936">
        <v>3672232.85</v>
      </c>
      <c r="J2936">
        <v>-68.91</v>
      </c>
      <c r="K2936">
        <v>-68.91</v>
      </c>
      <c r="L2936">
        <v>0</v>
      </c>
      <c r="M2936" t="s">
        <v>376</v>
      </c>
      <c r="N2936" t="s">
        <v>27</v>
      </c>
      <c r="O2936">
        <v>10</v>
      </c>
      <c r="P2936">
        <v>17</v>
      </c>
      <c r="Q2936">
        <v>5963</v>
      </c>
    </row>
    <row r="2937" spans="1:17" x14ac:dyDescent="0.25">
      <c r="A2937" t="s">
        <v>375</v>
      </c>
      <c r="B2937" t="s">
        <v>347</v>
      </c>
      <c r="C2937" t="s">
        <v>11</v>
      </c>
      <c r="D2937" t="s">
        <v>12</v>
      </c>
      <c r="E2937" t="s">
        <v>141</v>
      </c>
      <c r="F2937" t="s">
        <v>4</v>
      </c>
      <c r="G2937">
        <v>5.9699999999999996E-3</v>
      </c>
      <c r="H2937">
        <v>630423.97</v>
      </c>
      <c r="I2937">
        <v>3672375.09</v>
      </c>
      <c r="J2937">
        <v>-69.58</v>
      </c>
      <c r="K2937">
        <v>-69.58</v>
      </c>
      <c r="L2937">
        <v>0</v>
      </c>
      <c r="M2937" t="s">
        <v>376</v>
      </c>
      <c r="N2937" t="s">
        <v>27</v>
      </c>
      <c r="O2937">
        <v>10</v>
      </c>
      <c r="P2937">
        <v>17</v>
      </c>
      <c r="Q2937">
        <v>5963</v>
      </c>
    </row>
    <row r="2938" spans="1:17" x14ac:dyDescent="0.25">
      <c r="A2938" t="s">
        <v>375</v>
      </c>
      <c r="B2938" t="s">
        <v>347</v>
      </c>
      <c r="C2938" t="s">
        <v>11</v>
      </c>
      <c r="D2938" t="s">
        <v>12</v>
      </c>
      <c r="E2938" t="s">
        <v>142</v>
      </c>
      <c r="F2938" t="s">
        <v>4</v>
      </c>
      <c r="G2938">
        <v>5.7600000000000004E-3</v>
      </c>
      <c r="H2938">
        <v>630423.97</v>
      </c>
      <c r="I2938">
        <v>3672375.09</v>
      </c>
      <c r="J2938">
        <v>-69.58</v>
      </c>
      <c r="K2938">
        <v>-69.58</v>
      </c>
      <c r="L2938">
        <v>0</v>
      </c>
      <c r="M2938" t="s">
        <v>376</v>
      </c>
      <c r="N2938" t="s">
        <v>27</v>
      </c>
      <c r="O2938">
        <v>10</v>
      </c>
      <c r="P2938">
        <v>17</v>
      </c>
      <c r="Q2938">
        <v>5963</v>
      </c>
    </row>
    <row r="2939" spans="1:17" x14ac:dyDescent="0.25">
      <c r="A2939" t="s">
        <v>375</v>
      </c>
      <c r="B2939" t="s">
        <v>347</v>
      </c>
      <c r="C2939" t="s">
        <v>11</v>
      </c>
      <c r="D2939" t="s">
        <v>12</v>
      </c>
      <c r="E2939" t="s">
        <v>143</v>
      </c>
      <c r="F2939" t="s">
        <v>4</v>
      </c>
      <c r="G2939">
        <v>5.3800000000000002E-3</v>
      </c>
      <c r="H2939">
        <v>630423.97</v>
      </c>
      <c r="I2939">
        <v>3672375.09</v>
      </c>
      <c r="J2939">
        <v>-69.58</v>
      </c>
      <c r="K2939">
        <v>-69.58</v>
      </c>
      <c r="L2939">
        <v>0</v>
      </c>
      <c r="M2939" t="s">
        <v>376</v>
      </c>
      <c r="N2939" t="s">
        <v>27</v>
      </c>
      <c r="O2939">
        <v>10</v>
      </c>
      <c r="P2939">
        <v>17</v>
      </c>
      <c r="Q2939">
        <v>5963</v>
      </c>
    </row>
    <row r="2940" spans="1:17" x14ac:dyDescent="0.25">
      <c r="A2940" t="s">
        <v>375</v>
      </c>
      <c r="B2940" t="s">
        <v>347</v>
      </c>
      <c r="C2940" t="s">
        <v>11</v>
      </c>
      <c r="D2940" t="s">
        <v>12</v>
      </c>
      <c r="E2940" t="s">
        <v>135</v>
      </c>
      <c r="F2940" t="s">
        <v>4</v>
      </c>
      <c r="G2940">
        <v>4.7800000000000004E-3</v>
      </c>
      <c r="H2940">
        <v>630714.82999999996</v>
      </c>
      <c r="I2940">
        <v>3672280.26</v>
      </c>
      <c r="J2940">
        <v>-68.94</v>
      </c>
      <c r="K2940">
        <v>-68.94</v>
      </c>
      <c r="L2940">
        <v>0</v>
      </c>
      <c r="M2940" t="s">
        <v>376</v>
      </c>
      <c r="N2940" t="s">
        <v>27</v>
      </c>
      <c r="O2940">
        <v>10</v>
      </c>
      <c r="P2940">
        <v>17</v>
      </c>
      <c r="Q2940">
        <v>5963</v>
      </c>
    </row>
    <row r="2941" spans="1:17" x14ac:dyDescent="0.25">
      <c r="A2941" t="s">
        <v>375</v>
      </c>
      <c r="B2941" t="s">
        <v>347</v>
      </c>
      <c r="C2941" t="s">
        <v>11</v>
      </c>
      <c r="D2941" t="s">
        <v>12</v>
      </c>
      <c r="E2941" t="s">
        <v>136</v>
      </c>
      <c r="F2941" t="s">
        <v>4</v>
      </c>
      <c r="G2941">
        <v>4.79E-3</v>
      </c>
      <c r="H2941">
        <v>630714.82999999996</v>
      </c>
      <c r="I2941">
        <v>3672280.26</v>
      </c>
      <c r="J2941">
        <v>-68.94</v>
      </c>
      <c r="K2941">
        <v>-68.94</v>
      </c>
      <c r="L2941">
        <v>0</v>
      </c>
      <c r="M2941" t="s">
        <v>376</v>
      </c>
      <c r="N2941" t="s">
        <v>27</v>
      </c>
      <c r="O2941">
        <v>10</v>
      </c>
      <c r="P2941">
        <v>17</v>
      </c>
      <c r="Q2941">
        <v>5963</v>
      </c>
    </row>
    <row r="2942" spans="1:17" x14ac:dyDescent="0.25">
      <c r="A2942" t="s">
        <v>375</v>
      </c>
      <c r="B2942" t="s">
        <v>347</v>
      </c>
      <c r="C2942" t="s">
        <v>11</v>
      </c>
      <c r="D2942" t="s">
        <v>12</v>
      </c>
      <c r="E2942" t="s">
        <v>137</v>
      </c>
      <c r="F2942" t="s">
        <v>4</v>
      </c>
      <c r="G2942">
        <v>4.7999999999999996E-3</v>
      </c>
      <c r="H2942">
        <v>630714.82999999996</v>
      </c>
      <c r="I2942">
        <v>3672280.26</v>
      </c>
      <c r="J2942">
        <v>-68.94</v>
      </c>
      <c r="K2942">
        <v>-68.94</v>
      </c>
      <c r="L2942">
        <v>0</v>
      </c>
      <c r="M2942" t="s">
        <v>376</v>
      </c>
      <c r="N2942" t="s">
        <v>27</v>
      </c>
      <c r="O2942">
        <v>10</v>
      </c>
      <c r="P2942">
        <v>17</v>
      </c>
      <c r="Q2942">
        <v>5963</v>
      </c>
    </row>
    <row r="2943" spans="1:17" x14ac:dyDescent="0.25">
      <c r="A2943" t="s">
        <v>375</v>
      </c>
      <c r="B2943" t="s">
        <v>347</v>
      </c>
      <c r="C2943" t="s">
        <v>11</v>
      </c>
      <c r="D2943" t="s">
        <v>12</v>
      </c>
      <c r="E2943" t="s">
        <v>138</v>
      </c>
      <c r="F2943" t="s">
        <v>4</v>
      </c>
      <c r="G2943">
        <v>4.8500000000000001E-3</v>
      </c>
      <c r="H2943">
        <v>630714.82999999996</v>
      </c>
      <c r="I2943">
        <v>3672280.26</v>
      </c>
      <c r="J2943">
        <v>-68.94</v>
      </c>
      <c r="K2943">
        <v>-68.94</v>
      </c>
      <c r="L2943">
        <v>0</v>
      </c>
      <c r="M2943" t="s">
        <v>376</v>
      </c>
      <c r="N2943" t="s">
        <v>27</v>
      </c>
      <c r="O2943">
        <v>10</v>
      </c>
      <c r="P2943">
        <v>17</v>
      </c>
      <c r="Q2943">
        <v>5963</v>
      </c>
    </row>
    <row r="2944" spans="1:17" x14ac:dyDescent="0.25">
      <c r="A2944" t="s">
        <v>375</v>
      </c>
      <c r="B2944" t="s">
        <v>347</v>
      </c>
      <c r="C2944" t="s">
        <v>11</v>
      </c>
      <c r="D2944" t="s">
        <v>12</v>
      </c>
      <c r="E2944" t="s">
        <v>139</v>
      </c>
      <c r="F2944" t="s">
        <v>4</v>
      </c>
      <c r="G2944">
        <v>4.9399999999999999E-3</v>
      </c>
      <c r="H2944">
        <v>630399.73</v>
      </c>
      <c r="I2944">
        <v>3672375.09</v>
      </c>
      <c r="J2944">
        <v>-69.62</v>
      </c>
      <c r="K2944">
        <v>-69.62</v>
      </c>
      <c r="L2944">
        <v>0</v>
      </c>
      <c r="M2944" t="s">
        <v>376</v>
      </c>
      <c r="N2944" t="s">
        <v>27</v>
      </c>
      <c r="O2944">
        <v>10</v>
      </c>
      <c r="P2944">
        <v>17</v>
      </c>
      <c r="Q2944">
        <v>5963</v>
      </c>
    </row>
    <row r="2945" spans="1:17" x14ac:dyDescent="0.25">
      <c r="A2945" t="s">
        <v>375</v>
      </c>
      <c r="B2945" t="s">
        <v>347</v>
      </c>
      <c r="C2945" t="s">
        <v>11</v>
      </c>
      <c r="D2945" t="s">
        <v>12</v>
      </c>
      <c r="E2945" t="s">
        <v>140</v>
      </c>
      <c r="F2945" t="s">
        <v>4</v>
      </c>
      <c r="G2945">
        <v>4.8500000000000001E-3</v>
      </c>
      <c r="H2945">
        <v>630714.82999999996</v>
      </c>
      <c r="I2945">
        <v>3672280.26</v>
      </c>
      <c r="J2945">
        <v>-68.94</v>
      </c>
      <c r="K2945">
        <v>-68.94</v>
      </c>
      <c r="L2945">
        <v>0</v>
      </c>
      <c r="M2945" t="s">
        <v>376</v>
      </c>
      <c r="N2945" t="s">
        <v>27</v>
      </c>
      <c r="O2945">
        <v>10</v>
      </c>
      <c r="P2945">
        <v>17</v>
      </c>
      <c r="Q2945">
        <v>5963</v>
      </c>
    </row>
    <row r="2946" spans="1:17" x14ac:dyDescent="0.25">
      <c r="A2946" t="s">
        <v>375</v>
      </c>
      <c r="B2946" t="s">
        <v>348</v>
      </c>
      <c r="C2946" t="s">
        <v>11</v>
      </c>
      <c r="D2946" t="s">
        <v>18</v>
      </c>
      <c r="E2946" t="s">
        <v>3</v>
      </c>
      <c r="F2946" t="s">
        <v>4</v>
      </c>
      <c r="G2946">
        <v>141.25745000000001</v>
      </c>
      <c r="H2946">
        <v>630448.19999999995</v>
      </c>
      <c r="I2946">
        <v>3672375.09</v>
      </c>
      <c r="J2946">
        <v>-69.53</v>
      </c>
      <c r="K2946">
        <v>-69.53</v>
      </c>
      <c r="L2946">
        <v>0</v>
      </c>
      <c r="M2946" t="s">
        <v>376</v>
      </c>
      <c r="N2946" t="s">
        <v>27</v>
      </c>
      <c r="O2946">
        <v>10</v>
      </c>
      <c r="P2946">
        <v>17</v>
      </c>
      <c r="Q2946">
        <v>5963</v>
      </c>
    </row>
    <row r="2947" spans="1:17" x14ac:dyDescent="0.25">
      <c r="A2947" t="s">
        <v>375</v>
      </c>
      <c r="B2947" t="s">
        <v>348</v>
      </c>
      <c r="C2947" t="s">
        <v>11</v>
      </c>
      <c r="D2947" t="s">
        <v>18</v>
      </c>
      <c r="E2947" t="s">
        <v>255</v>
      </c>
      <c r="F2947" t="s">
        <v>4</v>
      </c>
      <c r="G2947">
        <v>141.25745000000001</v>
      </c>
      <c r="H2947">
        <v>630448.19999999995</v>
      </c>
      <c r="I2947">
        <v>3672375.09</v>
      </c>
      <c r="J2947">
        <v>-69.53</v>
      </c>
      <c r="K2947">
        <v>-69.53</v>
      </c>
      <c r="L2947">
        <v>0</v>
      </c>
      <c r="M2947" t="s">
        <v>376</v>
      </c>
      <c r="N2947" t="s">
        <v>27</v>
      </c>
      <c r="O2947">
        <v>10</v>
      </c>
      <c r="P2947">
        <v>17</v>
      </c>
      <c r="Q2947">
        <v>5963</v>
      </c>
    </row>
    <row r="2948" spans="1:17" x14ac:dyDescent="0.25">
      <c r="A2948" t="s">
        <v>375</v>
      </c>
      <c r="B2948" t="s">
        <v>348</v>
      </c>
      <c r="C2948" t="s">
        <v>11</v>
      </c>
      <c r="D2948" t="s">
        <v>18</v>
      </c>
      <c r="E2948" t="s">
        <v>7</v>
      </c>
      <c r="F2948" t="s">
        <v>4</v>
      </c>
      <c r="G2948">
        <v>141.25745000000001</v>
      </c>
      <c r="H2948">
        <v>630448.19999999995</v>
      </c>
      <c r="I2948">
        <v>3672375.09</v>
      </c>
      <c r="J2948">
        <v>-69.53</v>
      </c>
      <c r="K2948">
        <v>-69.53</v>
      </c>
      <c r="L2948">
        <v>0</v>
      </c>
      <c r="M2948" t="s">
        <v>376</v>
      </c>
      <c r="N2948" t="s">
        <v>27</v>
      </c>
      <c r="O2948">
        <v>10</v>
      </c>
      <c r="P2948">
        <v>17</v>
      </c>
      <c r="Q2948">
        <v>5963</v>
      </c>
    </row>
    <row r="2949" spans="1:17" x14ac:dyDescent="0.25">
      <c r="A2949" t="s">
        <v>375</v>
      </c>
      <c r="B2949" t="s">
        <v>348</v>
      </c>
      <c r="C2949" t="s">
        <v>11</v>
      </c>
      <c r="D2949" t="s">
        <v>18</v>
      </c>
      <c r="E2949" t="s">
        <v>252</v>
      </c>
      <c r="F2949" t="s">
        <v>4</v>
      </c>
      <c r="G2949">
        <v>89.358599999999996</v>
      </c>
      <c r="H2949">
        <v>630569.4</v>
      </c>
      <c r="I2949">
        <v>3672375.09</v>
      </c>
      <c r="J2949">
        <v>-69.3</v>
      </c>
      <c r="K2949">
        <v>-69.3</v>
      </c>
      <c r="L2949">
        <v>0</v>
      </c>
      <c r="M2949" t="s">
        <v>376</v>
      </c>
      <c r="N2949" t="s">
        <v>27</v>
      </c>
      <c r="O2949">
        <v>10</v>
      </c>
      <c r="P2949">
        <v>17</v>
      </c>
      <c r="Q2949">
        <v>5963</v>
      </c>
    </row>
    <row r="2950" spans="1:17" x14ac:dyDescent="0.25">
      <c r="A2950" t="s">
        <v>375</v>
      </c>
      <c r="B2950" t="s">
        <v>348</v>
      </c>
      <c r="C2950" t="s">
        <v>11</v>
      </c>
      <c r="D2950" t="s">
        <v>18</v>
      </c>
      <c r="E2950" t="s">
        <v>253</v>
      </c>
      <c r="F2950" t="s">
        <v>4</v>
      </c>
      <c r="G2950">
        <v>46.359650000000002</v>
      </c>
      <c r="H2950">
        <v>630399.73</v>
      </c>
      <c r="I2950">
        <v>3671995.77</v>
      </c>
      <c r="J2950">
        <v>-69.36</v>
      </c>
      <c r="K2950">
        <v>-69.36</v>
      </c>
      <c r="L2950">
        <v>0</v>
      </c>
      <c r="M2950" t="s">
        <v>376</v>
      </c>
      <c r="N2950" t="s">
        <v>27</v>
      </c>
      <c r="O2950">
        <v>10</v>
      </c>
      <c r="P2950">
        <v>17</v>
      </c>
      <c r="Q2950">
        <v>5963</v>
      </c>
    </row>
    <row r="2951" spans="1:17" x14ac:dyDescent="0.25">
      <c r="A2951" t="s">
        <v>375</v>
      </c>
      <c r="B2951" t="s">
        <v>348</v>
      </c>
      <c r="C2951" t="s">
        <v>11</v>
      </c>
      <c r="D2951" t="s">
        <v>18</v>
      </c>
      <c r="E2951" t="s">
        <v>254</v>
      </c>
      <c r="F2951" t="s">
        <v>4</v>
      </c>
      <c r="G2951">
        <v>55.85284</v>
      </c>
      <c r="H2951">
        <v>630423.97</v>
      </c>
      <c r="I2951">
        <v>3672375.09</v>
      </c>
      <c r="J2951">
        <v>-69.58</v>
      </c>
      <c r="K2951">
        <v>-69.58</v>
      </c>
      <c r="L2951">
        <v>0</v>
      </c>
      <c r="M2951" t="s">
        <v>376</v>
      </c>
      <c r="N2951" t="s">
        <v>27</v>
      </c>
      <c r="O2951">
        <v>10</v>
      </c>
      <c r="P2951">
        <v>17</v>
      </c>
      <c r="Q2951">
        <v>5963</v>
      </c>
    </row>
    <row r="2952" spans="1:17" x14ac:dyDescent="0.25">
      <c r="A2952" t="s">
        <v>375</v>
      </c>
      <c r="B2952" t="s">
        <v>348</v>
      </c>
      <c r="C2952" t="s">
        <v>11</v>
      </c>
      <c r="D2952" t="s">
        <v>18</v>
      </c>
      <c r="E2952" t="s">
        <v>256</v>
      </c>
      <c r="F2952" t="s">
        <v>4</v>
      </c>
      <c r="G2952">
        <v>55.591189999999997</v>
      </c>
      <c r="H2952">
        <v>630714.82999999996</v>
      </c>
      <c r="I2952">
        <v>3672209.14</v>
      </c>
      <c r="J2952">
        <v>-68.89</v>
      </c>
      <c r="K2952">
        <v>-68.89</v>
      </c>
      <c r="L2952">
        <v>0</v>
      </c>
      <c r="M2952" t="s">
        <v>376</v>
      </c>
      <c r="N2952" t="s">
        <v>27</v>
      </c>
      <c r="O2952">
        <v>10</v>
      </c>
      <c r="P2952">
        <v>17</v>
      </c>
      <c r="Q2952">
        <v>5963</v>
      </c>
    </row>
    <row r="2953" spans="1:17" x14ac:dyDescent="0.25">
      <c r="A2953" t="s">
        <v>375</v>
      </c>
      <c r="B2953" t="s">
        <v>348</v>
      </c>
      <c r="C2953" t="s">
        <v>11</v>
      </c>
      <c r="D2953" t="s">
        <v>18</v>
      </c>
      <c r="E2953" t="s">
        <v>134</v>
      </c>
      <c r="F2953" t="s">
        <v>4</v>
      </c>
      <c r="G2953">
        <v>55.591189999999997</v>
      </c>
      <c r="H2953">
        <v>630714.82999999996</v>
      </c>
      <c r="I2953">
        <v>3672209.14</v>
      </c>
      <c r="J2953">
        <v>-68.89</v>
      </c>
      <c r="K2953">
        <v>-68.89</v>
      </c>
      <c r="L2953">
        <v>0</v>
      </c>
      <c r="M2953" t="s">
        <v>376</v>
      </c>
      <c r="N2953" t="s">
        <v>27</v>
      </c>
      <c r="O2953">
        <v>10</v>
      </c>
      <c r="P2953">
        <v>17</v>
      </c>
      <c r="Q2953">
        <v>5963</v>
      </c>
    </row>
    <row r="2954" spans="1:17" x14ac:dyDescent="0.25">
      <c r="A2954" t="s">
        <v>375</v>
      </c>
      <c r="B2954" t="s">
        <v>348</v>
      </c>
      <c r="C2954" t="s">
        <v>11</v>
      </c>
      <c r="D2954" t="s">
        <v>18</v>
      </c>
      <c r="E2954" t="s">
        <v>141</v>
      </c>
      <c r="F2954" t="s">
        <v>4</v>
      </c>
      <c r="G2954">
        <v>29.907509999999998</v>
      </c>
      <c r="H2954">
        <v>630569.4</v>
      </c>
      <c r="I2954">
        <v>3672375.09</v>
      </c>
      <c r="J2954">
        <v>-69.3</v>
      </c>
      <c r="K2954">
        <v>-69.3</v>
      </c>
      <c r="L2954">
        <v>0</v>
      </c>
      <c r="M2954" t="s">
        <v>376</v>
      </c>
      <c r="N2954" t="s">
        <v>27</v>
      </c>
      <c r="O2954">
        <v>10</v>
      </c>
      <c r="P2954">
        <v>17</v>
      </c>
      <c r="Q2954">
        <v>5963</v>
      </c>
    </row>
    <row r="2955" spans="1:17" x14ac:dyDescent="0.25">
      <c r="A2955" t="s">
        <v>375</v>
      </c>
      <c r="B2955" t="s">
        <v>348</v>
      </c>
      <c r="C2955" t="s">
        <v>11</v>
      </c>
      <c r="D2955" t="s">
        <v>18</v>
      </c>
      <c r="E2955" t="s">
        <v>142</v>
      </c>
      <c r="F2955" t="s">
        <v>4</v>
      </c>
      <c r="G2955">
        <v>29.939430000000002</v>
      </c>
      <c r="H2955">
        <v>630569.4</v>
      </c>
      <c r="I2955">
        <v>3672375.09</v>
      </c>
      <c r="J2955">
        <v>-69.3</v>
      </c>
      <c r="K2955">
        <v>-69.3</v>
      </c>
      <c r="L2955">
        <v>0</v>
      </c>
      <c r="M2955" t="s">
        <v>376</v>
      </c>
      <c r="N2955" t="s">
        <v>27</v>
      </c>
      <c r="O2955">
        <v>10</v>
      </c>
      <c r="P2955">
        <v>17</v>
      </c>
      <c r="Q2955">
        <v>5963</v>
      </c>
    </row>
    <row r="2956" spans="1:17" x14ac:dyDescent="0.25">
      <c r="A2956" t="s">
        <v>375</v>
      </c>
      <c r="B2956" t="s">
        <v>348</v>
      </c>
      <c r="C2956" t="s">
        <v>11</v>
      </c>
      <c r="D2956" t="s">
        <v>18</v>
      </c>
      <c r="E2956" t="s">
        <v>143</v>
      </c>
      <c r="F2956" t="s">
        <v>4</v>
      </c>
      <c r="G2956">
        <v>29.97946</v>
      </c>
      <c r="H2956">
        <v>630569.4</v>
      </c>
      <c r="I2956">
        <v>3672375.09</v>
      </c>
      <c r="J2956">
        <v>-69.3</v>
      </c>
      <c r="K2956">
        <v>-69.3</v>
      </c>
      <c r="L2956">
        <v>0</v>
      </c>
      <c r="M2956" t="s">
        <v>376</v>
      </c>
      <c r="N2956" t="s">
        <v>27</v>
      </c>
      <c r="O2956">
        <v>10</v>
      </c>
      <c r="P2956">
        <v>17</v>
      </c>
      <c r="Q2956">
        <v>5963</v>
      </c>
    </row>
    <row r="2957" spans="1:17" x14ac:dyDescent="0.25">
      <c r="A2957" t="s">
        <v>375</v>
      </c>
      <c r="B2957" t="s">
        <v>348</v>
      </c>
      <c r="C2957" t="s">
        <v>11</v>
      </c>
      <c r="D2957" t="s">
        <v>18</v>
      </c>
      <c r="E2957" t="s">
        <v>135</v>
      </c>
      <c r="F2957" t="s">
        <v>4</v>
      </c>
      <c r="G2957">
        <v>18.983180000000001</v>
      </c>
      <c r="H2957">
        <v>630593.64</v>
      </c>
      <c r="I2957">
        <v>3672375.09</v>
      </c>
      <c r="J2957">
        <v>-69.260000000000005</v>
      </c>
      <c r="K2957">
        <v>-69.260000000000005</v>
      </c>
      <c r="L2957">
        <v>0</v>
      </c>
      <c r="M2957" t="s">
        <v>376</v>
      </c>
      <c r="N2957" t="s">
        <v>27</v>
      </c>
      <c r="O2957">
        <v>10</v>
      </c>
      <c r="P2957">
        <v>17</v>
      </c>
      <c r="Q2957">
        <v>5963</v>
      </c>
    </row>
    <row r="2958" spans="1:17" x14ac:dyDescent="0.25">
      <c r="A2958" t="s">
        <v>375</v>
      </c>
      <c r="B2958" t="s">
        <v>348</v>
      </c>
      <c r="C2958" t="s">
        <v>11</v>
      </c>
      <c r="D2958" t="s">
        <v>18</v>
      </c>
      <c r="E2958" t="s">
        <v>136</v>
      </c>
      <c r="F2958" t="s">
        <v>4</v>
      </c>
      <c r="G2958">
        <v>16.808679999999999</v>
      </c>
      <c r="H2958">
        <v>630593.64</v>
      </c>
      <c r="I2958">
        <v>3672375.09</v>
      </c>
      <c r="J2958">
        <v>-69.260000000000005</v>
      </c>
      <c r="K2958">
        <v>-69.260000000000005</v>
      </c>
      <c r="L2958">
        <v>0</v>
      </c>
      <c r="M2958" t="s">
        <v>376</v>
      </c>
      <c r="N2958" t="s">
        <v>27</v>
      </c>
      <c r="O2958">
        <v>10</v>
      </c>
      <c r="P2958">
        <v>17</v>
      </c>
      <c r="Q2958">
        <v>5963</v>
      </c>
    </row>
    <row r="2959" spans="1:17" x14ac:dyDescent="0.25">
      <c r="A2959" t="s">
        <v>375</v>
      </c>
      <c r="B2959" t="s">
        <v>348</v>
      </c>
      <c r="C2959" t="s">
        <v>11</v>
      </c>
      <c r="D2959" t="s">
        <v>18</v>
      </c>
      <c r="E2959" t="s">
        <v>137</v>
      </c>
      <c r="F2959" t="s">
        <v>4</v>
      </c>
      <c r="G2959">
        <v>15.52671</v>
      </c>
      <c r="H2959">
        <v>630399.73</v>
      </c>
      <c r="I2959">
        <v>3671995.77</v>
      </c>
      <c r="J2959">
        <v>-69.36</v>
      </c>
      <c r="K2959">
        <v>-69.36</v>
      </c>
      <c r="L2959">
        <v>0</v>
      </c>
      <c r="M2959" t="s">
        <v>376</v>
      </c>
      <c r="N2959" t="s">
        <v>27</v>
      </c>
      <c r="O2959">
        <v>10</v>
      </c>
      <c r="P2959">
        <v>17</v>
      </c>
      <c r="Q2959">
        <v>5963</v>
      </c>
    </row>
    <row r="2960" spans="1:17" x14ac:dyDescent="0.25">
      <c r="A2960" t="s">
        <v>375</v>
      </c>
      <c r="B2960" t="s">
        <v>348</v>
      </c>
      <c r="C2960" t="s">
        <v>11</v>
      </c>
      <c r="D2960" t="s">
        <v>18</v>
      </c>
      <c r="E2960" t="s">
        <v>138</v>
      </c>
      <c r="F2960" t="s">
        <v>4</v>
      </c>
      <c r="G2960">
        <v>19.51069</v>
      </c>
      <c r="H2960">
        <v>630472.43999999994</v>
      </c>
      <c r="I2960">
        <v>3672375.09</v>
      </c>
      <c r="J2960">
        <v>-69.489999999999995</v>
      </c>
      <c r="K2960">
        <v>-69.489999999999995</v>
      </c>
      <c r="L2960">
        <v>0</v>
      </c>
      <c r="M2960" t="s">
        <v>376</v>
      </c>
      <c r="N2960" t="s">
        <v>27</v>
      </c>
      <c r="O2960">
        <v>10</v>
      </c>
      <c r="P2960">
        <v>17</v>
      </c>
      <c r="Q2960">
        <v>5963</v>
      </c>
    </row>
    <row r="2961" spans="1:17" x14ac:dyDescent="0.25">
      <c r="A2961" t="s">
        <v>375</v>
      </c>
      <c r="B2961" t="s">
        <v>348</v>
      </c>
      <c r="C2961" t="s">
        <v>11</v>
      </c>
      <c r="D2961" t="s">
        <v>18</v>
      </c>
      <c r="E2961" t="s">
        <v>139</v>
      </c>
      <c r="F2961" t="s">
        <v>4</v>
      </c>
      <c r="G2961">
        <v>19.831240000000001</v>
      </c>
      <c r="H2961">
        <v>630423.97</v>
      </c>
      <c r="I2961">
        <v>3672375.09</v>
      </c>
      <c r="J2961">
        <v>-69.58</v>
      </c>
      <c r="K2961">
        <v>-69.58</v>
      </c>
      <c r="L2961">
        <v>0</v>
      </c>
      <c r="M2961" t="s">
        <v>376</v>
      </c>
      <c r="N2961" t="s">
        <v>27</v>
      </c>
      <c r="O2961">
        <v>10</v>
      </c>
      <c r="P2961">
        <v>17</v>
      </c>
      <c r="Q2961">
        <v>5963</v>
      </c>
    </row>
    <row r="2962" spans="1:17" x14ac:dyDescent="0.25">
      <c r="A2962" t="s">
        <v>375</v>
      </c>
      <c r="B2962" t="s">
        <v>348</v>
      </c>
      <c r="C2962" t="s">
        <v>11</v>
      </c>
      <c r="D2962" t="s">
        <v>18</v>
      </c>
      <c r="E2962" t="s">
        <v>140</v>
      </c>
      <c r="F2962" t="s">
        <v>4</v>
      </c>
      <c r="G2962">
        <v>19.014890000000001</v>
      </c>
      <c r="H2962">
        <v>630555.26</v>
      </c>
      <c r="I2962">
        <v>3672380.53</v>
      </c>
      <c r="J2962">
        <v>-69.34</v>
      </c>
      <c r="K2962">
        <v>-69.34</v>
      </c>
      <c r="L2962">
        <v>0</v>
      </c>
      <c r="M2962" t="s">
        <v>376</v>
      </c>
      <c r="N2962" t="s">
        <v>27</v>
      </c>
      <c r="O2962">
        <v>10</v>
      </c>
      <c r="P2962">
        <v>17</v>
      </c>
      <c r="Q2962">
        <v>5963</v>
      </c>
    </row>
    <row r="2963" spans="1:17" x14ac:dyDescent="0.25">
      <c r="A2963" t="s">
        <v>375</v>
      </c>
      <c r="B2963" t="s">
        <v>348</v>
      </c>
      <c r="C2963" t="s">
        <v>11</v>
      </c>
      <c r="D2963" t="s">
        <v>234</v>
      </c>
      <c r="E2963" t="s">
        <v>3</v>
      </c>
      <c r="F2963" t="s">
        <v>4</v>
      </c>
      <c r="G2963">
        <v>140.93317999999999</v>
      </c>
      <c r="H2963">
        <v>630448.19999999995</v>
      </c>
      <c r="I2963">
        <v>3672375.09</v>
      </c>
      <c r="J2963">
        <v>-69.53</v>
      </c>
      <c r="K2963">
        <v>-69.53</v>
      </c>
      <c r="L2963">
        <v>0</v>
      </c>
      <c r="M2963" t="s">
        <v>376</v>
      </c>
      <c r="N2963" t="s">
        <v>27</v>
      </c>
      <c r="O2963">
        <v>10</v>
      </c>
      <c r="P2963">
        <v>17</v>
      </c>
      <c r="Q2963">
        <v>5963</v>
      </c>
    </row>
    <row r="2964" spans="1:17" x14ac:dyDescent="0.25">
      <c r="A2964" t="s">
        <v>375</v>
      </c>
      <c r="B2964" t="s">
        <v>348</v>
      </c>
      <c r="C2964" t="s">
        <v>11</v>
      </c>
      <c r="D2964" t="s">
        <v>234</v>
      </c>
      <c r="E2964" t="s">
        <v>255</v>
      </c>
      <c r="F2964" t="s">
        <v>4</v>
      </c>
      <c r="G2964">
        <v>140.93317999999999</v>
      </c>
      <c r="H2964">
        <v>630448.19999999995</v>
      </c>
      <c r="I2964">
        <v>3672375.09</v>
      </c>
      <c r="J2964">
        <v>-69.53</v>
      </c>
      <c r="K2964">
        <v>-69.53</v>
      </c>
      <c r="L2964">
        <v>0</v>
      </c>
      <c r="M2964" t="s">
        <v>376</v>
      </c>
      <c r="N2964" t="s">
        <v>27</v>
      </c>
      <c r="O2964">
        <v>10</v>
      </c>
      <c r="P2964">
        <v>17</v>
      </c>
      <c r="Q2964">
        <v>5963</v>
      </c>
    </row>
    <row r="2965" spans="1:17" x14ac:dyDescent="0.25">
      <c r="A2965" t="s">
        <v>375</v>
      </c>
      <c r="B2965" t="s">
        <v>348</v>
      </c>
      <c r="C2965" t="s">
        <v>11</v>
      </c>
      <c r="D2965" t="s">
        <v>234</v>
      </c>
      <c r="E2965" t="s">
        <v>7</v>
      </c>
      <c r="F2965" t="s">
        <v>4</v>
      </c>
      <c r="G2965">
        <v>140.93317999999999</v>
      </c>
      <c r="H2965">
        <v>630448.19999999995</v>
      </c>
      <c r="I2965">
        <v>3672375.09</v>
      </c>
      <c r="J2965">
        <v>-69.53</v>
      </c>
      <c r="K2965">
        <v>-69.53</v>
      </c>
      <c r="L2965">
        <v>0</v>
      </c>
      <c r="M2965" t="s">
        <v>376</v>
      </c>
      <c r="N2965" t="s">
        <v>27</v>
      </c>
      <c r="O2965">
        <v>10</v>
      </c>
      <c r="P2965">
        <v>17</v>
      </c>
      <c r="Q2965">
        <v>5963</v>
      </c>
    </row>
    <row r="2966" spans="1:17" x14ac:dyDescent="0.25">
      <c r="A2966" t="s">
        <v>375</v>
      </c>
      <c r="B2966" t="s">
        <v>348</v>
      </c>
      <c r="C2966" t="s">
        <v>11</v>
      </c>
      <c r="D2966" t="s">
        <v>234</v>
      </c>
      <c r="E2966" t="s">
        <v>252</v>
      </c>
      <c r="F2966" t="s">
        <v>4</v>
      </c>
      <c r="G2966">
        <v>89.333950000000002</v>
      </c>
      <c r="H2966">
        <v>630569.4</v>
      </c>
      <c r="I2966">
        <v>3672375.09</v>
      </c>
      <c r="J2966">
        <v>-69.3</v>
      </c>
      <c r="K2966">
        <v>-69.3</v>
      </c>
      <c r="L2966">
        <v>0</v>
      </c>
      <c r="M2966" t="s">
        <v>376</v>
      </c>
      <c r="N2966" t="s">
        <v>27</v>
      </c>
      <c r="O2966">
        <v>10</v>
      </c>
      <c r="P2966">
        <v>17</v>
      </c>
      <c r="Q2966">
        <v>5963</v>
      </c>
    </row>
    <row r="2967" spans="1:17" x14ac:dyDescent="0.25">
      <c r="A2967" t="s">
        <v>375</v>
      </c>
      <c r="B2967" t="s">
        <v>348</v>
      </c>
      <c r="C2967" t="s">
        <v>11</v>
      </c>
      <c r="D2967" t="s">
        <v>234</v>
      </c>
      <c r="E2967" t="s">
        <v>253</v>
      </c>
      <c r="F2967" t="s">
        <v>4</v>
      </c>
      <c r="G2967">
        <v>45.438699999999997</v>
      </c>
      <c r="H2967">
        <v>630399.73</v>
      </c>
      <c r="I2967">
        <v>3671995.77</v>
      </c>
      <c r="J2967">
        <v>-69.36</v>
      </c>
      <c r="K2967">
        <v>-69.36</v>
      </c>
      <c r="L2967">
        <v>0</v>
      </c>
      <c r="M2967" t="s">
        <v>376</v>
      </c>
      <c r="N2967" t="s">
        <v>27</v>
      </c>
      <c r="O2967">
        <v>10</v>
      </c>
      <c r="P2967">
        <v>17</v>
      </c>
      <c r="Q2967">
        <v>5963</v>
      </c>
    </row>
    <row r="2968" spans="1:17" x14ac:dyDescent="0.25">
      <c r="A2968" t="s">
        <v>375</v>
      </c>
      <c r="B2968" t="s">
        <v>348</v>
      </c>
      <c r="C2968" t="s">
        <v>11</v>
      </c>
      <c r="D2968" t="s">
        <v>234</v>
      </c>
      <c r="E2968" t="s">
        <v>254</v>
      </c>
      <c r="F2968" t="s">
        <v>4</v>
      </c>
      <c r="G2968">
        <v>55.540170000000003</v>
      </c>
      <c r="H2968">
        <v>630423.97</v>
      </c>
      <c r="I2968">
        <v>3672375.09</v>
      </c>
      <c r="J2968">
        <v>-69.58</v>
      </c>
      <c r="K2968">
        <v>-69.58</v>
      </c>
      <c r="L2968">
        <v>0</v>
      </c>
      <c r="M2968" t="s">
        <v>376</v>
      </c>
      <c r="N2968" t="s">
        <v>27</v>
      </c>
      <c r="O2968">
        <v>10</v>
      </c>
      <c r="P2968">
        <v>17</v>
      </c>
      <c r="Q2968">
        <v>5963</v>
      </c>
    </row>
    <row r="2969" spans="1:17" x14ac:dyDescent="0.25">
      <c r="A2969" t="s">
        <v>375</v>
      </c>
      <c r="B2969" t="s">
        <v>348</v>
      </c>
      <c r="C2969" t="s">
        <v>11</v>
      </c>
      <c r="D2969" t="s">
        <v>234</v>
      </c>
      <c r="E2969" t="s">
        <v>256</v>
      </c>
      <c r="F2969" t="s">
        <v>4</v>
      </c>
      <c r="G2969">
        <v>55.246479999999998</v>
      </c>
      <c r="H2969">
        <v>630714.82999999996</v>
      </c>
      <c r="I2969">
        <v>3672209.14</v>
      </c>
      <c r="J2969">
        <v>-68.89</v>
      </c>
      <c r="K2969">
        <v>-68.89</v>
      </c>
      <c r="L2969">
        <v>0</v>
      </c>
      <c r="M2969" t="s">
        <v>376</v>
      </c>
      <c r="N2969" t="s">
        <v>27</v>
      </c>
      <c r="O2969">
        <v>10</v>
      </c>
      <c r="P2969">
        <v>17</v>
      </c>
      <c r="Q2969">
        <v>5963</v>
      </c>
    </row>
    <row r="2970" spans="1:17" x14ac:dyDescent="0.25">
      <c r="A2970" t="s">
        <v>375</v>
      </c>
      <c r="B2970" t="s">
        <v>348</v>
      </c>
      <c r="C2970" t="s">
        <v>11</v>
      </c>
      <c r="D2970" t="s">
        <v>234</v>
      </c>
      <c r="E2970" t="s">
        <v>134</v>
      </c>
      <c r="F2970" t="s">
        <v>4</v>
      </c>
      <c r="G2970">
        <v>55.246479999999998</v>
      </c>
      <c r="H2970">
        <v>630714.82999999996</v>
      </c>
      <c r="I2970">
        <v>3672209.14</v>
      </c>
      <c r="J2970">
        <v>-68.89</v>
      </c>
      <c r="K2970">
        <v>-68.89</v>
      </c>
      <c r="L2970">
        <v>0</v>
      </c>
      <c r="M2970" t="s">
        <v>376</v>
      </c>
      <c r="N2970" t="s">
        <v>27</v>
      </c>
      <c r="O2970">
        <v>10</v>
      </c>
      <c r="P2970">
        <v>17</v>
      </c>
      <c r="Q2970">
        <v>5963</v>
      </c>
    </row>
    <row r="2971" spans="1:17" x14ac:dyDescent="0.25">
      <c r="A2971" t="s">
        <v>375</v>
      </c>
      <c r="B2971" t="s">
        <v>348</v>
      </c>
      <c r="C2971" t="s">
        <v>11</v>
      </c>
      <c r="D2971" t="s">
        <v>234</v>
      </c>
      <c r="E2971" t="s">
        <v>141</v>
      </c>
      <c r="F2971" t="s">
        <v>4</v>
      </c>
      <c r="G2971">
        <v>29.78952</v>
      </c>
      <c r="H2971">
        <v>630569.4</v>
      </c>
      <c r="I2971">
        <v>3672375.09</v>
      </c>
      <c r="J2971">
        <v>-69.3</v>
      </c>
      <c r="K2971">
        <v>-69.3</v>
      </c>
      <c r="L2971">
        <v>0</v>
      </c>
      <c r="M2971" t="s">
        <v>376</v>
      </c>
      <c r="N2971" t="s">
        <v>27</v>
      </c>
      <c r="O2971">
        <v>10</v>
      </c>
      <c r="P2971">
        <v>17</v>
      </c>
      <c r="Q2971">
        <v>5963</v>
      </c>
    </row>
    <row r="2972" spans="1:17" x14ac:dyDescent="0.25">
      <c r="A2972" t="s">
        <v>375</v>
      </c>
      <c r="B2972" t="s">
        <v>348</v>
      </c>
      <c r="C2972" t="s">
        <v>11</v>
      </c>
      <c r="D2972" t="s">
        <v>234</v>
      </c>
      <c r="E2972" t="s">
        <v>142</v>
      </c>
      <c r="F2972" t="s">
        <v>4</v>
      </c>
      <c r="G2972">
        <v>29.91675</v>
      </c>
      <c r="H2972">
        <v>630569.4</v>
      </c>
      <c r="I2972">
        <v>3672375.09</v>
      </c>
      <c r="J2972">
        <v>-69.3</v>
      </c>
      <c r="K2972">
        <v>-69.3</v>
      </c>
      <c r="L2972">
        <v>0</v>
      </c>
      <c r="M2972" t="s">
        <v>376</v>
      </c>
      <c r="N2972" t="s">
        <v>27</v>
      </c>
      <c r="O2972">
        <v>10</v>
      </c>
      <c r="P2972">
        <v>17</v>
      </c>
      <c r="Q2972">
        <v>5963</v>
      </c>
    </row>
    <row r="2973" spans="1:17" x14ac:dyDescent="0.25">
      <c r="A2973" t="s">
        <v>375</v>
      </c>
      <c r="B2973" t="s">
        <v>348</v>
      </c>
      <c r="C2973" t="s">
        <v>11</v>
      </c>
      <c r="D2973" t="s">
        <v>234</v>
      </c>
      <c r="E2973" t="s">
        <v>143</v>
      </c>
      <c r="F2973" t="s">
        <v>4</v>
      </c>
      <c r="G2973">
        <v>29.67145</v>
      </c>
      <c r="H2973">
        <v>630569.4</v>
      </c>
      <c r="I2973">
        <v>3672375.09</v>
      </c>
      <c r="J2973">
        <v>-69.3</v>
      </c>
      <c r="K2973">
        <v>-69.3</v>
      </c>
      <c r="L2973">
        <v>0</v>
      </c>
      <c r="M2973" t="s">
        <v>376</v>
      </c>
      <c r="N2973" t="s">
        <v>27</v>
      </c>
      <c r="O2973">
        <v>10</v>
      </c>
      <c r="P2973">
        <v>17</v>
      </c>
      <c r="Q2973">
        <v>5963</v>
      </c>
    </row>
    <row r="2974" spans="1:17" x14ac:dyDescent="0.25">
      <c r="A2974" t="s">
        <v>375</v>
      </c>
      <c r="B2974" t="s">
        <v>348</v>
      </c>
      <c r="C2974" t="s">
        <v>11</v>
      </c>
      <c r="D2974" t="s">
        <v>234</v>
      </c>
      <c r="E2974" t="s">
        <v>135</v>
      </c>
      <c r="F2974" t="s">
        <v>4</v>
      </c>
      <c r="G2974">
        <v>18.803139999999999</v>
      </c>
      <c r="H2974">
        <v>630593.64</v>
      </c>
      <c r="I2974">
        <v>3672375.09</v>
      </c>
      <c r="J2974">
        <v>-69.260000000000005</v>
      </c>
      <c r="K2974">
        <v>-69.260000000000005</v>
      </c>
      <c r="L2974">
        <v>0</v>
      </c>
      <c r="M2974" t="s">
        <v>376</v>
      </c>
      <c r="N2974" t="s">
        <v>27</v>
      </c>
      <c r="O2974">
        <v>10</v>
      </c>
      <c r="P2974">
        <v>17</v>
      </c>
      <c r="Q2974">
        <v>5963</v>
      </c>
    </row>
    <row r="2975" spans="1:17" x14ac:dyDescent="0.25">
      <c r="A2975" t="s">
        <v>375</v>
      </c>
      <c r="B2975" t="s">
        <v>348</v>
      </c>
      <c r="C2975" t="s">
        <v>11</v>
      </c>
      <c r="D2975" t="s">
        <v>234</v>
      </c>
      <c r="E2975" t="s">
        <v>136</v>
      </c>
      <c r="F2975" t="s">
        <v>4</v>
      </c>
      <c r="G2975">
        <v>16.457840000000001</v>
      </c>
      <c r="H2975">
        <v>630601.97</v>
      </c>
      <c r="I2975">
        <v>3672380.53</v>
      </c>
      <c r="J2975">
        <v>-69.25</v>
      </c>
      <c r="K2975">
        <v>-69.25</v>
      </c>
      <c r="L2975">
        <v>0</v>
      </c>
      <c r="M2975" t="s">
        <v>376</v>
      </c>
      <c r="N2975" t="s">
        <v>27</v>
      </c>
      <c r="O2975">
        <v>10</v>
      </c>
      <c r="P2975">
        <v>17</v>
      </c>
      <c r="Q2975">
        <v>5963</v>
      </c>
    </row>
    <row r="2976" spans="1:17" x14ac:dyDescent="0.25">
      <c r="A2976" t="s">
        <v>375</v>
      </c>
      <c r="B2976" t="s">
        <v>348</v>
      </c>
      <c r="C2976" t="s">
        <v>11</v>
      </c>
      <c r="D2976" t="s">
        <v>234</v>
      </c>
      <c r="E2976" t="s">
        <v>137</v>
      </c>
      <c r="F2976" t="s">
        <v>4</v>
      </c>
      <c r="G2976">
        <v>15.21698</v>
      </c>
      <c r="H2976">
        <v>630399.73</v>
      </c>
      <c r="I2976">
        <v>3671995.77</v>
      </c>
      <c r="J2976">
        <v>-69.36</v>
      </c>
      <c r="K2976">
        <v>-69.36</v>
      </c>
      <c r="L2976">
        <v>0</v>
      </c>
      <c r="M2976" t="s">
        <v>376</v>
      </c>
      <c r="N2976" t="s">
        <v>27</v>
      </c>
      <c r="O2976">
        <v>10</v>
      </c>
      <c r="P2976">
        <v>17</v>
      </c>
      <c r="Q2976">
        <v>5963</v>
      </c>
    </row>
    <row r="2977" spans="1:17" x14ac:dyDescent="0.25">
      <c r="A2977" t="s">
        <v>375</v>
      </c>
      <c r="B2977" t="s">
        <v>348</v>
      </c>
      <c r="C2977" t="s">
        <v>11</v>
      </c>
      <c r="D2977" t="s">
        <v>234</v>
      </c>
      <c r="E2977" t="s">
        <v>138</v>
      </c>
      <c r="F2977" t="s">
        <v>4</v>
      </c>
      <c r="G2977">
        <v>19.05566</v>
      </c>
      <c r="H2977">
        <v>630485.19999999995</v>
      </c>
      <c r="I2977">
        <v>3672380.53</v>
      </c>
      <c r="J2977">
        <v>-69.47</v>
      </c>
      <c r="K2977">
        <v>-69.47</v>
      </c>
      <c r="L2977">
        <v>0</v>
      </c>
      <c r="M2977" t="s">
        <v>376</v>
      </c>
      <c r="N2977" t="s">
        <v>27</v>
      </c>
      <c r="O2977">
        <v>10</v>
      </c>
      <c r="P2977">
        <v>17</v>
      </c>
      <c r="Q2977">
        <v>5963</v>
      </c>
    </row>
    <row r="2978" spans="1:17" x14ac:dyDescent="0.25">
      <c r="A2978" t="s">
        <v>375</v>
      </c>
      <c r="B2978" t="s">
        <v>348</v>
      </c>
      <c r="C2978" t="s">
        <v>11</v>
      </c>
      <c r="D2978" t="s">
        <v>234</v>
      </c>
      <c r="E2978" t="s">
        <v>139</v>
      </c>
      <c r="F2978" t="s">
        <v>4</v>
      </c>
      <c r="G2978">
        <v>19.528639999999999</v>
      </c>
      <c r="H2978">
        <v>630423.97</v>
      </c>
      <c r="I2978">
        <v>3672375.09</v>
      </c>
      <c r="J2978">
        <v>-69.58</v>
      </c>
      <c r="K2978">
        <v>-69.58</v>
      </c>
      <c r="L2978">
        <v>0</v>
      </c>
      <c r="M2978" t="s">
        <v>376</v>
      </c>
      <c r="N2978" t="s">
        <v>27</v>
      </c>
      <c r="O2978">
        <v>10</v>
      </c>
      <c r="P2978">
        <v>17</v>
      </c>
      <c r="Q2978">
        <v>5963</v>
      </c>
    </row>
    <row r="2979" spans="1:17" x14ac:dyDescent="0.25">
      <c r="A2979" t="s">
        <v>375</v>
      </c>
      <c r="B2979" t="s">
        <v>348</v>
      </c>
      <c r="C2979" t="s">
        <v>11</v>
      </c>
      <c r="D2979" t="s">
        <v>234</v>
      </c>
      <c r="E2979" t="s">
        <v>140</v>
      </c>
      <c r="F2979" t="s">
        <v>4</v>
      </c>
      <c r="G2979">
        <v>18.629290000000001</v>
      </c>
      <c r="H2979">
        <v>630399.73</v>
      </c>
      <c r="I2979">
        <v>3672375.09</v>
      </c>
      <c r="J2979">
        <v>-69.62</v>
      </c>
      <c r="K2979">
        <v>-69.62</v>
      </c>
      <c r="L2979">
        <v>0</v>
      </c>
      <c r="M2979" t="s">
        <v>376</v>
      </c>
      <c r="N2979" t="s">
        <v>27</v>
      </c>
      <c r="O2979">
        <v>10</v>
      </c>
      <c r="P2979">
        <v>17</v>
      </c>
      <c r="Q2979">
        <v>5963</v>
      </c>
    </row>
    <row r="2980" spans="1:17" x14ac:dyDescent="0.25">
      <c r="A2980" t="s">
        <v>375</v>
      </c>
      <c r="B2980" t="s">
        <v>349</v>
      </c>
      <c r="C2980" t="s">
        <v>13</v>
      </c>
      <c r="D2980" t="s">
        <v>14</v>
      </c>
      <c r="E2980" t="s">
        <v>3</v>
      </c>
      <c r="F2980" t="s">
        <v>4</v>
      </c>
      <c r="G2980">
        <v>4.3405399999999998</v>
      </c>
      <c r="H2980">
        <v>630593.64</v>
      </c>
      <c r="I2980">
        <v>3671995.77</v>
      </c>
      <c r="J2980">
        <v>-69.02</v>
      </c>
      <c r="K2980">
        <v>-69.02</v>
      </c>
      <c r="L2980">
        <v>0</v>
      </c>
      <c r="M2980">
        <v>18122824</v>
      </c>
      <c r="N2980" t="s">
        <v>27</v>
      </c>
      <c r="O2980">
        <v>24</v>
      </c>
      <c r="P2980">
        <v>32</v>
      </c>
      <c r="Q2980">
        <v>5963</v>
      </c>
    </row>
    <row r="2981" spans="1:17" x14ac:dyDescent="0.25">
      <c r="A2981" t="s">
        <v>375</v>
      </c>
      <c r="B2981" t="s">
        <v>349</v>
      </c>
      <c r="C2981" t="s">
        <v>13</v>
      </c>
      <c r="D2981" t="s">
        <v>14</v>
      </c>
      <c r="E2981" t="s">
        <v>3</v>
      </c>
      <c r="F2981" t="s">
        <v>6</v>
      </c>
      <c r="G2981">
        <v>3.83264</v>
      </c>
      <c r="H2981">
        <v>630714.82999999996</v>
      </c>
      <c r="I2981">
        <v>3672138.02</v>
      </c>
      <c r="J2981">
        <v>-68.86</v>
      </c>
      <c r="K2981">
        <v>-68.86</v>
      </c>
      <c r="L2981">
        <v>0</v>
      </c>
      <c r="M2981">
        <v>18052624</v>
      </c>
      <c r="N2981" t="s">
        <v>27</v>
      </c>
      <c r="O2981">
        <v>24</v>
      </c>
      <c r="P2981">
        <v>32</v>
      </c>
      <c r="Q2981">
        <v>5963</v>
      </c>
    </row>
    <row r="2982" spans="1:17" x14ac:dyDescent="0.25">
      <c r="A2982" t="s">
        <v>375</v>
      </c>
      <c r="B2982" t="s">
        <v>349</v>
      </c>
      <c r="C2982" t="s">
        <v>13</v>
      </c>
      <c r="D2982" t="s">
        <v>14</v>
      </c>
      <c r="E2982" t="s">
        <v>3</v>
      </c>
      <c r="F2982" t="s">
        <v>246</v>
      </c>
      <c r="G2982">
        <v>3.6259700000000001</v>
      </c>
      <c r="H2982">
        <v>630714.82999999996</v>
      </c>
      <c r="I2982">
        <v>3672114.31</v>
      </c>
      <c r="J2982">
        <v>-68.73</v>
      </c>
      <c r="K2982">
        <v>-68.73</v>
      </c>
      <c r="L2982">
        <v>0</v>
      </c>
      <c r="M2982">
        <v>18032424</v>
      </c>
      <c r="N2982" t="s">
        <v>27</v>
      </c>
      <c r="O2982">
        <v>24</v>
      </c>
      <c r="P2982">
        <v>32</v>
      </c>
      <c r="Q2982">
        <v>5963</v>
      </c>
    </row>
    <row r="2983" spans="1:17" x14ac:dyDescent="0.25">
      <c r="A2983" t="s">
        <v>375</v>
      </c>
      <c r="B2983" t="s">
        <v>349</v>
      </c>
      <c r="C2983" t="s">
        <v>13</v>
      </c>
      <c r="D2983" t="s">
        <v>14</v>
      </c>
      <c r="E2983" t="s">
        <v>3</v>
      </c>
      <c r="F2983" t="s">
        <v>247</v>
      </c>
      <c r="G2983">
        <v>3.5193500000000002</v>
      </c>
      <c r="H2983">
        <v>630714.82999999996</v>
      </c>
      <c r="I2983">
        <v>3672138.02</v>
      </c>
      <c r="J2983">
        <v>-68.86</v>
      </c>
      <c r="K2983">
        <v>-68.86</v>
      </c>
      <c r="L2983">
        <v>0</v>
      </c>
      <c r="M2983">
        <v>18032424</v>
      </c>
      <c r="N2983" t="s">
        <v>27</v>
      </c>
      <c r="O2983">
        <v>24</v>
      </c>
      <c r="P2983">
        <v>32</v>
      </c>
      <c r="Q2983">
        <v>5963</v>
      </c>
    </row>
    <row r="2984" spans="1:17" x14ac:dyDescent="0.25">
      <c r="A2984" t="s">
        <v>375</v>
      </c>
      <c r="B2984" t="s">
        <v>349</v>
      </c>
      <c r="C2984" t="s">
        <v>13</v>
      </c>
      <c r="D2984" t="s">
        <v>14</v>
      </c>
      <c r="E2984" t="s">
        <v>3</v>
      </c>
      <c r="F2984" t="s">
        <v>248</v>
      </c>
      <c r="G2984">
        <v>3.4528300000000001</v>
      </c>
      <c r="H2984">
        <v>630714.82999999996</v>
      </c>
      <c r="I2984">
        <v>3672138.02</v>
      </c>
      <c r="J2984">
        <v>-68.86</v>
      </c>
      <c r="K2984">
        <v>-68.86</v>
      </c>
      <c r="L2984">
        <v>0</v>
      </c>
      <c r="M2984">
        <v>18052524</v>
      </c>
      <c r="N2984" t="s">
        <v>27</v>
      </c>
      <c r="O2984">
        <v>24</v>
      </c>
      <c r="P2984">
        <v>32</v>
      </c>
      <c r="Q2984">
        <v>5963</v>
      </c>
    </row>
    <row r="2985" spans="1:17" x14ac:dyDescent="0.25">
      <c r="A2985" t="s">
        <v>375</v>
      </c>
      <c r="B2985" t="s">
        <v>349</v>
      </c>
      <c r="C2985" t="s">
        <v>13</v>
      </c>
      <c r="D2985" t="s">
        <v>14</v>
      </c>
      <c r="E2985" t="s">
        <v>3</v>
      </c>
      <c r="F2985" t="s">
        <v>15</v>
      </c>
      <c r="G2985">
        <v>3.3371</v>
      </c>
      <c r="H2985">
        <v>630714.82999999996</v>
      </c>
      <c r="I2985">
        <v>3672138.02</v>
      </c>
      <c r="J2985">
        <v>-68.86</v>
      </c>
      <c r="K2985">
        <v>-68.86</v>
      </c>
      <c r="L2985">
        <v>0</v>
      </c>
      <c r="M2985">
        <v>18041624</v>
      </c>
      <c r="N2985" t="s">
        <v>27</v>
      </c>
      <c r="O2985">
        <v>24</v>
      </c>
      <c r="P2985">
        <v>32</v>
      </c>
      <c r="Q2985">
        <v>5963</v>
      </c>
    </row>
    <row r="2986" spans="1:17" x14ac:dyDescent="0.25">
      <c r="A2986" t="s">
        <v>375</v>
      </c>
      <c r="B2986" t="s">
        <v>349</v>
      </c>
      <c r="C2986" t="s">
        <v>13</v>
      </c>
      <c r="D2986" t="s">
        <v>14</v>
      </c>
      <c r="E2986" t="s">
        <v>251</v>
      </c>
      <c r="F2986" t="s">
        <v>4</v>
      </c>
      <c r="G2986">
        <v>4.2372199999999998</v>
      </c>
      <c r="H2986">
        <v>630593.64</v>
      </c>
      <c r="I2986">
        <v>3671995.77</v>
      </c>
      <c r="J2986">
        <v>-69.02</v>
      </c>
      <c r="K2986">
        <v>-69.02</v>
      </c>
      <c r="L2986">
        <v>0</v>
      </c>
      <c r="M2986">
        <v>18122824</v>
      </c>
      <c r="N2986" t="s">
        <v>27</v>
      </c>
      <c r="O2986">
        <v>24</v>
      </c>
      <c r="P2986">
        <v>32</v>
      </c>
      <c r="Q2986">
        <v>5963</v>
      </c>
    </row>
    <row r="2987" spans="1:17" x14ac:dyDescent="0.25">
      <c r="A2987" t="s">
        <v>375</v>
      </c>
      <c r="B2987" t="s">
        <v>349</v>
      </c>
      <c r="C2987" t="s">
        <v>13</v>
      </c>
      <c r="D2987" t="s">
        <v>14</v>
      </c>
      <c r="E2987" t="s">
        <v>251</v>
      </c>
      <c r="F2987" t="s">
        <v>6</v>
      </c>
      <c r="G2987">
        <v>3.82667</v>
      </c>
      <c r="H2987">
        <v>630714.82999999996</v>
      </c>
      <c r="I2987">
        <v>3672138.02</v>
      </c>
      <c r="J2987">
        <v>-68.86</v>
      </c>
      <c r="K2987">
        <v>-68.86</v>
      </c>
      <c r="L2987">
        <v>0</v>
      </c>
      <c r="M2987">
        <v>18052624</v>
      </c>
      <c r="N2987" t="s">
        <v>27</v>
      </c>
      <c r="O2987">
        <v>24</v>
      </c>
      <c r="P2987">
        <v>32</v>
      </c>
      <c r="Q2987">
        <v>5963</v>
      </c>
    </row>
    <row r="2988" spans="1:17" x14ac:dyDescent="0.25">
      <c r="A2988" t="s">
        <v>375</v>
      </c>
      <c r="B2988" t="s">
        <v>349</v>
      </c>
      <c r="C2988" t="s">
        <v>13</v>
      </c>
      <c r="D2988" t="s">
        <v>14</v>
      </c>
      <c r="E2988" t="s">
        <v>251</v>
      </c>
      <c r="F2988" t="s">
        <v>246</v>
      </c>
      <c r="G2988">
        <v>3.6215899999999999</v>
      </c>
      <c r="H2988">
        <v>630714.82999999996</v>
      </c>
      <c r="I2988">
        <v>3672114.31</v>
      </c>
      <c r="J2988">
        <v>-68.73</v>
      </c>
      <c r="K2988">
        <v>-68.73</v>
      </c>
      <c r="L2988">
        <v>0</v>
      </c>
      <c r="M2988">
        <v>18032424</v>
      </c>
      <c r="N2988" t="s">
        <v>27</v>
      </c>
      <c r="O2988">
        <v>24</v>
      </c>
      <c r="P2988">
        <v>32</v>
      </c>
      <c r="Q2988">
        <v>5963</v>
      </c>
    </row>
    <row r="2989" spans="1:17" x14ac:dyDescent="0.25">
      <c r="A2989" t="s">
        <v>375</v>
      </c>
      <c r="B2989" t="s">
        <v>349</v>
      </c>
      <c r="C2989" t="s">
        <v>13</v>
      </c>
      <c r="D2989" t="s">
        <v>14</v>
      </c>
      <c r="E2989" t="s">
        <v>251</v>
      </c>
      <c r="F2989" t="s">
        <v>247</v>
      </c>
      <c r="G2989">
        <v>3.5050599999999998</v>
      </c>
      <c r="H2989">
        <v>630714.82999999996</v>
      </c>
      <c r="I2989">
        <v>3672138.02</v>
      </c>
      <c r="J2989">
        <v>-68.86</v>
      </c>
      <c r="K2989">
        <v>-68.86</v>
      </c>
      <c r="L2989">
        <v>0</v>
      </c>
      <c r="M2989">
        <v>18032424</v>
      </c>
      <c r="N2989" t="s">
        <v>27</v>
      </c>
      <c r="O2989">
        <v>24</v>
      </c>
      <c r="P2989">
        <v>32</v>
      </c>
      <c r="Q2989">
        <v>5963</v>
      </c>
    </row>
    <row r="2990" spans="1:17" x14ac:dyDescent="0.25">
      <c r="A2990" t="s">
        <v>375</v>
      </c>
      <c r="B2990" t="s">
        <v>349</v>
      </c>
      <c r="C2990" t="s">
        <v>13</v>
      </c>
      <c r="D2990" t="s">
        <v>14</v>
      </c>
      <c r="E2990" t="s">
        <v>251</v>
      </c>
      <c r="F2990" t="s">
        <v>248</v>
      </c>
      <c r="G2990">
        <v>3.4440300000000001</v>
      </c>
      <c r="H2990">
        <v>630714.82999999996</v>
      </c>
      <c r="I2990">
        <v>3672138.02</v>
      </c>
      <c r="J2990">
        <v>-68.86</v>
      </c>
      <c r="K2990">
        <v>-68.86</v>
      </c>
      <c r="L2990">
        <v>0</v>
      </c>
      <c r="M2990">
        <v>18052524</v>
      </c>
      <c r="N2990" t="s">
        <v>27</v>
      </c>
      <c r="O2990">
        <v>24</v>
      </c>
      <c r="P2990">
        <v>32</v>
      </c>
      <c r="Q2990">
        <v>5963</v>
      </c>
    </row>
    <row r="2991" spans="1:17" x14ac:dyDescent="0.25">
      <c r="A2991" t="s">
        <v>375</v>
      </c>
      <c r="B2991" t="s">
        <v>349</v>
      </c>
      <c r="C2991" t="s">
        <v>13</v>
      </c>
      <c r="D2991" t="s">
        <v>14</v>
      </c>
      <c r="E2991" t="s">
        <v>251</v>
      </c>
      <c r="F2991" t="s">
        <v>15</v>
      </c>
      <c r="G2991">
        <v>3.32931</v>
      </c>
      <c r="H2991">
        <v>630714.82999999996</v>
      </c>
      <c r="I2991">
        <v>3672138.02</v>
      </c>
      <c r="J2991">
        <v>-68.86</v>
      </c>
      <c r="K2991">
        <v>-68.86</v>
      </c>
      <c r="L2991">
        <v>0</v>
      </c>
      <c r="M2991">
        <v>18041624</v>
      </c>
      <c r="N2991" t="s">
        <v>27</v>
      </c>
      <c r="O2991">
        <v>24</v>
      </c>
      <c r="P2991">
        <v>32</v>
      </c>
      <c r="Q2991">
        <v>5963</v>
      </c>
    </row>
    <row r="2992" spans="1:17" x14ac:dyDescent="0.25">
      <c r="A2992" t="s">
        <v>375</v>
      </c>
      <c r="B2992" t="s">
        <v>349</v>
      </c>
      <c r="C2992" t="s">
        <v>13</v>
      </c>
      <c r="D2992" t="s">
        <v>14</v>
      </c>
      <c r="E2992" t="s">
        <v>255</v>
      </c>
      <c r="F2992" t="s">
        <v>4</v>
      </c>
      <c r="G2992">
        <v>0.35375000000000001</v>
      </c>
      <c r="H2992">
        <v>630399.73</v>
      </c>
      <c r="I2992">
        <v>3672375.09</v>
      </c>
      <c r="J2992">
        <v>-69.62</v>
      </c>
      <c r="K2992">
        <v>-69.62</v>
      </c>
      <c r="L2992">
        <v>0</v>
      </c>
      <c r="M2992">
        <v>18072824</v>
      </c>
      <c r="N2992" t="s">
        <v>27</v>
      </c>
      <c r="O2992">
        <v>24</v>
      </c>
      <c r="P2992">
        <v>32</v>
      </c>
      <c r="Q2992">
        <v>5963</v>
      </c>
    </row>
    <row r="2993" spans="1:17" x14ac:dyDescent="0.25">
      <c r="A2993" t="s">
        <v>375</v>
      </c>
      <c r="B2993" t="s">
        <v>349</v>
      </c>
      <c r="C2993" t="s">
        <v>13</v>
      </c>
      <c r="D2993" t="s">
        <v>14</v>
      </c>
      <c r="E2993" t="s">
        <v>255</v>
      </c>
      <c r="F2993" t="s">
        <v>6</v>
      </c>
      <c r="G2993">
        <v>0.34694000000000003</v>
      </c>
      <c r="H2993">
        <v>630399.73</v>
      </c>
      <c r="I2993">
        <v>3672375.09</v>
      </c>
      <c r="J2993">
        <v>-69.62</v>
      </c>
      <c r="K2993">
        <v>-69.62</v>
      </c>
      <c r="L2993">
        <v>0</v>
      </c>
      <c r="M2993">
        <v>18062324</v>
      </c>
      <c r="N2993" t="s">
        <v>27</v>
      </c>
      <c r="O2993">
        <v>24</v>
      </c>
      <c r="P2993">
        <v>32</v>
      </c>
      <c r="Q2993">
        <v>5963</v>
      </c>
    </row>
    <row r="2994" spans="1:17" x14ac:dyDescent="0.25">
      <c r="A2994" t="s">
        <v>375</v>
      </c>
      <c r="B2994" t="s">
        <v>349</v>
      </c>
      <c r="C2994" t="s">
        <v>13</v>
      </c>
      <c r="D2994" t="s">
        <v>14</v>
      </c>
      <c r="E2994" t="s">
        <v>255</v>
      </c>
      <c r="F2994" t="s">
        <v>246</v>
      </c>
      <c r="G2994">
        <v>0.32273000000000002</v>
      </c>
      <c r="H2994">
        <v>630399.73</v>
      </c>
      <c r="I2994">
        <v>3672375.09</v>
      </c>
      <c r="J2994">
        <v>-69.62</v>
      </c>
      <c r="K2994">
        <v>-69.62</v>
      </c>
      <c r="L2994">
        <v>0</v>
      </c>
      <c r="M2994">
        <v>18080724</v>
      </c>
      <c r="N2994" t="s">
        <v>27</v>
      </c>
      <c r="O2994">
        <v>24</v>
      </c>
      <c r="P2994">
        <v>32</v>
      </c>
      <c r="Q2994">
        <v>5963</v>
      </c>
    </row>
    <row r="2995" spans="1:17" x14ac:dyDescent="0.25">
      <c r="A2995" t="s">
        <v>375</v>
      </c>
      <c r="B2995" t="s">
        <v>349</v>
      </c>
      <c r="C2995" t="s">
        <v>13</v>
      </c>
      <c r="D2995" t="s">
        <v>14</v>
      </c>
      <c r="E2995" t="s">
        <v>255</v>
      </c>
      <c r="F2995" t="s">
        <v>247</v>
      </c>
      <c r="G2995">
        <v>0.29730000000000001</v>
      </c>
      <c r="H2995">
        <v>630399.73</v>
      </c>
      <c r="I2995">
        <v>3672375.09</v>
      </c>
      <c r="J2995">
        <v>-69.62</v>
      </c>
      <c r="K2995">
        <v>-69.62</v>
      </c>
      <c r="L2995">
        <v>0</v>
      </c>
      <c r="M2995">
        <v>18071724</v>
      </c>
      <c r="N2995" t="s">
        <v>27</v>
      </c>
      <c r="O2995">
        <v>24</v>
      </c>
      <c r="P2995">
        <v>32</v>
      </c>
      <c r="Q2995">
        <v>5963</v>
      </c>
    </row>
    <row r="2996" spans="1:17" x14ac:dyDescent="0.25">
      <c r="A2996" t="s">
        <v>375</v>
      </c>
      <c r="B2996" t="s">
        <v>349</v>
      </c>
      <c r="C2996" t="s">
        <v>13</v>
      </c>
      <c r="D2996" t="s">
        <v>14</v>
      </c>
      <c r="E2996" t="s">
        <v>255</v>
      </c>
      <c r="F2996" t="s">
        <v>248</v>
      </c>
      <c r="G2996">
        <v>0.26357000000000003</v>
      </c>
      <c r="H2996">
        <v>630399.73</v>
      </c>
      <c r="I2996">
        <v>3672375.09</v>
      </c>
      <c r="J2996">
        <v>-69.62</v>
      </c>
      <c r="K2996">
        <v>-69.62</v>
      </c>
      <c r="L2996">
        <v>0</v>
      </c>
      <c r="M2996">
        <v>18071824</v>
      </c>
      <c r="N2996" t="s">
        <v>27</v>
      </c>
      <c r="O2996">
        <v>24</v>
      </c>
      <c r="P2996">
        <v>32</v>
      </c>
      <c r="Q2996">
        <v>5963</v>
      </c>
    </row>
    <row r="2997" spans="1:17" x14ac:dyDescent="0.25">
      <c r="A2997" t="s">
        <v>375</v>
      </c>
      <c r="B2997" t="s">
        <v>349</v>
      </c>
      <c r="C2997" t="s">
        <v>13</v>
      </c>
      <c r="D2997" t="s">
        <v>14</v>
      </c>
      <c r="E2997" t="s">
        <v>255</v>
      </c>
      <c r="F2997" t="s">
        <v>15</v>
      </c>
      <c r="G2997">
        <v>0.24163000000000001</v>
      </c>
      <c r="H2997">
        <v>630423.97</v>
      </c>
      <c r="I2997">
        <v>3672375.09</v>
      </c>
      <c r="J2997">
        <v>-69.58</v>
      </c>
      <c r="K2997">
        <v>-69.58</v>
      </c>
      <c r="L2997">
        <v>0</v>
      </c>
      <c r="M2997">
        <v>18071824</v>
      </c>
      <c r="N2997" t="s">
        <v>27</v>
      </c>
      <c r="O2997">
        <v>24</v>
      </c>
      <c r="P2997">
        <v>32</v>
      </c>
      <c r="Q2997">
        <v>5963</v>
      </c>
    </row>
    <row r="2998" spans="1:17" x14ac:dyDescent="0.25">
      <c r="A2998" t="s">
        <v>375</v>
      </c>
      <c r="B2998" t="s">
        <v>349</v>
      </c>
      <c r="C2998" t="s">
        <v>13</v>
      </c>
      <c r="D2998" t="s">
        <v>14</v>
      </c>
      <c r="E2998" t="s">
        <v>7</v>
      </c>
      <c r="F2998" t="s">
        <v>4</v>
      </c>
      <c r="G2998">
        <v>4.3405399999999998</v>
      </c>
      <c r="H2998">
        <v>630593.64</v>
      </c>
      <c r="I2998">
        <v>3671995.77</v>
      </c>
      <c r="J2998">
        <v>-69.02</v>
      </c>
      <c r="K2998">
        <v>-69.02</v>
      </c>
      <c r="L2998">
        <v>0</v>
      </c>
      <c r="M2998">
        <v>18122824</v>
      </c>
      <c r="N2998" t="s">
        <v>27</v>
      </c>
      <c r="O2998">
        <v>24</v>
      </c>
      <c r="P2998">
        <v>32</v>
      </c>
      <c r="Q2998">
        <v>5963</v>
      </c>
    </row>
    <row r="2999" spans="1:17" x14ac:dyDescent="0.25">
      <c r="A2999" t="s">
        <v>375</v>
      </c>
      <c r="B2999" t="s">
        <v>349</v>
      </c>
      <c r="C2999" t="s">
        <v>13</v>
      </c>
      <c r="D2999" t="s">
        <v>14</v>
      </c>
      <c r="E2999" t="s">
        <v>7</v>
      </c>
      <c r="F2999" t="s">
        <v>6</v>
      </c>
      <c r="G2999">
        <v>3.83264</v>
      </c>
      <c r="H2999">
        <v>630714.82999999996</v>
      </c>
      <c r="I2999">
        <v>3672138.02</v>
      </c>
      <c r="J2999">
        <v>-68.86</v>
      </c>
      <c r="K2999">
        <v>-68.86</v>
      </c>
      <c r="L2999">
        <v>0</v>
      </c>
      <c r="M2999">
        <v>18052624</v>
      </c>
      <c r="N2999" t="s">
        <v>27</v>
      </c>
      <c r="O2999">
        <v>24</v>
      </c>
      <c r="P2999">
        <v>32</v>
      </c>
      <c r="Q2999">
        <v>5963</v>
      </c>
    </row>
    <row r="3000" spans="1:17" x14ac:dyDescent="0.25">
      <c r="A3000" t="s">
        <v>375</v>
      </c>
      <c r="B3000" t="s">
        <v>349</v>
      </c>
      <c r="C3000" t="s">
        <v>13</v>
      </c>
      <c r="D3000" t="s">
        <v>14</v>
      </c>
      <c r="E3000" t="s">
        <v>7</v>
      </c>
      <c r="F3000" t="s">
        <v>246</v>
      </c>
      <c r="G3000">
        <v>3.6259700000000001</v>
      </c>
      <c r="H3000">
        <v>630714.82999999996</v>
      </c>
      <c r="I3000">
        <v>3672114.31</v>
      </c>
      <c r="J3000">
        <v>-68.73</v>
      </c>
      <c r="K3000">
        <v>-68.73</v>
      </c>
      <c r="L3000">
        <v>0</v>
      </c>
      <c r="M3000">
        <v>18032424</v>
      </c>
      <c r="N3000" t="s">
        <v>27</v>
      </c>
      <c r="O3000">
        <v>24</v>
      </c>
      <c r="P3000">
        <v>32</v>
      </c>
      <c r="Q3000">
        <v>5963</v>
      </c>
    </row>
    <row r="3001" spans="1:17" x14ac:dyDescent="0.25">
      <c r="A3001" t="s">
        <v>375</v>
      </c>
      <c r="B3001" t="s">
        <v>349</v>
      </c>
      <c r="C3001" t="s">
        <v>13</v>
      </c>
      <c r="D3001" t="s">
        <v>14</v>
      </c>
      <c r="E3001" t="s">
        <v>7</v>
      </c>
      <c r="F3001" t="s">
        <v>247</v>
      </c>
      <c r="G3001">
        <v>3.5193500000000002</v>
      </c>
      <c r="H3001">
        <v>630714.82999999996</v>
      </c>
      <c r="I3001">
        <v>3672138.02</v>
      </c>
      <c r="J3001">
        <v>-68.86</v>
      </c>
      <c r="K3001">
        <v>-68.86</v>
      </c>
      <c r="L3001">
        <v>0</v>
      </c>
      <c r="M3001">
        <v>18032424</v>
      </c>
      <c r="N3001" t="s">
        <v>27</v>
      </c>
      <c r="O3001">
        <v>24</v>
      </c>
      <c r="P3001">
        <v>32</v>
      </c>
      <c r="Q3001">
        <v>5963</v>
      </c>
    </row>
    <row r="3002" spans="1:17" x14ac:dyDescent="0.25">
      <c r="A3002" t="s">
        <v>375</v>
      </c>
      <c r="B3002" t="s">
        <v>349</v>
      </c>
      <c r="C3002" t="s">
        <v>13</v>
      </c>
      <c r="D3002" t="s">
        <v>14</v>
      </c>
      <c r="E3002" t="s">
        <v>7</v>
      </c>
      <c r="F3002" t="s">
        <v>248</v>
      </c>
      <c r="G3002">
        <v>3.4528300000000001</v>
      </c>
      <c r="H3002">
        <v>630714.82999999996</v>
      </c>
      <c r="I3002">
        <v>3672138.02</v>
      </c>
      <c r="J3002">
        <v>-68.86</v>
      </c>
      <c r="K3002">
        <v>-68.86</v>
      </c>
      <c r="L3002">
        <v>0</v>
      </c>
      <c r="M3002">
        <v>18052524</v>
      </c>
      <c r="N3002" t="s">
        <v>27</v>
      </c>
      <c r="O3002">
        <v>24</v>
      </c>
      <c r="P3002">
        <v>32</v>
      </c>
      <c r="Q3002">
        <v>5963</v>
      </c>
    </row>
    <row r="3003" spans="1:17" x14ac:dyDescent="0.25">
      <c r="A3003" t="s">
        <v>375</v>
      </c>
      <c r="B3003" t="s">
        <v>349</v>
      </c>
      <c r="C3003" t="s">
        <v>13</v>
      </c>
      <c r="D3003" t="s">
        <v>14</v>
      </c>
      <c r="E3003" t="s">
        <v>7</v>
      </c>
      <c r="F3003" t="s">
        <v>15</v>
      </c>
      <c r="G3003">
        <v>3.3371</v>
      </c>
      <c r="H3003">
        <v>630714.82999999996</v>
      </c>
      <c r="I3003">
        <v>3672138.02</v>
      </c>
      <c r="J3003">
        <v>-68.86</v>
      </c>
      <c r="K3003">
        <v>-68.86</v>
      </c>
      <c r="L3003">
        <v>0</v>
      </c>
      <c r="M3003">
        <v>18041624</v>
      </c>
      <c r="N3003" t="s">
        <v>27</v>
      </c>
      <c r="O3003">
        <v>24</v>
      </c>
      <c r="P3003">
        <v>32</v>
      </c>
      <c r="Q3003">
        <v>5963</v>
      </c>
    </row>
    <row r="3004" spans="1:17" x14ac:dyDescent="0.25">
      <c r="A3004" t="s">
        <v>375</v>
      </c>
      <c r="B3004" t="s">
        <v>349</v>
      </c>
      <c r="C3004" t="s">
        <v>13</v>
      </c>
      <c r="D3004" t="s">
        <v>14</v>
      </c>
      <c r="E3004" t="s">
        <v>252</v>
      </c>
      <c r="F3004" t="s">
        <v>4</v>
      </c>
      <c r="G3004">
        <v>0.14829999999999999</v>
      </c>
      <c r="H3004">
        <v>630423.97</v>
      </c>
      <c r="I3004">
        <v>3672375.09</v>
      </c>
      <c r="J3004">
        <v>-69.58</v>
      </c>
      <c r="K3004">
        <v>-69.58</v>
      </c>
      <c r="L3004">
        <v>0</v>
      </c>
      <c r="M3004">
        <v>18072824</v>
      </c>
      <c r="N3004" t="s">
        <v>27</v>
      </c>
      <c r="O3004">
        <v>24</v>
      </c>
      <c r="P3004">
        <v>32</v>
      </c>
      <c r="Q3004">
        <v>5963</v>
      </c>
    </row>
    <row r="3005" spans="1:17" x14ac:dyDescent="0.25">
      <c r="A3005" t="s">
        <v>375</v>
      </c>
      <c r="B3005" t="s">
        <v>349</v>
      </c>
      <c r="C3005" t="s">
        <v>13</v>
      </c>
      <c r="D3005" t="s">
        <v>14</v>
      </c>
      <c r="E3005" t="s">
        <v>252</v>
      </c>
      <c r="F3005" t="s">
        <v>6</v>
      </c>
      <c r="G3005">
        <v>0.14013999999999999</v>
      </c>
      <c r="H3005">
        <v>630423.97</v>
      </c>
      <c r="I3005">
        <v>3672375.09</v>
      </c>
      <c r="J3005">
        <v>-69.58</v>
      </c>
      <c r="K3005">
        <v>-69.58</v>
      </c>
      <c r="L3005">
        <v>0</v>
      </c>
      <c r="M3005">
        <v>18062324</v>
      </c>
      <c r="N3005" t="s">
        <v>27</v>
      </c>
      <c r="O3005">
        <v>24</v>
      </c>
      <c r="P3005">
        <v>32</v>
      </c>
      <c r="Q3005">
        <v>5963</v>
      </c>
    </row>
    <row r="3006" spans="1:17" x14ac:dyDescent="0.25">
      <c r="A3006" t="s">
        <v>375</v>
      </c>
      <c r="B3006" t="s">
        <v>349</v>
      </c>
      <c r="C3006" t="s">
        <v>13</v>
      </c>
      <c r="D3006" t="s">
        <v>14</v>
      </c>
      <c r="E3006" t="s">
        <v>252</v>
      </c>
      <c r="F3006" t="s">
        <v>246</v>
      </c>
      <c r="G3006">
        <v>0.12046</v>
      </c>
      <c r="H3006">
        <v>630423.97</v>
      </c>
      <c r="I3006">
        <v>3672375.09</v>
      </c>
      <c r="J3006">
        <v>-69.58</v>
      </c>
      <c r="K3006">
        <v>-69.58</v>
      </c>
      <c r="L3006">
        <v>0</v>
      </c>
      <c r="M3006">
        <v>18080724</v>
      </c>
      <c r="N3006" t="s">
        <v>27</v>
      </c>
      <c r="O3006">
        <v>24</v>
      </c>
      <c r="P3006">
        <v>32</v>
      </c>
      <c r="Q3006">
        <v>5963</v>
      </c>
    </row>
    <row r="3007" spans="1:17" x14ac:dyDescent="0.25">
      <c r="A3007" t="s">
        <v>375</v>
      </c>
      <c r="B3007" t="s">
        <v>349</v>
      </c>
      <c r="C3007" t="s">
        <v>13</v>
      </c>
      <c r="D3007" t="s">
        <v>14</v>
      </c>
      <c r="E3007" t="s">
        <v>252</v>
      </c>
      <c r="F3007" t="s">
        <v>247</v>
      </c>
      <c r="G3007">
        <v>0.11781</v>
      </c>
      <c r="H3007">
        <v>630399.73</v>
      </c>
      <c r="I3007">
        <v>3672375.09</v>
      </c>
      <c r="J3007">
        <v>-69.62</v>
      </c>
      <c r="K3007">
        <v>-69.62</v>
      </c>
      <c r="L3007">
        <v>0</v>
      </c>
      <c r="M3007">
        <v>18080724</v>
      </c>
      <c r="N3007" t="s">
        <v>27</v>
      </c>
      <c r="O3007">
        <v>24</v>
      </c>
      <c r="P3007">
        <v>32</v>
      </c>
      <c r="Q3007">
        <v>5963</v>
      </c>
    </row>
    <row r="3008" spans="1:17" x14ac:dyDescent="0.25">
      <c r="A3008" t="s">
        <v>375</v>
      </c>
      <c r="B3008" t="s">
        <v>349</v>
      </c>
      <c r="C3008" t="s">
        <v>13</v>
      </c>
      <c r="D3008" t="s">
        <v>14</v>
      </c>
      <c r="E3008" t="s">
        <v>252</v>
      </c>
      <c r="F3008" t="s">
        <v>248</v>
      </c>
      <c r="G3008">
        <v>0.10593</v>
      </c>
      <c r="H3008">
        <v>630423.97</v>
      </c>
      <c r="I3008">
        <v>3672375.09</v>
      </c>
      <c r="J3008">
        <v>-69.58</v>
      </c>
      <c r="K3008">
        <v>-69.58</v>
      </c>
      <c r="L3008">
        <v>0</v>
      </c>
      <c r="M3008">
        <v>18071824</v>
      </c>
      <c r="N3008" t="s">
        <v>27</v>
      </c>
      <c r="O3008">
        <v>24</v>
      </c>
      <c r="P3008">
        <v>32</v>
      </c>
      <c r="Q3008">
        <v>5963</v>
      </c>
    </row>
    <row r="3009" spans="1:17" x14ac:dyDescent="0.25">
      <c r="A3009" t="s">
        <v>375</v>
      </c>
      <c r="B3009" t="s">
        <v>349</v>
      </c>
      <c r="C3009" t="s">
        <v>13</v>
      </c>
      <c r="D3009" t="s">
        <v>14</v>
      </c>
      <c r="E3009" t="s">
        <v>252</v>
      </c>
      <c r="F3009" t="s">
        <v>15</v>
      </c>
      <c r="G3009">
        <v>0.10462</v>
      </c>
      <c r="H3009">
        <v>630423.97</v>
      </c>
      <c r="I3009">
        <v>3672375.09</v>
      </c>
      <c r="J3009">
        <v>-69.58</v>
      </c>
      <c r="K3009">
        <v>-69.58</v>
      </c>
      <c r="L3009">
        <v>0</v>
      </c>
      <c r="M3009">
        <v>18071724</v>
      </c>
      <c r="N3009" t="s">
        <v>27</v>
      </c>
      <c r="O3009">
        <v>24</v>
      </c>
      <c r="P3009">
        <v>32</v>
      </c>
      <c r="Q3009">
        <v>5963</v>
      </c>
    </row>
    <row r="3010" spans="1:17" x14ac:dyDescent="0.25">
      <c r="A3010" t="s">
        <v>375</v>
      </c>
      <c r="B3010" t="s">
        <v>349</v>
      </c>
      <c r="C3010" t="s">
        <v>13</v>
      </c>
      <c r="D3010" t="s">
        <v>14</v>
      </c>
      <c r="E3010" t="s">
        <v>253</v>
      </c>
      <c r="F3010" t="s">
        <v>4</v>
      </c>
      <c r="G3010">
        <v>9.7729999999999997E-2</v>
      </c>
      <c r="H3010">
        <v>630399.73</v>
      </c>
      <c r="I3010">
        <v>3672375.09</v>
      </c>
      <c r="J3010">
        <v>-69.62</v>
      </c>
      <c r="K3010">
        <v>-69.62</v>
      </c>
      <c r="L3010">
        <v>0</v>
      </c>
      <c r="M3010">
        <v>18072824</v>
      </c>
      <c r="N3010" t="s">
        <v>27</v>
      </c>
      <c r="O3010">
        <v>24</v>
      </c>
      <c r="P3010">
        <v>32</v>
      </c>
      <c r="Q3010">
        <v>5963</v>
      </c>
    </row>
    <row r="3011" spans="1:17" x14ac:dyDescent="0.25">
      <c r="A3011" t="s">
        <v>375</v>
      </c>
      <c r="B3011" t="s">
        <v>349</v>
      </c>
      <c r="C3011" t="s">
        <v>13</v>
      </c>
      <c r="D3011" t="s">
        <v>14</v>
      </c>
      <c r="E3011" t="s">
        <v>253</v>
      </c>
      <c r="F3011" t="s">
        <v>6</v>
      </c>
      <c r="G3011">
        <v>9.6640000000000004E-2</v>
      </c>
      <c r="H3011">
        <v>630399.73</v>
      </c>
      <c r="I3011">
        <v>3672375.09</v>
      </c>
      <c r="J3011">
        <v>-69.62</v>
      </c>
      <c r="K3011">
        <v>-69.62</v>
      </c>
      <c r="L3011">
        <v>0</v>
      </c>
      <c r="M3011">
        <v>18080724</v>
      </c>
      <c r="N3011" t="s">
        <v>27</v>
      </c>
      <c r="O3011">
        <v>24</v>
      </c>
      <c r="P3011">
        <v>32</v>
      </c>
      <c r="Q3011">
        <v>5963</v>
      </c>
    </row>
    <row r="3012" spans="1:17" x14ac:dyDescent="0.25">
      <c r="A3012" t="s">
        <v>375</v>
      </c>
      <c r="B3012" t="s">
        <v>349</v>
      </c>
      <c r="C3012" t="s">
        <v>13</v>
      </c>
      <c r="D3012" t="s">
        <v>14</v>
      </c>
      <c r="E3012" t="s">
        <v>253</v>
      </c>
      <c r="F3012" t="s">
        <v>246</v>
      </c>
      <c r="G3012">
        <v>8.7429999999999994E-2</v>
      </c>
      <c r="H3012">
        <v>630399.73</v>
      </c>
      <c r="I3012">
        <v>3672375.09</v>
      </c>
      <c r="J3012">
        <v>-69.62</v>
      </c>
      <c r="K3012">
        <v>-69.62</v>
      </c>
      <c r="L3012">
        <v>0</v>
      </c>
      <c r="M3012">
        <v>18062324</v>
      </c>
      <c r="N3012" t="s">
        <v>27</v>
      </c>
      <c r="O3012">
        <v>24</v>
      </c>
      <c r="P3012">
        <v>32</v>
      </c>
      <c r="Q3012">
        <v>5963</v>
      </c>
    </row>
    <row r="3013" spans="1:17" x14ac:dyDescent="0.25">
      <c r="A3013" t="s">
        <v>375</v>
      </c>
      <c r="B3013" t="s">
        <v>349</v>
      </c>
      <c r="C3013" t="s">
        <v>13</v>
      </c>
      <c r="D3013" t="s">
        <v>14</v>
      </c>
      <c r="E3013" t="s">
        <v>253</v>
      </c>
      <c r="F3013" t="s">
        <v>247</v>
      </c>
      <c r="G3013">
        <v>7.6280000000000001E-2</v>
      </c>
      <c r="H3013">
        <v>630399.73</v>
      </c>
      <c r="I3013">
        <v>3672375.09</v>
      </c>
      <c r="J3013">
        <v>-69.62</v>
      </c>
      <c r="K3013">
        <v>-69.62</v>
      </c>
      <c r="L3013">
        <v>0</v>
      </c>
      <c r="M3013">
        <v>18071724</v>
      </c>
      <c r="N3013" t="s">
        <v>27</v>
      </c>
      <c r="O3013">
        <v>24</v>
      </c>
      <c r="P3013">
        <v>32</v>
      </c>
      <c r="Q3013">
        <v>5963</v>
      </c>
    </row>
    <row r="3014" spans="1:17" x14ac:dyDescent="0.25">
      <c r="A3014" t="s">
        <v>375</v>
      </c>
      <c r="B3014" t="s">
        <v>349</v>
      </c>
      <c r="C3014" t="s">
        <v>13</v>
      </c>
      <c r="D3014" t="s">
        <v>14</v>
      </c>
      <c r="E3014" t="s">
        <v>253</v>
      </c>
      <c r="F3014" t="s">
        <v>248</v>
      </c>
      <c r="G3014">
        <v>7.1550000000000002E-2</v>
      </c>
      <c r="H3014">
        <v>630399.73</v>
      </c>
      <c r="I3014">
        <v>3672375.09</v>
      </c>
      <c r="J3014">
        <v>-69.62</v>
      </c>
      <c r="K3014">
        <v>-69.62</v>
      </c>
      <c r="L3014">
        <v>0</v>
      </c>
      <c r="M3014">
        <v>18071824</v>
      </c>
      <c r="N3014" t="s">
        <v>27</v>
      </c>
      <c r="O3014">
        <v>24</v>
      </c>
      <c r="P3014">
        <v>32</v>
      </c>
      <c r="Q3014">
        <v>5963</v>
      </c>
    </row>
    <row r="3015" spans="1:17" x14ac:dyDescent="0.25">
      <c r="A3015" t="s">
        <v>375</v>
      </c>
      <c r="B3015" t="s">
        <v>349</v>
      </c>
      <c r="C3015" t="s">
        <v>13</v>
      </c>
      <c r="D3015" t="s">
        <v>14</v>
      </c>
      <c r="E3015" t="s">
        <v>253</v>
      </c>
      <c r="F3015" t="s">
        <v>15</v>
      </c>
      <c r="G3015">
        <v>6.2899999999999998E-2</v>
      </c>
      <c r="H3015">
        <v>630714.82999999996</v>
      </c>
      <c r="I3015">
        <v>3672280.26</v>
      </c>
      <c r="J3015">
        <v>-68.94</v>
      </c>
      <c r="K3015">
        <v>-68.94</v>
      </c>
      <c r="L3015">
        <v>0</v>
      </c>
      <c r="M3015">
        <v>18041624</v>
      </c>
      <c r="N3015" t="s">
        <v>27</v>
      </c>
      <c r="O3015">
        <v>24</v>
      </c>
      <c r="P3015">
        <v>32</v>
      </c>
      <c r="Q3015">
        <v>5963</v>
      </c>
    </row>
    <row r="3016" spans="1:17" x14ac:dyDescent="0.25">
      <c r="A3016" t="s">
        <v>375</v>
      </c>
      <c r="B3016" t="s">
        <v>349</v>
      </c>
      <c r="C3016" t="s">
        <v>13</v>
      </c>
      <c r="D3016" t="s">
        <v>14</v>
      </c>
      <c r="E3016" t="s">
        <v>254</v>
      </c>
      <c r="F3016" t="s">
        <v>4</v>
      </c>
      <c r="G3016">
        <v>0.11583</v>
      </c>
      <c r="H3016">
        <v>630399.73</v>
      </c>
      <c r="I3016">
        <v>3672375.09</v>
      </c>
      <c r="J3016">
        <v>-69.62</v>
      </c>
      <c r="K3016">
        <v>-69.62</v>
      </c>
      <c r="L3016">
        <v>0</v>
      </c>
      <c r="M3016">
        <v>18072824</v>
      </c>
      <c r="N3016" t="s">
        <v>27</v>
      </c>
      <c r="O3016">
        <v>24</v>
      </c>
      <c r="P3016">
        <v>32</v>
      </c>
      <c r="Q3016">
        <v>5963</v>
      </c>
    </row>
    <row r="3017" spans="1:17" x14ac:dyDescent="0.25">
      <c r="A3017" t="s">
        <v>375</v>
      </c>
      <c r="B3017" t="s">
        <v>349</v>
      </c>
      <c r="C3017" t="s">
        <v>13</v>
      </c>
      <c r="D3017" t="s">
        <v>14</v>
      </c>
      <c r="E3017" t="s">
        <v>254</v>
      </c>
      <c r="F3017" t="s">
        <v>6</v>
      </c>
      <c r="G3017">
        <v>0.10585</v>
      </c>
      <c r="H3017">
        <v>630399.73</v>
      </c>
      <c r="I3017">
        <v>3672375.09</v>
      </c>
      <c r="J3017">
        <v>-69.62</v>
      </c>
      <c r="K3017">
        <v>-69.62</v>
      </c>
      <c r="L3017">
        <v>0</v>
      </c>
      <c r="M3017">
        <v>18062324</v>
      </c>
      <c r="N3017" t="s">
        <v>27</v>
      </c>
      <c r="O3017">
        <v>24</v>
      </c>
      <c r="P3017">
        <v>32</v>
      </c>
      <c r="Q3017">
        <v>5963</v>
      </c>
    </row>
    <row r="3018" spans="1:17" x14ac:dyDescent="0.25">
      <c r="A3018" t="s">
        <v>375</v>
      </c>
      <c r="B3018" t="s">
        <v>349</v>
      </c>
      <c r="C3018" t="s">
        <v>13</v>
      </c>
      <c r="D3018" t="s">
        <v>14</v>
      </c>
      <c r="E3018" t="s">
        <v>254</v>
      </c>
      <c r="F3018" t="s">
        <v>246</v>
      </c>
      <c r="G3018">
        <v>9.6549999999999997E-2</v>
      </c>
      <c r="H3018">
        <v>630399.73</v>
      </c>
      <c r="I3018">
        <v>3672375.09</v>
      </c>
      <c r="J3018">
        <v>-69.62</v>
      </c>
      <c r="K3018">
        <v>-69.62</v>
      </c>
      <c r="L3018">
        <v>0</v>
      </c>
      <c r="M3018">
        <v>18080724</v>
      </c>
      <c r="N3018" t="s">
        <v>27</v>
      </c>
      <c r="O3018">
        <v>24</v>
      </c>
      <c r="P3018">
        <v>32</v>
      </c>
      <c r="Q3018">
        <v>5963</v>
      </c>
    </row>
    <row r="3019" spans="1:17" x14ac:dyDescent="0.25">
      <c r="A3019" t="s">
        <v>375</v>
      </c>
      <c r="B3019" t="s">
        <v>349</v>
      </c>
      <c r="C3019" t="s">
        <v>13</v>
      </c>
      <c r="D3019" t="s">
        <v>14</v>
      </c>
      <c r="E3019" t="s">
        <v>254</v>
      </c>
      <c r="F3019" t="s">
        <v>247</v>
      </c>
      <c r="G3019">
        <v>9.0429999999999996E-2</v>
      </c>
      <c r="H3019">
        <v>630375.49</v>
      </c>
      <c r="I3019">
        <v>3672375.09</v>
      </c>
      <c r="J3019">
        <v>-69.680000000000007</v>
      </c>
      <c r="K3019">
        <v>-69.680000000000007</v>
      </c>
      <c r="L3019">
        <v>0</v>
      </c>
      <c r="M3019">
        <v>18080724</v>
      </c>
      <c r="N3019" t="s">
        <v>27</v>
      </c>
      <c r="O3019">
        <v>24</v>
      </c>
      <c r="P3019">
        <v>32</v>
      </c>
      <c r="Q3019">
        <v>5963</v>
      </c>
    </row>
    <row r="3020" spans="1:17" x14ac:dyDescent="0.25">
      <c r="A3020" t="s">
        <v>375</v>
      </c>
      <c r="B3020" t="s">
        <v>349</v>
      </c>
      <c r="C3020" t="s">
        <v>13</v>
      </c>
      <c r="D3020" t="s">
        <v>14</v>
      </c>
      <c r="E3020" t="s">
        <v>254</v>
      </c>
      <c r="F3020" t="s">
        <v>248</v>
      </c>
      <c r="G3020">
        <v>8.1879999999999994E-2</v>
      </c>
      <c r="H3020">
        <v>630399.73</v>
      </c>
      <c r="I3020">
        <v>3672375.09</v>
      </c>
      <c r="J3020">
        <v>-69.62</v>
      </c>
      <c r="K3020">
        <v>-69.62</v>
      </c>
      <c r="L3020">
        <v>0</v>
      </c>
      <c r="M3020">
        <v>18071824</v>
      </c>
      <c r="N3020" t="s">
        <v>27</v>
      </c>
      <c r="O3020">
        <v>24</v>
      </c>
      <c r="P3020">
        <v>32</v>
      </c>
      <c r="Q3020">
        <v>5963</v>
      </c>
    </row>
    <row r="3021" spans="1:17" x14ac:dyDescent="0.25">
      <c r="A3021" t="s">
        <v>375</v>
      </c>
      <c r="B3021" t="s">
        <v>349</v>
      </c>
      <c r="C3021" t="s">
        <v>13</v>
      </c>
      <c r="D3021" t="s">
        <v>14</v>
      </c>
      <c r="E3021" t="s">
        <v>254</v>
      </c>
      <c r="F3021" t="s">
        <v>15</v>
      </c>
      <c r="G3021">
        <v>7.4740000000000001E-2</v>
      </c>
      <c r="H3021">
        <v>630399.73</v>
      </c>
      <c r="I3021">
        <v>3672375.09</v>
      </c>
      <c r="J3021">
        <v>-69.62</v>
      </c>
      <c r="K3021">
        <v>-69.62</v>
      </c>
      <c r="L3021">
        <v>0</v>
      </c>
      <c r="M3021">
        <v>18080924</v>
      </c>
      <c r="N3021" t="s">
        <v>27</v>
      </c>
      <c r="O3021">
        <v>24</v>
      </c>
      <c r="P3021">
        <v>32</v>
      </c>
      <c r="Q3021">
        <v>5963</v>
      </c>
    </row>
    <row r="3022" spans="1:17" x14ac:dyDescent="0.25">
      <c r="A3022" t="s">
        <v>375</v>
      </c>
      <c r="B3022" t="s">
        <v>349</v>
      </c>
      <c r="C3022" t="s">
        <v>13</v>
      </c>
      <c r="D3022" t="s">
        <v>14</v>
      </c>
      <c r="E3022" t="s">
        <v>256</v>
      </c>
      <c r="F3022" t="s">
        <v>4</v>
      </c>
      <c r="G3022">
        <v>3.9480000000000001E-2</v>
      </c>
      <c r="H3022">
        <v>630714.82999999996</v>
      </c>
      <c r="I3022">
        <v>3672232.85</v>
      </c>
      <c r="J3022">
        <v>-68.91</v>
      </c>
      <c r="K3022">
        <v>-68.91</v>
      </c>
      <c r="L3022">
        <v>0</v>
      </c>
      <c r="M3022">
        <v>18050224</v>
      </c>
      <c r="N3022" t="s">
        <v>27</v>
      </c>
      <c r="O3022">
        <v>24</v>
      </c>
      <c r="P3022">
        <v>32</v>
      </c>
      <c r="Q3022">
        <v>5963</v>
      </c>
    </row>
    <row r="3023" spans="1:17" x14ac:dyDescent="0.25">
      <c r="A3023" t="s">
        <v>375</v>
      </c>
      <c r="B3023" t="s">
        <v>349</v>
      </c>
      <c r="C3023" t="s">
        <v>13</v>
      </c>
      <c r="D3023" t="s">
        <v>14</v>
      </c>
      <c r="E3023" t="s">
        <v>256</v>
      </c>
      <c r="F3023" t="s">
        <v>6</v>
      </c>
      <c r="G3023">
        <v>3.3239999999999999E-2</v>
      </c>
      <c r="H3023">
        <v>630714.82999999996</v>
      </c>
      <c r="I3023">
        <v>3672209.14</v>
      </c>
      <c r="J3023">
        <v>-68.89</v>
      </c>
      <c r="K3023">
        <v>-68.89</v>
      </c>
      <c r="L3023">
        <v>0</v>
      </c>
      <c r="M3023">
        <v>18043024</v>
      </c>
      <c r="N3023" t="s">
        <v>27</v>
      </c>
      <c r="O3023">
        <v>24</v>
      </c>
      <c r="P3023">
        <v>32</v>
      </c>
      <c r="Q3023">
        <v>5963</v>
      </c>
    </row>
    <row r="3024" spans="1:17" x14ac:dyDescent="0.25">
      <c r="A3024" t="s">
        <v>375</v>
      </c>
      <c r="B3024" t="s">
        <v>349</v>
      </c>
      <c r="C3024" t="s">
        <v>13</v>
      </c>
      <c r="D3024" t="s">
        <v>14</v>
      </c>
      <c r="E3024" t="s">
        <v>256</v>
      </c>
      <c r="F3024" t="s">
        <v>246</v>
      </c>
      <c r="G3024">
        <v>3.1789999999999999E-2</v>
      </c>
      <c r="H3024">
        <v>630714.82999999996</v>
      </c>
      <c r="I3024">
        <v>3672209.14</v>
      </c>
      <c r="J3024">
        <v>-68.89</v>
      </c>
      <c r="K3024">
        <v>-68.89</v>
      </c>
      <c r="L3024">
        <v>0</v>
      </c>
      <c r="M3024">
        <v>18050124</v>
      </c>
      <c r="N3024" t="s">
        <v>27</v>
      </c>
      <c r="O3024">
        <v>24</v>
      </c>
      <c r="P3024">
        <v>32</v>
      </c>
      <c r="Q3024">
        <v>5963</v>
      </c>
    </row>
    <row r="3025" spans="1:17" x14ac:dyDescent="0.25">
      <c r="A3025" t="s">
        <v>375</v>
      </c>
      <c r="B3025" t="s">
        <v>349</v>
      </c>
      <c r="C3025" t="s">
        <v>13</v>
      </c>
      <c r="D3025" t="s">
        <v>14</v>
      </c>
      <c r="E3025" t="s">
        <v>256</v>
      </c>
      <c r="F3025" t="s">
        <v>247</v>
      </c>
      <c r="G3025">
        <v>3.0839999999999999E-2</v>
      </c>
      <c r="H3025">
        <v>630714.82999999996</v>
      </c>
      <c r="I3025">
        <v>3672209.14</v>
      </c>
      <c r="J3025">
        <v>-68.89</v>
      </c>
      <c r="K3025">
        <v>-68.89</v>
      </c>
      <c r="L3025">
        <v>0</v>
      </c>
      <c r="M3025">
        <v>18051324</v>
      </c>
      <c r="N3025" t="s">
        <v>27</v>
      </c>
      <c r="O3025">
        <v>24</v>
      </c>
      <c r="P3025">
        <v>32</v>
      </c>
      <c r="Q3025">
        <v>5963</v>
      </c>
    </row>
    <row r="3026" spans="1:17" x14ac:dyDescent="0.25">
      <c r="A3026" t="s">
        <v>375</v>
      </c>
      <c r="B3026" t="s">
        <v>349</v>
      </c>
      <c r="C3026" t="s">
        <v>13</v>
      </c>
      <c r="D3026" t="s">
        <v>14</v>
      </c>
      <c r="E3026" t="s">
        <v>256</v>
      </c>
      <c r="F3026" t="s">
        <v>248</v>
      </c>
      <c r="G3026">
        <v>3.0169999999999999E-2</v>
      </c>
      <c r="H3026">
        <v>630714.82999999996</v>
      </c>
      <c r="I3026">
        <v>3672232.85</v>
      </c>
      <c r="J3026">
        <v>-68.91</v>
      </c>
      <c r="K3026">
        <v>-68.91</v>
      </c>
      <c r="L3026">
        <v>0</v>
      </c>
      <c r="M3026">
        <v>18050124</v>
      </c>
      <c r="N3026" t="s">
        <v>27</v>
      </c>
      <c r="O3026">
        <v>24</v>
      </c>
      <c r="P3026">
        <v>32</v>
      </c>
      <c r="Q3026">
        <v>5963</v>
      </c>
    </row>
    <row r="3027" spans="1:17" x14ac:dyDescent="0.25">
      <c r="A3027" t="s">
        <v>375</v>
      </c>
      <c r="B3027" t="s">
        <v>349</v>
      </c>
      <c r="C3027" t="s">
        <v>13</v>
      </c>
      <c r="D3027" t="s">
        <v>14</v>
      </c>
      <c r="E3027" t="s">
        <v>256</v>
      </c>
      <c r="F3027" t="s">
        <v>15</v>
      </c>
      <c r="G3027">
        <v>2.9739999999999999E-2</v>
      </c>
      <c r="H3027">
        <v>630714.82999999996</v>
      </c>
      <c r="I3027">
        <v>3672232.85</v>
      </c>
      <c r="J3027">
        <v>-68.91</v>
      </c>
      <c r="K3027">
        <v>-68.91</v>
      </c>
      <c r="L3027">
        <v>0</v>
      </c>
      <c r="M3027">
        <v>18061724</v>
      </c>
      <c r="N3027" t="s">
        <v>27</v>
      </c>
      <c r="O3027">
        <v>24</v>
      </c>
      <c r="P3027">
        <v>32</v>
      </c>
      <c r="Q3027">
        <v>5963</v>
      </c>
    </row>
    <row r="3028" spans="1:17" x14ac:dyDescent="0.25">
      <c r="A3028" t="s">
        <v>375</v>
      </c>
      <c r="B3028" t="s">
        <v>349</v>
      </c>
      <c r="C3028" t="s">
        <v>13</v>
      </c>
      <c r="D3028" t="s">
        <v>14</v>
      </c>
      <c r="E3028" t="s">
        <v>125</v>
      </c>
      <c r="F3028" t="s">
        <v>4</v>
      </c>
      <c r="G3028">
        <v>0.36097000000000001</v>
      </c>
      <c r="H3028">
        <v>630714.82999999996</v>
      </c>
      <c r="I3028">
        <v>3672209.14</v>
      </c>
      <c r="J3028">
        <v>-68.89</v>
      </c>
      <c r="K3028">
        <v>-68.89</v>
      </c>
      <c r="L3028">
        <v>0</v>
      </c>
      <c r="M3028">
        <v>18050124</v>
      </c>
      <c r="N3028" t="s">
        <v>27</v>
      </c>
      <c r="O3028">
        <v>24</v>
      </c>
      <c r="P3028">
        <v>32</v>
      </c>
      <c r="Q3028">
        <v>5963</v>
      </c>
    </row>
    <row r="3029" spans="1:17" x14ac:dyDescent="0.25">
      <c r="A3029" t="s">
        <v>375</v>
      </c>
      <c r="B3029" t="s">
        <v>349</v>
      </c>
      <c r="C3029" t="s">
        <v>13</v>
      </c>
      <c r="D3029" t="s">
        <v>14</v>
      </c>
      <c r="E3029" t="s">
        <v>125</v>
      </c>
      <c r="F3029" t="s">
        <v>6</v>
      </c>
      <c r="G3029">
        <v>0.33345999999999998</v>
      </c>
      <c r="H3029">
        <v>630714.82999999996</v>
      </c>
      <c r="I3029">
        <v>3672185.43</v>
      </c>
      <c r="J3029">
        <v>-68.89</v>
      </c>
      <c r="K3029">
        <v>-68.89</v>
      </c>
      <c r="L3029">
        <v>0</v>
      </c>
      <c r="M3029">
        <v>18032424</v>
      </c>
      <c r="N3029" t="s">
        <v>27</v>
      </c>
      <c r="O3029">
        <v>24</v>
      </c>
      <c r="P3029">
        <v>32</v>
      </c>
      <c r="Q3029">
        <v>5963</v>
      </c>
    </row>
    <row r="3030" spans="1:17" x14ac:dyDescent="0.25">
      <c r="A3030" t="s">
        <v>375</v>
      </c>
      <c r="B3030" t="s">
        <v>349</v>
      </c>
      <c r="C3030" t="s">
        <v>13</v>
      </c>
      <c r="D3030" t="s">
        <v>14</v>
      </c>
      <c r="E3030" t="s">
        <v>125</v>
      </c>
      <c r="F3030" t="s">
        <v>246</v>
      </c>
      <c r="G3030">
        <v>0.30537999999999998</v>
      </c>
      <c r="H3030">
        <v>630714.82999999996</v>
      </c>
      <c r="I3030">
        <v>3672209.14</v>
      </c>
      <c r="J3030">
        <v>-68.89</v>
      </c>
      <c r="K3030">
        <v>-68.89</v>
      </c>
      <c r="L3030">
        <v>0</v>
      </c>
      <c r="M3030">
        <v>18052624</v>
      </c>
      <c r="N3030" t="s">
        <v>27</v>
      </c>
      <c r="O3030">
        <v>24</v>
      </c>
      <c r="P3030">
        <v>32</v>
      </c>
      <c r="Q3030">
        <v>5963</v>
      </c>
    </row>
    <row r="3031" spans="1:17" x14ac:dyDescent="0.25">
      <c r="A3031" t="s">
        <v>375</v>
      </c>
      <c r="B3031" t="s">
        <v>349</v>
      </c>
      <c r="C3031" t="s">
        <v>13</v>
      </c>
      <c r="D3031" t="s">
        <v>14</v>
      </c>
      <c r="E3031" t="s">
        <v>125</v>
      </c>
      <c r="F3031" t="s">
        <v>247</v>
      </c>
      <c r="G3031">
        <v>0.30125000000000002</v>
      </c>
      <c r="H3031">
        <v>630714.82999999996</v>
      </c>
      <c r="I3031">
        <v>3672209.14</v>
      </c>
      <c r="J3031">
        <v>-68.89</v>
      </c>
      <c r="K3031">
        <v>-68.89</v>
      </c>
      <c r="L3031">
        <v>0</v>
      </c>
      <c r="M3031">
        <v>18051724</v>
      </c>
      <c r="N3031" t="s">
        <v>27</v>
      </c>
      <c r="O3031">
        <v>24</v>
      </c>
      <c r="P3031">
        <v>32</v>
      </c>
      <c r="Q3031">
        <v>5963</v>
      </c>
    </row>
    <row r="3032" spans="1:17" x14ac:dyDescent="0.25">
      <c r="A3032" t="s">
        <v>375</v>
      </c>
      <c r="B3032" t="s">
        <v>349</v>
      </c>
      <c r="C3032" t="s">
        <v>13</v>
      </c>
      <c r="D3032" t="s">
        <v>14</v>
      </c>
      <c r="E3032" t="s">
        <v>125</v>
      </c>
      <c r="F3032" t="s">
        <v>248</v>
      </c>
      <c r="G3032">
        <v>0.28432000000000002</v>
      </c>
      <c r="H3032">
        <v>630714.82999999996</v>
      </c>
      <c r="I3032">
        <v>3672209.14</v>
      </c>
      <c r="J3032">
        <v>-68.89</v>
      </c>
      <c r="K3032">
        <v>-68.89</v>
      </c>
      <c r="L3032">
        <v>0</v>
      </c>
      <c r="M3032">
        <v>18041624</v>
      </c>
      <c r="N3032" t="s">
        <v>27</v>
      </c>
      <c r="O3032">
        <v>24</v>
      </c>
      <c r="P3032">
        <v>32</v>
      </c>
      <c r="Q3032">
        <v>5963</v>
      </c>
    </row>
    <row r="3033" spans="1:17" x14ac:dyDescent="0.25">
      <c r="A3033" t="s">
        <v>375</v>
      </c>
      <c r="B3033" t="s">
        <v>349</v>
      </c>
      <c r="C3033" t="s">
        <v>13</v>
      </c>
      <c r="D3033" t="s">
        <v>14</v>
      </c>
      <c r="E3033" t="s">
        <v>125</v>
      </c>
      <c r="F3033" t="s">
        <v>15</v>
      </c>
      <c r="G3033">
        <v>0.2485</v>
      </c>
      <c r="H3033">
        <v>630714.82999999996</v>
      </c>
      <c r="I3033">
        <v>3672209.14</v>
      </c>
      <c r="J3033">
        <v>-68.89</v>
      </c>
      <c r="K3033">
        <v>-68.89</v>
      </c>
      <c r="L3033">
        <v>0</v>
      </c>
      <c r="M3033">
        <v>18061724</v>
      </c>
      <c r="N3033" t="s">
        <v>27</v>
      </c>
      <c r="O3033">
        <v>24</v>
      </c>
      <c r="P3033">
        <v>32</v>
      </c>
      <c r="Q3033">
        <v>5963</v>
      </c>
    </row>
    <row r="3034" spans="1:17" x14ac:dyDescent="0.25">
      <c r="A3034" t="s">
        <v>375</v>
      </c>
      <c r="B3034" t="s">
        <v>349</v>
      </c>
      <c r="C3034" t="s">
        <v>13</v>
      </c>
      <c r="D3034" t="s">
        <v>14</v>
      </c>
      <c r="E3034" t="s">
        <v>128</v>
      </c>
      <c r="F3034" t="s">
        <v>4</v>
      </c>
      <c r="G3034">
        <v>0.40514</v>
      </c>
      <c r="H3034">
        <v>630520.92000000004</v>
      </c>
      <c r="I3034">
        <v>3671995.77</v>
      </c>
      <c r="J3034">
        <v>-69.150000000000006</v>
      </c>
      <c r="K3034">
        <v>-69.150000000000006</v>
      </c>
      <c r="L3034">
        <v>0</v>
      </c>
      <c r="M3034">
        <v>18122824</v>
      </c>
      <c r="N3034" t="s">
        <v>27</v>
      </c>
      <c r="O3034">
        <v>24</v>
      </c>
      <c r="P3034">
        <v>32</v>
      </c>
      <c r="Q3034">
        <v>5963</v>
      </c>
    </row>
    <row r="3035" spans="1:17" x14ac:dyDescent="0.25">
      <c r="A3035" t="s">
        <v>375</v>
      </c>
      <c r="B3035" t="s">
        <v>349</v>
      </c>
      <c r="C3035" t="s">
        <v>13</v>
      </c>
      <c r="D3035" t="s">
        <v>14</v>
      </c>
      <c r="E3035" t="s">
        <v>128</v>
      </c>
      <c r="F3035" t="s">
        <v>6</v>
      </c>
      <c r="G3035">
        <v>0.36808000000000002</v>
      </c>
      <c r="H3035">
        <v>630714.82999999996</v>
      </c>
      <c r="I3035">
        <v>3672185.43</v>
      </c>
      <c r="J3035">
        <v>-68.89</v>
      </c>
      <c r="K3035">
        <v>-68.89</v>
      </c>
      <c r="L3035">
        <v>0</v>
      </c>
      <c r="M3035">
        <v>18032424</v>
      </c>
      <c r="N3035" t="s">
        <v>27</v>
      </c>
      <c r="O3035">
        <v>24</v>
      </c>
      <c r="P3035">
        <v>32</v>
      </c>
      <c r="Q3035">
        <v>5963</v>
      </c>
    </row>
    <row r="3036" spans="1:17" x14ac:dyDescent="0.25">
      <c r="A3036" t="s">
        <v>375</v>
      </c>
      <c r="B3036" t="s">
        <v>349</v>
      </c>
      <c r="C3036" t="s">
        <v>13</v>
      </c>
      <c r="D3036" t="s">
        <v>14</v>
      </c>
      <c r="E3036" t="s">
        <v>128</v>
      </c>
      <c r="F3036" t="s">
        <v>246</v>
      </c>
      <c r="G3036">
        <v>0.35886000000000001</v>
      </c>
      <c r="H3036">
        <v>630714.82999999996</v>
      </c>
      <c r="I3036">
        <v>3672185.43</v>
      </c>
      <c r="J3036">
        <v>-68.89</v>
      </c>
      <c r="K3036">
        <v>-68.89</v>
      </c>
      <c r="L3036">
        <v>0</v>
      </c>
      <c r="M3036">
        <v>18052624</v>
      </c>
      <c r="N3036" t="s">
        <v>27</v>
      </c>
      <c r="O3036">
        <v>24</v>
      </c>
      <c r="P3036">
        <v>32</v>
      </c>
      <c r="Q3036">
        <v>5963</v>
      </c>
    </row>
    <row r="3037" spans="1:17" x14ac:dyDescent="0.25">
      <c r="A3037" t="s">
        <v>375</v>
      </c>
      <c r="B3037" t="s">
        <v>349</v>
      </c>
      <c r="C3037" t="s">
        <v>13</v>
      </c>
      <c r="D3037" t="s">
        <v>14</v>
      </c>
      <c r="E3037" t="s">
        <v>128</v>
      </c>
      <c r="F3037" t="s">
        <v>247</v>
      </c>
      <c r="G3037">
        <v>0.32457999999999998</v>
      </c>
      <c r="H3037">
        <v>630725</v>
      </c>
      <c r="I3037">
        <v>3672200</v>
      </c>
      <c r="J3037">
        <v>-68.87</v>
      </c>
      <c r="K3037">
        <v>-68.87</v>
      </c>
      <c r="L3037">
        <v>0</v>
      </c>
      <c r="M3037">
        <v>18032424</v>
      </c>
      <c r="N3037" t="s">
        <v>27</v>
      </c>
      <c r="O3037">
        <v>24</v>
      </c>
      <c r="P3037">
        <v>32</v>
      </c>
      <c r="Q3037">
        <v>5963</v>
      </c>
    </row>
    <row r="3038" spans="1:17" x14ac:dyDescent="0.25">
      <c r="A3038" t="s">
        <v>375</v>
      </c>
      <c r="B3038" t="s">
        <v>349</v>
      </c>
      <c r="C3038" t="s">
        <v>13</v>
      </c>
      <c r="D3038" t="s">
        <v>14</v>
      </c>
      <c r="E3038" t="s">
        <v>128</v>
      </c>
      <c r="F3038" t="s">
        <v>248</v>
      </c>
      <c r="G3038">
        <v>0.31220999999999999</v>
      </c>
      <c r="H3038">
        <v>630725</v>
      </c>
      <c r="I3038">
        <v>3672200</v>
      </c>
      <c r="J3038">
        <v>-68.87</v>
      </c>
      <c r="K3038">
        <v>-68.87</v>
      </c>
      <c r="L3038">
        <v>0</v>
      </c>
      <c r="M3038">
        <v>18061724</v>
      </c>
      <c r="N3038" t="s">
        <v>27</v>
      </c>
      <c r="O3038">
        <v>24</v>
      </c>
      <c r="P3038">
        <v>32</v>
      </c>
      <c r="Q3038">
        <v>5963</v>
      </c>
    </row>
    <row r="3039" spans="1:17" x14ac:dyDescent="0.25">
      <c r="A3039" t="s">
        <v>375</v>
      </c>
      <c r="B3039" t="s">
        <v>349</v>
      </c>
      <c r="C3039" t="s">
        <v>13</v>
      </c>
      <c r="D3039" t="s">
        <v>14</v>
      </c>
      <c r="E3039" t="s">
        <v>128</v>
      </c>
      <c r="F3039" t="s">
        <v>15</v>
      </c>
      <c r="G3039">
        <v>0.30182999999999999</v>
      </c>
      <c r="H3039">
        <v>630714.82999999996</v>
      </c>
      <c r="I3039">
        <v>3672209.14</v>
      </c>
      <c r="J3039">
        <v>-68.89</v>
      </c>
      <c r="K3039">
        <v>-68.89</v>
      </c>
      <c r="L3039">
        <v>0</v>
      </c>
      <c r="M3039">
        <v>18032424</v>
      </c>
      <c r="N3039" t="s">
        <v>27</v>
      </c>
      <c r="O3039">
        <v>24</v>
      </c>
      <c r="P3039">
        <v>32</v>
      </c>
      <c r="Q3039">
        <v>5963</v>
      </c>
    </row>
    <row r="3040" spans="1:17" x14ac:dyDescent="0.25">
      <c r="A3040" t="s">
        <v>375</v>
      </c>
      <c r="B3040" t="s">
        <v>349</v>
      </c>
      <c r="C3040" t="s">
        <v>13</v>
      </c>
      <c r="D3040" t="s">
        <v>14</v>
      </c>
      <c r="E3040" t="s">
        <v>129</v>
      </c>
      <c r="F3040" t="s">
        <v>4</v>
      </c>
      <c r="G3040">
        <v>0.46344000000000002</v>
      </c>
      <c r="H3040">
        <v>630545.16</v>
      </c>
      <c r="I3040">
        <v>3671995.77</v>
      </c>
      <c r="J3040">
        <v>-69.12</v>
      </c>
      <c r="K3040">
        <v>-69.12</v>
      </c>
      <c r="L3040">
        <v>0</v>
      </c>
      <c r="M3040">
        <v>18122824</v>
      </c>
      <c r="N3040" t="s">
        <v>27</v>
      </c>
      <c r="O3040">
        <v>24</v>
      </c>
      <c r="P3040">
        <v>32</v>
      </c>
      <c r="Q3040">
        <v>5963</v>
      </c>
    </row>
    <row r="3041" spans="1:17" x14ac:dyDescent="0.25">
      <c r="A3041" t="s">
        <v>375</v>
      </c>
      <c r="B3041" t="s">
        <v>349</v>
      </c>
      <c r="C3041" t="s">
        <v>13</v>
      </c>
      <c r="D3041" t="s">
        <v>14</v>
      </c>
      <c r="E3041" t="s">
        <v>129</v>
      </c>
      <c r="F3041" t="s">
        <v>6</v>
      </c>
      <c r="G3041">
        <v>0.39829999999999999</v>
      </c>
      <c r="H3041">
        <v>630520.92000000004</v>
      </c>
      <c r="I3041">
        <v>3671995.77</v>
      </c>
      <c r="J3041">
        <v>-69.150000000000006</v>
      </c>
      <c r="K3041">
        <v>-69.150000000000006</v>
      </c>
      <c r="L3041">
        <v>0</v>
      </c>
      <c r="M3041">
        <v>18101524</v>
      </c>
      <c r="N3041" t="s">
        <v>27</v>
      </c>
      <c r="O3041">
        <v>24</v>
      </c>
      <c r="P3041">
        <v>32</v>
      </c>
      <c r="Q3041">
        <v>5963</v>
      </c>
    </row>
    <row r="3042" spans="1:17" x14ac:dyDescent="0.25">
      <c r="A3042" t="s">
        <v>375</v>
      </c>
      <c r="B3042" t="s">
        <v>349</v>
      </c>
      <c r="C3042" t="s">
        <v>13</v>
      </c>
      <c r="D3042" t="s">
        <v>14</v>
      </c>
      <c r="E3042" t="s">
        <v>129</v>
      </c>
      <c r="F3042" t="s">
        <v>246</v>
      </c>
      <c r="G3042">
        <v>0.38038</v>
      </c>
      <c r="H3042">
        <v>630714.82999999996</v>
      </c>
      <c r="I3042">
        <v>3672161.72</v>
      </c>
      <c r="J3042">
        <v>-68.86</v>
      </c>
      <c r="K3042">
        <v>-68.86</v>
      </c>
      <c r="L3042">
        <v>0</v>
      </c>
      <c r="M3042">
        <v>18052624</v>
      </c>
      <c r="N3042" t="s">
        <v>27</v>
      </c>
      <c r="O3042">
        <v>24</v>
      </c>
      <c r="P3042">
        <v>32</v>
      </c>
      <c r="Q3042">
        <v>5963</v>
      </c>
    </row>
    <row r="3043" spans="1:17" x14ac:dyDescent="0.25">
      <c r="A3043" t="s">
        <v>375</v>
      </c>
      <c r="B3043" t="s">
        <v>349</v>
      </c>
      <c r="C3043" t="s">
        <v>13</v>
      </c>
      <c r="D3043" t="s">
        <v>14</v>
      </c>
      <c r="E3043" t="s">
        <v>129</v>
      </c>
      <c r="F3043" t="s">
        <v>247</v>
      </c>
      <c r="G3043">
        <v>0.36668000000000001</v>
      </c>
      <c r="H3043">
        <v>630714.82999999996</v>
      </c>
      <c r="I3043">
        <v>3672185.43</v>
      </c>
      <c r="J3043">
        <v>-68.89</v>
      </c>
      <c r="K3043">
        <v>-68.89</v>
      </c>
      <c r="L3043">
        <v>0</v>
      </c>
      <c r="M3043">
        <v>18061724</v>
      </c>
      <c r="N3043" t="s">
        <v>27</v>
      </c>
      <c r="O3043">
        <v>24</v>
      </c>
      <c r="P3043">
        <v>32</v>
      </c>
      <c r="Q3043">
        <v>5963</v>
      </c>
    </row>
    <row r="3044" spans="1:17" x14ac:dyDescent="0.25">
      <c r="A3044" t="s">
        <v>375</v>
      </c>
      <c r="B3044" t="s">
        <v>349</v>
      </c>
      <c r="C3044" t="s">
        <v>13</v>
      </c>
      <c r="D3044" t="s">
        <v>14</v>
      </c>
      <c r="E3044" t="s">
        <v>129</v>
      </c>
      <c r="F3044" t="s">
        <v>248</v>
      </c>
      <c r="G3044">
        <v>0.36341000000000001</v>
      </c>
      <c r="H3044">
        <v>630714.82999999996</v>
      </c>
      <c r="I3044">
        <v>3672185.43</v>
      </c>
      <c r="J3044">
        <v>-68.89</v>
      </c>
      <c r="K3044">
        <v>-68.89</v>
      </c>
      <c r="L3044">
        <v>0</v>
      </c>
      <c r="M3044">
        <v>18051724</v>
      </c>
      <c r="N3044" t="s">
        <v>27</v>
      </c>
      <c r="O3044">
        <v>24</v>
      </c>
      <c r="P3044">
        <v>32</v>
      </c>
      <c r="Q3044">
        <v>5963</v>
      </c>
    </row>
    <row r="3045" spans="1:17" x14ac:dyDescent="0.25">
      <c r="A3045" t="s">
        <v>375</v>
      </c>
      <c r="B3045" t="s">
        <v>349</v>
      </c>
      <c r="C3045" t="s">
        <v>13</v>
      </c>
      <c r="D3045" t="s">
        <v>14</v>
      </c>
      <c r="E3045" t="s">
        <v>129</v>
      </c>
      <c r="F3045" t="s">
        <v>15</v>
      </c>
      <c r="G3045">
        <v>0.33800000000000002</v>
      </c>
      <c r="H3045">
        <v>630714.82999999996</v>
      </c>
      <c r="I3045">
        <v>3672185.43</v>
      </c>
      <c r="J3045">
        <v>-68.89</v>
      </c>
      <c r="K3045">
        <v>-68.89</v>
      </c>
      <c r="L3045">
        <v>0</v>
      </c>
      <c r="M3045">
        <v>18030324</v>
      </c>
      <c r="N3045" t="s">
        <v>27</v>
      </c>
      <c r="O3045">
        <v>24</v>
      </c>
      <c r="P3045">
        <v>32</v>
      </c>
      <c r="Q3045">
        <v>5963</v>
      </c>
    </row>
    <row r="3046" spans="1:17" x14ac:dyDescent="0.25">
      <c r="A3046" t="s">
        <v>375</v>
      </c>
      <c r="B3046" t="s">
        <v>349</v>
      </c>
      <c r="C3046" t="s">
        <v>13</v>
      </c>
      <c r="D3046" t="s">
        <v>14</v>
      </c>
      <c r="E3046" t="s">
        <v>130</v>
      </c>
      <c r="F3046" t="s">
        <v>4</v>
      </c>
      <c r="G3046">
        <v>0.52183000000000002</v>
      </c>
      <c r="H3046">
        <v>630545.16</v>
      </c>
      <c r="I3046">
        <v>3671995.77</v>
      </c>
      <c r="J3046">
        <v>-69.12</v>
      </c>
      <c r="K3046">
        <v>-69.12</v>
      </c>
      <c r="L3046">
        <v>0</v>
      </c>
      <c r="M3046">
        <v>18122824</v>
      </c>
      <c r="N3046" t="s">
        <v>27</v>
      </c>
      <c r="O3046">
        <v>24</v>
      </c>
      <c r="P3046">
        <v>32</v>
      </c>
      <c r="Q3046">
        <v>5963</v>
      </c>
    </row>
    <row r="3047" spans="1:17" x14ac:dyDescent="0.25">
      <c r="A3047" t="s">
        <v>375</v>
      </c>
      <c r="B3047" t="s">
        <v>349</v>
      </c>
      <c r="C3047" t="s">
        <v>13</v>
      </c>
      <c r="D3047" t="s">
        <v>14</v>
      </c>
      <c r="E3047" t="s">
        <v>130</v>
      </c>
      <c r="F3047" t="s">
        <v>6</v>
      </c>
      <c r="G3047">
        <v>0.46905000000000002</v>
      </c>
      <c r="H3047">
        <v>630520.92000000004</v>
      </c>
      <c r="I3047">
        <v>3671995.77</v>
      </c>
      <c r="J3047">
        <v>-69.150000000000006</v>
      </c>
      <c r="K3047">
        <v>-69.150000000000006</v>
      </c>
      <c r="L3047">
        <v>0</v>
      </c>
      <c r="M3047">
        <v>18101524</v>
      </c>
      <c r="N3047" t="s">
        <v>27</v>
      </c>
      <c r="O3047">
        <v>24</v>
      </c>
      <c r="P3047">
        <v>32</v>
      </c>
      <c r="Q3047">
        <v>5963</v>
      </c>
    </row>
    <row r="3048" spans="1:17" x14ac:dyDescent="0.25">
      <c r="A3048" t="s">
        <v>375</v>
      </c>
      <c r="B3048" t="s">
        <v>349</v>
      </c>
      <c r="C3048" t="s">
        <v>13</v>
      </c>
      <c r="D3048" t="s">
        <v>14</v>
      </c>
      <c r="E3048" t="s">
        <v>130</v>
      </c>
      <c r="F3048" t="s">
        <v>246</v>
      </c>
      <c r="G3048">
        <v>0.42570000000000002</v>
      </c>
      <c r="H3048">
        <v>630714.82999999996</v>
      </c>
      <c r="I3048">
        <v>3672161.72</v>
      </c>
      <c r="J3048">
        <v>-68.86</v>
      </c>
      <c r="K3048">
        <v>-68.86</v>
      </c>
      <c r="L3048">
        <v>0</v>
      </c>
      <c r="M3048">
        <v>18032424</v>
      </c>
      <c r="N3048" t="s">
        <v>27</v>
      </c>
      <c r="O3048">
        <v>24</v>
      </c>
      <c r="P3048">
        <v>32</v>
      </c>
      <c r="Q3048">
        <v>5963</v>
      </c>
    </row>
    <row r="3049" spans="1:17" x14ac:dyDescent="0.25">
      <c r="A3049" t="s">
        <v>375</v>
      </c>
      <c r="B3049" t="s">
        <v>349</v>
      </c>
      <c r="C3049" t="s">
        <v>13</v>
      </c>
      <c r="D3049" t="s">
        <v>14</v>
      </c>
      <c r="E3049" t="s">
        <v>130</v>
      </c>
      <c r="F3049" t="s">
        <v>247</v>
      </c>
      <c r="G3049">
        <v>0.38782</v>
      </c>
      <c r="H3049">
        <v>630714.82999999996</v>
      </c>
      <c r="I3049">
        <v>3672185.43</v>
      </c>
      <c r="J3049">
        <v>-68.89</v>
      </c>
      <c r="K3049">
        <v>-68.89</v>
      </c>
      <c r="L3049">
        <v>0</v>
      </c>
      <c r="M3049">
        <v>18061724</v>
      </c>
      <c r="N3049" t="s">
        <v>27</v>
      </c>
      <c r="O3049">
        <v>24</v>
      </c>
      <c r="P3049">
        <v>32</v>
      </c>
      <c r="Q3049">
        <v>5963</v>
      </c>
    </row>
    <row r="3050" spans="1:17" x14ac:dyDescent="0.25">
      <c r="A3050" t="s">
        <v>375</v>
      </c>
      <c r="B3050" t="s">
        <v>349</v>
      </c>
      <c r="C3050" t="s">
        <v>13</v>
      </c>
      <c r="D3050" t="s">
        <v>14</v>
      </c>
      <c r="E3050" t="s">
        <v>130</v>
      </c>
      <c r="F3050" t="s">
        <v>248</v>
      </c>
      <c r="G3050">
        <v>0.37378</v>
      </c>
      <c r="H3050">
        <v>630714.82999999996</v>
      </c>
      <c r="I3050">
        <v>3672161.72</v>
      </c>
      <c r="J3050">
        <v>-68.86</v>
      </c>
      <c r="K3050">
        <v>-68.86</v>
      </c>
      <c r="L3050">
        <v>0</v>
      </c>
      <c r="M3050">
        <v>18061724</v>
      </c>
      <c r="N3050" t="s">
        <v>27</v>
      </c>
      <c r="O3050">
        <v>24</v>
      </c>
      <c r="P3050">
        <v>32</v>
      </c>
      <c r="Q3050">
        <v>5963</v>
      </c>
    </row>
    <row r="3051" spans="1:17" x14ac:dyDescent="0.25">
      <c r="A3051" t="s">
        <v>375</v>
      </c>
      <c r="B3051" t="s">
        <v>349</v>
      </c>
      <c r="C3051" t="s">
        <v>13</v>
      </c>
      <c r="D3051" t="s">
        <v>14</v>
      </c>
      <c r="E3051" t="s">
        <v>130</v>
      </c>
      <c r="F3051" t="s">
        <v>15</v>
      </c>
      <c r="G3051">
        <v>0.37236000000000002</v>
      </c>
      <c r="H3051">
        <v>630714.82999999996</v>
      </c>
      <c r="I3051">
        <v>3672161.72</v>
      </c>
      <c r="J3051">
        <v>-68.86</v>
      </c>
      <c r="K3051">
        <v>-68.86</v>
      </c>
      <c r="L3051">
        <v>0</v>
      </c>
      <c r="M3051">
        <v>18052524</v>
      </c>
      <c r="N3051" t="s">
        <v>27</v>
      </c>
      <c r="O3051">
        <v>24</v>
      </c>
      <c r="P3051">
        <v>32</v>
      </c>
      <c r="Q3051">
        <v>5963</v>
      </c>
    </row>
    <row r="3052" spans="1:17" x14ac:dyDescent="0.25">
      <c r="A3052" t="s">
        <v>375</v>
      </c>
      <c r="B3052" t="s">
        <v>349</v>
      </c>
      <c r="C3052" t="s">
        <v>13</v>
      </c>
      <c r="D3052" t="s">
        <v>14</v>
      </c>
      <c r="E3052" t="s">
        <v>131</v>
      </c>
      <c r="F3052" t="s">
        <v>4</v>
      </c>
      <c r="G3052">
        <v>0.57110000000000005</v>
      </c>
      <c r="H3052">
        <v>630545.16</v>
      </c>
      <c r="I3052">
        <v>3671995.77</v>
      </c>
      <c r="J3052">
        <v>-69.12</v>
      </c>
      <c r="K3052">
        <v>-69.12</v>
      </c>
      <c r="L3052">
        <v>0</v>
      </c>
      <c r="M3052">
        <v>18122824</v>
      </c>
      <c r="N3052" t="s">
        <v>27</v>
      </c>
      <c r="O3052">
        <v>24</v>
      </c>
      <c r="P3052">
        <v>32</v>
      </c>
      <c r="Q3052">
        <v>5963</v>
      </c>
    </row>
    <row r="3053" spans="1:17" x14ac:dyDescent="0.25">
      <c r="A3053" t="s">
        <v>375</v>
      </c>
      <c r="B3053" t="s">
        <v>349</v>
      </c>
      <c r="C3053" t="s">
        <v>13</v>
      </c>
      <c r="D3053" t="s">
        <v>14</v>
      </c>
      <c r="E3053" t="s">
        <v>131</v>
      </c>
      <c r="F3053" t="s">
        <v>6</v>
      </c>
      <c r="G3053">
        <v>0.50919000000000003</v>
      </c>
      <c r="H3053">
        <v>630545.16</v>
      </c>
      <c r="I3053">
        <v>3671995.77</v>
      </c>
      <c r="J3053">
        <v>-69.12</v>
      </c>
      <c r="K3053">
        <v>-69.12</v>
      </c>
      <c r="L3053">
        <v>0</v>
      </c>
      <c r="M3053">
        <v>18103024</v>
      </c>
      <c r="N3053" t="s">
        <v>27</v>
      </c>
      <c r="O3053">
        <v>24</v>
      </c>
      <c r="P3053">
        <v>32</v>
      </c>
      <c r="Q3053">
        <v>5963</v>
      </c>
    </row>
    <row r="3054" spans="1:17" x14ac:dyDescent="0.25">
      <c r="A3054" t="s">
        <v>375</v>
      </c>
      <c r="B3054" t="s">
        <v>349</v>
      </c>
      <c r="C3054" t="s">
        <v>13</v>
      </c>
      <c r="D3054" t="s">
        <v>14</v>
      </c>
      <c r="E3054" t="s">
        <v>131</v>
      </c>
      <c r="F3054" t="s">
        <v>246</v>
      </c>
      <c r="G3054">
        <v>0.46528999999999998</v>
      </c>
      <c r="H3054">
        <v>630520.92000000004</v>
      </c>
      <c r="I3054">
        <v>3671995.77</v>
      </c>
      <c r="J3054">
        <v>-69.150000000000006</v>
      </c>
      <c r="K3054">
        <v>-69.150000000000006</v>
      </c>
      <c r="L3054">
        <v>0</v>
      </c>
      <c r="M3054">
        <v>18122824</v>
      </c>
      <c r="N3054" t="s">
        <v>27</v>
      </c>
      <c r="O3054">
        <v>24</v>
      </c>
      <c r="P3054">
        <v>32</v>
      </c>
      <c r="Q3054">
        <v>5963</v>
      </c>
    </row>
    <row r="3055" spans="1:17" x14ac:dyDescent="0.25">
      <c r="A3055" t="s">
        <v>375</v>
      </c>
      <c r="B3055" t="s">
        <v>349</v>
      </c>
      <c r="C3055" t="s">
        <v>13</v>
      </c>
      <c r="D3055" t="s">
        <v>14</v>
      </c>
      <c r="E3055" t="s">
        <v>131</v>
      </c>
      <c r="F3055" t="s">
        <v>247</v>
      </c>
      <c r="G3055">
        <v>0.42664999999999997</v>
      </c>
      <c r="H3055">
        <v>630714.82999999996</v>
      </c>
      <c r="I3055">
        <v>3672161.72</v>
      </c>
      <c r="J3055">
        <v>-68.86</v>
      </c>
      <c r="K3055">
        <v>-68.86</v>
      </c>
      <c r="L3055">
        <v>0</v>
      </c>
      <c r="M3055">
        <v>18061724</v>
      </c>
      <c r="N3055" t="s">
        <v>27</v>
      </c>
      <c r="O3055">
        <v>24</v>
      </c>
      <c r="P3055">
        <v>32</v>
      </c>
      <c r="Q3055">
        <v>5963</v>
      </c>
    </row>
    <row r="3056" spans="1:17" x14ac:dyDescent="0.25">
      <c r="A3056" t="s">
        <v>375</v>
      </c>
      <c r="B3056" t="s">
        <v>349</v>
      </c>
      <c r="C3056" t="s">
        <v>13</v>
      </c>
      <c r="D3056" t="s">
        <v>14</v>
      </c>
      <c r="E3056" t="s">
        <v>131</v>
      </c>
      <c r="F3056" t="s">
        <v>248</v>
      </c>
      <c r="G3056">
        <v>0.41663</v>
      </c>
      <c r="H3056">
        <v>630714.82999999996</v>
      </c>
      <c r="I3056">
        <v>3672161.72</v>
      </c>
      <c r="J3056">
        <v>-68.86</v>
      </c>
      <c r="K3056">
        <v>-68.86</v>
      </c>
      <c r="L3056">
        <v>0</v>
      </c>
      <c r="M3056">
        <v>18051724</v>
      </c>
      <c r="N3056" t="s">
        <v>27</v>
      </c>
      <c r="O3056">
        <v>24</v>
      </c>
      <c r="P3056">
        <v>32</v>
      </c>
      <c r="Q3056">
        <v>5963</v>
      </c>
    </row>
    <row r="3057" spans="1:17" x14ac:dyDescent="0.25">
      <c r="A3057" t="s">
        <v>375</v>
      </c>
      <c r="B3057" t="s">
        <v>349</v>
      </c>
      <c r="C3057" t="s">
        <v>13</v>
      </c>
      <c r="D3057" t="s">
        <v>14</v>
      </c>
      <c r="E3057" t="s">
        <v>131</v>
      </c>
      <c r="F3057" t="s">
        <v>15</v>
      </c>
      <c r="G3057">
        <v>0.41477000000000003</v>
      </c>
      <c r="H3057">
        <v>630714.82999999996</v>
      </c>
      <c r="I3057">
        <v>3672161.72</v>
      </c>
      <c r="J3057">
        <v>-68.86</v>
      </c>
      <c r="K3057">
        <v>-68.86</v>
      </c>
      <c r="L3057">
        <v>0</v>
      </c>
      <c r="M3057">
        <v>18052524</v>
      </c>
      <c r="N3057" t="s">
        <v>27</v>
      </c>
      <c r="O3057">
        <v>24</v>
      </c>
      <c r="P3057">
        <v>32</v>
      </c>
      <c r="Q3057">
        <v>5963</v>
      </c>
    </row>
    <row r="3058" spans="1:17" x14ac:dyDescent="0.25">
      <c r="A3058" t="s">
        <v>375</v>
      </c>
      <c r="B3058" t="s">
        <v>349</v>
      </c>
      <c r="C3058" t="s">
        <v>13</v>
      </c>
      <c r="D3058" t="s">
        <v>14</v>
      </c>
      <c r="E3058" t="s">
        <v>132</v>
      </c>
      <c r="F3058" t="s">
        <v>4</v>
      </c>
      <c r="G3058">
        <v>0.57669000000000004</v>
      </c>
      <c r="H3058">
        <v>630545.16</v>
      </c>
      <c r="I3058">
        <v>3671995.77</v>
      </c>
      <c r="J3058">
        <v>-69.12</v>
      </c>
      <c r="K3058">
        <v>-69.12</v>
      </c>
      <c r="L3058">
        <v>0</v>
      </c>
      <c r="M3058">
        <v>18122824</v>
      </c>
      <c r="N3058" t="s">
        <v>27</v>
      </c>
      <c r="O3058">
        <v>24</v>
      </c>
      <c r="P3058">
        <v>32</v>
      </c>
      <c r="Q3058">
        <v>5963</v>
      </c>
    </row>
    <row r="3059" spans="1:17" x14ac:dyDescent="0.25">
      <c r="A3059" t="s">
        <v>375</v>
      </c>
      <c r="B3059" t="s">
        <v>349</v>
      </c>
      <c r="C3059" t="s">
        <v>13</v>
      </c>
      <c r="D3059" t="s">
        <v>14</v>
      </c>
      <c r="E3059" t="s">
        <v>132</v>
      </c>
      <c r="F3059" t="s">
        <v>6</v>
      </c>
      <c r="G3059">
        <v>0.57530999999999999</v>
      </c>
      <c r="H3059">
        <v>630545.16</v>
      </c>
      <c r="I3059">
        <v>3671995.77</v>
      </c>
      <c r="J3059">
        <v>-69.12</v>
      </c>
      <c r="K3059">
        <v>-69.12</v>
      </c>
      <c r="L3059">
        <v>0</v>
      </c>
      <c r="M3059">
        <v>18103024</v>
      </c>
      <c r="N3059" t="s">
        <v>27</v>
      </c>
      <c r="O3059">
        <v>24</v>
      </c>
      <c r="P3059">
        <v>32</v>
      </c>
      <c r="Q3059">
        <v>5963</v>
      </c>
    </row>
    <row r="3060" spans="1:17" x14ac:dyDescent="0.25">
      <c r="A3060" t="s">
        <v>375</v>
      </c>
      <c r="B3060" t="s">
        <v>349</v>
      </c>
      <c r="C3060" t="s">
        <v>13</v>
      </c>
      <c r="D3060" t="s">
        <v>14</v>
      </c>
      <c r="E3060" t="s">
        <v>132</v>
      </c>
      <c r="F3060" t="s">
        <v>246</v>
      </c>
      <c r="G3060">
        <v>0.49530000000000002</v>
      </c>
      <c r="H3060">
        <v>630545.16</v>
      </c>
      <c r="I3060">
        <v>3671995.77</v>
      </c>
      <c r="J3060">
        <v>-69.12</v>
      </c>
      <c r="K3060">
        <v>-69.12</v>
      </c>
      <c r="L3060">
        <v>0</v>
      </c>
      <c r="M3060">
        <v>18101524</v>
      </c>
      <c r="N3060" t="s">
        <v>27</v>
      </c>
      <c r="O3060">
        <v>24</v>
      </c>
      <c r="P3060">
        <v>32</v>
      </c>
      <c r="Q3060">
        <v>5963</v>
      </c>
    </row>
    <row r="3061" spans="1:17" x14ac:dyDescent="0.25">
      <c r="A3061" t="s">
        <v>375</v>
      </c>
      <c r="B3061" t="s">
        <v>349</v>
      </c>
      <c r="C3061" t="s">
        <v>13</v>
      </c>
      <c r="D3061" t="s">
        <v>14</v>
      </c>
      <c r="E3061" t="s">
        <v>132</v>
      </c>
      <c r="F3061" t="s">
        <v>247</v>
      </c>
      <c r="G3061">
        <v>0.43975999999999998</v>
      </c>
      <c r="H3061">
        <v>630714.82999999996</v>
      </c>
      <c r="I3061">
        <v>3672161.72</v>
      </c>
      <c r="J3061">
        <v>-68.86</v>
      </c>
      <c r="K3061">
        <v>-68.86</v>
      </c>
      <c r="L3061">
        <v>0</v>
      </c>
      <c r="M3061">
        <v>18061724</v>
      </c>
      <c r="N3061" t="s">
        <v>27</v>
      </c>
      <c r="O3061">
        <v>24</v>
      </c>
      <c r="P3061">
        <v>32</v>
      </c>
      <c r="Q3061">
        <v>5963</v>
      </c>
    </row>
    <row r="3062" spans="1:17" x14ac:dyDescent="0.25">
      <c r="A3062" t="s">
        <v>375</v>
      </c>
      <c r="B3062" t="s">
        <v>349</v>
      </c>
      <c r="C3062" t="s">
        <v>13</v>
      </c>
      <c r="D3062" t="s">
        <v>14</v>
      </c>
      <c r="E3062" t="s">
        <v>132</v>
      </c>
      <c r="F3062" t="s">
        <v>248</v>
      </c>
      <c r="G3062">
        <v>0.42748999999999998</v>
      </c>
      <c r="H3062">
        <v>630714.82999999996</v>
      </c>
      <c r="I3062">
        <v>3672138.02</v>
      </c>
      <c r="J3062">
        <v>-68.86</v>
      </c>
      <c r="K3062">
        <v>-68.86</v>
      </c>
      <c r="L3062">
        <v>0</v>
      </c>
      <c r="M3062">
        <v>18043024</v>
      </c>
      <c r="N3062" t="s">
        <v>27</v>
      </c>
      <c r="O3062">
        <v>24</v>
      </c>
      <c r="P3062">
        <v>32</v>
      </c>
      <c r="Q3062">
        <v>5963</v>
      </c>
    </row>
    <row r="3063" spans="1:17" x14ac:dyDescent="0.25">
      <c r="A3063" t="s">
        <v>375</v>
      </c>
      <c r="B3063" t="s">
        <v>349</v>
      </c>
      <c r="C3063" t="s">
        <v>13</v>
      </c>
      <c r="D3063" t="s">
        <v>14</v>
      </c>
      <c r="E3063" t="s">
        <v>132</v>
      </c>
      <c r="F3063" t="s">
        <v>15</v>
      </c>
      <c r="G3063">
        <v>0.42254000000000003</v>
      </c>
      <c r="H3063">
        <v>630714.82999999996</v>
      </c>
      <c r="I3063">
        <v>3672138.02</v>
      </c>
      <c r="J3063">
        <v>-68.86</v>
      </c>
      <c r="K3063">
        <v>-68.86</v>
      </c>
      <c r="L3063">
        <v>0</v>
      </c>
      <c r="M3063">
        <v>18052524</v>
      </c>
      <c r="N3063" t="s">
        <v>27</v>
      </c>
      <c r="O3063">
        <v>24</v>
      </c>
      <c r="P3063">
        <v>32</v>
      </c>
      <c r="Q3063">
        <v>5963</v>
      </c>
    </row>
    <row r="3064" spans="1:17" x14ac:dyDescent="0.25">
      <c r="A3064" t="s">
        <v>375</v>
      </c>
      <c r="B3064" t="s">
        <v>349</v>
      </c>
      <c r="C3064" t="s">
        <v>13</v>
      </c>
      <c r="D3064" t="s">
        <v>14</v>
      </c>
      <c r="E3064" t="s">
        <v>133</v>
      </c>
      <c r="F3064" t="s">
        <v>4</v>
      </c>
      <c r="G3064">
        <v>0.58825000000000005</v>
      </c>
      <c r="H3064">
        <v>630569.4</v>
      </c>
      <c r="I3064">
        <v>3671995.77</v>
      </c>
      <c r="J3064">
        <v>-69.069999999999993</v>
      </c>
      <c r="K3064">
        <v>-69.069999999999993</v>
      </c>
      <c r="L3064">
        <v>0</v>
      </c>
      <c r="M3064">
        <v>18103024</v>
      </c>
      <c r="N3064" t="s">
        <v>27</v>
      </c>
      <c r="O3064">
        <v>24</v>
      </c>
      <c r="P3064">
        <v>32</v>
      </c>
      <c r="Q3064">
        <v>5963</v>
      </c>
    </row>
    <row r="3065" spans="1:17" x14ac:dyDescent="0.25">
      <c r="A3065" t="s">
        <v>375</v>
      </c>
      <c r="B3065" t="s">
        <v>349</v>
      </c>
      <c r="C3065" t="s">
        <v>13</v>
      </c>
      <c r="D3065" t="s">
        <v>14</v>
      </c>
      <c r="E3065" t="s">
        <v>133</v>
      </c>
      <c r="F3065" t="s">
        <v>6</v>
      </c>
      <c r="G3065">
        <v>0.58567000000000002</v>
      </c>
      <c r="H3065">
        <v>630569.4</v>
      </c>
      <c r="I3065">
        <v>3671995.77</v>
      </c>
      <c r="J3065">
        <v>-69.069999999999993</v>
      </c>
      <c r="K3065">
        <v>-69.069999999999993</v>
      </c>
      <c r="L3065">
        <v>0</v>
      </c>
      <c r="M3065">
        <v>18122824</v>
      </c>
      <c r="N3065" t="s">
        <v>27</v>
      </c>
      <c r="O3065">
        <v>24</v>
      </c>
      <c r="P3065">
        <v>32</v>
      </c>
      <c r="Q3065">
        <v>5963</v>
      </c>
    </row>
    <row r="3066" spans="1:17" x14ac:dyDescent="0.25">
      <c r="A3066" t="s">
        <v>375</v>
      </c>
      <c r="B3066" t="s">
        <v>349</v>
      </c>
      <c r="C3066" t="s">
        <v>13</v>
      </c>
      <c r="D3066" t="s">
        <v>14</v>
      </c>
      <c r="E3066" t="s">
        <v>133</v>
      </c>
      <c r="F3066" t="s">
        <v>246</v>
      </c>
      <c r="G3066">
        <v>0.50217999999999996</v>
      </c>
      <c r="H3066">
        <v>630545.16</v>
      </c>
      <c r="I3066">
        <v>3671995.77</v>
      </c>
      <c r="J3066">
        <v>-69.12</v>
      </c>
      <c r="K3066">
        <v>-69.12</v>
      </c>
      <c r="L3066">
        <v>0</v>
      </c>
      <c r="M3066">
        <v>18122824</v>
      </c>
      <c r="N3066" t="s">
        <v>27</v>
      </c>
      <c r="O3066">
        <v>24</v>
      </c>
      <c r="P3066">
        <v>32</v>
      </c>
      <c r="Q3066">
        <v>5963</v>
      </c>
    </row>
    <row r="3067" spans="1:17" x14ac:dyDescent="0.25">
      <c r="A3067" t="s">
        <v>375</v>
      </c>
      <c r="B3067" t="s">
        <v>349</v>
      </c>
      <c r="C3067" t="s">
        <v>13</v>
      </c>
      <c r="D3067" t="s">
        <v>14</v>
      </c>
      <c r="E3067" t="s">
        <v>133</v>
      </c>
      <c r="F3067" t="s">
        <v>247</v>
      </c>
      <c r="G3067">
        <v>0.45487</v>
      </c>
      <c r="H3067">
        <v>630714.82999999996</v>
      </c>
      <c r="I3067">
        <v>3672138.02</v>
      </c>
      <c r="J3067">
        <v>-68.86</v>
      </c>
      <c r="K3067">
        <v>-68.86</v>
      </c>
      <c r="L3067">
        <v>0</v>
      </c>
      <c r="M3067">
        <v>18061724</v>
      </c>
      <c r="N3067" t="s">
        <v>27</v>
      </c>
      <c r="O3067">
        <v>24</v>
      </c>
      <c r="P3067">
        <v>32</v>
      </c>
      <c r="Q3067">
        <v>5963</v>
      </c>
    </row>
    <row r="3068" spans="1:17" x14ac:dyDescent="0.25">
      <c r="A3068" t="s">
        <v>375</v>
      </c>
      <c r="B3068" t="s">
        <v>349</v>
      </c>
      <c r="C3068" t="s">
        <v>13</v>
      </c>
      <c r="D3068" t="s">
        <v>14</v>
      </c>
      <c r="E3068" t="s">
        <v>133</v>
      </c>
      <c r="F3068" t="s">
        <v>248</v>
      </c>
      <c r="G3068">
        <v>0.44544</v>
      </c>
      <c r="H3068">
        <v>630714.82999999996</v>
      </c>
      <c r="I3068">
        <v>3672138.02</v>
      </c>
      <c r="J3068">
        <v>-68.86</v>
      </c>
      <c r="K3068">
        <v>-68.86</v>
      </c>
      <c r="L3068">
        <v>0</v>
      </c>
      <c r="M3068">
        <v>18052524</v>
      </c>
      <c r="N3068" t="s">
        <v>27</v>
      </c>
      <c r="O3068">
        <v>24</v>
      </c>
      <c r="P3068">
        <v>32</v>
      </c>
      <c r="Q3068">
        <v>5963</v>
      </c>
    </row>
    <row r="3069" spans="1:17" x14ac:dyDescent="0.25">
      <c r="A3069" t="s">
        <v>375</v>
      </c>
      <c r="B3069" t="s">
        <v>349</v>
      </c>
      <c r="C3069" t="s">
        <v>13</v>
      </c>
      <c r="D3069" t="s">
        <v>14</v>
      </c>
      <c r="E3069" t="s">
        <v>133</v>
      </c>
      <c r="F3069" t="s">
        <v>15</v>
      </c>
      <c r="G3069">
        <v>0.44173000000000001</v>
      </c>
      <c r="H3069">
        <v>630714.82999999996</v>
      </c>
      <c r="I3069">
        <v>3672138.02</v>
      </c>
      <c r="J3069">
        <v>-68.86</v>
      </c>
      <c r="K3069">
        <v>-68.86</v>
      </c>
      <c r="L3069">
        <v>0</v>
      </c>
      <c r="M3069">
        <v>18051724</v>
      </c>
      <c r="N3069" t="s">
        <v>27</v>
      </c>
      <c r="O3069">
        <v>24</v>
      </c>
      <c r="P3069">
        <v>32</v>
      </c>
      <c r="Q3069">
        <v>5963</v>
      </c>
    </row>
    <row r="3070" spans="1:17" x14ac:dyDescent="0.25">
      <c r="A3070" t="s">
        <v>375</v>
      </c>
      <c r="B3070" t="s">
        <v>349</v>
      </c>
      <c r="C3070" t="s">
        <v>13</v>
      </c>
      <c r="D3070" t="s">
        <v>14</v>
      </c>
      <c r="E3070" t="s">
        <v>219</v>
      </c>
      <c r="F3070" t="s">
        <v>4</v>
      </c>
      <c r="G3070">
        <v>0.60258</v>
      </c>
      <c r="H3070">
        <v>630593.64</v>
      </c>
      <c r="I3070">
        <v>3671995.77</v>
      </c>
      <c r="J3070">
        <v>-69.02</v>
      </c>
      <c r="K3070">
        <v>-69.02</v>
      </c>
      <c r="L3070">
        <v>0</v>
      </c>
      <c r="M3070">
        <v>18122824</v>
      </c>
      <c r="N3070" t="s">
        <v>27</v>
      </c>
      <c r="O3070">
        <v>24</v>
      </c>
      <c r="P3070">
        <v>32</v>
      </c>
      <c r="Q3070">
        <v>5963</v>
      </c>
    </row>
    <row r="3071" spans="1:17" x14ac:dyDescent="0.25">
      <c r="A3071" t="s">
        <v>375</v>
      </c>
      <c r="B3071" t="s">
        <v>349</v>
      </c>
      <c r="C3071" t="s">
        <v>13</v>
      </c>
      <c r="D3071" t="s">
        <v>14</v>
      </c>
      <c r="E3071" t="s">
        <v>219</v>
      </c>
      <c r="F3071" t="s">
        <v>6</v>
      </c>
      <c r="G3071">
        <v>0.54310000000000003</v>
      </c>
      <c r="H3071">
        <v>630569.4</v>
      </c>
      <c r="I3071">
        <v>3671995.77</v>
      </c>
      <c r="J3071">
        <v>-69.069999999999993</v>
      </c>
      <c r="K3071">
        <v>-69.069999999999993</v>
      </c>
      <c r="L3071">
        <v>0</v>
      </c>
      <c r="M3071">
        <v>18122824</v>
      </c>
      <c r="N3071" t="s">
        <v>27</v>
      </c>
      <c r="O3071">
        <v>24</v>
      </c>
      <c r="P3071">
        <v>32</v>
      </c>
      <c r="Q3071">
        <v>5963</v>
      </c>
    </row>
    <row r="3072" spans="1:17" x14ac:dyDescent="0.25">
      <c r="A3072" t="s">
        <v>375</v>
      </c>
      <c r="B3072" t="s">
        <v>349</v>
      </c>
      <c r="C3072" t="s">
        <v>13</v>
      </c>
      <c r="D3072" t="s">
        <v>14</v>
      </c>
      <c r="E3072" t="s">
        <v>219</v>
      </c>
      <c r="F3072" t="s">
        <v>246</v>
      </c>
      <c r="G3072">
        <v>0.50838000000000005</v>
      </c>
      <c r="H3072">
        <v>630569.4</v>
      </c>
      <c r="I3072">
        <v>3671995.77</v>
      </c>
      <c r="J3072">
        <v>-69.069999999999993</v>
      </c>
      <c r="K3072">
        <v>-69.069999999999993</v>
      </c>
      <c r="L3072">
        <v>0</v>
      </c>
      <c r="M3072">
        <v>18101524</v>
      </c>
      <c r="N3072" t="s">
        <v>27</v>
      </c>
      <c r="O3072">
        <v>24</v>
      </c>
      <c r="P3072">
        <v>32</v>
      </c>
      <c r="Q3072">
        <v>5963</v>
      </c>
    </row>
    <row r="3073" spans="1:17" x14ac:dyDescent="0.25">
      <c r="A3073" t="s">
        <v>375</v>
      </c>
      <c r="B3073" t="s">
        <v>349</v>
      </c>
      <c r="C3073" t="s">
        <v>13</v>
      </c>
      <c r="D3073" t="s">
        <v>14</v>
      </c>
      <c r="E3073" t="s">
        <v>219</v>
      </c>
      <c r="F3073" t="s">
        <v>247</v>
      </c>
      <c r="G3073">
        <v>0.44263999999999998</v>
      </c>
      <c r="H3073">
        <v>630714.82999999996</v>
      </c>
      <c r="I3073">
        <v>3672138.02</v>
      </c>
      <c r="J3073">
        <v>-68.86</v>
      </c>
      <c r="K3073">
        <v>-68.86</v>
      </c>
      <c r="L3073">
        <v>0</v>
      </c>
      <c r="M3073">
        <v>18061724</v>
      </c>
      <c r="N3073" t="s">
        <v>27</v>
      </c>
      <c r="O3073">
        <v>24</v>
      </c>
      <c r="P3073">
        <v>32</v>
      </c>
      <c r="Q3073">
        <v>5963</v>
      </c>
    </row>
    <row r="3074" spans="1:17" x14ac:dyDescent="0.25">
      <c r="A3074" t="s">
        <v>375</v>
      </c>
      <c r="B3074" t="s">
        <v>349</v>
      </c>
      <c r="C3074" t="s">
        <v>13</v>
      </c>
      <c r="D3074" t="s">
        <v>14</v>
      </c>
      <c r="E3074" t="s">
        <v>219</v>
      </c>
      <c r="F3074" t="s">
        <v>248</v>
      </c>
      <c r="G3074">
        <v>0.43375000000000002</v>
      </c>
      <c r="H3074">
        <v>630714.82999999996</v>
      </c>
      <c r="I3074">
        <v>3672138.02</v>
      </c>
      <c r="J3074">
        <v>-68.86</v>
      </c>
      <c r="K3074">
        <v>-68.86</v>
      </c>
      <c r="L3074">
        <v>0</v>
      </c>
      <c r="M3074">
        <v>18052524</v>
      </c>
      <c r="N3074" t="s">
        <v>27</v>
      </c>
      <c r="O3074">
        <v>24</v>
      </c>
      <c r="P3074">
        <v>32</v>
      </c>
      <c r="Q3074">
        <v>5963</v>
      </c>
    </row>
    <row r="3075" spans="1:17" x14ac:dyDescent="0.25">
      <c r="A3075" t="s">
        <v>375</v>
      </c>
      <c r="B3075" t="s">
        <v>349</v>
      </c>
      <c r="C3075" t="s">
        <v>13</v>
      </c>
      <c r="D3075" t="s">
        <v>14</v>
      </c>
      <c r="E3075" t="s">
        <v>219</v>
      </c>
      <c r="F3075" t="s">
        <v>15</v>
      </c>
      <c r="G3075">
        <v>0.43043999999999999</v>
      </c>
      <c r="H3075">
        <v>630714.82999999996</v>
      </c>
      <c r="I3075">
        <v>3672114.31</v>
      </c>
      <c r="J3075">
        <v>-68.73</v>
      </c>
      <c r="K3075">
        <v>-68.73</v>
      </c>
      <c r="L3075">
        <v>0</v>
      </c>
      <c r="M3075">
        <v>18043024</v>
      </c>
      <c r="N3075" t="s">
        <v>27</v>
      </c>
      <c r="O3075">
        <v>24</v>
      </c>
      <c r="P3075">
        <v>32</v>
      </c>
      <c r="Q3075">
        <v>5963</v>
      </c>
    </row>
    <row r="3076" spans="1:17" x14ac:dyDescent="0.25">
      <c r="A3076" t="s">
        <v>375</v>
      </c>
      <c r="B3076" t="s">
        <v>349</v>
      </c>
      <c r="C3076" t="s">
        <v>13</v>
      </c>
      <c r="D3076" t="s">
        <v>14</v>
      </c>
      <c r="E3076" t="s">
        <v>220</v>
      </c>
      <c r="F3076" t="s">
        <v>4</v>
      </c>
      <c r="G3076">
        <v>0.58518999999999999</v>
      </c>
      <c r="H3076">
        <v>630593.64</v>
      </c>
      <c r="I3076">
        <v>3671995.77</v>
      </c>
      <c r="J3076">
        <v>-69.02</v>
      </c>
      <c r="K3076">
        <v>-69.02</v>
      </c>
      <c r="L3076">
        <v>0</v>
      </c>
      <c r="M3076">
        <v>18122824</v>
      </c>
      <c r="N3076" t="s">
        <v>27</v>
      </c>
      <c r="O3076">
        <v>24</v>
      </c>
      <c r="P3076">
        <v>32</v>
      </c>
      <c r="Q3076">
        <v>5963</v>
      </c>
    </row>
    <row r="3077" spans="1:17" x14ac:dyDescent="0.25">
      <c r="A3077" t="s">
        <v>375</v>
      </c>
      <c r="B3077" t="s">
        <v>349</v>
      </c>
      <c r="C3077" t="s">
        <v>13</v>
      </c>
      <c r="D3077" t="s">
        <v>14</v>
      </c>
      <c r="E3077" t="s">
        <v>220</v>
      </c>
      <c r="F3077" t="s">
        <v>6</v>
      </c>
      <c r="G3077">
        <v>0.51785999999999999</v>
      </c>
      <c r="H3077">
        <v>630593.64</v>
      </c>
      <c r="I3077">
        <v>3671995.77</v>
      </c>
      <c r="J3077">
        <v>-69.02</v>
      </c>
      <c r="K3077">
        <v>-69.02</v>
      </c>
      <c r="L3077">
        <v>0</v>
      </c>
      <c r="M3077">
        <v>18103024</v>
      </c>
      <c r="N3077" t="s">
        <v>27</v>
      </c>
      <c r="O3077">
        <v>24</v>
      </c>
      <c r="P3077">
        <v>32</v>
      </c>
      <c r="Q3077">
        <v>5963</v>
      </c>
    </row>
    <row r="3078" spans="1:17" x14ac:dyDescent="0.25">
      <c r="A3078" t="s">
        <v>375</v>
      </c>
      <c r="B3078" t="s">
        <v>349</v>
      </c>
      <c r="C3078" t="s">
        <v>13</v>
      </c>
      <c r="D3078" t="s">
        <v>14</v>
      </c>
      <c r="E3078" t="s">
        <v>220</v>
      </c>
      <c r="F3078" t="s">
        <v>246</v>
      </c>
      <c r="G3078">
        <v>0.46568999999999999</v>
      </c>
      <c r="H3078">
        <v>630714.82999999996</v>
      </c>
      <c r="I3078">
        <v>3672114.31</v>
      </c>
      <c r="J3078">
        <v>-68.73</v>
      </c>
      <c r="K3078">
        <v>-68.73</v>
      </c>
      <c r="L3078">
        <v>0</v>
      </c>
      <c r="M3078">
        <v>18032424</v>
      </c>
      <c r="N3078" t="s">
        <v>27</v>
      </c>
      <c r="O3078">
        <v>24</v>
      </c>
      <c r="P3078">
        <v>32</v>
      </c>
      <c r="Q3078">
        <v>5963</v>
      </c>
    </row>
    <row r="3079" spans="1:17" x14ac:dyDescent="0.25">
      <c r="A3079" t="s">
        <v>375</v>
      </c>
      <c r="B3079" t="s">
        <v>349</v>
      </c>
      <c r="C3079" t="s">
        <v>13</v>
      </c>
      <c r="D3079" t="s">
        <v>14</v>
      </c>
      <c r="E3079" t="s">
        <v>220</v>
      </c>
      <c r="F3079" t="s">
        <v>247</v>
      </c>
      <c r="G3079">
        <v>0.43974999999999997</v>
      </c>
      <c r="H3079">
        <v>630714.82999999996</v>
      </c>
      <c r="I3079">
        <v>3672114.31</v>
      </c>
      <c r="J3079">
        <v>-68.73</v>
      </c>
      <c r="K3079">
        <v>-68.73</v>
      </c>
      <c r="L3079">
        <v>0</v>
      </c>
      <c r="M3079">
        <v>18052524</v>
      </c>
      <c r="N3079" t="s">
        <v>27</v>
      </c>
      <c r="O3079">
        <v>24</v>
      </c>
      <c r="P3079">
        <v>32</v>
      </c>
      <c r="Q3079">
        <v>5963</v>
      </c>
    </row>
    <row r="3080" spans="1:17" x14ac:dyDescent="0.25">
      <c r="A3080" t="s">
        <v>375</v>
      </c>
      <c r="B3080" t="s">
        <v>349</v>
      </c>
      <c r="C3080" t="s">
        <v>13</v>
      </c>
      <c r="D3080" t="s">
        <v>14</v>
      </c>
      <c r="E3080" t="s">
        <v>220</v>
      </c>
      <c r="F3080" t="s">
        <v>248</v>
      </c>
      <c r="G3080">
        <v>0.43790000000000001</v>
      </c>
      <c r="H3080">
        <v>630714.82999999996</v>
      </c>
      <c r="I3080">
        <v>3672114.31</v>
      </c>
      <c r="J3080">
        <v>-68.73</v>
      </c>
      <c r="K3080">
        <v>-68.73</v>
      </c>
      <c r="L3080">
        <v>0</v>
      </c>
      <c r="M3080">
        <v>18051724</v>
      </c>
      <c r="N3080" t="s">
        <v>27</v>
      </c>
      <c r="O3080">
        <v>24</v>
      </c>
      <c r="P3080">
        <v>32</v>
      </c>
      <c r="Q3080">
        <v>5963</v>
      </c>
    </row>
    <row r="3081" spans="1:17" x14ac:dyDescent="0.25">
      <c r="A3081" t="s">
        <v>375</v>
      </c>
      <c r="B3081" t="s">
        <v>349</v>
      </c>
      <c r="C3081" t="s">
        <v>13</v>
      </c>
      <c r="D3081" t="s">
        <v>14</v>
      </c>
      <c r="E3081" t="s">
        <v>220</v>
      </c>
      <c r="F3081" t="s">
        <v>15</v>
      </c>
      <c r="G3081">
        <v>0.43497000000000002</v>
      </c>
      <c r="H3081">
        <v>630714.82999999996</v>
      </c>
      <c r="I3081">
        <v>3672114.31</v>
      </c>
      <c r="J3081">
        <v>-68.73</v>
      </c>
      <c r="K3081">
        <v>-68.73</v>
      </c>
      <c r="L3081">
        <v>0</v>
      </c>
      <c r="M3081">
        <v>18061724</v>
      </c>
      <c r="N3081" t="s">
        <v>27</v>
      </c>
      <c r="O3081">
        <v>24</v>
      </c>
      <c r="P3081">
        <v>32</v>
      </c>
      <c r="Q3081">
        <v>5963</v>
      </c>
    </row>
    <row r="3082" spans="1:17" x14ac:dyDescent="0.25">
      <c r="A3082" t="s">
        <v>375</v>
      </c>
      <c r="B3082" t="s">
        <v>349</v>
      </c>
      <c r="C3082" t="s">
        <v>13</v>
      </c>
      <c r="D3082" t="s">
        <v>14</v>
      </c>
      <c r="E3082" t="s">
        <v>221</v>
      </c>
      <c r="F3082" t="s">
        <v>4</v>
      </c>
      <c r="G3082">
        <v>0.48420999999999997</v>
      </c>
      <c r="H3082">
        <v>630593.64</v>
      </c>
      <c r="I3082">
        <v>3671995.77</v>
      </c>
      <c r="J3082">
        <v>-69.02</v>
      </c>
      <c r="K3082">
        <v>-69.02</v>
      </c>
      <c r="L3082">
        <v>0</v>
      </c>
      <c r="M3082">
        <v>18122824</v>
      </c>
      <c r="N3082" t="s">
        <v>27</v>
      </c>
      <c r="O3082">
        <v>24</v>
      </c>
      <c r="P3082">
        <v>32</v>
      </c>
      <c r="Q3082">
        <v>5963</v>
      </c>
    </row>
    <row r="3083" spans="1:17" x14ac:dyDescent="0.25">
      <c r="A3083" t="s">
        <v>375</v>
      </c>
      <c r="B3083" t="s">
        <v>349</v>
      </c>
      <c r="C3083" t="s">
        <v>13</v>
      </c>
      <c r="D3083" t="s">
        <v>14</v>
      </c>
      <c r="E3083" t="s">
        <v>221</v>
      </c>
      <c r="F3083" t="s">
        <v>6</v>
      </c>
      <c r="G3083">
        <v>0.46556999999999998</v>
      </c>
      <c r="H3083">
        <v>630593.64</v>
      </c>
      <c r="I3083">
        <v>3671995.77</v>
      </c>
      <c r="J3083">
        <v>-69.02</v>
      </c>
      <c r="K3083">
        <v>-69.02</v>
      </c>
      <c r="L3083">
        <v>0</v>
      </c>
      <c r="M3083">
        <v>18103024</v>
      </c>
      <c r="N3083" t="s">
        <v>27</v>
      </c>
      <c r="O3083">
        <v>24</v>
      </c>
      <c r="P3083">
        <v>32</v>
      </c>
      <c r="Q3083">
        <v>5963</v>
      </c>
    </row>
    <row r="3084" spans="1:17" x14ac:dyDescent="0.25">
      <c r="A3084" t="s">
        <v>375</v>
      </c>
      <c r="B3084" t="s">
        <v>349</v>
      </c>
      <c r="C3084" t="s">
        <v>13</v>
      </c>
      <c r="D3084" t="s">
        <v>14</v>
      </c>
      <c r="E3084" t="s">
        <v>221</v>
      </c>
      <c r="F3084" t="s">
        <v>246</v>
      </c>
      <c r="G3084">
        <v>0.44324000000000002</v>
      </c>
      <c r="H3084">
        <v>630714.82999999996</v>
      </c>
      <c r="I3084">
        <v>3672090.6</v>
      </c>
      <c r="J3084">
        <v>-68.86</v>
      </c>
      <c r="K3084">
        <v>-68.86</v>
      </c>
      <c r="L3084">
        <v>0</v>
      </c>
      <c r="M3084">
        <v>18052624</v>
      </c>
      <c r="N3084" t="s">
        <v>27</v>
      </c>
      <c r="O3084">
        <v>24</v>
      </c>
      <c r="P3084">
        <v>32</v>
      </c>
      <c r="Q3084">
        <v>5963</v>
      </c>
    </row>
    <row r="3085" spans="1:17" x14ac:dyDescent="0.25">
      <c r="A3085" t="s">
        <v>375</v>
      </c>
      <c r="B3085" t="s">
        <v>349</v>
      </c>
      <c r="C3085" t="s">
        <v>13</v>
      </c>
      <c r="D3085" t="s">
        <v>14</v>
      </c>
      <c r="E3085" t="s">
        <v>221</v>
      </c>
      <c r="F3085" t="s">
        <v>247</v>
      </c>
      <c r="G3085">
        <v>0.39778999999999998</v>
      </c>
      <c r="H3085">
        <v>630714.82999999996</v>
      </c>
      <c r="I3085">
        <v>3672114.31</v>
      </c>
      <c r="J3085">
        <v>-68.73</v>
      </c>
      <c r="K3085">
        <v>-68.73</v>
      </c>
      <c r="L3085">
        <v>0</v>
      </c>
      <c r="M3085">
        <v>18052524</v>
      </c>
      <c r="N3085" t="s">
        <v>27</v>
      </c>
      <c r="O3085">
        <v>24</v>
      </c>
      <c r="P3085">
        <v>32</v>
      </c>
      <c r="Q3085">
        <v>5963</v>
      </c>
    </row>
    <row r="3086" spans="1:17" x14ac:dyDescent="0.25">
      <c r="A3086" t="s">
        <v>375</v>
      </c>
      <c r="B3086" t="s">
        <v>349</v>
      </c>
      <c r="C3086" t="s">
        <v>13</v>
      </c>
      <c r="D3086" t="s">
        <v>14</v>
      </c>
      <c r="E3086" t="s">
        <v>221</v>
      </c>
      <c r="F3086" t="s">
        <v>248</v>
      </c>
      <c r="G3086">
        <v>0.39084999999999998</v>
      </c>
      <c r="H3086">
        <v>630714.82999999996</v>
      </c>
      <c r="I3086">
        <v>3672114.31</v>
      </c>
      <c r="J3086">
        <v>-68.73</v>
      </c>
      <c r="K3086">
        <v>-68.73</v>
      </c>
      <c r="L3086">
        <v>0</v>
      </c>
      <c r="M3086">
        <v>18061724</v>
      </c>
      <c r="N3086" t="s">
        <v>27</v>
      </c>
      <c r="O3086">
        <v>24</v>
      </c>
      <c r="P3086">
        <v>32</v>
      </c>
      <c r="Q3086">
        <v>5963</v>
      </c>
    </row>
    <row r="3087" spans="1:17" x14ac:dyDescent="0.25">
      <c r="A3087" t="s">
        <v>375</v>
      </c>
      <c r="B3087" t="s">
        <v>349</v>
      </c>
      <c r="C3087" t="s">
        <v>13</v>
      </c>
      <c r="D3087" t="s">
        <v>14</v>
      </c>
      <c r="E3087" t="s">
        <v>221</v>
      </c>
      <c r="F3087" t="s">
        <v>15</v>
      </c>
      <c r="G3087">
        <v>0.38921</v>
      </c>
      <c r="H3087">
        <v>630714.82999999996</v>
      </c>
      <c r="I3087">
        <v>3672114.31</v>
      </c>
      <c r="J3087">
        <v>-68.73</v>
      </c>
      <c r="K3087">
        <v>-68.73</v>
      </c>
      <c r="L3087">
        <v>0</v>
      </c>
      <c r="M3087">
        <v>18041624</v>
      </c>
      <c r="N3087" t="s">
        <v>27</v>
      </c>
      <c r="O3087">
        <v>24</v>
      </c>
      <c r="P3087">
        <v>32</v>
      </c>
      <c r="Q3087">
        <v>5963</v>
      </c>
    </row>
    <row r="3088" spans="1:17" x14ac:dyDescent="0.25">
      <c r="A3088" t="s">
        <v>375</v>
      </c>
      <c r="B3088" t="s">
        <v>349</v>
      </c>
      <c r="C3088" t="s">
        <v>13</v>
      </c>
      <c r="D3088" t="s">
        <v>14</v>
      </c>
      <c r="E3088" t="s">
        <v>222</v>
      </c>
      <c r="F3088" t="s">
        <v>4</v>
      </c>
      <c r="G3088">
        <v>0.41815999999999998</v>
      </c>
      <c r="H3088">
        <v>630714.82999999996</v>
      </c>
      <c r="I3088">
        <v>3672185.43</v>
      </c>
      <c r="J3088">
        <v>-68.89</v>
      </c>
      <c r="K3088">
        <v>-68.89</v>
      </c>
      <c r="L3088">
        <v>0</v>
      </c>
      <c r="M3088">
        <v>18070824</v>
      </c>
      <c r="N3088" t="s">
        <v>27</v>
      </c>
      <c r="O3088">
        <v>24</v>
      </c>
      <c r="P3088">
        <v>32</v>
      </c>
      <c r="Q3088">
        <v>5963</v>
      </c>
    </row>
    <row r="3089" spans="1:17" x14ac:dyDescent="0.25">
      <c r="A3089" t="s">
        <v>375</v>
      </c>
      <c r="B3089" t="s">
        <v>349</v>
      </c>
      <c r="C3089" t="s">
        <v>13</v>
      </c>
      <c r="D3089" t="s">
        <v>14</v>
      </c>
      <c r="E3089" t="s">
        <v>222</v>
      </c>
      <c r="F3089" t="s">
        <v>6</v>
      </c>
      <c r="G3089">
        <v>0.38690000000000002</v>
      </c>
      <c r="H3089">
        <v>630714.82999999996</v>
      </c>
      <c r="I3089">
        <v>3672090.6</v>
      </c>
      <c r="J3089">
        <v>-68.86</v>
      </c>
      <c r="K3089">
        <v>-68.86</v>
      </c>
      <c r="L3089">
        <v>0</v>
      </c>
      <c r="M3089">
        <v>18052624</v>
      </c>
      <c r="N3089" t="s">
        <v>27</v>
      </c>
      <c r="O3089">
        <v>24</v>
      </c>
      <c r="P3089">
        <v>32</v>
      </c>
      <c r="Q3089">
        <v>5963</v>
      </c>
    </row>
    <row r="3090" spans="1:17" x14ac:dyDescent="0.25">
      <c r="A3090" t="s">
        <v>375</v>
      </c>
      <c r="B3090" t="s">
        <v>349</v>
      </c>
      <c r="C3090" t="s">
        <v>13</v>
      </c>
      <c r="D3090" t="s">
        <v>14</v>
      </c>
      <c r="E3090" t="s">
        <v>222</v>
      </c>
      <c r="F3090" t="s">
        <v>246</v>
      </c>
      <c r="G3090">
        <v>0.36431000000000002</v>
      </c>
      <c r="H3090">
        <v>630714.82999999996</v>
      </c>
      <c r="I3090">
        <v>3672090.6</v>
      </c>
      <c r="J3090">
        <v>-68.86</v>
      </c>
      <c r="K3090">
        <v>-68.86</v>
      </c>
      <c r="L3090">
        <v>0</v>
      </c>
      <c r="M3090">
        <v>18032424</v>
      </c>
      <c r="N3090" t="s">
        <v>27</v>
      </c>
      <c r="O3090">
        <v>24</v>
      </c>
      <c r="P3090">
        <v>32</v>
      </c>
      <c r="Q3090">
        <v>5963</v>
      </c>
    </row>
    <row r="3091" spans="1:17" x14ac:dyDescent="0.25">
      <c r="A3091" t="s">
        <v>375</v>
      </c>
      <c r="B3091" t="s">
        <v>349</v>
      </c>
      <c r="C3091" t="s">
        <v>13</v>
      </c>
      <c r="D3091" t="s">
        <v>14</v>
      </c>
      <c r="E3091" t="s">
        <v>222</v>
      </c>
      <c r="F3091" t="s">
        <v>247</v>
      </c>
      <c r="G3091">
        <v>0.35236000000000001</v>
      </c>
      <c r="H3091">
        <v>630714.82999999996</v>
      </c>
      <c r="I3091">
        <v>3672090.6</v>
      </c>
      <c r="J3091">
        <v>-68.86</v>
      </c>
      <c r="K3091">
        <v>-68.86</v>
      </c>
      <c r="L3091">
        <v>0</v>
      </c>
      <c r="M3091">
        <v>18052524</v>
      </c>
      <c r="N3091" t="s">
        <v>27</v>
      </c>
      <c r="O3091">
        <v>24</v>
      </c>
      <c r="P3091">
        <v>32</v>
      </c>
      <c r="Q3091">
        <v>5963</v>
      </c>
    </row>
    <row r="3092" spans="1:17" x14ac:dyDescent="0.25">
      <c r="A3092" t="s">
        <v>375</v>
      </c>
      <c r="B3092" t="s">
        <v>349</v>
      </c>
      <c r="C3092" t="s">
        <v>13</v>
      </c>
      <c r="D3092" t="s">
        <v>14</v>
      </c>
      <c r="E3092" t="s">
        <v>222</v>
      </c>
      <c r="F3092" t="s">
        <v>248</v>
      </c>
      <c r="G3092">
        <v>0.34172999999999998</v>
      </c>
      <c r="H3092">
        <v>630714.82999999996</v>
      </c>
      <c r="I3092">
        <v>3672090.6</v>
      </c>
      <c r="J3092">
        <v>-68.86</v>
      </c>
      <c r="K3092">
        <v>-68.86</v>
      </c>
      <c r="L3092">
        <v>0</v>
      </c>
      <c r="M3092">
        <v>18061724</v>
      </c>
      <c r="N3092" t="s">
        <v>27</v>
      </c>
      <c r="O3092">
        <v>24</v>
      </c>
      <c r="P3092">
        <v>32</v>
      </c>
      <c r="Q3092">
        <v>5963</v>
      </c>
    </row>
    <row r="3093" spans="1:17" x14ac:dyDescent="0.25">
      <c r="A3093" t="s">
        <v>375</v>
      </c>
      <c r="B3093" t="s">
        <v>349</v>
      </c>
      <c r="C3093" t="s">
        <v>13</v>
      </c>
      <c r="D3093" t="s">
        <v>14</v>
      </c>
      <c r="E3093" t="s">
        <v>222</v>
      </c>
      <c r="F3093" t="s">
        <v>15</v>
      </c>
      <c r="G3093">
        <v>0.34154000000000001</v>
      </c>
      <c r="H3093">
        <v>630714.82999999996</v>
      </c>
      <c r="I3093">
        <v>3672090.6</v>
      </c>
      <c r="J3093">
        <v>-68.86</v>
      </c>
      <c r="K3093">
        <v>-68.86</v>
      </c>
      <c r="L3093">
        <v>0</v>
      </c>
      <c r="M3093">
        <v>18051724</v>
      </c>
      <c r="N3093" t="s">
        <v>27</v>
      </c>
      <c r="O3093">
        <v>24</v>
      </c>
      <c r="P3093">
        <v>32</v>
      </c>
      <c r="Q3093">
        <v>5963</v>
      </c>
    </row>
    <row r="3094" spans="1:17" x14ac:dyDescent="0.25">
      <c r="A3094" t="s">
        <v>375</v>
      </c>
      <c r="B3094" t="s">
        <v>349</v>
      </c>
      <c r="C3094" t="s">
        <v>13</v>
      </c>
      <c r="D3094" t="s">
        <v>14</v>
      </c>
      <c r="E3094" t="s">
        <v>223</v>
      </c>
      <c r="F3094" t="s">
        <v>4</v>
      </c>
      <c r="G3094">
        <v>0.42351</v>
      </c>
      <c r="H3094">
        <v>630725</v>
      </c>
      <c r="I3094">
        <v>3672175</v>
      </c>
      <c r="J3094">
        <v>-68.849999999999994</v>
      </c>
      <c r="K3094">
        <v>-68.849999999999994</v>
      </c>
      <c r="L3094">
        <v>0</v>
      </c>
      <c r="M3094">
        <v>18070824</v>
      </c>
      <c r="N3094" t="s">
        <v>27</v>
      </c>
      <c r="O3094">
        <v>24</v>
      </c>
      <c r="P3094">
        <v>32</v>
      </c>
      <c r="Q3094">
        <v>5963</v>
      </c>
    </row>
    <row r="3095" spans="1:17" x14ac:dyDescent="0.25">
      <c r="A3095" t="s">
        <v>375</v>
      </c>
      <c r="B3095" t="s">
        <v>349</v>
      </c>
      <c r="C3095" t="s">
        <v>13</v>
      </c>
      <c r="D3095" t="s">
        <v>14</v>
      </c>
      <c r="E3095" t="s">
        <v>223</v>
      </c>
      <c r="F3095" t="s">
        <v>6</v>
      </c>
      <c r="G3095">
        <v>0.29041</v>
      </c>
      <c r="H3095">
        <v>630750</v>
      </c>
      <c r="I3095">
        <v>3672075</v>
      </c>
      <c r="J3095">
        <v>-68.66</v>
      </c>
      <c r="K3095">
        <v>-68.66</v>
      </c>
      <c r="L3095">
        <v>0</v>
      </c>
      <c r="M3095">
        <v>18090624</v>
      </c>
      <c r="N3095" t="s">
        <v>27</v>
      </c>
      <c r="O3095">
        <v>24</v>
      </c>
      <c r="P3095">
        <v>32</v>
      </c>
      <c r="Q3095">
        <v>5963</v>
      </c>
    </row>
    <row r="3096" spans="1:17" x14ac:dyDescent="0.25">
      <c r="A3096" t="s">
        <v>375</v>
      </c>
      <c r="B3096" t="s">
        <v>349</v>
      </c>
      <c r="C3096" t="s">
        <v>13</v>
      </c>
      <c r="D3096" t="s">
        <v>14</v>
      </c>
      <c r="E3096" t="s">
        <v>223</v>
      </c>
      <c r="F3096" t="s">
        <v>246</v>
      </c>
      <c r="G3096">
        <v>0.27707999999999999</v>
      </c>
      <c r="H3096">
        <v>630714.82999999996</v>
      </c>
      <c r="I3096">
        <v>3672066.89</v>
      </c>
      <c r="J3096">
        <v>-68.75</v>
      </c>
      <c r="K3096">
        <v>-68.75</v>
      </c>
      <c r="L3096">
        <v>0</v>
      </c>
      <c r="M3096">
        <v>18052624</v>
      </c>
      <c r="N3096" t="s">
        <v>27</v>
      </c>
      <c r="O3096">
        <v>24</v>
      </c>
      <c r="P3096">
        <v>32</v>
      </c>
      <c r="Q3096">
        <v>5963</v>
      </c>
    </row>
    <row r="3097" spans="1:17" x14ac:dyDescent="0.25">
      <c r="A3097" t="s">
        <v>375</v>
      </c>
      <c r="B3097" t="s">
        <v>349</v>
      </c>
      <c r="C3097" t="s">
        <v>13</v>
      </c>
      <c r="D3097" t="s">
        <v>14</v>
      </c>
      <c r="E3097" t="s">
        <v>223</v>
      </c>
      <c r="F3097" t="s">
        <v>247</v>
      </c>
      <c r="G3097">
        <v>0.25873000000000002</v>
      </c>
      <c r="H3097">
        <v>630750</v>
      </c>
      <c r="I3097">
        <v>3672075</v>
      </c>
      <c r="J3097">
        <v>-68.66</v>
      </c>
      <c r="K3097">
        <v>-68.66</v>
      </c>
      <c r="L3097">
        <v>0</v>
      </c>
      <c r="M3097">
        <v>18032424</v>
      </c>
      <c r="N3097" t="s">
        <v>27</v>
      </c>
      <c r="O3097">
        <v>24</v>
      </c>
      <c r="P3097">
        <v>32</v>
      </c>
      <c r="Q3097">
        <v>5963</v>
      </c>
    </row>
    <row r="3098" spans="1:17" x14ac:dyDescent="0.25">
      <c r="A3098" t="s">
        <v>375</v>
      </c>
      <c r="B3098" t="s">
        <v>349</v>
      </c>
      <c r="C3098" t="s">
        <v>13</v>
      </c>
      <c r="D3098" t="s">
        <v>14</v>
      </c>
      <c r="E3098" t="s">
        <v>223</v>
      </c>
      <c r="F3098" t="s">
        <v>248</v>
      </c>
      <c r="G3098">
        <v>0.25403999999999999</v>
      </c>
      <c r="H3098">
        <v>630714.82999999996</v>
      </c>
      <c r="I3098">
        <v>3672090.6</v>
      </c>
      <c r="J3098">
        <v>-68.86</v>
      </c>
      <c r="K3098">
        <v>-68.86</v>
      </c>
      <c r="L3098">
        <v>0</v>
      </c>
      <c r="M3098">
        <v>18041624</v>
      </c>
      <c r="N3098" t="s">
        <v>27</v>
      </c>
      <c r="O3098">
        <v>24</v>
      </c>
      <c r="P3098">
        <v>32</v>
      </c>
      <c r="Q3098">
        <v>5963</v>
      </c>
    </row>
    <row r="3099" spans="1:17" x14ac:dyDescent="0.25">
      <c r="A3099" t="s">
        <v>375</v>
      </c>
      <c r="B3099" t="s">
        <v>349</v>
      </c>
      <c r="C3099" t="s">
        <v>13</v>
      </c>
      <c r="D3099" t="s">
        <v>14</v>
      </c>
      <c r="E3099" t="s">
        <v>223</v>
      </c>
      <c r="F3099" t="s">
        <v>15</v>
      </c>
      <c r="G3099">
        <v>0.25219000000000003</v>
      </c>
      <c r="H3099">
        <v>630714.82999999996</v>
      </c>
      <c r="I3099">
        <v>3672090.6</v>
      </c>
      <c r="J3099">
        <v>-68.86</v>
      </c>
      <c r="K3099">
        <v>-68.86</v>
      </c>
      <c r="L3099">
        <v>0</v>
      </c>
      <c r="M3099">
        <v>18052524</v>
      </c>
      <c r="N3099" t="s">
        <v>27</v>
      </c>
      <c r="O3099">
        <v>24</v>
      </c>
      <c r="P3099">
        <v>32</v>
      </c>
      <c r="Q3099">
        <v>5963</v>
      </c>
    </row>
    <row r="3100" spans="1:17" x14ac:dyDescent="0.25">
      <c r="A3100" t="s">
        <v>375</v>
      </c>
      <c r="B3100" t="s">
        <v>349</v>
      </c>
      <c r="C3100" t="s">
        <v>13</v>
      </c>
      <c r="D3100" t="s">
        <v>14</v>
      </c>
      <c r="E3100" t="s">
        <v>224</v>
      </c>
      <c r="F3100" t="s">
        <v>4</v>
      </c>
      <c r="G3100">
        <v>0.41615999999999997</v>
      </c>
      <c r="H3100">
        <v>630725</v>
      </c>
      <c r="I3100">
        <v>3672150</v>
      </c>
      <c r="J3100">
        <v>-68.81</v>
      </c>
      <c r="K3100">
        <v>-68.81</v>
      </c>
      <c r="L3100">
        <v>0</v>
      </c>
      <c r="M3100">
        <v>18070824</v>
      </c>
      <c r="N3100" t="s">
        <v>27</v>
      </c>
      <c r="O3100">
        <v>24</v>
      </c>
      <c r="P3100">
        <v>32</v>
      </c>
      <c r="Q3100">
        <v>5963</v>
      </c>
    </row>
    <row r="3101" spans="1:17" x14ac:dyDescent="0.25">
      <c r="A3101" t="s">
        <v>375</v>
      </c>
      <c r="B3101" t="s">
        <v>349</v>
      </c>
      <c r="C3101" t="s">
        <v>13</v>
      </c>
      <c r="D3101" t="s">
        <v>14</v>
      </c>
      <c r="E3101" t="s">
        <v>224</v>
      </c>
      <c r="F3101" t="s">
        <v>6</v>
      </c>
      <c r="G3101">
        <v>0.2</v>
      </c>
      <c r="H3101">
        <v>630775</v>
      </c>
      <c r="I3101">
        <v>3672075</v>
      </c>
      <c r="J3101">
        <v>-68.59</v>
      </c>
      <c r="K3101">
        <v>-68.59</v>
      </c>
      <c r="L3101">
        <v>0</v>
      </c>
      <c r="M3101">
        <v>18050124</v>
      </c>
      <c r="N3101" t="s">
        <v>27</v>
      </c>
      <c r="O3101">
        <v>24</v>
      </c>
      <c r="P3101">
        <v>32</v>
      </c>
      <c r="Q3101">
        <v>5963</v>
      </c>
    </row>
    <row r="3102" spans="1:17" x14ac:dyDescent="0.25">
      <c r="A3102" t="s">
        <v>375</v>
      </c>
      <c r="B3102" t="s">
        <v>349</v>
      </c>
      <c r="C3102" t="s">
        <v>13</v>
      </c>
      <c r="D3102" t="s">
        <v>14</v>
      </c>
      <c r="E3102" t="s">
        <v>224</v>
      </c>
      <c r="F3102" t="s">
        <v>246</v>
      </c>
      <c r="G3102">
        <v>0.17474000000000001</v>
      </c>
      <c r="H3102">
        <v>630714.82999999996</v>
      </c>
      <c r="I3102">
        <v>3672066.89</v>
      </c>
      <c r="J3102">
        <v>-68.75</v>
      </c>
      <c r="K3102">
        <v>-68.75</v>
      </c>
      <c r="L3102">
        <v>0</v>
      </c>
      <c r="M3102">
        <v>18041624</v>
      </c>
      <c r="N3102" t="s">
        <v>27</v>
      </c>
      <c r="O3102">
        <v>24</v>
      </c>
      <c r="P3102">
        <v>32</v>
      </c>
      <c r="Q3102">
        <v>5963</v>
      </c>
    </row>
    <row r="3103" spans="1:17" x14ac:dyDescent="0.25">
      <c r="A3103" t="s">
        <v>375</v>
      </c>
      <c r="B3103" t="s">
        <v>349</v>
      </c>
      <c r="C3103" t="s">
        <v>13</v>
      </c>
      <c r="D3103" t="s">
        <v>14</v>
      </c>
      <c r="E3103" t="s">
        <v>224</v>
      </c>
      <c r="F3103" t="s">
        <v>247</v>
      </c>
      <c r="G3103">
        <v>0.17374000000000001</v>
      </c>
      <c r="H3103">
        <v>630725</v>
      </c>
      <c r="I3103">
        <v>3672075</v>
      </c>
      <c r="J3103">
        <v>-68.73</v>
      </c>
      <c r="K3103">
        <v>-68.73</v>
      </c>
      <c r="L3103">
        <v>0</v>
      </c>
      <c r="M3103">
        <v>18052624</v>
      </c>
      <c r="N3103" t="s">
        <v>27</v>
      </c>
      <c r="O3103">
        <v>24</v>
      </c>
      <c r="P3103">
        <v>32</v>
      </c>
      <c r="Q3103">
        <v>5963</v>
      </c>
    </row>
    <row r="3104" spans="1:17" x14ac:dyDescent="0.25">
      <c r="A3104" t="s">
        <v>375</v>
      </c>
      <c r="B3104" t="s">
        <v>349</v>
      </c>
      <c r="C3104" t="s">
        <v>13</v>
      </c>
      <c r="D3104" t="s">
        <v>14</v>
      </c>
      <c r="E3104" t="s">
        <v>224</v>
      </c>
      <c r="F3104" t="s">
        <v>248</v>
      </c>
      <c r="G3104">
        <v>0.17166000000000001</v>
      </c>
      <c r="H3104">
        <v>630750</v>
      </c>
      <c r="I3104">
        <v>3672075</v>
      </c>
      <c r="J3104">
        <v>-68.66</v>
      </c>
      <c r="K3104">
        <v>-68.66</v>
      </c>
      <c r="L3104">
        <v>0</v>
      </c>
      <c r="M3104">
        <v>18061724</v>
      </c>
      <c r="N3104" t="s">
        <v>27</v>
      </c>
      <c r="O3104">
        <v>24</v>
      </c>
      <c r="P3104">
        <v>32</v>
      </c>
      <c r="Q3104">
        <v>5963</v>
      </c>
    </row>
    <row r="3105" spans="1:17" x14ac:dyDescent="0.25">
      <c r="A3105" t="s">
        <v>375</v>
      </c>
      <c r="B3105" t="s">
        <v>349</v>
      </c>
      <c r="C3105" t="s">
        <v>13</v>
      </c>
      <c r="D3105" t="s">
        <v>14</v>
      </c>
      <c r="E3105" t="s">
        <v>224</v>
      </c>
      <c r="F3105" t="s">
        <v>15</v>
      </c>
      <c r="G3105">
        <v>0.16919000000000001</v>
      </c>
      <c r="H3105">
        <v>630750</v>
      </c>
      <c r="I3105">
        <v>3672075</v>
      </c>
      <c r="J3105">
        <v>-68.66</v>
      </c>
      <c r="K3105">
        <v>-68.66</v>
      </c>
      <c r="L3105">
        <v>0</v>
      </c>
      <c r="M3105">
        <v>18041624</v>
      </c>
      <c r="N3105" t="s">
        <v>27</v>
      </c>
      <c r="O3105">
        <v>24</v>
      </c>
      <c r="P3105">
        <v>32</v>
      </c>
      <c r="Q3105">
        <v>5963</v>
      </c>
    </row>
    <row r="3106" spans="1:17" x14ac:dyDescent="0.25">
      <c r="A3106" t="s">
        <v>375</v>
      </c>
      <c r="B3106" t="s">
        <v>349</v>
      </c>
      <c r="C3106" t="s">
        <v>13</v>
      </c>
      <c r="D3106" t="s">
        <v>14</v>
      </c>
      <c r="E3106" t="s">
        <v>225</v>
      </c>
      <c r="F3106" t="s">
        <v>4</v>
      </c>
      <c r="G3106">
        <v>0.41304000000000002</v>
      </c>
      <c r="H3106">
        <v>630750</v>
      </c>
      <c r="I3106">
        <v>3672150</v>
      </c>
      <c r="J3106">
        <v>-68.78</v>
      </c>
      <c r="K3106">
        <v>-68.78</v>
      </c>
      <c r="L3106">
        <v>0</v>
      </c>
      <c r="M3106">
        <v>18070824</v>
      </c>
      <c r="N3106" t="s">
        <v>27</v>
      </c>
      <c r="O3106">
        <v>24</v>
      </c>
      <c r="P3106">
        <v>32</v>
      </c>
      <c r="Q3106">
        <v>5963</v>
      </c>
    </row>
    <row r="3107" spans="1:17" x14ac:dyDescent="0.25">
      <c r="A3107" t="s">
        <v>375</v>
      </c>
      <c r="B3107" t="s">
        <v>349</v>
      </c>
      <c r="C3107" t="s">
        <v>13</v>
      </c>
      <c r="D3107" t="s">
        <v>14</v>
      </c>
      <c r="E3107" t="s">
        <v>225</v>
      </c>
      <c r="F3107" t="s">
        <v>6</v>
      </c>
      <c r="G3107">
        <v>0.13730000000000001</v>
      </c>
      <c r="H3107">
        <v>630351.25</v>
      </c>
      <c r="I3107">
        <v>3672375.09</v>
      </c>
      <c r="J3107">
        <v>-69.72</v>
      </c>
      <c r="K3107">
        <v>-69.72</v>
      </c>
      <c r="L3107">
        <v>0</v>
      </c>
      <c r="M3107">
        <v>18080724</v>
      </c>
      <c r="N3107" t="s">
        <v>27</v>
      </c>
      <c r="O3107">
        <v>24</v>
      </c>
      <c r="P3107">
        <v>32</v>
      </c>
      <c r="Q3107">
        <v>5963</v>
      </c>
    </row>
    <row r="3108" spans="1:17" x14ac:dyDescent="0.25">
      <c r="A3108" t="s">
        <v>375</v>
      </c>
      <c r="B3108" t="s">
        <v>349</v>
      </c>
      <c r="C3108" t="s">
        <v>13</v>
      </c>
      <c r="D3108" t="s">
        <v>14</v>
      </c>
      <c r="E3108" t="s">
        <v>225</v>
      </c>
      <c r="F3108" t="s">
        <v>246</v>
      </c>
      <c r="G3108">
        <v>0.1051</v>
      </c>
      <c r="H3108">
        <v>630850</v>
      </c>
      <c r="I3108">
        <v>3672050</v>
      </c>
      <c r="J3108">
        <v>-69.17</v>
      </c>
      <c r="K3108">
        <v>-69.17</v>
      </c>
      <c r="L3108">
        <v>0</v>
      </c>
      <c r="M3108">
        <v>18050124</v>
      </c>
      <c r="N3108" t="s">
        <v>27</v>
      </c>
      <c r="O3108">
        <v>24</v>
      </c>
      <c r="P3108">
        <v>32</v>
      </c>
      <c r="Q3108">
        <v>5963</v>
      </c>
    </row>
    <row r="3109" spans="1:17" x14ac:dyDescent="0.25">
      <c r="A3109" t="s">
        <v>375</v>
      </c>
      <c r="B3109" t="s">
        <v>349</v>
      </c>
      <c r="C3109" t="s">
        <v>13</v>
      </c>
      <c r="D3109" t="s">
        <v>14</v>
      </c>
      <c r="E3109" t="s">
        <v>225</v>
      </c>
      <c r="F3109" t="s">
        <v>247</v>
      </c>
      <c r="G3109">
        <v>0.10360999999999999</v>
      </c>
      <c r="H3109">
        <v>630423.97</v>
      </c>
      <c r="I3109">
        <v>3672375.09</v>
      </c>
      <c r="J3109">
        <v>-69.58</v>
      </c>
      <c r="K3109">
        <v>-69.58</v>
      </c>
      <c r="L3109">
        <v>0</v>
      </c>
      <c r="M3109">
        <v>18081524</v>
      </c>
      <c r="N3109" t="s">
        <v>27</v>
      </c>
      <c r="O3109">
        <v>24</v>
      </c>
      <c r="P3109">
        <v>32</v>
      </c>
      <c r="Q3109">
        <v>5963</v>
      </c>
    </row>
    <row r="3110" spans="1:17" x14ac:dyDescent="0.25">
      <c r="A3110" t="s">
        <v>375</v>
      </c>
      <c r="B3110" t="s">
        <v>349</v>
      </c>
      <c r="C3110" t="s">
        <v>13</v>
      </c>
      <c r="D3110" t="s">
        <v>14</v>
      </c>
      <c r="E3110" t="s">
        <v>225</v>
      </c>
      <c r="F3110" t="s">
        <v>248</v>
      </c>
      <c r="G3110">
        <v>0.10341</v>
      </c>
      <c r="H3110">
        <v>630423.97</v>
      </c>
      <c r="I3110">
        <v>3672375.09</v>
      </c>
      <c r="J3110">
        <v>-69.58</v>
      </c>
      <c r="K3110">
        <v>-69.58</v>
      </c>
      <c r="L3110">
        <v>0</v>
      </c>
      <c r="M3110">
        <v>18072824</v>
      </c>
      <c r="N3110" t="s">
        <v>27</v>
      </c>
      <c r="O3110">
        <v>24</v>
      </c>
      <c r="P3110">
        <v>32</v>
      </c>
      <c r="Q3110">
        <v>5963</v>
      </c>
    </row>
    <row r="3111" spans="1:17" x14ac:dyDescent="0.25">
      <c r="A3111" t="s">
        <v>375</v>
      </c>
      <c r="B3111" t="s">
        <v>349</v>
      </c>
      <c r="C3111" t="s">
        <v>13</v>
      </c>
      <c r="D3111" t="s">
        <v>14</v>
      </c>
      <c r="E3111" t="s">
        <v>225</v>
      </c>
      <c r="F3111" t="s">
        <v>15</v>
      </c>
      <c r="G3111">
        <v>9.3920000000000003E-2</v>
      </c>
      <c r="H3111">
        <v>630850</v>
      </c>
      <c r="I3111">
        <v>3672075</v>
      </c>
      <c r="J3111">
        <v>-69.19</v>
      </c>
      <c r="K3111">
        <v>-69.19</v>
      </c>
      <c r="L3111">
        <v>0</v>
      </c>
      <c r="M3111">
        <v>18041624</v>
      </c>
      <c r="N3111" t="s">
        <v>27</v>
      </c>
      <c r="O3111">
        <v>24</v>
      </c>
      <c r="P3111">
        <v>32</v>
      </c>
      <c r="Q3111">
        <v>5963</v>
      </c>
    </row>
    <row r="3112" spans="1:17" x14ac:dyDescent="0.25">
      <c r="A3112" t="s">
        <v>375</v>
      </c>
      <c r="B3112" t="s">
        <v>349</v>
      </c>
      <c r="C3112" t="s">
        <v>13</v>
      </c>
      <c r="D3112" t="s">
        <v>14</v>
      </c>
      <c r="E3112" t="s">
        <v>134</v>
      </c>
      <c r="F3112" t="s">
        <v>4</v>
      </c>
      <c r="G3112">
        <v>3.9480000000000001E-2</v>
      </c>
      <c r="H3112">
        <v>630714.82999999996</v>
      </c>
      <c r="I3112">
        <v>3672232.85</v>
      </c>
      <c r="J3112">
        <v>-68.91</v>
      </c>
      <c r="K3112">
        <v>-68.91</v>
      </c>
      <c r="L3112">
        <v>0</v>
      </c>
      <c r="M3112">
        <v>18050224</v>
      </c>
      <c r="N3112" t="s">
        <v>27</v>
      </c>
      <c r="O3112">
        <v>24</v>
      </c>
      <c r="P3112">
        <v>32</v>
      </c>
      <c r="Q3112">
        <v>5963</v>
      </c>
    </row>
    <row r="3113" spans="1:17" x14ac:dyDescent="0.25">
      <c r="A3113" t="s">
        <v>375</v>
      </c>
      <c r="B3113" t="s">
        <v>349</v>
      </c>
      <c r="C3113" t="s">
        <v>13</v>
      </c>
      <c r="D3113" t="s">
        <v>14</v>
      </c>
      <c r="E3113" t="s">
        <v>134</v>
      </c>
      <c r="F3113" t="s">
        <v>6</v>
      </c>
      <c r="G3113">
        <v>3.3239999999999999E-2</v>
      </c>
      <c r="H3113">
        <v>630714.82999999996</v>
      </c>
      <c r="I3113">
        <v>3672209.14</v>
      </c>
      <c r="J3113">
        <v>-68.89</v>
      </c>
      <c r="K3113">
        <v>-68.89</v>
      </c>
      <c r="L3113">
        <v>0</v>
      </c>
      <c r="M3113">
        <v>18043024</v>
      </c>
      <c r="N3113" t="s">
        <v>27</v>
      </c>
      <c r="O3113">
        <v>24</v>
      </c>
      <c r="P3113">
        <v>32</v>
      </c>
      <c r="Q3113">
        <v>5963</v>
      </c>
    </row>
    <row r="3114" spans="1:17" x14ac:dyDescent="0.25">
      <c r="A3114" t="s">
        <v>375</v>
      </c>
      <c r="B3114" t="s">
        <v>349</v>
      </c>
      <c r="C3114" t="s">
        <v>13</v>
      </c>
      <c r="D3114" t="s">
        <v>14</v>
      </c>
      <c r="E3114" t="s">
        <v>134</v>
      </c>
      <c r="F3114" t="s">
        <v>246</v>
      </c>
      <c r="G3114">
        <v>3.1789999999999999E-2</v>
      </c>
      <c r="H3114">
        <v>630714.82999999996</v>
      </c>
      <c r="I3114">
        <v>3672209.14</v>
      </c>
      <c r="J3114">
        <v>-68.89</v>
      </c>
      <c r="K3114">
        <v>-68.89</v>
      </c>
      <c r="L3114">
        <v>0</v>
      </c>
      <c r="M3114">
        <v>18050124</v>
      </c>
      <c r="N3114" t="s">
        <v>27</v>
      </c>
      <c r="O3114">
        <v>24</v>
      </c>
      <c r="P3114">
        <v>32</v>
      </c>
      <c r="Q3114">
        <v>5963</v>
      </c>
    </row>
    <row r="3115" spans="1:17" x14ac:dyDescent="0.25">
      <c r="A3115" t="s">
        <v>375</v>
      </c>
      <c r="B3115" t="s">
        <v>349</v>
      </c>
      <c r="C3115" t="s">
        <v>13</v>
      </c>
      <c r="D3115" t="s">
        <v>14</v>
      </c>
      <c r="E3115" t="s">
        <v>134</v>
      </c>
      <c r="F3115" t="s">
        <v>247</v>
      </c>
      <c r="G3115">
        <v>3.0839999999999999E-2</v>
      </c>
      <c r="H3115">
        <v>630714.82999999996</v>
      </c>
      <c r="I3115">
        <v>3672209.14</v>
      </c>
      <c r="J3115">
        <v>-68.89</v>
      </c>
      <c r="K3115">
        <v>-68.89</v>
      </c>
      <c r="L3115">
        <v>0</v>
      </c>
      <c r="M3115">
        <v>18051324</v>
      </c>
      <c r="N3115" t="s">
        <v>27</v>
      </c>
      <c r="O3115">
        <v>24</v>
      </c>
      <c r="P3115">
        <v>32</v>
      </c>
      <c r="Q3115">
        <v>5963</v>
      </c>
    </row>
    <row r="3116" spans="1:17" x14ac:dyDescent="0.25">
      <c r="A3116" t="s">
        <v>375</v>
      </c>
      <c r="B3116" t="s">
        <v>349</v>
      </c>
      <c r="C3116" t="s">
        <v>13</v>
      </c>
      <c r="D3116" t="s">
        <v>14</v>
      </c>
      <c r="E3116" t="s">
        <v>134</v>
      </c>
      <c r="F3116" t="s">
        <v>248</v>
      </c>
      <c r="G3116">
        <v>3.0169999999999999E-2</v>
      </c>
      <c r="H3116">
        <v>630714.82999999996</v>
      </c>
      <c r="I3116">
        <v>3672232.85</v>
      </c>
      <c r="J3116">
        <v>-68.91</v>
      </c>
      <c r="K3116">
        <v>-68.91</v>
      </c>
      <c r="L3116">
        <v>0</v>
      </c>
      <c r="M3116">
        <v>18050124</v>
      </c>
      <c r="N3116" t="s">
        <v>27</v>
      </c>
      <c r="O3116">
        <v>24</v>
      </c>
      <c r="P3116">
        <v>32</v>
      </c>
      <c r="Q3116">
        <v>5963</v>
      </c>
    </row>
    <row r="3117" spans="1:17" x14ac:dyDescent="0.25">
      <c r="A3117" t="s">
        <v>375</v>
      </c>
      <c r="B3117" t="s">
        <v>349</v>
      </c>
      <c r="C3117" t="s">
        <v>13</v>
      </c>
      <c r="D3117" t="s">
        <v>14</v>
      </c>
      <c r="E3117" t="s">
        <v>134</v>
      </c>
      <c r="F3117" t="s">
        <v>15</v>
      </c>
      <c r="G3117">
        <v>2.9739999999999999E-2</v>
      </c>
      <c r="H3117">
        <v>630714.82999999996</v>
      </c>
      <c r="I3117">
        <v>3672232.85</v>
      </c>
      <c r="J3117">
        <v>-68.91</v>
      </c>
      <c r="K3117">
        <v>-68.91</v>
      </c>
      <c r="L3117">
        <v>0</v>
      </c>
      <c r="M3117">
        <v>18061724</v>
      </c>
      <c r="N3117" t="s">
        <v>27</v>
      </c>
      <c r="O3117">
        <v>24</v>
      </c>
      <c r="P3117">
        <v>32</v>
      </c>
      <c r="Q3117">
        <v>5963</v>
      </c>
    </row>
    <row r="3118" spans="1:17" x14ac:dyDescent="0.25">
      <c r="A3118" t="s">
        <v>375</v>
      </c>
      <c r="B3118" t="s">
        <v>349</v>
      </c>
      <c r="C3118" t="s">
        <v>13</v>
      </c>
      <c r="D3118" t="s">
        <v>14</v>
      </c>
      <c r="E3118" t="s">
        <v>141</v>
      </c>
      <c r="F3118" t="s">
        <v>4</v>
      </c>
      <c r="G3118">
        <v>5.1069999999999997E-2</v>
      </c>
      <c r="H3118">
        <v>630423.97</v>
      </c>
      <c r="I3118">
        <v>3672375.09</v>
      </c>
      <c r="J3118">
        <v>-69.58</v>
      </c>
      <c r="K3118">
        <v>-69.58</v>
      </c>
      <c r="L3118">
        <v>0</v>
      </c>
      <c r="M3118">
        <v>18062324</v>
      </c>
      <c r="N3118" t="s">
        <v>27</v>
      </c>
      <c r="O3118">
        <v>24</v>
      </c>
      <c r="P3118">
        <v>32</v>
      </c>
      <c r="Q3118">
        <v>5963</v>
      </c>
    </row>
    <row r="3119" spans="1:17" x14ac:dyDescent="0.25">
      <c r="A3119" t="s">
        <v>375</v>
      </c>
      <c r="B3119" t="s">
        <v>349</v>
      </c>
      <c r="C3119" t="s">
        <v>13</v>
      </c>
      <c r="D3119" t="s">
        <v>14</v>
      </c>
      <c r="E3119" t="s">
        <v>141</v>
      </c>
      <c r="F3119" t="s">
        <v>6</v>
      </c>
      <c r="G3119">
        <v>5.0180000000000002E-2</v>
      </c>
      <c r="H3119">
        <v>630423.97</v>
      </c>
      <c r="I3119">
        <v>3672375.09</v>
      </c>
      <c r="J3119">
        <v>-69.58</v>
      </c>
      <c r="K3119">
        <v>-69.58</v>
      </c>
      <c r="L3119">
        <v>0</v>
      </c>
      <c r="M3119">
        <v>18072824</v>
      </c>
      <c r="N3119" t="s">
        <v>27</v>
      </c>
      <c r="O3119">
        <v>24</v>
      </c>
      <c r="P3119">
        <v>32</v>
      </c>
      <c r="Q3119">
        <v>5963</v>
      </c>
    </row>
    <row r="3120" spans="1:17" x14ac:dyDescent="0.25">
      <c r="A3120" t="s">
        <v>375</v>
      </c>
      <c r="B3120" t="s">
        <v>349</v>
      </c>
      <c r="C3120" t="s">
        <v>13</v>
      </c>
      <c r="D3120" t="s">
        <v>14</v>
      </c>
      <c r="E3120" t="s">
        <v>141</v>
      </c>
      <c r="F3120" t="s">
        <v>246</v>
      </c>
      <c r="G3120">
        <v>4.0590000000000001E-2</v>
      </c>
      <c r="H3120">
        <v>630423.97</v>
      </c>
      <c r="I3120">
        <v>3672375.09</v>
      </c>
      <c r="J3120">
        <v>-69.58</v>
      </c>
      <c r="K3120">
        <v>-69.58</v>
      </c>
      <c r="L3120">
        <v>0</v>
      </c>
      <c r="M3120">
        <v>18080724</v>
      </c>
      <c r="N3120" t="s">
        <v>27</v>
      </c>
      <c r="O3120">
        <v>24</v>
      </c>
      <c r="P3120">
        <v>32</v>
      </c>
      <c r="Q3120">
        <v>5963</v>
      </c>
    </row>
    <row r="3121" spans="1:17" x14ac:dyDescent="0.25">
      <c r="A3121" t="s">
        <v>375</v>
      </c>
      <c r="B3121" t="s">
        <v>349</v>
      </c>
      <c r="C3121" t="s">
        <v>13</v>
      </c>
      <c r="D3121" t="s">
        <v>14</v>
      </c>
      <c r="E3121" t="s">
        <v>141</v>
      </c>
      <c r="F3121" t="s">
        <v>247</v>
      </c>
      <c r="G3121">
        <v>3.9269999999999999E-2</v>
      </c>
      <c r="H3121">
        <v>630399.73</v>
      </c>
      <c r="I3121">
        <v>3672375.09</v>
      </c>
      <c r="J3121">
        <v>-69.62</v>
      </c>
      <c r="K3121">
        <v>-69.62</v>
      </c>
      <c r="L3121">
        <v>0</v>
      </c>
      <c r="M3121">
        <v>18080724</v>
      </c>
      <c r="N3121" t="s">
        <v>27</v>
      </c>
      <c r="O3121">
        <v>24</v>
      </c>
      <c r="P3121">
        <v>32</v>
      </c>
      <c r="Q3121">
        <v>5963</v>
      </c>
    </row>
    <row r="3122" spans="1:17" x14ac:dyDescent="0.25">
      <c r="A3122" t="s">
        <v>375</v>
      </c>
      <c r="B3122" t="s">
        <v>349</v>
      </c>
      <c r="C3122" t="s">
        <v>13</v>
      </c>
      <c r="D3122" t="s">
        <v>14</v>
      </c>
      <c r="E3122" t="s">
        <v>141</v>
      </c>
      <c r="F3122" t="s">
        <v>248</v>
      </c>
      <c r="G3122">
        <v>3.5860000000000003E-2</v>
      </c>
      <c r="H3122">
        <v>630423.97</v>
      </c>
      <c r="I3122">
        <v>3672375.09</v>
      </c>
      <c r="J3122">
        <v>-69.58</v>
      </c>
      <c r="K3122">
        <v>-69.58</v>
      </c>
      <c r="L3122">
        <v>0</v>
      </c>
      <c r="M3122">
        <v>18071824</v>
      </c>
      <c r="N3122" t="s">
        <v>27</v>
      </c>
      <c r="O3122">
        <v>24</v>
      </c>
      <c r="P3122">
        <v>32</v>
      </c>
      <c r="Q3122">
        <v>5963</v>
      </c>
    </row>
    <row r="3123" spans="1:17" x14ac:dyDescent="0.25">
      <c r="A3123" t="s">
        <v>375</v>
      </c>
      <c r="B3123" t="s">
        <v>349</v>
      </c>
      <c r="C3123" t="s">
        <v>13</v>
      </c>
      <c r="D3123" t="s">
        <v>14</v>
      </c>
      <c r="E3123" t="s">
        <v>141</v>
      </c>
      <c r="F3123" t="s">
        <v>15</v>
      </c>
      <c r="G3123">
        <v>3.5560000000000001E-2</v>
      </c>
      <c r="H3123">
        <v>630423.97</v>
      </c>
      <c r="I3123">
        <v>3672375.09</v>
      </c>
      <c r="J3123">
        <v>-69.58</v>
      </c>
      <c r="K3123">
        <v>-69.58</v>
      </c>
      <c r="L3123">
        <v>0</v>
      </c>
      <c r="M3123">
        <v>18071724</v>
      </c>
      <c r="N3123" t="s">
        <v>27</v>
      </c>
      <c r="O3123">
        <v>24</v>
      </c>
      <c r="P3123">
        <v>32</v>
      </c>
      <c r="Q3123">
        <v>5963</v>
      </c>
    </row>
    <row r="3124" spans="1:17" x14ac:dyDescent="0.25">
      <c r="A3124" t="s">
        <v>375</v>
      </c>
      <c r="B3124" t="s">
        <v>349</v>
      </c>
      <c r="C3124" t="s">
        <v>13</v>
      </c>
      <c r="D3124" t="s">
        <v>14</v>
      </c>
      <c r="E3124" t="s">
        <v>142</v>
      </c>
      <c r="F3124" t="s">
        <v>4</v>
      </c>
      <c r="G3124">
        <v>4.9979999999999997E-2</v>
      </c>
      <c r="H3124">
        <v>630423.97</v>
      </c>
      <c r="I3124">
        <v>3672375.09</v>
      </c>
      <c r="J3124">
        <v>-69.58</v>
      </c>
      <c r="K3124">
        <v>-69.58</v>
      </c>
      <c r="L3124">
        <v>0</v>
      </c>
      <c r="M3124">
        <v>18072824</v>
      </c>
      <c r="N3124" t="s">
        <v>27</v>
      </c>
      <c r="O3124">
        <v>24</v>
      </c>
      <c r="P3124">
        <v>32</v>
      </c>
      <c r="Q3124">
        <v>5963</v>
      </c>
    </row>
    <row r="3125" spans="1:17" x14ac:dyDescent="0.25">
      <c r="A3125" t="s">
        <v>375</v>
      </c>
      <c r="B3125" t="s">
        <v>349</v>
      </c>
      <c r="C3125" t="s">
        <v>13</v>
      </c>
      <c r="D3125" t="s">
        <v>14</v>
      </c>
      <c r="E3125" t="s">
        <v>142</v>
      </c>
      <c r="F3125" t="s">
        <v>6</v>
      </c>
      <c r="G3125">
        <v>4.725E-2</v>
      </c>
      <c r="H3125">
        <v>630423.97</v>
      </c>
      <c r="I3125">
        <v>3672375.09</v>
      </c>
      <c r="J3125">
        <v>-69.58</v>
      </c>
      <c r="K3125">
        <v>-69.58</v>
      </c>
      <c r="L3125">
        <v>0</v>
      </c>
      <c r="M3125">
        <v>18062324</v>
      </c>
      <c r="N3125" t="s">
        <v>27</v>
      </c>
      <c r="O3125">
        <v>24</v>
      </c>
      <c r="P3125">
        <v>32</v>
      </c>
      <c r="Q3125">
        <v>5963</v>
      </c>
    </row>
    <row r="3126" spans="1:17" x14ac:dyDescent="0.25">
      <c r="A3126" t="s">
        <v>375</v>
      </c>
      <c r="B3126" t="s">
        <v>349</v>
      </c>
      <c r="C3126" t="s">
        <v>13</v>
      </c>
      <c r="D3126" t="s">
        <v>14</v>
      </c>
      <c r="E3126" t="s">
        <v>142</v>
      </c>
      <c r="F3126" t="s">
        <v>246</v>
      </c>
      <c r="G3126">
        <v>4.0480000000000002E-2</v>
      </c>
      <c r="H3126">
        <v>630423.97</v>
      </c>
      <c r="I3126">
        <v>3672375.09</v>
      </c>
      <c r="J3126">
        <v>-69.58</v>
      </c>
      <c r="K3126">
        <v>-69.58</v>
      </c>
      <c r="L3126">
        <v>0</v>
      </c>
      <c r="M3126">
        <v>18080724</v>
      </c>
      <c r="N3126" t="s">
        <v>27</v>
      </c>
      <c r="O3126">
        <v>24</v>
      </c>
      <c r="P3126">
        <v>32</v>
      </c>
      <c r="Q3126">
        <v>5963</v>
      </c>
    </row>
    <row r="3127" spans="1:17" x14ac:dyDescent="0.25">
      <c r="A3127" t="s">
        <v>375</v>
      </c>
      <c r="B3127" t="s">
        <v>349</v>
      </c>
      <c r="C3127" t="s">
        <v>13</v>
      </c>
      <c r="D3127" t="s">
        <v>14</v>
      </c>
      <c r="E3127" t="s">
        <v>142</v>
      </c>
      <c r="F3127" t="s">
        <v>247</v>
      </c>
      <c r="G3127">
        <v>3.943E-2</v>
      </c>
      <c r="H3127">
        <v>630399.73</v>
      </c>
      <c r="I3127">
        <v>3672375.09</v>
      </c>
      <c r="J3127">
        <v>-69.62</v>
      </c>
      <c r="K3127">
        <v>-69.62</v>
      </c>
      <c r="L3127">
        <v>0</v>
      </c>
      <c r="M3127">
        <v>18080724</v>
      </c>
      <c r="N3127" t="s">
        <v>27</v>
      </c>
      <c r="O3127">
        <v>24</v>
      </c>
      <c r="P3127">
        <v>32</v>
      </c>
      <c r="Q3127">
        <v>5963</v>
      </c>
    </row>
    <row r="3128" spans="1:17" x14ac:dyDescent="0.25">
      <c r="A3128" t="s">
        <v>375</v>
      </c>
      <c r="B3128" t="s">
        <v>349</v>
      </c>
      <c r="C3128" t="s">
        <v>13</v>
      </c>
      <c r="D3128" t="s">
        <v>14</v>
      </c>
      <c r="E3128" t="s">
        <v>142</v>
      </c>
      <c r="F3128" t="s">
        <v>248</v>
      </c>
      <c r="G3128">
        <v>3.585E-2</v>
      </c>
      <c r="H3128">
        <v>630423.97</v>
      </c>
      <c r="I3128">
        <v>3672375.09</v>
      </c>
      <c r="J3128">
        <v>-69.58</v>
      </c>
      <c r="K3128">
        <v>-69.58</v>
      </c>
      <c r="L3128">
        <v>0</v>
      </c>
      <c r="M3128">
        <v>18071824</v>
      </c>
      <c r="N3128" t="s">
        <v>27</v>
      </c>
      <c r="O3128">
        <v>24</v>
      </c>
      <c r="P3128">
        <v>32</v>
      </c>
      <c r="Q3128">
        <v>5963</v>
      </c>
    </row>
    <row r="3129" spans="1:17" x14ac:dyDescent="0.25">
      <c r="A3129" t="s">
        <v>375</v>
      </c>
      <c r="B3129" t="s">
        <v>349</v>
      </c>
      <c r="C3129" t="s">
        <v>13</v>
      </c>
      <c r="D3129" t="s">
        <v>14</v>
      </c>
      <c r="E3129" t="s">
        <v>142</v>
      </c>
      <c r="F3129" t="s">
        <v>15</v>
      </c>
      <c r="G3129">
        <v>3.533E-2</v>
      </c>
      <c r="H3129">
        <v>630423.97</v>
      </c>
      <c r="I3129">
        <v>3672375.09</v>
      </c>
      <c r="J3129">
        <v>-69.58</v>
      </c>
      <c r="K3129">
        <v>-69.58</v>
      </c>
      <c r="L3129">
        <v>0</v>
      </c>
      <c r="M3129">
        <v>18071724</v>
      </c>
      <c r="N3129" t="s">
        <v>27</v>
      </c>
      <c r="O3129">
        <v>24</v>
      </c>
      <c r="P3129">
        <v>32</v>
      </c>
      <c r="Q3129">
        <v>5963</v>
      </c>
    </row>
    <row r="3130" spans="1:17" x14ac:dyDescent="0.25">
      <c r="A3130" t="s">
        <v>375</v>
      </c>
      <c r="B3130" t="s">
        <v>349</v>
      </c>
      <c r="C3130" t="s">
        <v>13</v>
      </c>
      <c r="D3130" t="s">
        <v>14</v>
      </c>
      <c r="E3130" t="s">
        <v>143</v>
      </c>
      <c r="F3130" t="s">
        <v>4</v>
      </c>
      <c r="G3130">
        <v>4.8129999999999999E-2</v>
      </c>
      <c r="H3130">
        <v>630423.97</v>
      </c>
      <c r="I3130">
        <v>3672375.09</v>
      </c>
      <c r="J3130">
        <v>-69.58</v>
      </c>
      <c r="K3130">
        <v>-69.58</v>
      </c>
      <c r="L3130">
        <v>0</v>
      </c>
      <c r="M3130">
        <v>18072824</v>
      </c>
      <c r="N3130" t="s">
        <v>27</v>
      </c>
      <c r="O3130">
        <v>24</v>
      </c>
      <c r="P3130">
        <v>32</v>
      </c>
      <c r="Q3130">
        <v>5963</v>
      </c>
    </row>
    <row r="3131" spans="1:17" x14ac:dyDescent="0.25">
      <c r="A3131" t="s">
        <v>375</v>
      </c>
      <c r="B3131" t="s">
        <v>349</v>
      </c>
      <c r="C3131" t="s">
        <v>13</v>
      </c>
      <c r="D3131" t="s">
        <v>14</v>
      </c>
      <c r="E3131" t="s">
        <v>143</v>
      </c>
      <c r="F3131" t="s">
        <v>6</v>
      </c>
      <c r="G3131">
        <v>4.2430000000000002E-2</v>
      </c>
      <c r="H3131">
        <v>630399.73</v>
      </c>
      <c r="I3131">
        <v>3672375.09</v>
      </c>
      <c r="J3131">
        <v>-69.62</v>
      </c>
      <c r="K3131">
        <v>-69.62</v>
      </c>
      <c r="L3131">
        <v>0</v>
      </c>
      <c r="M3131">
        <v>18072824</v>
      </c>
      <c r="N3131" t="s">
        <v>27</v>
      </c>
      <c r="O3131">
        <v>24</v>
      </c>
      <c r="P3131">
        <v>32</v>
      </c>
      <c r="Q3131">
        <v>5963</v>
      </c>
    </row>
    <row r="3132" spans="1:17" x14ac:dyDescent="0.25">
      <c r="A3132" t="s">
        <v>375</v>
      </c>
      <c r="B3132" t="s">
        <v>349</v>
      </c>
      <c r="C3132" t="s">
        <v>13</v>
      </c>
      <c r="D3132" t="s">
        <v>14</v>
      </c>
      <c r="E3132" t="s">
        <v>143</v>
      </c>
      <c r="F3132" t="s">
        <v>246</v>
      </c>
      <c r="G3132">
        <v>3.9390000000000001E-2</v>
      </c>
      <c r="H3132">
        <v>630423.97</v>
      </c>
      <c r="I3132">
        <v>3672375.09</v>
      </c>
      <c r="J3132">
        <v>-69.58</v>
      </c>
      <c r="K3132">
        <v>-69.58</v>
      </c>
      <c r="L3132">
        <v>0</v>
      </c>
      <c r="M3132">
        <v>18080724</v>
      </c>
      <c r="N3132" t="s">
        <v>27</v>
      </c>
      <c r="O3132">
        <v>24</v>
      </c>
      <c r="P3132">
        <v>32</v>
      </c>
      <c r="Q3132">
        <v>5963</v>
      </c>
    </row>
    <row r="3133" spans="1:17" x14ac:dyDescent="0.25">
      <c r="A3133" t="s">
        <v>375</v>
      </c>
      <c r="B3133" t="s">
        <v>349</v>
      </c>
      <c r="C3133" t="s">
        <v>13</v>
      </c>
      <c r="D3133" t="s">
        <v>14</v>
      </c>
      <c r="E3133" t="s">
        <v>143</v>
      </c>
      <c r="F3133" t="s">
        <v>247</v>
      </c>
      <c r="G3133">
        <v>3.9039999999999998E-2</v>
      </c>
      <c r="H3133">
        <v>630399.73</v>
      </c>
      <c r="I3133">
        <v>3672375.09</v>
      </c>
      <c r="J3133">
        <v>-69.62</v>
      </c>
      <c r="K3133">
        <v>-69.62</v>
      </c>
      <c r="L3133">
        <v>0</v>
      </c>
      <c r="M3133">
        <v>18071724</v>
      </c>
      <c r="N3133" t="s">
        <v>27</v>
      </c>
      <c r="O3133">
        <v>24</v>
      </c>
      <c r="P3133">
        <v>32</v>
      </c>
      <c r="Q3133">
        <v>5963</v>
      </c>
    </row>
    <row r="3134" spans="1:17" x14ac:dyDescent="0.25">
      <c r="A3134" t="s">
        <v>375</v>
      </c>
      <c r="B3134" t="s">
        <v>349</v>
      </c>
      <c r="C3134" t="s">
        <v>13</v>
      </c>
      <c r="D3134" t="s">
        <v>14</v>
      </c>
      <c r="E3134" t="s">
        <v>143</v>
      </c>
      <c r="F3134" t="s">
        <v>248</v>
      </c>
      <c r="G3134">
        <v>3.4200000000000001E-2</v>
      </c>
      <c r="H3134">
        <v>630423.97</v>
      </c>
      <c r="I3134">
        <v>3672375.09</v>
      </c>
      <c r="J3134">
        <v>-69.58</v>
      </c>
      <c r="K3134">
        <v>-69.58</v>
      </c>
      <c r="L3134">
        <v>0</v>
      </c>
      <c r="M3134">
        <v>18080924</v>
      </c>
      <c r="N3134" t="s">
        <v>27</v>
      </c>
      <c r="O3134">
        <v>24</v>
      </c>
      <c r="P3134">
        <v>32</v>
      </c>
      <c r="Q3134">
        <v>5963</v>
      </c>
    </row>
    <row r="3135" spans="1:17" x14ac:dyDescent="0.25">
      <c r="A3135" t="s">
        <v>375</v>
      </c>
      <c r="B3135" t="s">
        <v>349</v>
      </c>
      <c r="C3135" t="s">
        <v>13</v>
      </c>
      <c r="D3135" t="s">
        <v>14</v>
      </c>
      <c r="E3135" t="s">
        <v>143</v>
      </c>
      <c r="F3135" t="s">
        <v>15</v>
      </c>
      <c r="G3135">
        <v>3.3730000000000003E-2</v>
      </c>
      <c r="H3135">
        <v>630423.97</v>
      </c>
      <c r="I3135">
        <v>3672375.09</v>
      </c>
      <c r="J3135">
        <v>-69.58</v>
      </c>
      <c r="K3135">
        <v>-69.58</v>
      </c>
      <c r="L3135">
        <v>0</v>
      </c>
      <c r="M3135">
        <v>18071724</v>
      </c>
      <c r="N3135" t="s">
        <v>27</v>
      </c>
      <c r="O3135">
        <v>24</v>
      </c>
      <c r="P3135">
        <v>32</v>
      </c>
      <c r="Q3135">
        <v>5963</v>
      </c>
    </row>
    <row r="3136" spans="1:17" x14ac:dyDescent="0.25">
      <c r="A3136" t="s">
        <v>375</v>
      </c>
      <c r="B3136" t="s">
        <v>349</v>
      </c>
      <c r="C3136" t="s">
        <v>13</v>
      </c>
      <c r="D3136" t="s">
        <v>14</v>
      </c>
      <c r="E3136" t="s">
        <v>135</v>
      </c>
      <c r="F3136" t="s">
        <v>4</v>
      </c>
      <c r="G3136">
        <v>3.3989999999999999E-2</v>
      </c>
      <c r="H3136">
        <v>630423.97</v>
      </c>
      <c r="I3136">
        <v>3672375.09</v>
      </c>
      <c r="J3136">
        <v>-69.58</v>
      </c>
      <c r="K3136">
        <v>-69.58</v>
      </c>
      <c r="L3136">
        <v>0</v>
      </c>
      <c r="M3136">
        <v>18072824</v>
      </c>
      <c r="N3136" t="s">
        <v>27</v>
      </c>
      <c r="O3136">
        <v>24</v>
      </c>
      <c r="P3136">
        <v>32</v>
      </c>
      <c r="Q3136">
        <v>5963</v>
      </c>
    </row>
    <row r="3137" spans="1:17" x14ac:dyDescent="0.25">
      <c r="A3137" t="s">
        <v>375</v>
      </c>
      <c r="B3137" t="s">
        <v>349</v>
      </c>
      <c r="C3137" t="s">
        <v>13</v>
      </c>
      <c r="D3137" t="s">
        <v>14</v>
      </c>
      <c r="E3137" t="s">
        <v>135</v>
      </c>
      <c r="F3137" t="s">
        <v>6</v>
      </c>
      <c r="G3137">
        <v>3.3079999999999998E-2</v>
      </c>
      <c r="H3137">
        <v>630399.73</v>
      </c>
      <c r="I3137">
        <v>3672375.09</v>
      </c>
      <c r="J3137">
        <v>-69.62</v>
      </c>
      <c r="K3137">
        <v>-69.62</v>
      </c>
      <c r="L3137">
        <v>0</v>
      </c>
      <c r="M3137">
        <v>18080724</v>
      </c>
      <c r="N3137" t="s">
        <v>27</v>
      </c>
      <c r="O3137">
        <v>24</v>
      </c>
      <c r="P3137">
        <v>32</v>
      </c>
      <c r="Q3137">
        <v>5963</v>
      </c>
    </row>
    <row r="3138" spans="1:17" x14ac:dyDescent="0.25">
      <c r="A3138" t="s">
        <v>375</v>
      </c>
      <c r="B3138" t="s">
        <v>349</v>
      </c>
      <c r="C3138" t="s">
        <v>13</v>
      </c>
      <c r="D3138" t="s">
        <v>14</v>
      </c>
      <c r="E3138" t="s">
        <v>135</v>
      </c>
      <c r="F3138" t="s">
        <v>246</v>
      </c>
      <c r="G3138">
        <v>3.0179999999999998E-2</v>
      </c>
      <c r="H3138">
        <v>630399.73</v>
      </c>
      <c r="I3138">
        <v>3672375.09</v>
      </c>
      <c r="J3138">
        <v>-69.62</v>
      </c>
      <c r="K3138">
        <v>-69.62</v>
      </c>
      <c r="L3138">
        <v>0</v>
      </c>
      <c r="M3138">
        <v>18062324</v>
      </c>
      <c r="N3138" t="s">
        <v>27</v>
      </c>
      <c r="O3138">
        <v>24</v>
      </c>
      <c r="P3138">
        <v>32</v>
      </c>
      <c r="Q3138">
        <v>5963</v>
      </c>
    </row>
    <row r="3139" spans="1:17" x14ac:dyDescent="0.25">
      <c r="A3139" t="s">
        <v>375</v>
      </c>
      <c r="B3139" t="s">
        <v>349</v>
      </c>
      <c r="C3139" t="s">
        <v>13</v>
      </c>
      <c r="D3139" t="s">
        <v>14</v>
      </c>
      <c r="E3139" t="s">
        <v>135</v>
      </c>
      <c r="F3139" t="s">
        <v>247</v>
      </c>
      <c r="G3139">
        <v>2.673E-2</v>
      </c>
      <c r="H3139">
        <v>630399.73</v>
      </c>
      <c r="I3139">
        <v>3672375.09</v>
      </c>
      <c r="J3139">
        <v>-69.62</v>
      </c>
      <c r="K3139">
        <v>-69.62</v>
      </c>
      <c r="L3139">
        <v>0</v>
      </c>
      <c r="M3139">
        <v>18071724</v>
      </c>
      <c r="N3139" t="s">
        <v>27</v>
      </c>
      <c r="O3139">
        <v>24</v>
      </c>
      <c r="P3139">
        <v>32</v>
      </c>
      <c r="Q3139">
        <v>5963</v>
      </c>
    </row>
    <row r="3140" spans="1:17" x14ac:dyDescent="0.25">
      <c r="A3140" t="s">
        <v>375</v>
      </c>
      <c r="B3140" t="s">
        <v>349</v>
      </c>
      <c r="C3140" t="s">
        <v>13</v>
      </c>
      <c r="D3140" t="s">
        <v>14</v>
      </c>
      <c r="E3140" t="s">
        <v>135</v>
      </c>
      <c r="F3140" t="s">
        <v>248</v>
      </c>
      <c r="G3140">
        <v>2.494E-2</v>
      </c>
      <c r="H3140">
        <v>630399.73</v>
      </c>
      <c r="I3140">
        <v>3672375.09</v>
      </c>
      <c r="J3140">
        <v>-69.62</v>
      </c>
      <c r="K3140">
        <v>-69.62</v>
      </c>
      <c r="L3140">
        <v>0</v>
      </c>
      <c r="M3140">
        <v>18071824</v>
      </c>
      <c r="N3140" t="s">
        <v>27</v>
      </c>
      <c r="O3140">
        <v>24</v>
      </c>
      <c r="P3140">
        <v>32</v>
      </c>
      <c r="Q3140">
        <v>5963</v>
      </c>
    </row>
    <row r="3141" spans="1:17" x14ac:dyDescent="0.25">
      <c r="A3141" t="s">
        <v>375</v>
      </c>
      <c r="B3141" t="s">
        <v>349</v>
      </c>
      <c r="C3141" t="s">
        <v>13</v>
      </c>
      <c r="D3141" t="s">
        <v>14</v>
      </c>
      <c r="E3141" t="s">
        <v>135</v>
      </c>
      <c r="F3141" t="s">
        <v>15</v>
      </c>
      <c r="G3141">
        <v>2.1940000000000001E-2</v>
      </c>
      <c r="H3141">
        <v>630399.73</v>
      </c>
      <c r="I3141">
        <v>3672375.09</v>
      </c>
      <c r="J3141">
        <v>-69.62</v>
      </c>
      <c r="K3141">
        <v>-69.62</v>
      </c>
      <c r="L3141">
        <v>0</v>
      </c>
      <c r="M3141">
        <v>18072724</v>
      </c>
      <c r="N3141" t="s">
        <v>27</v>
      </c>
      <c r="O3141">
        <v>24</v>
      </c>
      <c r="P3141">
        <v>32</v>
      </c>
      <c r="Q3141">
        <v>5963</v>
      </c>
    </row>
    <row r="3142" spans="1:17" x14ac:dyDescent="0.25">
      <c r="A3142" t="s">
        <v>375</v>
      </c>
      <c r="B3142" t="s">
        <v>349</v>
      </c>
      <c r="C3142" t="s">
        <v>13</v>
      </c>
      <c r="D3142" t="s">
        <v>14</v>
      </c>
      <c r="E3142" t="s">
        <v>136</v>
      </c>
      <c r="F3142" t="s">
        <v>4</v>
      </c>
      <c r="G3142">
        <v>3.2620000000000003E-2</v>
      </c>
      <c r="H3142">
        <v>630399.73</v>
      </c>
      <c r="I3142">
        <v>3672375.09</v>
      </c>
      <c r="J3142">
        <v>-69.62</v>
      </c>
      <c r="K3142">
        <v>-69.62</v>
      </c>
      <c r="L3142">
        <v>0</v>
      </c>
      <c r="M3142">
        <v>18072824</v>
      </c>
      <c r="N3142" t="s">
        <v>27</v>
      </c>
      <c r="O3142">
        <v>24</v>
      </c>
      <c r="P3142">
        <v>32</v>
      </c>
      <c r="Q3142">
        <v>5963</v>
      </c>
    </row>
    <row r="3143" spans="1:17" x14ac:dyDescent="0.25">
      <c r="A3143" t="s">
        <v>375</v>
      </c>
      <c r="B3143" t="s">
        <v>349</v>
      </c>
      <c r="C3143" t="s">
        <v>13</v>
      </c>
      <c r="D3143" t="s">
        <v>14</v>
      </c>
      <c r="E3143" t="s">
        <v>136</v>
      </c>
      <c r="F3143" t="s">
        <v>6</v>
      </c>
      <c r="G3143">
        <v>3.2140000000000002E-2</v>
      </c>
      <c r="H3143">
        <v>630399.73</v>
      </c>
      <c r="I3143">
        <v>3672375.09</v>
      </c>
      <c r="J3143">
        <v>-69.62</v>
      </c>
      <c r="K3143">
        <v>-69.62</v>
      </c>
      <c r="L3143">
        <v>0</v>
      </c>
      <c r="M3143">
        <v>18080724</v>
      </c>
      <c r="N3143" t="s">
        <v>27</v>
      </c>
      <c r="O3143">
        <v>24</v>
      </c>
      <c r="P3143">
        <v>32</v>
      </c>
      <c r="Q3143">
        <v>5963</v>
      </c>
    </row>
    <row r="3144" spans="1:17" x14ac:dyDescent="0.25">
      <c r="A3144" t="s">
        <v>375</v>
      </c>
      <c r="B3144" t="s">
        <v>349</v>
      </c>
      <c r="C3144" t="s">
        <v>13</v>
      </c>
      <c r="D3144" t="s">
        <v>14</v>
      </c>
      <c r="E3144" t="s">
        <v>136</v>
      </c>
      <c r="F3144" t="s">
        <v>246</v>
      </c>
      <c r="G3144">
        <v>2.9059999999999999E-2</v>
      </c>
      <c r="H3144">
        <v>630399.73</v>
      </c>
      <c r="I3144">
        <v>3672375.09</v>
      </c>
      <c r="J3144">
        <v>-69.62</v>
      </c>
      <c r="K3144">
        <v>-69.62</v>
      </c>
      <c r="L3144">
        <v>0</v>
      </c>
      <c r="M3144">
        <v>18062324</v>
      </c>
      <c r="N3144" t="s">
        <v>27</v>
      </c>
      <c r="O3144">
        <v>24</v>
      </c>
      <c r="P3144">
        <v>32</v>
      </c>
      <c r="Q3144">
        <v>5963</v>
      </c>
    </row>
    <row r="3145" spans="1:17" x14ac:dyDescent="0.25">
      <c r="A3145" t="s">
        <v>375</v>
      </c>
      <c r="B3145" t="s">
        <v>349</v>
      </c>
      <c r="C3145" t="s">
        <v>13</v>
      </c>
      <c r="D3145" t="s">
        <v>14</v>
      </c>
      <c r="E3145" t="s">
        <v>136</v>
      </c>
      <c r="F3145" t="s">
        <v>247</v>
      </c>
      <c r="G3145">
        <v>2.5309999999999999E-2</v>
      </c>
      <c r="H3145">
        <v>630399.73</v>
      </c>
      <c r="I3145">
        <v>3672375.09</v>
      </c>
      <c r="J3145">
        <v>-69.62</v>
      </c>
      <c r="K3145">
        <v>-69.62</v>
      </c>
      <c r="L3145">
        <v>0</v>
      </c>
      <c r="M3145">
        <v>18071724</v>
      </c>
      <c r="N3145" t="s">
        <v>27</v>
      </c>
      <c r="O3145">
        <v>24</v>
      </c>
      <c r="P3145">
        <v>32</v>
      </c>
      <c r="Q3145">
        <v>5963</v>
      </c>
    </row>
    <row r="3146" spans="1:17" x14ac:dyDescent="0.25">
      <c r="A3146" t="s">
        <v>375</v>
      </c>
      <c r="B3146" t="s">
        <v>349</v>
      </c>
      <c r="C3146" t="s">
        <v>13</v>
      </c>
      <c r="D3146" t="s">
        <v>14</v>
      </c>
      <c r="E3146" t="s">
        <v>136</v>
      </c>
      <c r="F3146" t="s">
        <v>248</v>
      </c>
      <c r="G3146">
        <v>2.3460000000000002E-2</v>
      </c>
      <c r="H3146">
        <v>630399.73</v>
      </c>
      <c r="I3146">
        <v>3672375.09</v>
      </c>
      <c r="J3146">
        <v>-69.62</v>
      </c>
      <c r="K3146">
        <v>-69.62</v>
      </c>
      <c r="L3146">
        <v>0</v>
      </c>
      <c r="M3146">
        <v>18071824</v>
      </c>
      <c r="N3146" t="s">
        <v>27</v>
      </c>
      <c r="O3146">
        <v>24</v>
      </c>
      <c r="P3146">
        <v>32</v>
      </c>
      <c r="Q3146">
        <v>5963</v>
      </c>
    </row>
    <row r="3147" spans="1:17" x14ac:dyDescent="0.25">
      <c r="A3147" t="s">
        <v>375</v>
      </c>
      <c r="B3147" t="s">
        <v>349</v>
      </c>
      <c r="C3147" t="s">
        <v>13</v>
      </c>
      <c r="D3147" t="s">
        <v>14</v>
      </c>
      <c r="E3147" t="s">
        <v>136</v>
      </c>
      <c r="F3147" t="s">
        <v>15</v>
      </c>
      <c r="G3147">
        <v>2.0969999999999999E-2</v>
      </c>
      <c r="H3147">
        <v>630714.82999999996</v>
      </c>
      <c r="I3147">
        <v>3672280.26</v>
      </c>
      <c r="J3147">
        <v>-68.94</v>
      </c>
      <c r="K3147">
        <v>-68.94</v>
      </c>
      <c r="L3147">
        <v>0</v>
      </c>
      <c r="M3147">
        <v>18041624</v>
      </c>
      <c r="N3147" t="s">
        <v>27</v>
      </c>
      <c r="O3147">
        <v>24</v>
      </c>
      <c r="P3147">
        <v>32</v>
      </c>
      <c r="Q3147">
        <v>5963</v>
      </c>
    </row>
    <row r="3148" spans="1:17" x14ac:dyDescent="0.25">
      <c r="A3148" t="s">
        <v>375</v>
      </c>
      <c r="B3148" t="s">
        <v>349</v>
      </c>
      <c r="C3148" t="s">
        <v>13</v>
      </c>
      <c r="D3148" t="s">
        <v>14</v>
      </c>
      <c r="E3148" t="s">
        <v>137</v>
      </c>
      <c r="F3148" t="s">
        <v>4</v>
      </c>
      <c r="G3148">
        <v>3.1800000000000002E-2</v>
      </c>
      <c r="H3148">
        <v>630399.73</v>
      </c>
      <c r="I3148">
        <v>3672375.09</v>
      </c>
      <c r="J3148">
        <v>-69.62</v>
      </c>
      <c r="K3148">
        <v>-69.62</v>
      </c>
      <c r="L3148">
        <v>0</v>
      </c>
      <c r="M3148">
        <v>18072824</v>
      </c>
      <c r="N3148" t="s">
        <v>27</v>
      </c>
      <c r="O3148">
        <v>24</v>
      </c>
      <c r="P3148">
        <v>32</v>
      </c>
      <c r="Q3148">
        <v>5963</v>
      </c>
    </row>
    <row r="3149" spans="1:17" x14ac:dyDescent="0.25">
      <c r="A3149" t="s">
        <v>375</v>
      </c>
      <c r="B3149" t="s">
        <v>349</v>
      </c>
      <c r="C3149" t="s">
        <v>13</v>
      </c>
      <c r="D3149" t="s">
        <v>14</v>
      </c>
      <c r="E3149" t="s">
        <v>137</v>
      </c>
      <c r="F3149" t="s">
        <v>6</v>
      </c>
      <c r="G3149">
        <v>3.143E-2</v>
      </c>
      <c r="H3149">
        <v>630399.73</v>
      </c>
      <c r="I3149">
        <v>3672375.09</v>
      </c>
      <c r="J3149">
        <v>-69.62</v>
      </c>
      <c r="K3149">
        <v>-69.62</v>
      </c>
      <c r="L3149">
        <v>0</v>
      </c>
      <c r="M3149">
        <v>18080724</v>
      </c>
      <c r="N3149" t="s">
        <v>27</v>
      </c>
      <c r="O3149">
        <v>24</v>
      </c>
      <c r="P3149">
        <v>32</v>
      </c>
      <c r="Q3149">
        <v>5963</v>
      </c>
    </row>
    <row r="3150" spans="1:17" x14ac:dyDescent="0.25">
      <c r="A3150" t="s">
        <v>375</v>
      </c>
      <c r="B3150" t="s">
        <v>349</v>
      </c>
      <c r="C3150" t="s">
        <v>13</v>
      </c>
      <c r="D3150" t="s">
        <v>14</v>
      </c>
      <c r="E3150" t="s">
        <v>137</v>
      </c>
      <c r="F3150" t="s">
        <v>246</v>
      </c>
      <c r="G3150">
        <v>2.819E-2</v>
      </c>
      <c r="H3150">
        <v>630399.73</v>
      </c>
      <c r="I3150">
        <v>3672375.09</v>
      </c>
      <c r="J3150">
        <v>-69.62</v>
      </c>
      <c r="K3150">
        <v>-69.62</v>
      </c>
      <c r="L3150">
        <v>0</v>
      </c>
      <c r="M3150">
        <v>18062324</v>
      </c>
      <c r="N3150" t="s">
        <v>27</v>
      </c>
      <c r="O3150">
        <v>24</v>
      </c>
      <c r="P3150">
        <v>32</v>
      </c>
      <c r="Q3150">
        <v>5963</v>
      </c>
    </row>
    <row r="3151" spans="1:17" x14ac:dyDescent="0.25">
      <c r="A3151" t="s">
        <v>375</v>
      </c>
      <c r="B3151" t="s">
        <v>349</v>
      </c>
      <c r="C3151" t="s">
        <v>13</v>
      </c>
      <c r="D3151" t="s">
        <v>14</v>
      </c>
      <c r="E3151" t="s">
        <v>137</v>
      </c>
      <c r="F3151" t="s">
        <v>247</v>
      </c>
      <c r="G3151">
        <v>2.4240000000000001E-2</v>
      </c>
      <c r="H3151">
        <v>630399.73</v>
      </c>
      <c r="I3151">
        <v>3672375.09</v>
      </c>
      <c r="J3151">
        <v>-69.62</v>
      </c>
      <c r="K3151">
        <v>-69.62</v>
      </c>
      <c r="L3151">
        <v>0</v>
      </c>
      <c r="M3151">
        <v>18071724</v>
      </c>
      <c r="N3151" t="s">
        <v>27</v>
      </c>
      <c r="O3151">
        <v>24</v>
      </c>
      <c r="P3151">
        <v>32</v>
      </c>
      <c r="Q3151">
        <v>5963</v>
      </c>
    </row>
    <row r="3152" spans="1:17" x14ac:dyDescent="0.25">
      <c r="A3152" t="s">
        <v>375</v>
      </c>
      <c r="B3152" t="s">
        <v>349</v>
      </c>
      <c r="C3152" t="s">
        <v>13</v>
      </c>
      <c r="D3152" t="s">
        <v>14</v>
      </c>
      <c r="E3152" t="s">
        <v>137</v>
      </c>
      <c r="F3152" t="s">
        <v>248</v>
      </c>
      <c r="G3152">
        <v>2.315E-2</v>
      </c>
      <c r="H3152">
        <v>630399.73</v>
      </c>
      <c r="I3152">
        <v>3672375.09</v>
      </c>
      <c r="J3152">
        <v>-69.62</v>
      </c>
      <c r="K3152">
        <v>-69.62</v>
      </c>
      <c r="L3152">
        <v>0</v>
      </c>
      <c r="M3152">
        <v>18071824</v>
      </c>
      <c r="N3152" t="s">
        <v>27</v>
      </c>
      <c r="O3152">
        <v>24</v>
      </c>
      <c r="P3152">
        <v>32</v>
      </c>
      <c r="Q3152">
        <v>5963</v>
      </c>
    </row>
    <row r="3153" spans="1:17" x14ac:dyDescent="0.25">
      <c r="A3153" t="s">
        <v>375</v>
      </c>
      <c r="B3153" t="s">
        <v>349</v>
      </c>
      <c r="C3153" t="s">
        <v>13</v>
      </c>
      <c r="D3153" t="s">
        <v>14</v>
      </c>
      <c r="E3153" t="s">
        <v>137</v>
      </c>
      <c r="F3153" t="s">
        <v>15</v>
      </c>
      <c r="G3153">
        <v>2.0930000000000001E-2</v>
      </c>
      <c r="H3153">
        <v>630714.82999999996</v>
      </c>
      <c r="I3153">
        <v>3672280.26</v>
      </c>
      <c r="J3153">
        <v>-68.94</v>
      </c>
      <c r="K3153">
        <v>-68.94</v>
      </c>
      <c r="L3153">
        <v>0</v>
      </c>
      <c r="M3153">
        <v>18041624</v>
      </c>
      <c r="N3153" t="s">
        <v>27</v>
      </c>
      <c r="O3153">
        <v>24</v>
      </c>
      <c r="P3153">
        <v>32</v>
      </c>
      <c r="Q3153">
        <v>5963</v>
      </c>
    </row>
    <row r="3154" spans="1:17" x14ac:dyDescent="0.25">
      <c r="A3154" t="s">
        <v>375</v>
      </c>
      <c r="B3154" t="s">
        <v>349</v>
      </c>
      <c r="C3154" t="s">
        <v>13</v>
      </c>
      <c r="D3154" t="s">
        <v>14</v>
      </c>
      <c r="E3154" t="s">
        <v>138</v>
      </c>
      <c r="F3154" t="s">
        <v>4</v>
      </c>
      <c r="G3154">
        <v>3.4860000000000002E-2</v>
      </c>
      <c r="H3154">
        <v>630399.73</v>
      </c>
      <c r="I3154">
        <v>3672375.09</v>
      </c>
      <c r="J3154">
        <v>-69.62</v>
      </c>
      <c r="K3154">
        <v>-69.62</v>
      </c>
      <c r="L3154">
        <v>0</v>
      </c>
      <c r="M3154">
        <v>18072824</v>
      </c>
      <c r="N3154" t="s">
        <v>27</v>
      </c>
      <c r="O3154">
        <v>24</v>
      </c>
      <c r="P3154">
        <v>32</v>
      </c>
      <c r="Q3154">
        <v>5963</v>
      </c>
    </row>
    <row r="3155" spans="1:17" x14ac:dyDescent="0.25">
      <c r="A3155" t="s">
        <v>375</v>
      </c>
      <c r="B3155" t="s">
        <v>349</v>
      </c>
      <c r="C3155" t="s">
        <v>13</v>
      </c>
      <c r="D3155" t="s">
        <v>14</v>
      </c>
      <c r="E3155" t="s">
        <v>138</v>
      </c>
      <c r="F3155" t="s">
        <v>6</v>
      </c>
      <c r="G3155">
        <v>2.9229999999999999E-2</v>
      </c>
      <c r="H3155">
        <v>630399.73</v>
      </c>
      <c r="I3155">
        <v>3672375.09</v>
      </c>
      <c r="J3155">
        <v>-69.62</v>
      </c>
      <c r="K3155">
        <v>-69.62</v>
      </c>
      <c r="L3155">
        <v>0</v>
      </c>
      <c r="M3155">
        <v>18080724</v>
      </c>
      <c r="N3155" t="s">
        <v>27</v>
      </c>
      <c r="O3155">
        <v>24</v>
      </c>
      <c r="P3155">
        <v>32</v>
      </c>
      <c r="Q3155">
        <v>5963</v>
      </c>
    </row>
    <row r="3156" spans="1:17" x14ac:dyDescent="0.25">
      <c r="A3156" t="s">
        <v>375</v>
      </c>
      <c r="B3156" t="s">
        <v>349</v>
      </c>
      <c r="C3156" t="s">
        <v>13</v>
      </c>
      <c r="D3156" t="s">
        <v>14</v>
      </c>
      <c r="E3156" t="s">
        <v>138</v>
      </c>
      <c r="F3156" t="s">
        <v>246</v>
      </c>
      <c r="G3156">
        <v>2.8369999999999999E-2</v>
      </c>
      <c r="H3156">
        <v>630375.49</v>
      </c>
      <c r="I3156">
        <v>3672375.09</v>
      </c>
      <c r="J3156">
        <v>-69.680000000000007</v>
      </c>
      <c r="K3156">
        <v>-69.680000000000007</v>
      </c>
      <c r="L3156">
        <v>0</v>
      </c>
      <c r="M3156">
        <v>18062324</v>
      </c>
      <c r="N3156" t="s">
        <v>27</v>
      </c>
      <c r="O3156">
        <v>24</v>
      </c>
      <c r="P3156">
        <v>32</v>
      </c>
      <c r="Q3156">
        <v>5963</v>
      </c>
    </row>
    <row r="3157" spans="1:17" x14ac:dyDescent="0.25">
      <c r="A3157" t="s">
        <v>375</v>
      </c>
      <c r="B3157" t="s">
        <v>349</v>
      </c>
      <c r="C3157" t="s">
        <v>13</v>
      </c>
      <c r="D3157" t="s">
        <v>14</v>
      </c>
      <c r="E3157" t="s">
        <v>138</v>
      </c>
      <c r="F3157" t="s">
        <v>247</v>
      </c>
      <c r="G3157">
        <v>2.785E-2</v>
      </c>
      <c r="H3157">
        <v>630375.49</v>
      </c>
      <c r="I3157">
        <v>3672375.09</v>
      </c>
      <c r="J3157">
        <v>-69.680000000000007</v>
      </c>
      <c r="K3157">
        <v>-69.680000000000007</v>
      </c>
      <c r="L3157">
        <v>0</v>
      </c>
      <c r="M3157">
        <v>18072824</v>
      </c>
      <c r="N3157" t="s">
        <v>27</v>
      </c>
      <c r="O3157">
        <v>24</v>
      </c>
      <c r="P3157">
        <v>32</v>
      </c>
      <c r="Q3157">
        <v>5963</v>
      </c>
    </row>
    <row r="3158" spans="1:17" x14ac:dyDescent="0.25">
      <c r="A3158" t="s">
        <v>375</v>
      </c>
      <c r="B3158" t="s">
        <v>349</v>
      </c>
      <c r="C3158" t="s">
        <v>13</v>
      </c>
      <c r="D3158" t="s">
        <v>14</v>
      </c>
      <c r="E3158" t="s">
        <v>138</v>
      </c>
      <c r="F3158" t="s">
        <v>248</v>
      </c>
      <c r="G3158">
        <v>2.6519999999999998E-2</v>
      </c>
      <c r="H3158">
        <v>630375.49</v>
      </c>
      <c r="I3158">
        <v>3672375.09</v>
      </c>
      <c r="J3158">
        <v>-69.680000000000007</v>
      </c>
      <c r="K3158">
        <v>-69.680000000000007</v>
      </c>
      <c r="L3158">
        <v>0</v>
      </c>
      <c r="M3158">
        <v>18072724</v>
      </c>
      <c r="N3158" t="s">
        <v>27</v>
      </c>
      <c r="O3158">
        <v>24</v>
      </c>
      <c r="P3158">
        <v>32</v>
      </c>
      <c r="Q3158">
        <v>5963</v>
      </c>
    </row>
    <row r="3159" spans="1:17" x14ac:dyDescent="0.25">
      <c r="A3159" t="s">
        <v>375</v>
      </c>
      <c r="B3159" t="s">
        <v>349</v>
      </c>
      <c r="C3159" t="s">
        <v>13</v>
      </c>
      <c r="D3159" t="s">
        <v>14</v>
      </c>
      <c r="E3159" t="s">
        <v>138</v>
      </c>
      <c r="F3159" t="s">
        <v>15</v>
      </c>
      <c r="G3159">
        <v>2.2120000000000001E-2</v>
      </c>
      <c r="H3159">
        <v>630375.49</v>
      </c>
      <c r="I3159">
        <v>3672375.09</v>
      </c>
      <c r="J3159">
        <v>-69.680000000000007</v>
      </c>
      <c r="K3159">
        <v>-69.680000000000007</v>
      </c>
      <c r="L3159">
        <v>0</v>
      </c>
      <c r="M3159">
        <v>18071824</v>
      </c>
      <c r="N3159" t="s">
        <v>27</v>
      </c>
      <c r="O3159">
        <v>24</v>
      </c>
      <c r="P3159">
        <v>32</v>
      </c>
      <c r="Q3159">
        <v>5963</v>
      </c>
    </row>
    <row r="3160" spans="1:17" x14ac:dyDescent="0.25">
      <c r="A3160" t="s">
        <v>375</v>
      </c>
      <c r="B3160" t="s">
        <v>349</v>
      </c>
      <c r="C3160" t="s">
        <v>13</v>
      </c>
      <c r="D3160" t="s">
        <v>14</v>
      </c>
      <c r="E3160" t="s">
        <v>139</v>
      </c>
      <c r="F3160" t="s">
        <v>4</v>
      </c>
      <c r="G3160">
        <v>4.0989999999999999E-2</v>
      </c>
      <c r="H3160">
        <v>630399.73</v>
      </c>
      <c r="I3160">
        <v>3672375.09</v>
      </c>
      <c r="J3160">
        <v>-69.62</v>
      </c>
      <c r="K3160">
        <v>-69.62</v>
      </c>
      <c r="L3160">
        <v>0</v>
      </c>
      <c r="M3160">
        <v>18072824</v>
      </c>
      <c r="N3160" t="s">
        <v>27</v>
      </c>
      <c r="O3160">
        <v>24</v>
      </c>
      <c r="P3160">
        <v>32</v>
      </c>
      <c r="Q3160">
        <v>5963</v>
      </c>
    </row>
    <row r="3161" spans="1:17" x14ac:dyDescent="0.25">
      <c r="A3161" t="s">
        <v>375</v>
      </c>
      <c r="B3161" t="s">
        <v>349</v>
      </c>
      <c r="C3161" t="s">
        <v>13</v>
      </c>
      <c r="D3161" t="s">
        <v>14</v>
      </c>
      <c r="E3161" t="s">
        <v>139</v>
      </c>
      <c r="F3161" t="s">
        <v>6</v>
      </c>
      <c r="G3161">
        <v>4.0489999999999998E-2</v>
      </c>
      <c r="H3161">
        <v>630399.73</v>
      </c>
      <c r="I3161">
        <v>3672375.09</v>
      </c>
      <c r="J3161">
        <v>-69.62</v>
      </c>
      <c r="K3161">
        <v>-69.62</v>
      </c>
      <c r="L3161">
        <v>0</v>
      </c>
      <c r="M3161">
        <v>18062324</v>
      </c>
      <c r="N3161" t="s">
        <v>27</v>
      </c>
      <c r="O3161">
        <v>24</v>
      </c>
      <c r="P3161">
        <v>32</v>
      </c>
      <c r="Q3161">
        <v>5963</v>
      </c>
    </row>
    <row r="3162" spans="1:17" x14ac:dyDescent="0.25">
      <c r="A3162" t="s">
        <v>375</v>
      </c>
      <c r="B3162" t="s">
        <v>349</v>
      </c>
      <c r="C3162" t="s">
        <v>13</v>
      </c>
      <c r="D3162" t="s">
        <v>14</v>
      </c>
      <c r="E3162" t="s">
        <v>139</v>
      </c>
      <c r="F3162" t="s">
        <v>246</v>
      </c>
      <c r="G3162">
        <v>3.3890000000000003E-2</v>
      </c>
      <c r="H3162">
        <v>630399.73</v>
      </c>
      <c r="I3162">
        <v>3672375.09</v>
      </c>
      <c r="J3162">
        <v>-69.62</v>
      </c>
      <c r="K3162">
        <v>-69.62</v>
      </c>
      <c r="L3162">
        <v>0</v>
      </c>
      <c r="M3162">
        <v>18080724</v>
      </c>
      <c r="N3162" t="s">
        <v>27</v>
      </c>
      <c r="O3162">
        <v>24</v>
      </c>
      <c r="P3162">
        <v>32</v>
      </c>
      <c r="Q3162">
        <v>5963</v>
      </c>
    </row>
    <row r="3163" spans="1:17" x14ac:dyDescent="0.25">
      <c r="A3163" t="s">
        <v>375</v>
      </c>
      <c r="B3163" t="s">
        <v>349</v>
      </c>
      <c r="C3163" t="s">
        <v>13</v>
      </c>
      <c r="D3163" t="s">
        <v>14</v>
      </c>
      <c r="E3163" t="s">
        <v>139</v>
      </c>
      <c r="F3163" t="s">
        <v>247</v>
      </c>
      <c r="G3163">
        <v>3.1300000000000001E-2</v>
      </c>
      <c r="H3163">
        <v>630399.73</v>
      </c>
      <c r="I3163">
        <v>3672375.09</v>
      </c>
      <c r="J3163">
        <v>-69.62</v>
      </c>
      <c r="K3163">
        <v>-69.62</v>
      </c>
      <c r="L3163">
        <v>0</v>
      </c>
      <c r="M3163">
        <v>18071724</v>
      </c>
      <c r="N3163" t="s">
        <v>27</v>
      </c>
      <c r="O3163">
        <v>24</v>
      </c>
      <c r="P3163">
        <v>32</v>
      </c>
      <c r="Q3163">
        <v>5963</v>
      </c>
    </row>
    <row r="3164" spans="1:17" x14ac:dyDescent="0.25">
      <c r="A3164" t="s">
        <v>375</v>
      </c>
      <c r="B3164" t="s">
        <v>349</v>
      </c>
      <c r="C3164" t="s">
        <v>13</v>
      </c>
      <c r="D3164" t="s">
        <v>14</v>
      </c>
      <c r="E3164" t="s">
        <v>139</v>
      </c>
      <c r="F3164" t="s">
        <v>248</v>
      </c>
      <c r="G3164">
        <v>3.0099999999999998E-2</v>
      </c>
      <c r="H3164">
        <v>630399.73</v>
      </c>
      <c r="I3164">
        <v>3672375.09</v>
      </c>
      <c r="J3164">
        <v>-69.62</v>
      </c>
      <c r="K3164">
        <v>-69.62</v>
      </c>
      <c r="L3164">
        <v>0</v>
      </c>
      <c r="M3164">
        <v>18071824</v>
      </c>
      <c r="N3164" t="s">
        <v>27</v>
      </c>
      <c r="O3164">
        <v>24</v>
      </c>
      <c r="P3164">
        <v>32</v>
      </c>
      <c r="Q3164">
        <v>5963</v>
      </c>
    </row>
    <row r="3165" spans="1:17" x14ac:dyDescent="0.25">
      <c r="A3165" t="s">
        <v>375</v>
      </c>
      <c r="B3165" t="s">
        <v>349</v>
      </c>
      <c r="C3165" t="s">
        <v>13</v>
      </c>
      <c r="D3165" t="s">
        <v>14</v>
      </c>
      <c r="E3165" t="s">
        <v>139</v>
      </c>
      <c r="F3165" t="s">
        <v>15</v>
      </c>
      <c r="G3165">
        <v>2.8029999999999999E-2</v>
      </c>
      <c r="H3165">
        <v>630399.73</v>
      </c>
      <c r="I3165">
        <v>3672375.09</v>
      </c>
      <c r="J3165">
        <v>-69.62</v>
      </c>
      <c r="K3165">
        <v>-69.62</v>
      </c>
      <c r="L3165">
        <v>0</v>
      </c>
      <c r="M3165">
        <v>18080924</v>
      </c>
      <c r="N3165" t="s">
        <v>27</v>
      </c>
      <c r="O3165">
        <v>24</v>
      </c>
      <c r="P3165">
        <v>32</v>
      </c>
      <c r="Q3165">
        <v>5963</v>
      </c>
    </row>
    <row r="3166" spans="1:17" x14ac:dyDescent="0.25">
      <c r="A3166" t="s">
        <v>375</v>
      </c>
      <c r="B3166" t="s">
        <v>349</v>
      </c>
      <c r="C3166" t="s">
        <v>13</v>
      </c>
      <c r="D3166" t="s">
        <v>14</v>
      </c>
      <c r="E3166" t="s">
        <v>140</v>
      </c>
      <c r="F3166" t="s">
        <v>4</v>
      </c>
      <c r="G3166">
        <v>3.9989999999999998E-2</v>
      </c>
      <c r="H3166">
        <v>630399.73</v>
      </c>
      <c r="I3166">
        <v>3672375.09</v>
      </c>
      <c r="J3166">
        <v>-69.62</v>
      </c>
      <c r="K3166">
        <v>-69.62</v>
      </c>
      <c r="L3166">
        <v>0</v>
      </c>
      <c r="M3166">
        <v>18072824</v>
      </c>
      <c r="N3166" t="s">
        <v>27</v>
      </c>
      <c r="O3166">
        <v>24</v>
      </c>
      <c r="P3166">
        <v>32</v>
      </c>
      <c r="Q3166">
        <v>5963</v>
      </c>
    </row>
    <row r="3167" spans="1:17" x14ac:dyDescent="0.25">
      <c r="A3167" t="s">
        <v>375</v>
      </c>
      <c r="B3167" t="s">
        <v>349</v>
      </c>
      <c r="C3167" t="s">
        <v>13</v>
      </c>
      <c r="D3167" t="s">
        <v>14</v>
      </c>
      <c r="E3167" t="s">
        <v>140</v>
      </c>
      <c r="F3167" t="s">
        <v>6</v>
      </c>
      <c r="G3167">
        <v>3.6999999999999998E-2</v>
      </c>
      <c r="H3167">
        <v>630399.73</v>
      </c>
      <c r="I3167">
        <v>3672375.09</v>
      </c>
      <c r="J3167">
        <v>-69.62</v>
      </c>
      <c r="K3167">
        <v>-69.62</v>
      </c>
      <c r="L3167">
        <v>0</v>
      </c>
      <c r="M3167">
        <v>18062324</v>
      </c>
      <c r="N3167" t="s">
        <v>27</v>
      </c>
      <c r="O3167">
        <v>24</v>
      </c>
      <c r="P3167">
        <v>32</v>
      </c>
      <c r="Q3167">
        <v>5963</v>
      </c>
    </row>
    <row r="3168" spans="1:17" x14ac:dyDescent="0.25">
      <c r="A3168" t="s">
        <v>375</v>
      </c>
      <c r="B3168" t="s">
        <v>349</v>
      </c>
      <c r="C3168" t="s">
        <v>13</v>
      </c>
      <c r="D3168" t="s">
        <v>14</v>
      </c>
      <c r="E3168" t="s">
        <v>140</v>
      </c>
      <c r="F3168" t="s">
        <v>246</v>
      </c>
      <c r="G3168">
        <v>3.3439999999999998E-2</v>
      </c>
      <c r="H3168">
        <v>630399.73</v>
      </c>
      <c r="I3168">
        <v>3672375.09</v>
      </c>
      <c r="J3168">
        <v>-69.62</v>
      </c>
      <c r="K3168">
        <v>-69.62</v>
      </c>
      <c r="L3168">
        <v>0</v>
      </c>
      <c r="M3168">
        <v>18080724</v>
      </c>
      <c r="N3168" t="s">
        <v>27</v>
      </c>
      <c r="O3168">
        <v>24</v>
      </c>
      <c r="P3168">
        <v>32</v>
      </c>
      <c r="Q3168">
        <v>5963</v>
      </c>
    </row>
    <row r="3169" spans="1:17" x14ac:dyDescent="0.25">
      <c r="A3169" t="s">
        <v>375</v>
      </c>
      <c r="B3169" t="s">
        <v>349</v>
      </c>
      <c r="C3169" t="s">
        <v>13</v>
      </c>
      <c r="D3169" t="s">
        <v>14</v>
      </c>
      <c r="E3169" t="s">
        <v>140</v>
      </c>
      <c r="F3169" t="s">
        <v>247</v>
      </c>
      <c r="G3169">
        <v>3.0630000000000001E-2</v>
      </c>
      <c r="H3169">
        <v>630375.49</v>
      </c>
      <c r="I3169">
        <v>3672375.09</v>
      </c>
      <c r="J3169">
        <v>-69.680000000000007</v>
      </c>
      <c r="K3169">
        <v>-69.680000000000007</v>
      </c>
      <c r="L3169">
        <v>0</v>
      </c>
      <c r="M3169">
        <v>18080724</v>
      </c>
      <c r="N3169" t="s">
        <v>27</v>
      </c>
      <c r="O3169">
        <v>24</v>
      </c>
      <c r="P3169">
        <v>32</v>
      </c>
      <c r="Q3169">
        <v>5963</v>
      </c>
    </row>
    <row r="3170" spans="1:17" x14ac:dyDescent="0.25">
      <c r="A3170" t="s">
        <v>375</v>
      </c>
      <c r="B3170" t="s">
        <v>349</v>
      </c>
      <c r="C3170" t="s">
        <v>13</v>
      </c>
      <c r="D3170" t="s">
        <v>14</v>
      </c>
      <c r="E3170" t="s">
        <v>140</v>
      </c>
      <c r="F3170" t="s">
        <v>248</v>
      </c>
      <c r="G3170">
        <v>2.929E-2</v>
      </c>
      <c r="H3170">
        <v>630399.73</v>
      </c>
      <c r="I3170">
        <v>3672375.09</v>
      </c>
      <c r="J3170">
        <v>-69.62</v>
      </c>
      <c r="K3170">
        <v>-69.62</v>
      </c>
      <c r="L3170">
        <v>0</v>
      </c>
      <c r="M3170">
        <v>18071824</v>
      </c>
      <c r="N3170" t="s">
        <v>27</v>
      </c>
      <c r="O3170">
        <v>24</v>
      </c>
      <c r="P3170">
        <v>32</v>
      </c>
      <c r="Q3170">
        <v>5963</v>
      </c>
    </row>
    <row r="3171" spans="1:17" x14ac:dyDescent="0.25">
      <c r="A3171" t="s">
        <v>375</v>
      </c>
      <c r="B3171" t="s">
        <v>349</v>
      </c>
      <c r="C3171" t="s">
        <v>13</v>
      </c>
      <c r="D3171" t="s">
        <v>14</v>
      </c>
      <c r="E3171" t="s">
        <v>140</v>
      </c>
      <c r="F3171" t="s">
        <v>15</v>
      </c>
      <c r="G3171">
        <v>2.6700000000000002E-2</v>
      </c>
      <c r="H3171">
        <v>630399.73</v>
      </c>
      <c r="I3171">
        <v>3672375.09</v>
      </c>
      <c r="J3171">
        <v>-69.62</v>
      </c>
      <c r="K3171">
        <v>-69.62</v>
      </c>
      <c r="L3171">
        <v>0</v>
      </c>
      <c r="M3171">
        <v>18080924</v>
      </c>
      <c r="N3171" t="s">
        <v>27</v>
      </c>
      <c r="O3171">
        <v>24</v>
      </c>
      <c r="P3171">
        <v>32</v>
      </c>
      <c r="Q3171">
        <v>5963</v>
      </c>
    </row>
    <row r="3172" spans="1:17" x14ac:dyDescent="0.25">
      <c r="A3172" t="s">
        <v>375</v>
      </c>
      <c r="B3172" t="s">
        <v>350</v>
      </c>
      <c r="C3172" t="s">
        <v>13</v>
      </c>
      <c r="D3172" t="s">
        <v>12</v>
      </c>
      <c r="E3172" t="s">
        <v>3</v>
      </c>
      <c r="F3172" t="s">
        <v>4</v>
      </c>
      <c r="G3172">
        <v>0.63773000000000002</v>
      </c>
      <c r="H3172">
        <v>630714.82999999996</v>
      </c>
      <c r="I3172">
        <v>3672138.02</v>
      </c>
      <c r="J3172">
        <v>-68.86</v>
      </c>
      <c r="K3172">
        <v>-68.86</v>
      </c>
      <c r="L3172">
        <v>0</v>
      </c>
      <c r="M3172" t="s">
        <v>376</v>
      </c>
      <c r="N3172" t="s">
        <v>27</v>
      </c>
      <c r="O3172">
        <v>24</v>
      </c>
      <c r="P3172">
        <v>32</v>
      </c>
      <c r="Q3172">
        <v>5963</v>
      </c>
    </row>
    <row r="3173" spans="1:17" x14ac:dyDescent="0.25">
      <c r="A3173" t="s">
        <v>375</v>
      </c>
      <c r="B3173" t="s">
        <v>350</v>
      </c>
      <c r="C3173" t="s">
        <v>13</v>
      </c>
      <c r="D3173" t="s">
        <v>12</v>
      </c>
      <c r="E3173" t="s">
        <v>251</v>
      </c>
      <c r="F3173" t="s">
        <v>4</v>
      </c>
      <c r="G3173">
        <v>0.63693</v>
      </c>
      <c r="H3173">
        <v>630714.82999999996</v>
      </c>
      <c r="I3173">
        <v>3672138.02</v>
      </c>
      <c r="J3173">
        <v>-68.86</v>
      </c>
      <c r="K3173">
        <v>-68.86</v>
      </c>
      <c r="L3173">
        <v>0</v>
      </c>
      <c r="M3173" t="s">
        <v>376</v>
      </c>
      <c r="N3173" t="s">
        <v>27</v>
      </c>
      <c r="O3173">
        <v>24</v>
      </c>
      <c r="P3173">
        <v>32</v>
      </c>
      <c r="Q3173">
        <v>5963</v>
      </c>
    </row>
    <row r="3174" spans="1:17" x14ac:dyDescent="0.25">
      <c r="A3174" t="s">
        <v>375</v>
      </c>
      <c r="B3174" t="s">
        <v>350</v>
      </c>
      <c r="C3174" t="s">
        <v>13</v>
      </c>
      <c r="D3174" t="s">
        <v>12</v>
      </c>
      <c r="E3174" t="s">
        <v>255</v>
      </c>
      <c r="F3174" t="s">
        <v>4</v>
      </c>
      <c r="G3174">
        <v>2.7299999999999998E-3</v>
      </c>
      <c r="H3174">
        <v>630714.82999999996</v>
      </c>
      <c r="I3174">
        <v>3672256.55</v>
      </c>
      <c r="J3174">
        <v>-68.92</v>
      </c>
      <c r="K3174">
        <v>-68.92</v>
      </c>
      <c r="L3174">
        <v>0</v>
      </c>
      <c r="M3174" t="s">
        <v>376</v>
      </c>
      <c r="N3174" t="s">
        <v>27</v>
      </c>
      <c r="O3174">
        <v>24</v>
      </c>
      <c r="P3174">
        <v>32</v>
      </c>
      <c r="Q3174">
        <v>5963</v>
      </c>
    </row>
    <row r="3175" spans="1:17" x14ac:dyDescent="0.25">
      <c r="A3175" t="s">
        <v>375</v>
      </c>
      <c r="B3175" t="s">
        <v>350</v>
      </c>
      <c r="C3175" t="s">
        <v>13</v>
      </c>
      <c r="D3175" t="s">
        <v>12</v>
      </c>
      <c r="E3175" t="s">
        <v>7</v>
      </c>
      <c r="F3175" t="s">
        <v>4</v>
      </c>
      <c r="G3175">
        <v>0.63773000000000002</v>
      </c>
      <c r="H3175">
        <v>630714.82999999996</v>
      </c>
      <c r="I3175">
        <v>3672138.02</v>
      </c>
      <c r="J3175">
        <v>-68.86</v>
      </c>
      <c r="K3175">
        <v>-68.86</v>
      </c>
      <c r="L3175">
        <v>0</v>
      </c>
      <c r="M3175" t="s">
        <v>376</v>
      </c>
      <c r="N3175" t="s">
        <v>27</v>
      </c>
      <c r="O3175">
        <v>24</v>
      </c>
      <c r="P3175">
        <v>32</v>
      </c>
      <c r="Q3175">
        <v>5963</v>
      </c>
    </row>
    <row r="3176" spans="1:17" x14ac:dyDescent="0.25">
      <c r="A3176" t="s">
        <v>375</v>
      </c>
      <c r="B3176" t="s">
        <v>350</v>
      </c>
      <c r="C3176" t="s">
        <v>13</v>
      </c>
      <c r="D3176" t="s">
        <v>12</v>
      </c>
      <c r="E3176" t="s">
        <v>252</v>
      </c>
      <c r="F3176" t="s">
        <v>4</v>
      </c>
      <c r="G3176">
        <v>8.4999999999999995E-4</v>
      </c>
      <c r="H3176">
        <v>630423.97</v>
      </c>
      <c r="I3176">
        <v>3672375.09</v>
      </c>
      <c r="J3176">
        <v>-69.58</v>
      </c>
      <c r="K3176">
        <v>-69.58</v>
      </c>
      <c r="L3176">
        <v>0</v>
      </c>
      <c r="M3176" t="s">
        <v>376</v>
      </c>
      <c r="N3176" t="s">
        <v>27</v>
      </c>
      <c r="O3176">
        <v>24</v>
      </c>
      <c r="P3176">
        <v>32</v>
      </c>
      <c r="Q3176">
        <v>5963</v>
      </c>
    </row>
    <row r="3177" spans="1:17" x14ac:dyDescent="0.25">
      <c r="A3177" t="s">
        <v>375</v>
      </c>
      <c r="B3177" t="s">
        <v>350</v>
      </c>
      <c r="C3177" t="s">
        <v>13</v>
      </c>
      <c r="D3177" t="s">
        <v>12</v>
      </c>
      <c r="E3177" t="s">
        <v>253</v>
      </c>
      <c r="F3177" t="s">
        <v>4</v>
      </c>
      <c r="G3177">
        <v>7.2000000000000005E-4</v>
      </c>
      <c r="H3177">
        <v>630714.82999999996</v>
      </c>
      <c r="I3177">
        <v>3672280.26</v>
      </c>
      <c r="J3177">
        <v>-68.94</v>
      </c>
      <c r="K3177">
        <v>-68.94</v>
      </c>
      <c r="L3177">
        <v>0</v>
      </c>
      <c r="M3177" t="s">
        <v>376</v>
      </c>
      <c r="N3177" t="s">
        <v>27</v>
      </c>
      <c r="O3177">
        <v>24</v>
      </c>
      <c r="P3177">
        <v>32</v>
      </c>
      <c r="Q3177">
        <v>5963</v>
      </c>
    </row>
    <row r="3178" spans="1:17" x14ac:dyDescent="0.25">
      <c r="A3178" t="s">
        <v>375</v>
      </c>
      <c r="B3178" t="s">
        <v>350</v>
      </c>
      <c r="C3178" t="s">
        <v>13</v>
      </c>
      <c r="D3178" t="s">
        <v>12</v>
      </c>
      <c r="E3178" t="s">
        <v>254</v>
      </c>
      <c r="F3178" t="s">
        <v>4</v>
      </c>
      <c r="G3178">
        <v>7.2000000000000005E-4</v>
      </c>
      <c r="H3178">
        <v>630714.82999999996</v>
      </c>
      <c r="I3178">
        <v>3672280.26</v>
      </c>
      <c r="J3178">
        <v>-68.94</v>
      </c>
      <c r="K3178">
        <v>-68.94</v>
      </c>
      <c r="L3178">
        <v>0</v>
      </c>
      <c r="M3178" t="s">
        <v>376</v>
      </c>
      <c r="N3178" t="s">
        <v>27</v>
      </c>
      <c r="O3178">
        <v>24</v>
      </c>
      <c r="P3178">
        <v>32</v>
      </c>
      <c r="Q3178">
        <v>5963</v>
      </c>
    </row>
    <row r="3179" spans="1:17" x14ac:dyDescent="0.25">
      <c r="A3179" t="s">
        <v>375</v>
      </c>
      <c r="B3179" t="s">
        <v>350</v>
      </c>
      <c r="C3179" t="s">
        <v>13</v>
      </c>
      <c r="D3179" t="s">
        <v>12</v>
      </c>
      <c r="E3179" t="s">
        <v>256</v>
      </c>
      <c r="F3179" t="s">
        <v>4</v>
      </c>
      <c r="G3179">
        <v>1.0200000000000001E-3</v>
      </c>
      <c r="H3179">
        <v>630714.82999999996</v>
      </c>
      <c r="I3179">
        <v>3672232.85</v>
      </c>
      <c r="J3179">
        <v>-68.91</v>
      </c>
      <c r="K3179">
        <v>-68.91</v>
      </c>
      <c r="L3179">
        <v>0</v>
      </c>
      <c r="M3179" t="s">
        <v>376</v>
      </c>
      <c r="N3179" t="s">
        <v>27</v>
      </c>
      <c r="O3179">
        <v>24</v>
      </c>
      <c r="P3179">
        <v>32</v>
      </c>
      <c r="Q3179">
        <v>5963</v>
      </c>
    </row>
    <row r="3180" spans="1:17" x14ac:dyDescent="0.25">
      <c r="A3180" t="s">
        <v>375</v>
      </c>
      <c r="B3180" t="s">
        <v>350</v>
      </c>
      <c r="C3180" t="s">
        <v>13</v>
      </c>
      <c r="D3180" t="s">
        <v>12</v>
      </c>
      <c r="E3180" t="s">
        <v>125</v>
      </c>
      <c r="F3180" t="s">
        <v>4</v>
      </c>
      <c r="G3180">
        <v>3.6799999999999999E-2</v>
      </c>
      <c r="H3180">
        <v>630714.82999999996</v>
      </c>
      <c r="I3180">
        <v>3672232.85</v>
      </c>
      <c r="J3180">
        <v>-68.91</v>
      </c>
      <c r="K3180">
        <v>-68.91</v>
      </c>
      <c r="L3180">
        <v>0</v>
      </c>
      <c r="M3180" t="s">
        <v>376</v>
      </c>
      <c r="N3180" t="s">
        <v>27</v>
      </c>
      <c r="O3180">
        <v>24</v>
      </c>
      <c r="P3180">
        <v>32</v>
      </c>
      <c r="Q3180">
        <v>5963</v>
      </c>
    </row>
    <row r="3181" spans="1:17" x14ac:dyDescent="0.25">
      <c r="A3181" t="s">
        <v>375</v>
      </c>
      <c r="B3181" t="s">
        <v>350</v>
      </c>
      <c r="C3181" t="s">
        <v>13</v>
      </c>
      <c r="D3181" t="s">
        <v>12</v>
      </c>
      <c r="E3181" t="s">
        <v>128</v>
      </c>
      <c r="F3181" t="s">
        <v>4</v>
      </c>
      <c r="G3181">
        <v>4.7199999999999999E-2</v>
      </c>
      <c r="H3181">
        <v>630714.82999999996</v>
      </c>
      <c r="I3181">
        <v>3672209.14</v>
      </c>
      <c r="J3181">
        <v>-68.89</v>
      </c>
      <c r="K3181">
        <v>-68.89</v>
      </c>
      <c r="L3181">
        <v>0</v>
      </c>
      <c r="M3181" t="s">
        <v>376</v>
      </c>
      <c r="N3181" t="s">
        <v>27</v>
      </c>
      <c r="O3181">
        <v>24</v>
      </c>
      <c r="P3181">
        <v>32</v>
      </c>
      <c r="Q3181">
        <v>5963</v>
      </c>
    </row>
    <row r="3182" spans="1:17" x14ac:dyDescent="0.25">
      <c r="A3182" t="s">
        <v>375</v>
      </c>
      <c r="B3182" t="s">
        <v>350</v>
      </c>
      <c r="C3182" t="s">
        <v>13</v>
      </c>
      <c r="D3182" t="s">
        <v>12</v>
      </c>
      <c r="E3182" t="s">
        <v>129</v>
      </c>
      <c r="F3182" t="s">
        <v>4</v>
      </c>
      <c r="G3182">
        <v>5.5109999999999999E-2</v>
      </c>
      <c r="H3182">
        <v>630714.82999999996</v>
      </c>
      <c r="I3182">
        <v>3672185.43</v>
      </c>
      <c r="J3182">
        <v>-68.89</v>
      </c>
      <c r="K3182">
        <v>-68.89</v>
      </c>
      <c r="L3182">
        <v>0</v>
      </c>
      <c r="M3182" t="s">
        <v>376</v>
      </c>
      <c r="N3182" t="s">
        <v>27</v>
      </c>
      <c r="O3182">
        <v>24</v>
      </c>
      <c r="P3182">
        <v>32</v>
      </c>
      <c r="Q3182">
        <v>5963</v>
      </c>
    </row>
    <row r="3183" spans="1:17" x14ac:dyDescent="0.25">
      <c r="A3183" t="s">
        <v>375</v>
      </c>
      <c r="B3183" t="s">
        <v>350</v>
      </c>
      <c r="C3183" t="s">
        <v>13</v>
      </c>
      <c r="D3183" t="s">
        <v>12</v>
      </c>
      <c r="E3183" t="s">
        <v>130</v>
      </c>
      <c r="F3183" t="s">
        <v>4</v>
      </c>
      <c r="G3183">
        <v>6.5659999999999996E-2</v>
      </c>
      <c r="H3183">
        <v>630714.82999999996</v>
      </c>
      <c r="I3183">
        <v>3672185.43</v>
      </c>
      <c r="J3183">
        <v>-68.89</v>
      </c>
      <c r="K3183">
        <v>-68.89</v>
      </c>
      <c r="L3183">
        <v>0</v>
      </c>
      <c r="M3183" t="s">
        <v>376</v>
      </c>
      <c r="N3183" t="s">
        <v>27</v>
      </c>
      <c r="O3183">
        <v>24</v>
      </c>
      <c r="P3183">
        <v>32</v>
      </c>
      <c r="Q3183">
        <v>5963</v>
      </c>
    </row>
    <row r="3184" spans="1:17" x14ac:dyDescent="0.25">
      <c r="A3184" t="s">
        <v>375</v>
      </c>
      <c r="B3184" t="s">
        <v>350</v>
      </c>
      <c r="C3184" t="s">
        <v>13</v>
      </c>
      <c r="D3184" t="s">
        <v>12</v>
      </c>
      <c r="E3184" t="s">
        <v>131</v>
      </c>
      <c r="F3184" t="s">
        <v>4</v>
      </c>
      <c r="G3184">
        <v>7.2340000000000002E-2</v>
      </c>
      <c r="H3184">
        <v>630714.82999999996</v>
      </c>
      <c r="I3184">
        <v>3672161.72</v>
      </c>
      <c r="J3184">
        <v>-68.86</v>
      </c>
      <c r="K3184">
        <v>-68.86</v>
      </c>
      <c r="L3184">
        <v>0</v>
      </c>
      <c r="M3184" t="s">
        <v>376</v>
      </c>
      <c r="N3184" t="s">
        <v>27</v>
      </c>
      <c r="O3184">
        <v>24</v>
      </c>
      <c r="P3184">
        <v>32</v>
      </c>
      <c r="Q3184">
        <v>5963</v>
      </c>
    </row>
    <row r="3185" spans="1:17" x14ac:dyDescent="0.25">
      <c r="A3185" t="s">
        <v>375</v>
      </c>
      <c r="B3185" t="s">
        <v>350</v>
      </c>
      <c r="C3185" t="s">
        <v>13</v>
      </c>
      <c r="D3185" t="s">
        <v>12</v>
      </c>
      <c r="E3185" t="s">
        <v>132</v>
      </c>
      <c r="F3185" t="s">
        <v>4</v>
      </c>
      <c r="G3185">
        <v>7.7840000000000006E-2</v>
      </c>
      <c r="H3185">
        <v>630714.82999999996</v>
      </c>
      <c r="I3185">
        <v>3672161.72</v>
      </c>
      <c r="J3185">
        <v>-68.86</v>
      </c>
      <c r="K3185">
        <v>-68.86</v>
      </c>
      <c r="L3185">
        <v>0</v>
      </c>
      <c r="M3185" t="s">
        <v>376</v>
      </c>
      <c r="N3185" t="s">
        <v>27</v>
      </c>
      <c r="O3185">
        <v>24</v>
      </c>
      <c r="P3185">
        <v>32</v>
      </c>
      <c r="Q3185">
        <v>5963</v>
      </c>
    </row>
    <row r="3186" spans="1:17" x14ac:dyDescent="0.25">
      <c r="A3186" t="s">
        <v>375</v>
      </c>
      <c r="B3186" t="s">
        <v>350</v>
      </c>
      <c r="C3186" t="s">
        <v>13</v>
      </c>
      <c r="D3186" t="s">
        <v>12</v>
      </c>
      <c r="E3186" t="s">
        <v>133</v>
      </c>
      <c r="F3186" t="s">
        <v>4</v>
      </c>
      <c r="G3186">
        <v>8.1079999999999999E-2</v>
      </c>
      <c r="H3186">
        <v>630714.82999999996</v>
      </c>
      <c r="I3186">
        <v>3672138.02</v>
      </c>
      <c r="J3186">
        <v>-68.86</v>
      </c>
      <c r="K3186">
        <v>-68.86</v>
      </c>
      <c r="L3186">
        <v>0</v>
      </c>
      <c r="M3186" t="s">
        <v>376</v>
      </c>
      <c r="N3186" t="s">
        <v>27</v>
      </c>
      <c r="O3186">
        <v>24</v>
      </c>
      <c r="P3186">
        <v>32</v>
      </c>
      <c r="Q3186">
        <v>5963</v>
      </c>
    </row>
    <row r="3187" spans="1:17" x14ac:dyDescent="0.25">
      <c r="A3187" t="s">
        <v>375</v>
      </c>
      <c r="B3187" t="s">
        <v>350</v>
      </c>
      <c r="C3187" t="s">
        <v>13</v>
      </c>
      <c r="D3187" t="s">
        <v>12</v>
      </c>
      <c r="E3187" t="s">
        <v>219</v>
      </c>
      <c r="F3187" t="s">
        <v>4</v>
      </c>
      <c r="G3187">
        <v>8.2419999999999993E-2</v>
      </c>
      <c r="H3187">
        <v>630714.82999999996</v>
      </c>
      <c r="I3187">
        <v>3672138.02</v>
      </c>
      <c r="J3187">
        <v>-68.86</v>
      </c>
      <c r="K3187">
        <v>-68.86</v>
      </c>
      <c r="L3187">
        <v>0</v>
      </c>
      <c r="M3187" t="s">
        <v>376</v>
      </c>
      <c r="N3187" t="s">
        <v>27</v>
      </c>
      <c r="O3187">
        <v>24</v>
      </c>
      <c r="P3187">
        <v>32</v>
      </c>
      <c r="Q3187">
        <v>5963</v>
      </c>
    </row>
    <row r="3188" spans="1:17" x14ac:dyDescent="0.25">
      <c r="A3188" t="s">
        <v>375</v>
      </c>
      <c r="B3188" t="s">
        <v>350</v>
      </c>
      <c r="C3188" t="s">
        <v>13</v>
      </c>
      <c r="D3188" t="s">
        <v>12</v>
      </c>
      <c r="E3188" t="s">
        <v>220</v>
      </c>
      <c r="F3188" t="s">
        <v>4</v>
      </c>
      <c r="G3188">
        <v>7.979E-2</v>
      </c>
      <c r="H3188">
        <v>630714.82999999996</v>
      </c>
      <c r="I3188">
        <v>3672114.31</v>
      </c>
      <c r="J3188">
        <v>-68.73</v>
      </c>
      <c r="K3188">
        <v>-68.73</v>
      </c>
      <c r="L3188">
        <v>0</v>
      </c>
      <c r="M3188" t="s">
        <v>376</v>
      </c>
      <c r="N3188" t="s">
        <v>27</v>
      </c>
      <c r="O3188">
        <v>24</v>
      </c>
      <c r="P3188">
        <v>32</v>
      </c>
      <c r="Q3188">
        <v>5963</v>
      </c>
    </row>
    <row r="3189" spans="1:17" x14ac:dyDescent="0.25">
      <c r="A3189" t="s">
        <v>375</v>
      </c>
      <c r="B3189" t="s">
        <v>350</v>
      </c>
      <c r="C3189" t="s">
        <v>13</v>
      </c>
      <c r="D3189" t="s">
        <v>12</v>
      </c>
      <c r="E3189" t="s">
        <v>221</v>
      </c>
      <c r="F3189" t="s">
        <v>4</v>
      </c>
      <c r="G3189">
        <v>7.4099999999999999E-2</v>
      </c>
      <c r="H3189">
        <v>630714.82999999996</v>
      </c>
      <c r="I3189">
        <v>3672114.31</v>
      </c>
      <c r="J3189">
        <v>-68.73</v>
      </c>
      <c r="K3189">
        <v>-68.73</v>
      </c>
      <c r="L3189">
        <v>0</v>
      </c>
      <c r="M3189" t="s">
        <v>376</v>
      </c>
      <c r="N3189" t="s">
        <v>27</v>
      </c>
      <c r="O3189">
        <v>24</v>
      </c>
      <c r="P3189">
        <v>32</v>
      </c>
      <c r="Q3189">
        <v>5963</v>
      </c>
    </row>
    <row r="3190" spans="1:17" x14ac:dyDescent="0.25">
      <c r="A3190" t="s">
        <v>375</v>
      </c>
      <c r="B3190" t="s">
        <v>350</v>
      </c>
      <c r="C3190" t="s">
        <v>13</v>
      </c>
      <c r="D3190" t="s">
        <v>12</v>
      </c>
      <c r="E3190" t="s">
        <v>222</v>
      </c>
      <c r="F3190" t="s">
        <v>4</v>
      </c>
      <c r="G3190">
        <v>6.1769999999999999E-2</v>
      </c>
      <c r="H3190">
        <v>630714.82999999996</v>
      </c>
      <c r="I3190">
        <v>3672090.6</v>
      </c>
      <c r="J3190">
        <v>-68.86</v>
      </c>
      <c r="K3190">
        <v>-68.86</v>
      </c>
      <c r="L3190">
        <v>0</v>
      </c>
      <c r="M3190" t="s">
        <v>376</v>
      </c>
      <c r="N3190" t="s">
        <v>27</v>
      </c>
      <c r="O3190">
        <v>24</v>
      </c>
      <c r="P3190">
        <v>32</v>
      </c>
      <c r="Q3190">
        <v>5963</v>
      </c>
    </row>
    <row r="3191" spans="1:17" x14ac:dyDescent="0.25">
      <c r="A3191" t="s">
        <v>375</v>
      </c>
      <c r="B3191" t="s">
        <v>350</v>
      </c>
      <c r="C3191" t="s">
        <v>13</v>
      </c>
      <c r="D3191" t="s">
        <v>12</v>
      </c>
      <c r="E3191" t="s">
        <v>223</v>
      </c>
      <c r="F3191" t="s">
        <v>4</v>
      </c>
      <c r="G3191">
        <v>4.4650000000000002E-2</v>
      </c>
      <c r="H3191">
        <v>630714.82999999996</v>
      </c>
      <c r="I3191">
        <v>3672090.6</v>
      </c>
      <c r="J3191">
        <v>-68.86</v>
      </c>
      <c r="K3191">
        <v>-68.86</v>
      </c>
      <c r="L3191">
        <v>0</v>
      </c>
      <c r="M3191" t="s">
        <v>376</v>
      </c>
      <c r="N3191" t="s">
        <v>27</v>
      </c>
      <c r="O3191">
        <v>24</v>
      </c>
      <c r="P3191">
        <v>32</v>
      </c>
      <c r="Q3191">
        <v>5963</v>
      </c>
    </row>
    <row r="3192" spans="1:17" x14ac:dyDescent="0.25">
      <c r="A3192" t="s">
        <v>375</v>
      </c>
      <c r="B3192" t="s">
        <v>350</v>
      </c>
      <c r="C3192" t="s">
        <v>13</v>
      </c>
      <c r="D3192" t="s">
        <v>12</v>
      </c>
      <c r="E3192" t="s">
        <v>224</v>
      </c>
      <c r="F3192" t="s">
        <v>4</v>
      </c>
      <c r="G3192">
        <v>3.082E-2</v>
      </c>
      <c r="H3192">
        <v>630775</v>
      </c>
      <c r="I3192">
        <v>3672075</v>
      </c>
      <c r="J3192">
        <v>-68.59</v>
      </c>
      <c r="K3192">
        <v>-68.59</v>
      </c>
      <c r="L3192">
        <v>0</v>
      </c>
      <c r="M3192" t="s">
        <v>376</v>
      </c>
      <c r="N3192" t="s">
        <v>27</v>
      </c>
      <c r="O3192">
        <v>24</v>
      </c>
      <c r="P3192">
        <v>32</v>
      </c>
      <c r="Q3192">
        <v>5963</v>
      </c>
    </row>
    <row r="3193" spans="1:17" x14ac:dyDescent="0.25">
      <c r="A3193" t="s">
        <v>375</v>
      </c>
      <c r="B3193" t="s">
        <v>350</v>
      </c>
      <c r="C3193" t="s">
        <v>13</v>
      </c>
      <c r="D3193" t="s">
        <v>12</v>
      </c>
      <c r="E3193" t="s">
        <v>225</v>
      </c>
      <c r="F3193" t="s">
        <v>4</v>
      </c>
      <c r="G3193">
        <v>2.0049999999999998E-2</v>
      </c>
      <c r="H3193">
        <v>630850</v>
      </c>
      <c r="I3193">
        <v>3672075</v>
      </c>
      <c r="J3193">
        <v>-69.19</v>
      </c>
      <c r="K3193">
        <v>-69.19</v>
      </c>
      <c r="L3193">
        <v>0</v>
      </c>
      <c r="M3193" t="s">
        <v>376</v>
      </c>
      <c r="N3193" t="s">
        <v>27</v>
      </c>
      <c r="O3193">
        <v>24</v>
      </c>
      <c r="P3193">
        <v>32</v>
      </c>
      <c r="Q3193">
        <v>5963</v>
      </c>
    </row>
    <row r="3194" spans="1:17" x14ac:dyDescent="0.25">
      <c r="A3194" t="s">
        <v>375</v>
      </c>
      <c r="B3194" t="s">
        <v>350</v>
      </c>
      <c r="C3194" t="s">
        <v>13</v>
      </c>
      <c r="D3194" t="s">
        <v>12</v>
      </c>
      <c r="E3194" t="s">
        <v>134</v>
      </c>
      <c r="F3194" t="s">
        <v>4</v>
      </c>
      <c r="G3194">
        <v>1.0200000000000001E-3</v>
      </c>
      <c r="H3194">
        <v>630714.82999999996</v>
      </c>
      <c r="I3194">
        <v>3672232.85</v>
      </c>
      <c r="J3194">
        <v>-68.91</v>
      </c>
      <c r="K3194">
        <v>-68.91</v>
      </c>
      <c r="L3194">
        <v>0</v>
      </c>
      <c r="M3194" t="s">
        <v>376</v>
      </c>
      <c r="N3194" t="s">
        <v>27</v>
      </c>
      <c r="O3194">
        <v>24</v>
      </c>
      <c r="P3194">
        <v>32</v>
      </c>
      <c r="Q3194">
        <v>5963</v>
      </c>
    </row>
    <row r="3195" spans="1:17" x14ac:dyDescent="0.25">
      <c r="A3195" t="s">
        <v>375</v>
      </c>
      <c r="B3195" t="s">
        <v>350</v>
      </c>
      <c r="C3195" t="s">
        <v>13</v>
      </c>
      <c r="D3195" t="s">
        <v>12</v>
      </c>
      <c r="E3195" t="s">
        <v>141</v>
      </c>
      <c r="F3195" t="s">
        <v>4</v>
      </c>
      <c r="G3195">
        <v>2.9999999999999997E-4</v>
      </c>
      <c r="H3195">
        <v>630423.97</v>
      </c>
      <c r="I3195">
        <v>3672375.09</v>
      </c>
      <c r="J3195">
        <v>-69.58</v>
      </c>
      <c r="K3195">
        <v>-69.58</v>
      </c>
      <c r="L3195">
        <v>0</v>
      </c>
      <c r="M3195" t="s">
        <v>376</v>
      </c>
      <c r="N3195" t="s">
        <v>27</v>
      </c>
      <c r="O3195">
        <v>24</v>
      </c>
      <c r="P3195">
        <v>32</v>
      </c>
      <c r="Q3195">
        <v>5963</v>
      </c>
    </row>
    <row r="3196" spans="1:17" x14ac:dyDescent="0.25">
      <c r="A3196" t="s">
        <v>375</v>
      </c>
      <c r="B3196" t="s">
        <v>350</v>
      </c>
      <c r="C3196" t="s">
        <v>13</v>
      </c>
      <c r="D3196" t="s">
        <v>12</v>
      </c>
      <c r="E3196" t="s">
        <v>142</v>
      </c>
      <c r="F3196" t="s">
        <v>4</v>
      </c>
      <c r="G3196">
        <v>2.9E-4</v>
      </c>
      <c r="H3196">
        <v>630423.97</v>
      </c>
      <c r="I3196">
        <v>3672375.09</v>
      </c>
      <c r="J3196">
        <v>-69.58</v>
      </c>
      <c r="K3196">
        <v>-69.58</v>
      </c>
      <c r="L3196">
        <v>0</v>
      </c>
      <c r="M3196" t="s">
        <v>376</v>
      </c>
      <c r="N3196" t="s">
        <v>27</v>
      </c>
      <c r="O3196">
        <v>24</v>
      </c>
      <c r="P3196">
        <v>32</v>
      </c>
      <c r="Q3196">
        <v>5963</v>
      </c>
    </row>
    <row r="3197" spans="1:17" x14ac:dyDescent="0.25">
      <c r="A3197" t="s">
        <v>375</v>
      </c>
      <c r="B3197" t="s">
        <v>350</v>
      </c>
      <c r="C3197" t="s">
        <v>13</v>
      </c>
      <c r="D3197" t="s">
        <v>12</v>
      </c>
      <c r="E3197" t="s">
        <v>143</v>
      </c>
      <c r="F3197" t="s">
        <v>4</v>
      </c>
      <c r="G3197">
        <v>2.7E-4</v>
      </c>
      <c r="H3197">
        <v>630423.97</v>
      </c>
      <c r="I3197">
        <v>3672375.09</v>
      </c>
      <c r="J3197">
        <v>-69.58</v>
      </c>
      <c r="K3197">
        <v>-69.58</v>
      </c>
      <c r="L3197">
        <v>0</v>
      </c>
      <c r="M3197" t="s">
        <v>376</v>
      </c>
      <c r="N3197" t="s">
        <v>27</v>
      </c>
      <c r="O3197">
        <v>24</v>
      </c>
      <c r="P3197">
        <v>32</v>
      </c>
      <c r="Q3197">
        <v>5963</v>
      </c>
    </row>
    <row r="3198" spans="1:17" x14ac:dyDescent="0.25">
      <c r="A3198" t="s">
        <v>375</v>
      </c>
      <c r="B3198" t="s">
        <v>350</v>
      </c>
      <c r="C3198" t="s">
        <v>13</v>
      </c>
      <c r="D3198" t="s">
        <v>12</v>
      </c>
      <c r="E3198" t="s">
        <v>135</v>
      </c>
      <c r="F3198" t="s">
        <v>4</v>
      </c>
      <c r="G3198">
        <v>2.4000000000000001E-4</v>
      </c>
      <c r="H3198">
        <v>630714.82999999996</v>
      </c>
      <c r="I3198">
        <v>3672280.26</v>
      </c>
      <c r="J3198">
        <v>-68.94</v>
      </c>
      <c r="K3198">
        <v>-68.94</v>
      </c>
      <c r="L3198">
        <v>0</v>
      </c>
      <c r="M3198" t="s">
        <v>376</v>
      </c>
      <c r="N3198" t="s">
        <v>27</v>
      </c>
      <c r="O3198">
        <v>24</v>
      </c>
      <c r="P3198">
        <v>32</v>
      </c>
      <c r="Q3198">
        <v>5963</v>
      </c>
    </row>
    <row r="3199" spans="1:17" x14ac:dyDescent="0.25">
      <c r="A3199" t="s">
        <v>375</v>
      </c>
      <c r="B3199" t="s">
        <v>350</v>
      </c>
      <c r="C3199" t="s">
        <v>13</v>
      </c>
      <c r="D3199" t="s">
        <v>12</v>
      </c>
      <c r="E3199" t="s">
        <v>136</v>
      </c>
      <c r="F3199" t="s">
        <v>4</v>
      </c>
      <c r="G3199">
        <v>2.4000000000000001E-4</v>
      </c>
      <c r="H3199">
        <v>630714.82999999996</v>
      </c>
      <c r="I3199">
        <v>3672280.26</v>
      </c>
      <c r="J3199">
        <v>-68.94</v>
      </c>
      <c r="K3199">
        <v>-68.94</v>
      </c>
      <c r="L3199">
        <v>0</v>
      </c>
      <c r="M3199" t="s">
        <v>376</v>
      </c>
      <c r="N3199" t="s">
        <v>27</v>
      </c>
      <c r="O3199">
        <v>24</v>
      </c>
      <c r="P3199">
        <v>32</v>
      </c>
      <c r="Q3199">
        <v>5963</v>
      </c>
    </row>
    <row r="3200" spans="1:17" x14ac:dyDescent="0.25">
      <c r="A3200" t="s">
        <v>375</v>
      </c>
      <c r="B3200" t="s">
        <v>350</v>
      </c>
      <c r="C3200" t="s">
        <v>13</v>
      </c>
      <c r="D3200" t="s">
        <v>12</v>
      </c>
      <c r="E3200" t="s">
        <v>137</v>
      </c>
      <c r="F3200" t="s">
        <v>4</v>
      </c>
      <c r="G3200">
        <v>2.4000000000000001E-4</v>
      </c>
      <c r="H3200">
        <v>630714.82999999996</v>
      </c>
      <c r="I3200">
        <v>3672280.26</v>
      </c>
      <c r="J3200">
        <v>-68.94</v>
      </c>
      <c r="K3200">
        <v>-68.94</v>
      </c>
      <c r="L3200">
        <v>0</v>
      </c>
      <c r="M3200" t="s">
        <v>376</v>
      </c>
      <c r="N3200" t="s">
        <v>27</v>
      </c>
      <c r="O3200">
        <v>24</v>
      </c>
      <c r="P3200">
        <v>32</v>
      </c>
      <c r="Q3200">
        <v>5963</v>
      </c>
    </row>
    <row r="3201" spans="1:17" x14ac:dyDescent="0.25">
      <c r="A3201" t="s">
        <v>375</v>
      </c>
      <c r="B3201" t="s">
        <v>350</v>
      </c>
      <c r="C3201" t="s">
        <v>13</v>
      </c>
      <c r="D3201" t="s">
        <v>12</v>
      </c>
      <c r="E3201" t="s">
        <v>138</v>
      </c>
      <c r="F3201" t="s">
        <v>4</v>
      </c>
      <c r="G3201">
        <v>2.4000000000000001E-4</v>
      </c>
      <c r="H3201">
        <v>630714.82999999996</v>
      </c>
      <c r="I3201">
        <v>3672280.26</v>
      </c>
      <c r="J3201">
        <v>-68.94</v>
      </c>
      <c r="K3201">
        <v>-68.94</v>
      </c>
      <c r="L3201">
        <v>0</v>
      </c>
      <c r="M3201" t="s">
        <v>376</v>
      </c>
      <c r="N3201" t="s">
        <v>27</v>
      </c>
      <c r="O3201">
        <v>24</v>
      </c>
      <c r="P3201">
        <v>32</v>
      </c>
      <c r="Q3201">
        <v>5963</v>
      </c>
    </row>
    <row r="3202" spans="1:17" x14ac:dyDescent="0.25">
      <c r="A3202" t="s">
        <v>375</v>
      </c>
      <c r="B3202" t="s">
        <v>350</v>
      </c>
      <c r="C3202" t="s">
        <v>13</v>
      </c>
      <c r="D3202" t="s">
        <v>12</v>
      </c>
      <c r="E3202" t="s">
        <v>139</v>
      </c>
      <c r="F3202" t="s">
        <v>4</v>
      </c>
      <c r="G3202">
        <v>2.5000000000000001E-4</v>
      </c>
      <c r="H3202">
        <v>630399.73</v>
      </c>
      <c r="I3202">
        <v>3672375.09</v>
      </c>
      <c r="J3202">
        <v>-69.62</v>
      </c>
      <c r="K3202">
        <v>-69.62</v>
      </c>
      <c r="L3202">
        <v>0</v>
      </c>
      <c r="M3202" t="s">
        <v>376</v>
      </c>
      <c r="N3202" t="s">
        <v>27</v>
      </c>
      <c r="O3202">
        <v>24</v>
      </c>
      <c r="P3202">
        <v>32</v>
      </c>
      <c r="Q3202">
        <v>5963</v>
      </c>
    </row>
    <row r="3203" spans="1:17" x14ac:dyDescent="0.25">
      <c r="A3203" t="s">
        <v>375</v>
      </c>
      <c r="B3203" t="s">
        <v>350</v>
      </c>
      <c r="C3203" t="s">
        <v>13</v>
      </c>
      <c r="D3203" t="s">
        <v>12</v>
      </c>
      <c r="E3203" t="s">
        <v>140</v>
      </c>
      <c r="F3203" t="s">
        <v>4</v>
      </c>
      <c r="G3203">
        <v>2.4000000000000001E-4</v>
      </c>
      <c r="H3203">
        <v>630714.82999999996</v>
      </c>
      <c r="I3203">
        <v>3672280.26</v>
      </c>
      <c r="J3203">
        <v>-68.94</v>
      </c>
      <c r="K3203">
        <v>-68.94</v>
      </c>
      <c r="L3203">
        <v>0</v>
      </c>
      <c r="M3203" t="s">
        <v>376</v>
      </c>
      <c r="N3203" t="s">
        <v>27</v>
      </c>
      <c r="O3203">
        <v>24</v>
      </c>
      <c r="P3203">
        <v>32</v>
      </c>
      <c r="Q3203">
        <v>5963</v>
      </c>
    </row>
    <row r="3204" spans="1:17" x14ac:dyDescent="0.25">
      <c r="A3204" t="s">
        <v>375</v>
      </c>
      <c r="B3204" t="s">
        <v>351</v>
      </c>
      <c r="C3204" t="s">
        <v>21</v>
      </c>
      <c r="D3204" t="s">
        <v>22</v>
      </c>
      <c r="E3204" t="s">
        <v>3</v>
      </c>
      <c r="F3204" t="s">
        <v>4</v>
      </c>
      <c r="G3204">
        <v>2.6351100000000001</v>
      </c>
      <c r="H3204">
        <v>630593.64</v>
      </c>
      <c r="I3204">
        <v>3671995.77</v>
      </c>
      <c r="J3204">
        <v>-69.02</v>
      </c>
      <c r="K3204">
        <v>-69.02</v>
      </c>
      <c r="L3204">
        <v>0</v>
      </c>
      <c r="M3204" t="s">
        <v>376</v>
      </c>
      <c r="N3204" t="s">
        <v>27</v>
      </c>
      <c r="O3204">
        <v>24</v>
      </c>
      <c r="P3204">
        <v>32</v>
      </c>
      <c r="Q3204">
        <v>5963</v>
      </c>
    </row>
    <row r="3205" spans="1:17" x14ac:dyDescent="0.25">
      <c r="A3205" t="s">
        <v>375</v>
      </c>
      <c r="B3205" t="s">
        <v>351</v>
      </c>
      <c r="C3205" t="s">
        <v>21</v>
      </c>
      <c r="D3205" t="s">
        <v>22</v>
      </c>
      <c r="E3205" t="s">
        <v>251</v>
      </c>
      <c r="F3205" t="s">
        <v>4</v>
      </c>
      <c r="G3205">
        <v>2.5317799999999999</v>
      </c>
      <c r="H3205">
        <v>630593.64</v>
      </c>
      <c r="I3205">
        <v>3671995.77</v>
      </c>
      <c r="J3205">
        <v>-69.02</v>
      </c>
      <c r="K3205">
        <v>-69.02</v>
      </c>
      <c r="L3205">
        <v>0</v>
      </c>
      <c r="M3205" t="s">
        <v>376</v>
      </c>
      <c r="N3205" t="s">
        <v>27</v>
      </c>
      <c r="O3205">
        <v>24</v>
      </c>
      <c r="P3205">
        <v>32</v>
      </c>
      <c r="Q3205">
        <v>5963</v>
      </c>
    </row>
    <row r="3206" spans="1:17" x14ac:dyDescent="0.25">
      <c r="A3206" t="s">
        <v>375</v>
      </c>
      <c r="B3206" t="s">
        <v>351</v>
      </c>
      <c r="C3206" t="s">
        <v>21</v>
      </c>
      <c r="D3206" t="s">
        <v>22</v>
      </c>
      <c r="E3206" t="s">
        <v>255</v>
      </c>
      <c r="F3206" t="s">
        <v>4</v>
      </c>
      <c r="G3206">
        <v>0.35375000000000001</v>
      </c>
      <c r="H3206">
        <v>630399.73</v>
      </c>
      <c r="I3206">
        <v>3672375.09</v>
      </c>
      <c r="J3206">
        <v>-69.62</v>
      </c>
      <c r="K3206">
        <v>-69.62</v>
      </c>
      <c r="L3206">
        <v>0</v>
      </c>
      <c r="M3206" t="s">
        <v>376</v>
      </c>
      <c r="N3206" t="s">
        <v>27</v>
      </c>
      <c r="O3206">
        <v>24</v>
      </c>
      <c r="P3206">
        <v>32</v>
      </c>
      <c r="Q3206">
        <v>5963</v>
      </c>
    </row>
    <row r="3207" spans="1:17" x14ac:dyDescent="0.25">
      <c r="A3207" t="s">
        <v>375</v>
      </c>
      <c r="B3207" t="s">
        <v>351</v>
      </c>
      <c r="C3207" t="s">
        <v>21</v>
      </c>
      <c r="D3207" t="s">
        <v>22</v>
      </c>
      <c r="E3207" t="s">
        <v>7</v>
      </c>
      <c r="F3207" t="s">
        <v>4</v>
      </c>
      <c r="G3207">
        <v>2.6351100000000001</v>
      </c>
      <c r="H3207">
        <v>630593.64</v>
      </c>
      <c r="I3207">
        <v>3671995.77</v>
      </c>
      <c r="J3207">
        <v>-69.02</v>
      </c>
      <c r="K3207">
        <v>-69.02</v>
      </c>
      <c r="L3207">
        <v>0</v>
      </c>
      <c r="M3207" t="s">
        <v>376</v>
      </c>
      <c r="N3207" t="s">
        <v>27</v>
      </c>
      <c r="O3207">
        <v>24</v>
      </c>
      <c r="P3207">
        <v>32</v>
      </c>
      <c r="Q3207">
        <v>5963</v>
      </c>
    </row>
    <row r="3208" spans="1:17" x14ac:dyDescent="0.25">
      <c r="A3208" t="s">
        <v>375</v>
      </c>
      <c r="B3208" t="s">
        <v>351</v>
      </c>
      <c r="C3208" t="s">
        <v>21</v>
      </c>
      <c r="D3208" t="s">
        <v>22</v>
      </c>
      <c r="E3208" t="s">
        <v>252</v>
      </c>
      <c r="F3208" t="s">
        <v>4</v>
      </c>
      <c r="G3208">
        <v>0.14829999999999999</v>
      </c>
      <c r="H3208">
        <v>630423.97</v>
      </c>
      <c r="I3208">
        <v>3672375.09</v>
      </c>
      <c r="J3208">
        <v>-69.58</v>
      </c>
      <c r="K3208">
        <v>-69.58</v>
      </c>
      <c r="L3208">
        <v>0</v>
      </c>
      <c r="M3208" t="s">
        <v>376</v>
      </c>
      <c r="N3208" t="s">
        <v>27</v>
      </c>
      <c r="O3208">
        <v>24</v>
      </c>
      <c r="P3208">
        <v>32</v>
      </c>
      <c r="Q3208">
        <v>5963</v>
      </c>
    </row>
    <row r="3209" spans="1:17" x14ac:dyDescent="0.25">
      <c r="A3209" t="s">
        <v>375</v>
      </c>
      <c r="B3209" t="s">
        <v>351</v>
      </c>
      <c r="C3209" t="s">
        <v>21</v>
      </c>
      <c r="D3209" t="s">
        <v>22</v>
      </c>
      <c r="E3209" t="s">
        <v>253</v>
      </c>
      <c r="F3209" t="s">
        <v>4</v>
      </c>
      <c r="G3209">
        <v>9.7729999999999997E-2</v>
      </c>
      <c r="H3209">
        <v>630399.73</v>
      </c>
      <c r="I3209">
        <v>3672375.09</v>
      </c>
      <c r="J3209">
        <v>-69.62</v>
      </c>
      <c r="K3209">
        <v>-69.62</v>
      </c>
      <c r="L3209">
        <v>0</v>
      </c>
      <c r="M3209" t="s">
        <v>376</v>
      </c>
      <c r="N3209" t="s">
        <v>27</v>
      </c>
      <c r="O3209">
        <v>24</v>
      </c>
      <c r="P3209">
        <v>32</v>
      </c>
      <c r="Q3209">
        <v>5963</v>
      </c>
    </row>
    <row r="3210" spans="1:17" x14ac:dyDescent="0.25">
      <c r="A3210" t="s">
        <v>375</v>
      </c>
      <c r="B3210" t="s">
        <v>351</v>
      </c>
      <c r="C3210" t="s">
        <v>21</v>
      </c>
      <c r="D3210" t="s">
        <v>22</v>
      </c>
      <c r="E3210" t="s">
        <v>254</v>
      </c>
      <c r="F3210" t="s">
        <v>4</v>
      </c>
      <c r="G3210">
        <v>0.11583</v>
      </c>
      <c r="H3210">
        <v>630399.73</v>
      </c>
      <c r="I3210">
        <v>3672375.09</v>
      </c>
      <c r="J3210">
        <v>-69.62</v>
      </c>
      <c r="K3210">
        <v>-69.62</v>
      </c>
      <c r="L3210">
        <v>0</v>
      </c>
      <c r="M3210" t="s">
        <v>376</v>
      </c>
      <c r="N3210" t="s">
        <v>27</v>
      </c>
      <c r="O3210">
        <v>24</v>
      </c>
      <c r="P3210">
        <v>32</v>
      </c>
      <c r="Q3210">
        <v>5963</v>
      </c>
    </row>
    <row r="3211" spans="1:17" x14ac:dyDescent="0.25">
      <c r="A3211" t="s">
        <v>375</v>
      </c>
      <c r="B3211" t="s">
        <v>351</v>
      </c>
      <c r="C3211" t="s">
        <v>21</v>
      </c>
      <c r="D3211" t="s">
        <v>22</v>
      </c>
      <c r="E3211" t="s">
        <v>256</v>
      </c>
      <c r="F3211" t="s">
        <v>4</v>
      </c>
      <c r="G3211">
        <v>3.9480000000000001E-2</v>
      </c>
      <c r="H3211">
        <v>630714.82999999996</v>
      </c>
      <c r="I3211">
        <v>3672232.85</v>
      </c>
      <c r="J3211">
        <v>-68.91</v>
      </c>
      <c r="K3211">
        <v>-68.91</v>
      </c>
      <c r="L3211">
        <v>0</v>
      </c>
      <c r="M3211" t="s">
        <v>376</v>
      </c>
      <c r="N3211" t="s">
        <v>27</v>
      </c>
      <c r="O3211">
        <v>24</v>
      </c>
      <c r="P3211">
        <v>32</v>
      </c>
      <c r="Q3211">
        <v>5963</v>
      </c>
    </row>
    <row r="3212" spans="1:17" x14ac:dyDescent="0.25">
      <c r="A3212" t="s">
        <v>375</v>
      </c>
      <c r="B3212" t="s">
        <v>351</v>
      </c>
      <c r="C3212" t="s">
        <v>21</v>
      </c>
      <c r="D3212" t="s">
        <v>22</v>
      </c>
      <c r="E3212" t="s">
        <v>125</v>
      </c>
      <c r="F3212" t="s">
        <v>4</v>
      </c>
      <c r="G3212">
        <v>0.21568999999999999</v>
      </c>
      <c r="H3212">
        <v>630714.82999999996</v>
      </c>
      <c r="I3212">
        <v>3672209.14</v>
      </c>
      <c r="J3212">
        <v>-68.89</v>
      </c>
      <c r="K3212">
        <v>-68.89</v>
      </c>
      <c r="L3212">
        <v>0</v>
      </c>
      <c r="M3212" t="s">
        <v>376</v>
      </c>
      <c r="N3212" t="s">
        <v>27</v>
      </c>
      <c r="O3212">
        <v>24</v>
      </c>
      <c r="P3212">
        <v>32</v>
      </c>
      <c r="Q3212">
        <v>5963</v>
      </c>
    </row>
    <row r="3213" spans="1:17" x14ac:dyDescent="0.25">
      <c r="A3213" t="s">
        <v>375</v>
      </c>
      <c r="B3213" t="s">
        <v>351</v>
      </c>
      <c r="C3213" t="s">
        <v>21</v>
      </c>
      <c r="D3213" t="s">
        <v>22</v>
      </c>
      <c r="E3213" t="s">
        <v>128</v>
      </c>
      <c r="F3213" t="s">
        <v>4</v>
      </c>
      <c r="G3213">
        <v>0.24207999999999999</v>
      </c>
      <c r="H3213">
        <v>630520.92000000004</v>
      </c>
      <c r="I3213">
        <v>3671995.77</v>
      </c>
      <c r="J3213">
        <v>-69.150000000000006</v>
      </c>
      <c r="K3213">
        <v>-69.150000000000006</v>
      </c>
      <c r="L3213">
        <v>0</v>
      </c>
      <c r="M3213" t="s">
        <v>376</v>
      </c>
      <c r="N3213" t="s">
        <v>27</v>
      </c>
      <c r="O3213">
        <v>24</v>
      </c>
      <c r="P3213">
        <v>32</v>
      </c>
      <c r="Q3213">
        <v>5963</v>
      </c>
    </row>
    <row r="3214" spans="1:17" x14ac:dyDescent="0.25">
      <c r="A3214" t="s">
        <v>375</v>
      </c>
      <c r="B3214" t="s">
        <v>351</v>
      </c>
      <c r="C3214" t="s">
        <v>21</v>
      </c>
      <c r="D3214" t="s">
        <v>22</v>
      </c>
      <c r="E3214" t="s">
        <v>129</v>
      </c>
      <c r="F3214" t="s">
        <v>4</v>
      </c>
      <c r="G3214">
        <v>0.27690999999999999</v>
      </c>
      <c r="H3214">
        <v>630545.16</v>
      </c>
      <c r="I3214">
        <v>3671995.77</v>
      </c>
      <c r="J3214">
        <v>-69.12</v>
      </c>
      <c r="K3214">
        <v>-69.12</v>
      </c>
      <c r="L3214">
        <v>0</v>
      </c>
      <c r="M3214" t="s">
        <v>376</v>
      </c>
      <c r="N3214" t="s">
        <v>27</v>
      </c>
      <c r="O3214">
        <v>24</v>
      </c>
      <c r="P3214">
        <v>32</v>
      </c>
      <c r="Q3214">
        <v>5963</v>
      </c>
    </row>
    <row r="3215" spans="1:17" x14ac:dyDescent="0.25">
      <c r="A3215" t="s">
        <v>375</v>
      </c>
      <c r="B3215" t="s">
        <v>351</v>
      </c>
      <c r="C3215" t="s">
        <v>21</v>
      </c>
      <c r="D3215" t="s">
        <v>22</v>
      </c>
      <c r="E3215" t="s">
        <v>130</v>
      </c>
      <c r="F3215" t="s">
        <v>4</v>
      </c>
      <c r="G3215">
        <v>0.31180000000000002</v>
      </c>
      <c r="H3215">
        <v>630545.16</v>
      </c>
      <c r="I3215">
        <v>3671995.77</v>
      </c>
      <c r="J3215">
        <v>-69.12</v>
      </c>
      <c r="K3215">
        <v>-69.12</v>
      </c>
      <c r="L3215">
        <v>0</v>
      </c>
      <c r="M3215" t="s">
        <v>376</v>
      </c>
      <c r="N3215" t="s">
        <v>27</v>
      </c>
      <c r="O3215">
        <v>24</v>
      </c>
      <c r="P3215">
        <v>32</v>
      </c>
      <c r="Q3215">
        <v>5963</v>
      </c>
    </row>
    <row r="3216" spans="1:17" x14ac:dyDescent="0.25">
      <c r="A3216" t="s">
        <v>375</v>
      </c>
      <c r="B3216" t="s">
        <v>351</v>
      </c>
      <c r="C3216" t="s">
        <v>21</v>
      </c>
      <c r="D3216" t="s">
        <v>22</v>
      </c>
      <c r="E3216" t="s">
        <v>131</v>
      </c>
      <c r="F3216" t="s">
        <v>4</v>
      </c>
      <c r="G3216">
        <v>0.34123999999999999</v>
      </c>
      <c r="H3216">
        <v>630545.16</v>
      </c>
      <c r="I3216">
        <v>3671995.77</v>
      </c>
      <c r="J3216">
        <v>-69.12</v>
      </c>
      <c r="K3216">
        <v>-69.12</v>
      </c>
      <c r="L3216">
        <v>0</v>
      </c>
      <c r="M3216" t="s">
        <v>376</v>
      </c>
      <c r="N3216" t="s">
        <v>27</v>
      </c>
      <c r="O3216">
        <v>24</v>
      </c>
      <c r="P3216">
        <v>32</v>
      </c>
      <c r="Q3216">
        <v>5963</v>
      </c>
    </row>
    <row r="3217" spans="1:17" x14ac:dyDescent="0.25">
      <c r="A3217" t="s">
        <v>375</v>
      </c>
      <c r="B3217" t="s">
        <v>351</v>
      </c>
      <c r="C3217" t="s">
        <v>21</v>
      </c>
      <c r="D3217" t="s">
        <v>22</v>
      </c>
      <c r="E3217" t="s">
        <v>132</v>
      </c>
      <c r="F3217" t="s">
        <v>4</v>
      </c>
      <c r="G3217">
        <v>0.34458</v>
      </c>
      <c r="H3217">
        <v>630545.16</v>
      </c>
      <c r="I3217">
        <v>3671995.77</v>
      </c>
      <c r="J3217">
        <v>-69.12</v>
      </c>
      <c r="K3217">
        <v>-69.12</v>
      </c>
      <c r="L3217">
        <v>0</v>
      </c>
      <c r="M3217" t="s">
        <v>376</v>
      </c>
      <c r="N3217" t="s">
        <v>27</v>
      </c>
      <c r="O3217">
        <v>24</v>
      </c>
      <c r="P3217">
        <v>32</v>
      </c>
      <c r="Q3217">
        <v>5963</v>
      </c>
    </row>
    <row r="3218" spans="1:17" x14ac:dyDescent="0.25">
      <c r="A3218" t="s">
        <v>375</v>
      </c>
      <c r="B3218" t="s">
        <v>351</v>
      </c>
      <c r="C3218" t="s">
        <v>21</v>
      </c>
      <c r="D3218" t="s">
        <v>22</v>
      </c>
      <c r="E3218" t="s">
        <v>133</v>
      </c>
      <c r="F3218" t="s">
        <v>4</v>
      </c>
      <c r="G3218">
        <v>0.35148000000000001</v>
      </c>
      <c r="H3218">
        <v>630569.4</v>
      </c>
      <c r="I3218">
        <v>3671995.77</v>
      </c>
      <c r="J3218">
        <v>-69.069999999999993</v>
      </c>
      <c r="K3218">
        <v>-69.069999999999993</v>
      </c>
      <c r="L3218">
        <v>0</v>
      </c>
      <c r="M3218" t="s">
        <v>376</v>
      </c>
      <c r="N3218" t="s">
        <v>27</v>
      </c>
      <c r="O3218">
        <v>24</v>
      </c>
      <c r="P3218">
        <v>32</v>
      </c>
      <c r="Q3218">
        <v>5963</v>
      </c>
    </row>
    <row r="3219" spans="1:17" x14ac:dyDescent="0.25">
      <c r="A3219" t="s">
        <v>375</v>
      </c>
      <c r="B3219" t="s">
        <v>351</v>
      </c>
      <c r="C3219" t="s">
        <v>21</v>
      </c>
      <c r="D3219" t="s">
        <v>22</v>
      </c>
      <c r="E3219" t="s">
        <v>219</v>
      </c>
      <c r="F3219" t="s">
        <v>4</v>
      </c>
      <c r="G3219">
        <v>0.36004999999999998</v>
      </c>
      <c r="H3219">
        <v>630593.64</v>
      </c>
      <c r="I3219">
        <v>3671995.77</v>
      </c>
      <c r="J3219">
        <v>-69.02</v>
      </c>
      <c r="K3219">
        <v>-69.02</v>
      </c>
      <c r="L3219">
        <v>0</v>
      </c>
      <c r="M3219" t="s">
        <v>376</v>
      </c>
      <c r="N3219" t="s">
        <v>27</v>
      </c>
      <c r="O3219">
        <v>24</v>
      </c>
      <c r="P3219">
        <v>32</v>
      </c>
      <c r="Q3219">
        <v>5963</v>
      </c>
    </row>
    <row r="3220" spans="1:17" x14ac:dyDescent="0.25">
      <c r="A3220" t="s">
        <v>375</v>
      </c>
      <c r="B3220" t="s">
        <v>351</v>
      </c>
      <c r="C3220" t="s">
        <v>21</v>
      </c>
      <c r="D3220" t="s">
        <v>22</v>
      </c>
      <c r="E3220" t="s">
        <v>220</v>
      </c>
      <c r="F3220" t="s">
        <v>4</v>
      </c>
      <c r="G3220">
        <v>0.34966000000000003</v>
      </c>
      <c r="H3220">
        <v>630593.64</v>
      </c>
      <c r="I3220">
        <v>3671995.77</v>
      </c>
      <c r="J3220">
        <v>-69.02</v>
      </c>
      <c r="K3220">
        <v>-69.02</v>
      </c>
      <c r="L3220">
        <v>0</v>
      </c>
      <c r="M3220" t="s">
        <v>376</v>
      </c>
      <c r="N3220" t="s">
        <v>27</v>
      </c>
      <c r="O3220">
        <v>24</v>
      </c>
      <c r="P3220">
        <v>32</v>
      </c>
      <c r="Q3220">
        <v>5963</v>
      </c>
    </row>
    <row r="3221" spans="1:17" x14ac:dyDescent="0.25">
      <c r="A3221" t="s">
        <v>375</v>
      </c>
      <c r="B3221" t="s">
        <v>351</v>
      </c>
      <c r="C3221" t="s">
        <v>21</v>
      </c>
      <c r="D3221" t="s">
        <v>22</v>
      </c>
      <c r="E3221" t="s">
        <v>221</v>
      </c>
      <c r="F3221" t="s">
        <v>4</v>
      </c>
      <c r="G3221">
        <v>0.28932000000000002</v>
      </c>
      <c r="H3221">
        <v>630593.64</v>
      </c>
      <c r="I3221">
        <v>3671995.77</v>
      </c>
      <c r="J3221">
        <v>-69.02</v>
      </c>
      <c r="K3221">
        <v>-69.02</v>
      </c>
      <c r="L3221">
        <v>0</v>
      </c>
      <c r="M3221" t="s">
        <v>376</v>
      </c>
      <c r="N3221" t="s">
        <v>27</v>
      </c>
      <c r="O3221">
        <v>24</v>
      </c>
      <c r="P3221">
        <v>32</v>
      </c>
      <c r="Q3221">
        <v>5963</v>
      </c>
    </row>
    <row r="3222" spans="1:17" x14ac:dyDescent="0.25">
      <c r="A3222" t="s">
        <v>375</v>
      </c>
      <c r="B3222" t="s">
        <v>351</v>
      </c>
      <c r="C3222" t="s">
        <v>21</v>
      </c>
      <c r="D3222" t="s">
        <v>22</v>
      </c>
      <c r="E3222" t="s">
        <v>222</v>
      </c>
      <c r="F3222" t="s">
        <v>4</v>
      </c>
      <c r="G3222">
        <v>0.24984999999999999</v>
      </c>
      <c r="H3222">
        <v>630714.82999999996</v>
      </c>
      <c r="I3222">
        <v>3672185.43</v>
      </c>
      <c r="J3222">
        <v>-68.89</v>
      </c>
      <c r="K3222">
        <v>-68.89</v>
      </c>
      <c r="L3222">
        <v>0</v>
      </c>
      <c r="M3222" t="s">
        <v>376</v>
      </c>
      <c r="N3222" t="s">
        <v>27</v>
      </c>
      <c r="O3222">
        <v>24</v>
      </c>
      <c r="P3222">
        <v>32</v>
      </c>
      <c r="Q3222">
        <v>5963</v>
      </c>
    </row>
    <row r="3223" spans="1:17" x14ac:dyDescent="0.25">
      <c r="A3223" t="s">
        <v>375</v>
      </c>
      <c r="B3223" t="s">
        <v>351</v>
      </c>
      <c r="C3223" t="s">
        <v>21</v>
      </c>
      <c r="D3223" t="s">
        <v>22</v>
      </c>
      <c r="E3223" t="s">
        <v>223</v>
      </c>
      <c r="F3223" t="s">
        <v>4</v>
      </c>
      <c r="G3223">
        <v>0.25305</v>
      </c>
      <c r="H3223">
        <v>630725</v>
      </c>
      <c r="I3223">
        <v>3672175</v>
      </c>
      <c r="J3223">
        <v>-68.849999999999994</v>
      </c>
      <c r="K3223">
        <v>-68.849999999999994</v>
      </c>
      <c r="L3223">
        <v>0</v>
      </c>
      <c r="M3223" t="s">
        <v>376</v>
      </c>
      <c r="N3223" t="s">
        <v>27</v>
      </c>
      <c r="O3223">
        <v>24</v>
      </c>
      <c r="P3223">
        <v>32</v>
      </c>
      <c r="Q3223">
        <v>5963</v>
      </c>
    </row>
    <row r="3224" spans="1:17" x14ac:dyDescent="0.25">
      <c r="A3224" t="s">
        <v>375</v>
      </c>
      <c r="B3224" t="s">
        <v>351</v>
      </c>
      <c r="C3224" t="s">
        <v>21</v>
      </c>
      <c r="D3224" t="s">
        <v>22</v>
      </c>
      <c r="E3224" t="s">
        <v>224</v>
      </c>
      <c r="F3224" t="s">
        <v>4</v>
      </c>
      <c r="G3224">
        <v>0.24865999999999999</v>
      </c>
      <c r="H3224">
        <v>630725</v>
      </c>
      <c r="I3224">
        <v>3672150</v>
      </c>
      <c r="J3224">
        <v>-68.81</v>
      </c>
      <c r="K3224">
        <v>-68.81</v>
      </c>
      <c r="L3224">
        <v>0</v>
      </c>
      <c r="M3224" t="s">
        <v>376</v>
      </c>
      <c r="N3224" t="s">
        <v>27</v>
      </c>
      <c r="O3224">
        <v>24</v>
      </c>
      <c r="P3224">
        <v>32</v>
      </c>
      <c r="Q3224">
        <v>5963</v>
      </c>
    </row>
    <row r="3225" spans="1:17" x14ac:dyDescent="0.25">
      <c r="A3225" t="s">
        <v>375</v>
      </c>
      <c r="B3225" t="s">
        <v>351</v>
      </c>
      <c r="C3225" t="s">
        <v>21</v>
      </c>
      <c r="D3225" t="s">
        <v>22</v>
      </c>
      <c r="E3225" t="s">
        <v>225</v>
      </c>
      <c r="F3225" t="s">
        <v>4</v>
      </c>
      <c r="G3225">
        <v>0.24679999999999999</v>
      </c>
      <c r="H3225">
        <v>630750</v>
      </c>
      <c r="I3225">
        <v>3672150</v>
      </c>
      <c r="J3225">
        <v>-68.78</v>
      </c>
      <c r="K3225">
        <v>-68.78</v>
      </c>
      <c r="L3225">
        <v>0</v>
      </c>
      <c r="M3225" t="s">
        <v>376</v>
      </c>
      <c r="N3225" t="s">
        <v>27</v>
      </c>
      <c r="O3225">
        <v>24</v>
      </c>
      <c r="P3225">
        <v>32</v>
      </c>
      <c r="Q3225">
        <v>5963</v>
      </c>
    </row>
    <row r="3226" spans="1:17" x14ac:dyDescent="0.25">
      <c r="A3226" t="s">
        <v>375</v>
      </c>
      <c r="B3226" t="s">
        <v>351</v>
      </c>
      <c r="C3226" t="s">
        <v>21</v>
      </c>
      <c r="D3226" t="s">
        <v>22</v>
      </c>
      <c r="E3226" t="s">
        <v>134</v>
      </c>
      <c r="F3226" t="s">
        <v>4</v>
      </c>
      <c r="G3226">
        <v>3.9480000000000001E-2</v>
      </c>
      <c r="H3226">
        <v>630714.82999999996</v>
      </c>
      <c r="I3226">
        <v>3672232.85</v>
      </c>
      <c r="J3226">
        <v>-68.91</v>
      </c>
      <c r="K3226">
        <v>-68.91</v>
      </c>
      <c r="L3226">
        <v>0</v>
      </c>
      <c r="M3226" t="s">
        <v>376</v>
      </c>
      <c r="N3226" t="s">
        <v>27</v>
      </c>
      <c r="O3226">
        <v>24</v>
      </c>
      <c r="P3226">
        <v>32</v>
      </c>
      <c r="Q3226">
        <v>5963</v>
      </c>
    </row>
    <row r="3227" spans="1:17" x14ac:dyDescent="0.25">
      <c r="A3227" t="s">
        <v>375</v>
      </c>
      <c r="B3227" t="s">
        <v>351</v>
      </c>
      <c r="C3227" t="s">
        <v>21</v>
      </c>
      <c r="D3227" t="s">
        <v>22</v>
      </c>
      <c r="E3227" t="s">
        <v>141</v>
      </c>
      <c r="F3227" t="s">
        <v>4</v>
      </c>
      <c r="G3227">
        <v>5.1069999999999997E-2</v>
      </c>
      <c r="H3227">
        <v>630423.97</v>
      </c>
      <c r="I3227">
        <v>3672375.09</v>
      </c>
      <c r="J3227">
        <v>-69.58</v>
      </c>
      <c r="K3227">
        <v>-69.58</v>
      </c>
      <c r="L3227">
        <v>0</v>
      </c>
      <c r="M3227" t="s">
        <v>376</v>
      </c>
      <c r="N3227" t="s">
        <v>27</v>
      </c>
      <c r="O3227">
        <v>24</v>
      </c>
      <c r="P3227">
        <v>32</v>
      </c>
      <c r="Q3227">
        <v>5963</v>
      </c>
    </row>
    <row r="3228" spans="1:17" x14ac:dyDescent="0.25">
      <c r="A3228" t="s">
        <v>375</v>
      </c>
      <c r="B3228" t="s">
        <v>351</v>
      </c>
      <c r="C3228" t="s">
        <v>21</v>
      </c>
      <c r="D3228" t="s">
        <v>22</v>
      </c>
      <c r="E3228" t="s">
        <v>142</v>
      </c>
      <c r="F3228" t="s">
        <v>4</v>
      </c>
      <c r="G3228">
        <v>4.9979999999999997E-2</v>
      </c>
      <c r="H3228">
        <v>630423.97</v>
      </c>
      <c r="I3228">
        <v>3672375.09</v>
      </c>
      <c r="J3228">
        <v>-69.58</v>
      </c>
      <c r="K3228">
        <v>-69.58</v>
      </c>
      <c r="L3228">
        <v>0</v>
      </c>
      <c r="M3228" t="s">
        <v>376</v>
      </c>
      <c r="N3228" t="s">
        <v>27</v>
      </c>
      <c r="O3228">
        <v>24</v>
      </c>
      <c r="P3228">
        <v>32</v>
      </c>
      <c r="Q3228">
        <v>5963</v>
      </c>
    </row>
    <row r="3229" spans="1:17" x14ac:dyDescent="0.25">
      <c r="A3229" t="s">
        <v>375</v>
      </c>
      <c r="B3229" t="s">
        <v>351</v>
      </c>
      <c r="C3229" t="s">
        <v>21</v>
      </c>
      <c r="D3229" t="s">
        <v>22</v>
      </c>
      <c r="E3229" t="s">
        <v>143</v>
      </c>
      <c r="F3229" t="s">
        <v>4</v>
      </c>
      <c r="G3229">
        <v>4.8129999999999999E-2</v>
      </c>
      <c r="H3229">
        <v>630423.97</v>
      </c>
      <c r="I3229">
        <v>3672375.09</v>
      </c>
      <c r="J3229">
        <v>-69.58</v>
      </c>
      <c r="K3229">
        <v>-69.58</v>
      </c>
      <c r="L3229">
        <v>0</v>
      </c>
      <c r="M3229" t="s">
        <v>376</v>
      </c>
      <c r="N3229" t="s">
        <v>27</v>
      </c>
      <c r="O3229">
        <v>24</v>
      </c>
      <c r="P3229">
        <v>32</v>
      </c>
      <c r="Q3229">
        <v>5963</v>
      </c>
    </row>
    <row r="3230" spans="1:17" x14ac:dyDescent="0.25">
      <c r="A3230" t="s">
        <v>375</v>
      </c>
      <c r="B3230" t="s">
        <v>351</v>
      </c>
      <c r="C3230" t="s">
        <v>21</v>
      </c>
      <c r="D3230" t="s">
        <v>22</v>
      </c>
      <c r="E3230" t="s">
        <v>135</v>
      </c>
      <c r="F3230" t="s">
        <v>4</v>
      </c>
      <c r="G3230">
        <v>3.3989999999999999E-2</v>
      </c>
      <c r="H3230">
        <v>630423.97</v>
      </c>
      <c r="I3230">
        <v>3672375.09</v>
      </c>
      <c r="J3230">
        <v>-69.58</v>
      </c>
      <c r="K3230">
        <v>-69.58</v>
      </c>
      <c r="L3230">
        <v>0</v>
      </c>
      <c r="M3230" t="s">
        <v>376</v>
      </c>
      <c r="N3230" t="s">
        <v>27</v>
      </c>
      <c r="O3230">
        <v>24</v>
      </c>
      <c r="P3230">
        <v>32</v>
      </c>
      <c r="Q3230">
        <v>5963</v>
      </c>
    </row>
    <row r="3231" spans="1:17" x14ac:dyDescent="0.25">
      <c r="A3231" t="s">
        <v>375</v>
      </c>
      <c r="B3231" t="s">
        <v>351</v>
      </c>
      <c r="C3231" t="s">
        <v>21</v>
      </c>
      <c r="D3231" t="s">
        <v>22</v>
      </c>
      <c r="E3231" t="s">
        <v>136</v>
      </c>
      <c r="F3231" t="s">
        <v>4</v>
      </c>
      <c r="G3231">
        <v>3.2620000000000003E-2</v>
      </c>
      <c r="H3231">
        <v>630399.73</v>
      </c>
      <c r="I3231">
        <v>3672375.09</v>
      </c>
      <c r="J3231">
        <v>-69.62</v>
      </c>
      <c r="K3231">
        <v>-69.62</v>
      </c>
      <c r="L3231">
        <v>0</v>
      </c>
      <c r="M3231" t="s">
        <v>376</v>
      </c>
      <c r="N3231" t="s">
        <v>27</v>
      </c>
      <c r="O3231">
        <v>24</v>
      </c>
      <c r="P3231">
        <v>32</v>
      </c>
      <c r="Q3231">
        <v>5963</v>
      </c>
    </row>
    <row r="3232" spans="1:17" x14ac:dyDescent="0.25">
      <c r="A3232" t="s">
        <v>375</v>
      </c>
      <c r="B3232" t="s">
        <v>351</v>
      </c>
      <c r="C3232" t="s">
        <v>21</v>
      </c>
      <c r="D3232" t="s">
        <v>22</v>
      </c>
      <c r="E3232" t="s">
        <v>137</v>
      </c>
      <c r="F3232" t="s">
        <v>4</v>
      </c>
      <c r="G3232">
        <v>3.1800000000000002E-2</v>
      </c>
      <c r="H3232">
        <v>630399.73</v>
      </c>
      <c r="I3232">
        <v>3672375.09</v>
      </c>
      <c r="J3232">
        <v>-69.62</v>
      </c>
      <c r="K3232">
        <v>-69.62</v>
      </c>
      <c r="L3232">
        <v>0</v>
      </c>
      <c r="M3232" t="s">
        <v>376</v>
      </c>
      <c r="N3232" t="s">
        <v>27</v>
      </c>
      <c r="O3232">
        <v>24</v>
      </c>
      <c r="P3232">
        <v>32</v>
      </c>
      <c r="Q3232">
        <v>5963</v>
      </c>
    </row>
    <row r="3233" spans="1:17" x14ac:dyDescent="0.25">
      <c r="A3233" t="s">
        <v>375</v>
      </c>
      <c r="B3233" t="s">
        <v>351</v>
      </c>
      <c r="C3233" t="s">
        <v>21</v>
      </c>
      <c r="D3233" t="s">
        <v>22</v>
      </c>
      <c r="E3233" t="s">
        <v>138</v>
      </c>
      <c r="F3233" t="s">
        <v>4</v>
      </c>
      <c r="G3233">
        <v>3.4860000000000002E-2</v>
      </c>
      <c r="H3233">
        <v>630399.73</v>
      </c>
      <c r="I3233">
        <v>3672375.09</v>
      </c>
      <c r="J3233">
        <v>-69.62</v>
      </c>
      <c r="K3233">
        <v>-69.62</v>
      </c>
      <c r="L3233">
        <v>0</v>
      </c>
      <c r="M3233" t="s">
        <v>376</v>
      </c>
      <c r="N3233" t="s">
        <v>27</v>
      </c>
      <c r="O3233">
        <v>24</v>
      </c>
      <c r="P3233">
        <v>32</v>
      </c>
      <c r="Q3233">
        <v>5963</v>
      </c>
    </row>
    <row r="3234" spans="1:17" x14ac:dyDescent="0.25">
      <c r="A3234" t="s">
        <v>375</v>
      </c>
      <c r="B3234" t="s">
        <v>351</v>
      </c>
      <c r="C3234" t="s">
        <v>21</v>
      </c>
      <c r="D3234" t="s">
        <v>22</v>
      </c>
      <c r="E3234" t="s">
        <v>139</v>
      </c>
      <c r="F3234" t="s">
        <v>4</v>
      </c>
      <c r="G3234">
        <v>4.0989999999999999E-2</v>
      </c>
      <c r="H3234">
        <v>630399.73</v>
      </c>
      <c r="I3234">
        <v>3672375.09</v>
      </c>
      <c r="J3234">
        <v>-69.62</v>
      </c>
      <c r="K3234">
        <v>-69.62</v>
      </c>
      <c r="L3234">
        <v>0</v>
      </c>
      <c r="M3234" t="s">
        <v>376</v>
      </c>
      <c r="N3234" t="s">
        <v>27</v>
      </c>
      <c r="O3234">
        <v>24</v>
      </c>
      <c r="P3234">
        <v>32</v>
      </c>
      <c r="Q3234">
        <v>5963</v>
      </c>
    </row>
    <row r="3235" spans="1:17" x14ac:dyDescent="0.25">
      <c r="A3235" t="s">
        <v>375</v>
      </c>
      <c r="B3235" t="s">
        <v>351</v>
      </c>
      <c r="C3235" t="s">
        <v>21</v>
      </c>
      <c r="D3235" t="s">
        <v>22</v>
      </c>
      <c r="E3235" t="s">
        <v>140</v>
      </c>
      <c r="F3235" t="s">
        <v>4</v>
      </c>
      <c r="G3235">
        <v>3.9989999999999998E-2</v>
      </c>
      <c r="H3235">
        <v>630399.73</v>
      </c>
      <c r="I3235">
        <v>3672375.09</v>
      </c>
      <c r="J3235">
        <v>-69.62</v>
      </c>
      <c r="K3235">
        <v>-69.62</v>
      </c>
      <c r="L3235">
        <v>0</v>
      </c>
      <c r="M3235" t="s">
        <v>376</v>
      </c>
      <c r="N3235" t="s">
        <v>27</v>
      </c>
      <c r="O3235">
        <v>24</v>
      </c>
      <c r="P3235">
        <v>32</v>
      </c>
      <c r="Q3235">
        <v>5963</v>
      </c>
    </row>
    <row r="3236" spans="1:17" x14ac:dyDescent="0.25">
      <c r="A3236" t="s">
        <v>375</v>
      </c>
      <c r="B3236" t="s">
        <v>351</v>
      </c>
      <c r="C3236" t="s">
        <v>21</v>
      </c>
      <c r="D3236" t="s">
        <v>23</v>
      </c>
      <c r="E3236" t="s">
        <v>3</v>
      </c>
      <c r="F3236" t="s">
        <v>4</v>
      </c>
      <c r="G3236">
        <v>1.9851300000000001</v>
      </c>
      <c r="H3236">
        <v>630714.82999999996</v>
      </c>
      <c r="I3236">
        <v>3672138.02</v>
      </c>
      <c r="J3236">
        <v>-68.86</v>
      </c>
      <c r="K3236">
        <v>-68.86</v>
      </c>
      <c r="L3236">
        <v>0</v>
      </c>
      <c r="M3236" t="s">
        <v>376</v>
      </c>
      <c r="N3236" t="s">
        <v>27</v>
      </c>
      <c r="O3236">
        <v>24</v>
      </c>
      <c r="P3236">
        <v>32</v>
      </c>
      <c r="Q3236">
        <v>5963</v>
      </c>
    </row>
    <row r="3237" spans="1:17" x14ac:dyDescent="0.25">
      <c r="A3237" t="s">
        <v>375</v>
      </c>
      <c r="B3237" t="s">
        <v>351</v>
      </c>
      <c r="C3237" t="s">
        <v>21</v>
      </c>
      <c r="D3237" t="s">
        <v>23</v>
      </c>
      <c r="E3237" t="s">
        <v>251</v>
      </c>
      <c r="F3237" t="s">
        <v>4</v>
      </c>
      <c r="G3237">
        <v>1.96591</v>
      </c>
      <c r="H3237">
        <v>630714.82999999996</v>
      </c>
      <c r="I3237">
        <v>3672138.02</v>
      </c>
      <c r="J3237">
        <v>-68.86</v>
      </c>
      <c r="K3237">
        <v>-68.86</v>
      </c>
      <c r="L3237">
        <v>0</v>
      </c>
      <c r="M3237" t="s">
        <v>376</v>
      </c>
      <c r="N3237" t="s">
        <v>27</v>
      </c>
      <c r="O3237">
        <v>24</v>
      </c>
      <c r="P3237">
        <v>32</v>
      </c>
      <c r="Q3237">
        <v>5963</v>
      </c>
    </row>
    <row r="3238" spans="1:17" x14ac:dyDescent="0.25">
      <c r="A3238" t="s">
        <v>375</v>
      </c>
      <c r="B3238" t="s">
        <v>351</v>
      </c>
      <c r="C3238" t="s">
        <v>21</v>
      </c>
      <c r="D3238" t="s">
        <v>23</v>
      </c>
      <c r="E3238" t="s">
        <v>255</v>
      </c>
      <c r="F3238" t="s">
        <v>4</v>
      </c>
      <c r="G3238">
        <v>0.21962000000000001</v>
      </c>
      <c r="H3238">
        <v>630423.97</v>
      </c>
      <c r="I3238">
        <v>3672375.09</v>
      </c>
      <c r="J3238">
        <v>-69.58</v>
      </c>
      <c r="K3238">
        <v>-69.58</v>
      </c>
      <c r="L3238">
        <v>0</v>
      </c>
      <c r="M3238" t="s">
        <v>376</v>
      </c>
      <c r="N3238" t="s">
        <v>27</v>
      </c>
      <c r="O3238">
        <v>24</v>
      </c>
      <c r="P3238">
        <v>32</v>
      </c>
      <c r="Q3238">
        <v>5963</v>
      </c>
    </row>
    <row r="3239" spans="1:17" x14ac:dyDescent="0.25">
      <c r="A3239" t="s">
        <v>375</v>
      </c>
      <c r="B3239" t="s">
        <v>351</v>
      </c>
      <c r="C3239" t="s">
        <v>21</v>
      </c>
      <c r="D3239" t="s">
        <v>23</v>
      </c>
      <c r="E3239" t="s">
        <v>7</v>
      </c>
      <c r="F3239" t="s">
        <v>4</v>
      </c>
      <c r="G3239">
        <v>1.9851300000000001</v>
      </c>
      <c r="H3239">
        <v>630714.82999999996</v>
      </c>
      <c r="I3239">
        <v>3672138.02</v>
      </c>
      <c r="J3239">
        <v>-68.86</v>
      </c>
      <c r="K3239">
        <v>-68.86</v>
      </c>
      <c r="L3239">
        <v>0</v>
      </c>
      <c r="M3239" t="s">
        <v>376</v>
      </c>
      <c r="N3239" t="s">
        <v>27</v>
      </c>
      <c r="O3239">
        <v>24</v>
      </c>
      <c r="P3239">
        <v>32</v>
      </c>
      <c r="Q3239">
        <v>5963</v>
      </c>
    </row>
    <row r="3240" spans="1:17" x14ac:dyDescent="0.25">
      <c r="A3240" t="s">
        <v>375</v>
      </c>
      <c r="B3240" t="s">
        <v>351</v>
      </c>
      <c r="C3240" t="s">
        <v>21</v>
      </c>
      <c r="D3240" t="s">
        <v>23</v>
      </c>
      <c r="E3240" t="s">
        <v>252</v>
      </c>
      <c r="F3240" t="s">
        <v>4</v>
      </c>
      <c r="G3240">
        <v>8.813E-2</v>
      </c>
      <c r="H3240">
        <v>630423.97</v>
      </c>
      <c r="I3240">
        <v>3672375.09</v>
      </c>
      <c r="J3240">
        <v>-69.58</v>
      </c>
      <c r="K3240">
        <v>-69.58</v>
      </c>
      <c r="L3240">
        <v>0</v>
      </c>
      <c r="M3240" t="s">
        <v>376</v>
      </c>
      <c r="N3240" t="s">
        <v>27</v>
      </c>
      <c r="O3240">
        <v>24</v>
      </c>
      <c r="P3240">
        <v>32</v>
      </c>
      <c r="Q3240">
        <v>5963</v>
      </c>
    </row>
    <row r="3241" spans="1:17" x14ac:dyDescent="0.25">
      <c r="A3241" t="s">
        <v>375</v>
      </c>
      <c r="B3241" t="s">
        <v>351</v>
      </c>
      <c r="C3241" t="s">
        <v>21</v>
      </c>
      <c r="D3241" t="s">
        <v>23</v>
      </c>
      <c r="E3241" t="s">
        <v>253</v>
      </c>
      <c r="F3241" t="s">
        <v>4</v>
      </c>
      <c r="G3241">
        <v>5.7119999999999997E-2</v>
      </c>
      <c r="H3241">
        <v>630399.73</v>
      </c>
      <c r="I3241">
        <v>3672375.09</v>
      </c>
      <c r="J3241">
        <v>-69.62</v>
      </c>
      <c r="K3241">
        <v>-69.62</v>
      </c>
      <c r="L3241">
        <v>0</v>
      </c>
      <c r="M3241" t="s">
        <v>376</v>
      </c>
      <c r="N3241" t="s">
        <v>27</v>
      </c>
      <c r="O3241">
        <v>24</v>
      </c>
      <c r="P3241">
        <v>32</v>
      </c>
      <c r="Q3241">
        <v>5963</v>
      </c>
    </row>
    <row r="3242" spans="1:17" x14ac:dyDescent="0.25">
      <c r="A3242" t="s">
        <v>375</v>
      </c>
      <c r="B3242" t="s">
        <v>351</v>
      </c>
      <c r="C3242" t="s">
        <v>21</v>
      </c>
      <c r="D3242" t="s">
        <v>23</v>
      </c>
      <c r="E3242" t="s">
        <v>254</v>
      </c>
      <c r="F3242" t="s">
        <v>4</v>
      </c>
      <c r="G3242">
        <v>6.651E-2</v>
      </c>
      <c r="H3242">
        <v>630423.97</v>
      </c>
      <c r="I3242">
        <v>3672375.09</v>
      </c>
      <c r="J3242">
        <v>-69.58</v>
      </c>
      <c r="K3242">
        <v>-69.58</v>
      </c>
      <c r="L3242">
        <v>0</v>
      </c>
      <c r="M3242" t="s">
        <v>376</v>
      </c>
      <c r="N3242" t="s">
        <v>27</v>
      </c>
      <c r="O3242">
        <v>24</v>
      </c>
      <c r="P3242">
        <v>32</v>
      </c>
      <c r="Q3242">
        <v>5963</v>
      </c>
    </row>
    <row r="3243" spans="1:17" x14ac:dyDescent="0.25">
      <c r="A3243" t="s">
        <v>375</v>
      </c>
      <c r="B3243" t="s">
        <v>351</v>
      </c>
      <c r="C3243" t="s">
        <v>21</v>
      </c>
      <c r="D3243" t="s">
        <v>23</v>
      </c>
      <c r="E3243" t="s">
        <v>256</v>
      </c>
      <c r="F3243" t="s">
        <v>4</v>
      </c>
      <c r="G3243">
        <v>2.751E-2</v>
      </c>
      <c r="H3243">
        <v>630714.82999999996</v>
      </c>
      <c r="I3243">
        <v>3672232.85</v>
      </c>
      <c r="J3243">
        <v>-68.91</v>
      </c>
      <c r="K3243">
        <v>-68.91</v>
      </c>
      <c r="L3243">
        <v>0</v>
      </c>
      <c r="M3243" t="s">
        <v>376</v>
      </c>
      <c r="N3243" t="s">
        <v>27</v>
      </c>
      <c r="O3243">
        <v>24</v>
      </c>
      <c r="P3243">
        <v>32</v>
      </c>
      <c r="Q3243">
        <v>5963</v>
      </c>
    </row>
    <row r="3244" spans="1:17" x14ac:dyDescent="0.25">
      <c r="A3244" t="s">
        <v>375</v>
      </c>
      <c r="B3244" t="s">
        <v>351</v>
      </c>
      <c r="C3244" t="s">
        <v>21</v>
      </c>
      <c r="D3244" t="s">
        <v>23</v>
      </c>
      <c r="E3244" t="s">
        <v>125</v>
      </c>
      <c r="F3244" t="s">
        <v>4</v>
      </c>
      <c r="G3244">
        <v>0.14607000000000001</v>
      </c>
      <c r="H3244">
        <v>630714.82999999996</v>
      </c>
      <c r="I3244">
        <v>3672209.14</v>
      </c>
      <c r="J3244">
        <v>-68.89</v>
      </c>
      <c r="K3244">
        <v>-68.89</v>
      </c>
      <c r="L3244">
        <v>0</v>
      </c>
      <c r="M3244" t="s">
        <v>376</v>
      </c>
      <c r="N3244" t="s">
        <v>27</v>
      </c>
      <c r="O3244">
        <v>24</v>
      </c>
      <c r="P3244">
        <v>32</v>
      </c>
      <c r="Q3244">
        <v>5963</v>
      </c>
    </row>
    <row r="3245" spans="1:17" x14ac:dyDescent="0.25">
      <c r="A3245" t="s">
        <v>375</v>
      </c>
      <c r="B3245" t="s">
        <v>351</v>
      </c>
      <c r="C3245" t="s">
        <v>21</v>
      </c>
      <c r="D3245" t="s">
        <v>23</v>
      </c>
      <c r="E3245" t="s">
        <v>128</v>
      </c>
      <c r="F3245" t="s">
        <v>4</v>
      </c>
      <c r="G3245">
        <v>0.17509</v>
      </c>
      <c r="H3245">
        <v>630714.82999999996</v>
      </c>
      <c r="I3245">
        <v>3672185.43</v>
      </c>
      <c r="J3245">
        <v>-68.89</v>
      </c>
      <c r="K3245">
        <v>-68.89</v>
      </c>
      <c r="L3245">
        <v>0</v>
      </c>
      <c r="M3245" t="s">
        <v>376</v>
      </c>
      <c r="N3245" t="s">
        <v>27</v>
      </c>
      <c r="O3245">
        <v>24</v>
      </c>
      <c r="P3245">
        <v>32</v>
      </c>
      <c r="Q3245">
        <v>5963</v>
      </c>
    </row>
    <row r="3246" spans="1:17" x14ac:dyDescent="0.25">
      <c r="A3246" t="s">
        <v>375</v>
      </c>
      <c r="B3246" t="s">
        <v>351</v>
      </c>
      <c r="C3246" t="s">
        <v>21</v>
      </c>
      <c r="D3246" t="s">
        <v>23</v>
      </c>
      <c r="E3246" t="s">
        <v>129</v>
      </c>
      <c r="F3246" t="s">
        <v>4</v>
      </c>
      <c r="G3246">
        <v>0.19961999999999999</v>
      </c>
      <c r="H3246">
        <v>630714.82999999996</v>
      </c>
      <c r="I3246">
        <v>3672185.43</v>
      </c>
      <c r="J3246">
        <v>-68.89</v>
      </c>
      <c r="K3246">
        <v>-68.89</v>
      </c>
      <c r="L3246">
        <v>0</v>
      </c>
      <c r="M3246" t="s">
        <v>376</v>
      </c>
      <c r="N3246" t="s">
        <v>27</v>
      </c>
      <c r="O3246">
        <v>24</v>
      </c>
      <c r="P3246">
        <v>32</v>
      </c>
      <c r="Q3246">
        <v>5963</v>
      </c>
    </row>
    <row r="3247" spans="1:17" x14ac:dyDescent="0.25">
      <c r="A3247" t="s">
        <v>375</v>
      </c>
      <c r="B3247" t="s">
        <v>351</v>
      </c>
      <c r="C3247" t="s">
        <v>21</v>
      </c>
      <c r="D3247" t="s">
        <v>23</v>
      </c>
      <c r="E3247" t="s">
        <v>130</v>
      </c>
      <c r="F3247" t="s">
        <v>4</v>
      </c>
      <c r="G3247">
        <v>0.21451999999999999</v>
      </c>
      <c r="H3247">
        <v>630714.82999999996</v>
      </c>
      <c r="I3247">
        <v>3672161.72</v>
      </c>
      <c r="J3247">
        <v>-68.86</v>
      </c>
      <c r="K3247">
        <v>-68.86</v>
      </c>
      <c r="L3247">
        <v>0</v>
      </c>
      <c r="M3247" t="s">
        <v>376</v>
      </c>
      <c r="N3247" t="s">
        <v>27</v>
      </c>
      <c r="O3247">
        <v>24</v>
      </c>
      <c r="P3247">
        <v>32</v>
      </c>
      <c r="Q3247">
        <v>5963</v>
      </c>
    </row>
    <row r="3248" spans="1:17" x14ac:dyDescent="0.25">
      <c r="A3248" t="s">
        <v>375</v>
      </c>
      <c r="B3248" t="s">
        <v>351</v>
      </c>
      <c r="C3248" t="s">
        <v>21</v>
      </c>
      <c r="D3248" t="s">
        <v>23</v>
      </c>
      <c r="E3248" t="s">
        <v>131</v>
      </c>
      <c r="F3248" t="s">
        <v>4</v>
      </c>
      <c r="G3248">
        <v>0.23587</v>
      </c>
      <c r="H3248">
        <v>630714.82999999996</v>
      </c>
      <c r="I3248">
        <v>3672161.72</v>
      </c>
      <c r="J3248">
        <v>-68.86</v>
      </c>
      <c r="K3248">
        <v>-68.86</v>
      </c>
      <c r="L3248">
        <v>0</v>
      </c>
      <c r="M3248" t="s">
        <v>376</v>
      </c>
      <c r="N3248" t="s">
        <v>27</v>
      </c>
      <c r="O3248">
        <v>24</v>
      </c>
      <c r="P3248">
        <v>32</v>
      </c>
      <c r="Q3248">
        <v>5963</v>
      </c>
    </row>
    <row r="3249" spans="1:17" x14ac:dyDescent="0.25">
      <c r="A3249" t="s">
        <v>375</v>
      </c>
      <c r="B3249" t="s">
        <v>351</v>
      </c>
      <c r="C3249" t="s">
        <v>21</v>
      </c>
      <c r="D3249" t="s">
        <v>23</v>
      </c>
      <c r="E3249" t="s">
        <v>132</v>
      </c>
      <c r="F3249" t="s">
        <v>4</v>
      </c>
      <c r="G3249">
        <v>0.23777999999999999</v>
      </c>
      <c r="H3249">
        <v>630714.82999999996</v>
      </c>
      <c r="I3249">
        <v>3672138.02</v>
      </c>
      <c r="J3249">
        <v>-68.86</v>
      </c>
      <c r="K3249">
        <v>-68.86</v>
      </c>
      <c r="L3249">
        <v>0</v>
      </c>
      <c r="M3249" t="s">
        <v>376</v>
      </c>
      <c r="N3249" t="s">
        <v>27</v>
      </c>
      <c r="O3249">
        <v>24</v>
      </c>
      <c r="P3249">
        <v>32</v>
      </c>
      <c r="Q3249">
        <v>5963</v>
      </c>
    </row>
    <row r="3250" spans="1:17" x14ac:dyDescent="0.25">
      <c r="A3250" t="s">
        <v>375</v>
      </c>
      <c r="B3250" t="s">
        <v>351</v>
      </c>
      <c r="C3250" t="s">
        <v>21</v>
      </c>
      <c r="D3250" t="s">
        <v>23</v>
      </c>
      <c r="E3250" t="s">
        <v>133</v>
      </c>
      <c r="F3250" t="s">
        <v>4</v>
      </c>
      <c r="G3250">
        <v>0.25520999999999999</v>
      </c>
      <c r="H3250">
        <v>630714.82999999996</v>
      </c>
      <c r="I3250">
        <v>3672138.02</v>
      </c>
      <c r="J3250">
        <v>-68.86</v>
      </c>
      <c r="K3250">
        <v>-68.86</v>
      </c>
      <c r="L3250">
        <v>0</v>
      </c>
      <c r="M3250" t="s">
        <v>376</v>
      </c>
      <c r="N3250" t="s">
        <v>27</v>
      </c>
      <c r="O3250">
        <v>24</v>
      </c>
      <c r="P3250">
        <v>32</v>
      </c>
      <c r="Q3250">
        <v>5963</v>
      </c>
    </row>
    <row r="3251" spans="1:17" x14ac:dyDescent="0.25">
      <c r="A3251" t="s">
        <v>375</v>
      </c>
      <c r="B3251" t="s">
        <v>351</v>
      </c>
      <c r="C3251" t="s">
        <v>21</v>
      </c>
      <c r="D3251" t="s">
        <v>23</v>
      </c>
      <c r="E3251" t="s">
        <v>219</v>
      </c>
      <c r="F3251" t="s">
        <v>4</v>
      </c>
      <c r="G3251">
        <v>0.24897</v>
      </c>
      <c r="H3251">
        <v>630714.82999999996</v>
      </c>
      <c r="I3251">
        <v>3672138.02</v>
      </c>
      <c r="J3251">
        <v>-68.86</v>
      </c>
      <c r="K3251">
        <v>-68.86</v>
      </c>
      <c r="L3251">
        <v>0</v>
      </c>
      <c r="M3251" t="s">
        <v>376</v>
      </c>
      <c r="N3251" t="s">
        <v>27</v>
      </c>
      <c r="O3251">
        <v>24</v>
      </c>
      <c r="P3251">
        <v>32</v>
      </c>
      <c r="Q3251">
        <v>5963</v>
      </c>
    </row>
    <row r="3252" spans="1:17" x14ac:dyDescent="0.25">
      <c r="A3252" t="s">
        <v>375</v>
      </c>
      <c r="B3252" t="s">
        <v>351</v>
      </c>
      <c r="C3252" t="s">
        <v>21</v>
      </c>
      <c r="D3252" t="s">
        <v>23</v>
      </c>
      <c r="E3252" t="s">
        <v>220</v>
      </c>
      <c r="F3252" t="s">
        <v>4</v>
      </c>
      <c r="G3252">
        <v>0.24604000000000001</v>
      </c>
      <c r="H3252">
        <v>630714.82999999996</v>
      </c>
      <c r="I3252">
        <v>3672114.31</v>
      </c>
      <c r="J3252">
        <v>-68.73</v>
      </c>
      <c r="K3252">
        <v>-68.73</v>
      </c>
      <c r="L3252">
        <v>0</v>
      </c>
      <c r="M3252" t="s">
        <v>376</v>
      </c>
      <c r="N3252" t="s">
        <v>27</v>
      </c>
      <c r="O3252">
        <v>24</v>
      </c>
      <c r="P3252">
        <v>32</v>
      </c>
      <c r="Q3252">
        <v>5963</v>
      </c>
    </row>
    <row r="3253" spans="1:17" x14ac:dyDescent="0.25">
      <c r="A3253" t="s">
        <v>375</v>
      </c>
      <c r="B3253" t="s">
        <v>351</v>
      </c>
      <c r="C3253" t="s">
        <v>21</v>
      </c>
      <c r="D3253" t="s">
        <v>23</v>
      </c>
      <c r="E3253" t="s">
        <v>221</v>
      </c>
      <c r="F3253" t="s">
        <v>4</v>
      </c>
      <c r="G3253">
        <v>0.22414999999999999</v>
      </c>
      <c r="H3253">
        <v>630714.82999999996</v>
      </c>
      <c r="I3253">
        <v>3672114.31</v>
      </c>
      <c r="J3253">
        <v>-68.73</v>
      </c>
      <c r="K3253">
        <v>-68.73</v>
      </c>
      <c r="L3253">
        <v>0</v>
      </c>
      <c r="M3253" t="s">
        <v>376</v>
      </c>
      <c r="N3253" t="s">
        <v>27</v>
      </c>
      <c r="O3253">
        <v>24</v>
      </c>
      <c r="P3253">
        <v>32</v>
      </c>
      <c r="Q3253">
        <v>5963</v>
      </c>
    </row>
    <row r="3254" spans="1:17" x14ac:dyDescent="0.25">
      <c r="A3254" t="s">
        <v>375</v>
      </c>
      <c r="B3254" t="s">
        <v>351</v>
      </c>
      <c r="C3254" t="s">
        <v>21</v>
      </c>
      <c r="D3254" t="s">
        <v>23</v>
      </c>
      <c r="E3254" t="s">
        <v>222</v>
      </c>
      <c r="F3254" t="s">
        <v>4</v>
      </c>
      <c r="G3254">
        <v>0.18801999999999999</v>
      </c>
      <c r="H3254">
        <v>630714.82999999996</v>
      </c>
      <c r="I3254">
        <v>3672090.6</v>
      </c>
      <c r="J3254">
        <v>-68.86</v>
      </c>
      <c r="K3254">
        <v>-68.86</v>
      </c>
      <c r="L3254">
        <v>0</v>
      </c>
      <c r="M3254" t="s">
        <v>376</v>
      </c>
      <c r="N3254" t="s">
        <v>27</v>
      </c>
      <c r="O3254">
        <v>24</v>
      </c>
      <c r="P3254">
        <v>32</v>
      </c>
      <c r="Q3254">
        <v>5963</v>
      </c>
    </row>
    <row r="3255" spans="1:17" x14ac:dyDescent="0.25">
      <c r="A3255" t="s">
        <v>375</v>
      </c>
      <c r="B3255" t="s">
        <v>351</v>
      </c>
      <c r="C3255" t="s">
        <v>21</v>
      </c>
      <c r="D3255" t="s">
        <v>23</v>
      </c>
      <c r="E3255" t="s">
        <v>223</v>
      </c>
      <c r="F3255" t="s">
        <v>4</v>
      </c>
      <c r="G3255">
        <v>0.13975000000000001</v>
      </c>
      <c r="H3255">
        <v>630714.82999999996</v>
      </c>
      <c r="I3255">
        <v>3672090.6</v>
      </c>
      <c r="J3255">
        <v>-68.86</v>
      </c>
      <c r="K3255">
        <v>-68.86</v>
      </c>
      <c r="L3255">
        <v>0</v>
      </c>
      <c r="M3255" t="s">
        <v>376</v>
      </c>
      <c r="N3255" t="s">
        <v>27</v>
      </c>
      <c r="O3255">
        <v>24</v>
      </c>
      <c r="P3255">
        <v>32</v>
      </c>
      <c r="Q3255">
        <v>5963</v>
      </c>
    </row>
    <row r="3256" spans="1:17" x14ac:dyDescent="0.25">
      <c r="A3256" t="s">
        <v>375</v>
      </c>
      <c r="B3256" t="s">
        <v>351</v>
      </c>
      <c r="C3256" t="s">
        <v>21</v>
      </c>
      <c r="D3256" t="s">
        <v>23</v>
      </c>
      <c r="E3256" t="s">
        <v>224</v>
      </c>
      <c r="F3256" t="s">
        <v>4</v>
      </c>
      <c r="G3256">
        <v>9.5149999999999998E-2</v>
      </c>
      <c r="H3256">
        <v>630725</v>
      </c>
      <c r="I3256">
        <v>3672075</v>
      </c>
      <c r="J3256">
        <v>-68.73</v>
      </c>
      <c r="K3256">
        <v>-68.73</v>
      </c>
      <c r="L3256">
        <v>0</v>
      </c>
      <c r="M3256" t="s">
        <v>376</v>
      </c>
      <c r="N3256" t="s">
        <v>27</v>
      </c>
      <c r="O3256">
        <v>24</v>
      </c>
      <c r="P3256">
        <v>32</v>
      </c>
      <c r="Q3256">
        <v>5963</v>
      </c>
    </row>
    <row r="3257" spans="1:17" x14ac:dyDescent="0.25">
      <c r="A3257" t="s">
        <v>375</v>
      </c>
      <c r="B3257" t="s">
        <v>351</v>
      </c>
      <c r="C3257" t="s">
        <v>21</v>
      </c>
      <c r="D3257" t="s">
        <v>23</v>
      </c>
      <c r="E3257" t="s">
        <v>225</v>
      </c>
      <c r="F3257" t="s">
        <v>4</v>
      </c>
      <c r="G3257">
        <v>5.2109999999999997E-2</v>
      </c>
      <c r="H3257">
        <v>630850</v>
      </c>
      <c r="I3257">
        <v>3672075</v>
      </c>
      <c r="J3257">
        <v>-69.19</v>
      </c>
      <c r="K3257">
        <v>-69.19</v>
      </c>
      <c r="L3257">
        <v>0</v>
      </c>
      <c r="M3257" t="s">
        <v>376</v>
      </c>
      <c r="N3257" t="s">
        <v>27</v>
      </c>
      <c r="O3257">
        <v>24</v>
      </c>
      <c r="P3257">
        <v>32</v>
      </c>
      <c r="Q3257">
        <v>5963</v>
      </c>
    </row>
    <row r="3258" spans="1:17" x14ac:dyDescent="0.25">
      <c r="A3258" t="s">
        <v>375</v>
      </c>
      <c r="B3258" t="s">
        <v>351</v>
      </c>
      <c r="C3258" t="s">
        <v>21</v>
      </c>
      <c r="D3258" t="s">
        <v>23</v>
      </c>
      <c r="E3258" t="s">
        <v>134</v>
      </c>
      <c r="F3258" t="s">
        <v>4</v>
      </c>
      <c r="G3258">
        <v>2.751E-2</v>
      </c>
      <c r="H3258">
        <v>630714.82999999996</v>
      </c>
      <c r="I3258">
        <v>3672232.85</v>
      </c>
      <c r="J3258">
        <v>-68.91</v>
      </c>
      <c r="K3258">
        <v>-68.91</v>
      </c>
      <c r="L3258">
        <v>0</v>
      </c>
      <c r="M3258" t="s">
        <v>376</v>
      </c>
      <c r="N3258" t="s">
        <v>27</v>
      </c>
      <c r="O3258">
        <v>24</v>
      </c>
      <c r="P3258">
        <v>32</v>
      </c>
      <c r="Q3258">
        <v>5963</v>
      </c>
    </row>
    <row r="3259" spans="1:17" x14ac:dyDescent="0.25">
      <c r="A3259" t="s">
        <v>375</v>
      </c>
      <c r="B3259" t="s">
        <v>351</v>
      </c>
      <c r="C3259" t="s">
        <v>21</v>
      </c>
      <c r="D3259" t="s">
        <v>23</v>
      </c>
      <c r="E3259" t="s">
        <v>141</v>
      </c>
      <c r="F3259" t="s">
        <v>4</v>
      </c>
      <c r="G3259">
        <v>3.014E-2</v>
      </c>
      <c r="H3259">
        <v>630423.97</v>
      </c>
      <c r="I3259">
        <v>3672375.09</v>
      </c>
      <c r="J3259">
        <v>-69.58</v>
      </c>
      <c r="K3259">
        <v>-69.58</v>
      </c>
      <c r="L3259">
        <v>0</v>
      </c>
      <c r="M3259" t="s">
        <v>376</v>
      </c>
      <c r="N3259" t="s">
        <v>27</v>
      </c>
      <c r="O3259">
        <v>24</v>
      </c>
      <c r="P3259">
        <v>32</v>
      </c>
      <c r="Q3259">
        <v>5963</v>
      </c>
    </row>
    <row r="3260" spans="1:17" x14ac:dyDescent="0.25">
      <c r="A3260" t="s">
        <v>375</v>
      </c>
      <c r="B3260" t="s">
        <v>351</v>
      </c>
      <c r="C3260" t="s">
        <v>21</v>
      </c>
      <c r="D3260" t="s">
        <v>23</v>
      </c>
      <c r="E3260" t="s">
        <v>142</v>
      </c>
      <c r="F3260" t="s">
        <v>4</v>
      </c>
      <c r="G3260">
        <v>2.9940000000000001E-2</v>
      </c>
      <c r="H3260">
        <v>630423.97</v>
      </c>
      <c r="I3260">
        <v>3672375.09</v>
      </c>
      <c r="J3260">
        <v>-69.58</v>
      </c>
      <c r="K3260">
        <v>-69.58</v>
      </c>
      <c r="L3260">
        <v>0</v>
      </c>
      <c r="M3260" t="s">
        <v>376</v>
      </c>
      <c r="N3260" t="s">
        <v>27</v>
      </c>
      <c r="O3260">
        <v>24</v>
      </c>
      <c r="P3260">
        <v>32</v>
      </c>
      <c r="Q3260">
        <v>5963</v>
      </c>
    </row>
    <row r="3261" spans="1:17" x14ac:dyDescent="0.25">
      <c r="A3261" t="s">
        <v>375</v>
      </c>
      <c r="B3261" t="s">
        <v>351</v>
      </c>
      <c r="C3261" t="s">
        <v>21</v>
      </c>
      <c r="D3261" t="s">
        <v>23</v>
      </c>
      <c r="E3261" t="s">
        <v>143</v>
      </c>
      <c r="F3261" t="s">
        <v>4</v>
      </c>
      <c r="G3261">
        <v>2.8049999999999999E-2</v>
      </c>
      <c r="H3261">
        <v>630423.97</v>
      </c>
      <c r="I3261">
        <v>3672375.09</v>
      </c>
      <c r="J3261">
        <v>-69.58</v>
      </c>
      <c r="K3261">
        <v>-69.58</v>
      </c>
      <c r="L3261">
        <v>0</v>
      </c>
      <c r="M3261" t="s">
        <v>376</v>
      </c>
      <c r="N3261" t="s">
        <v>27</v>
      </c>
      <c r="O3261">
        <v>24</v>
      </c>
      <c r="P3261">
        <v>32</v>
      </c>
      <c r="Q3261">
        <v>5963</v>
      </c>
    </row>
    <row r="3262" spans="1:17" x14ac:dyDescent="0.25">
      <c r="A3262" t="s">
        <v>375</v>
      </c>
      <c r="B3262" t="s">
        <v>351</v>
      </c>
      <c r="C3262" t="s">
        <v>21</v>
      </c>
      <c r="D3262" t="s">
        <v>23</v>
      </c>
      <c r="E3262" t="s">
        <v>135</v>
      </c>
      <c r="F3262" t="s">
        <v>4</v>
      </c>
      <c r="G3262">
        <v>1.9470000000000001E-2</v>
      </c>
      <c r="H3262">
        <v>630399.73</v>
      </c>
      <c r="I3262">
        <v>3672375.09</v>
      </c>
      <c r="J3262">
        <v>-69.62</v>
      </c>
      <c r="K3262">
        <v>-69.62</v>
      </c>
      <c r="L3262">
        <v>0</v>
      </c>
      <c r="M3262" t="s">
        <v>376</v>
      </c>
      <c r="N3262" t="s">
        <v>27</v>
      </c>
      <c r="O3262">
        <v>24</v>
      </c>
      <c r="P3262">
        <v>32</v>
      </c>
      <c r="Q3262">
        <v>5963</v>
      </c>
    </row>
    <row r="3263" spans="1:17" x14ac:dyDescent="0.25">
      <c r="A3263" t="s">
        <v>375</v>
      </c>
      <c r="B3263" t="s">
        <v>351</v>
      </c>
      <c r="C3263" t="s">
        <v>21</v>
      </c>
      <c r="D3263" t="s">
        <v>23</v>
      </c>
      <c r="E3263" t="s">
        <v>136</v>
      </c>
      <c r="F3263" t="s">
        <v>4</v>
      </c>
      <c r="G3263">
        <v>1.9040000000000001E-2</v>
      </c>
      <c r="H3263">
        <v>630399.73</v>
      </c>
      <c r="I3263">
        <v>3672375.09</v>
      </c>
      <c r="J3263">
        <v>-69.62</v>
      </c>
      <c r="K3263">
        <v>-69.62</v>
      </c>
      <c r="L3263">
        <v>0</v>
      </c>
      <c r="M3263" t="s">
        <v>376</v>
      </c>
      <c r="N3263" t="s">
        <v>27</v>
      </c>
      <c r="O3263">
        <v>24</v>
      </c>
      <c r="P3263">
        <v>32</v>
      </c>
      <c r="Q3263">
        <v>5963</v>
      </c>
    </row>
    <row r="3264" spans="1:17" x14ac:dyDescent="0.25">
      <c r="A3264" t="s">
        <v>375</v>
      </c>
      <c r="B3264" t="s">
        <v>351</v>
      </c>
      <c r="C3264" t="s">
        <v>21</v>
      </c>
      <c r="D3264" t="s">
        <v>23</v>
      </c>
      <c r="E3264" t="s">
        <v>137</v>
      </c>
      <c r="F3264" t="s">
        <v>4</v>
      </c>
      <c r="G3264">
        <v>1.8610000000000002E-2</v>
      </c>
      <c r="H3264">
        <v>630399.73</v>
      </c>
      <c r="I3264">
        <v>3672375.09</v>
      </c>
      <c r="J3264">
        <v>-69.62</v>
      </c>
      <c r="K3264">
        <v>-69.62</v>
      </c>
      <c r="L3264">
        <v>0</v>
      </c>
      <c r="M3264" t="s">
        <v>376</v>
      </c>
      <c r="N3264" t="s">
        <v>27</v>
      </c>
      <c r="O3264">
        <v>24</v>
      </c>
      <c r="P3264">
        <v>32</v>
      </c>
      <c r="Q3264">
        <v>5963</v>
      </c>
    </row>
    <row r="3265" spans="1:17" x14ac:dyDescent="0.25">
      <c r="A3265" t="s">
        <v>375</v>
      </c>
      <c r="B3265" t="s">
        <v>351</v>
      </c>
      <c r="C3265" t="s">
        <v>21</v>
      </c>
      <c r="D3265" t="s">
        <v>23</v>
      </c>
      <c r="E3265" t="s">
        <v>138</v>
      </c>
      <c r="F3265" t="s">
        <v>4</v>
      </c>
      <c r="G3265">
        <v>2.001E-2</v>
      </c>
      <c r="H3265">
        <v>630399.73</v>
      </c>
      <c r="I3265">
        <v>3672375.09</v>
      </c>
      <c r="J3265">
        <v>-69.62</v>
      </c>
      <c r="K3265">
        <v>-69.62</v>
      </c>
      <c r="L3265">
        <v>0</v>
      </c>
      <c r="M3265" t="s">
        <v>376</v>
      </c>
      <c r="N3265" t="s">
        <v>27</v>
      </c>
      <c r="O3265">
        <v>24</v>
      </c>
      <c r="P3265">
        <v>32</v>
      </c>
      <c r="Q3265">
        <v>5963</v>
      </c>
    </row>
    <row r="3266" spans="1:17" x14ac:dyDescent="0.25">
      <c r="A3266" t="s">
        <v>375</v>
      </c>
      <c r="B3266" t="s">
        <v>351</v>
      </c>
      <c r="C3266" t="s">
        <v>21</v>
      </c>
      <c r="D3266" t="s">
        <v>23</v>
      </c>
      <c r="E3266" t="s">
        <v>139</v>
      </c>
      <c r="F3266" t="s">
        <v>4</v>
      </c>
      <c r="G3266">
        <v>2.3439999999999999E-2</v>
      </c>
      <c r="H3266">
        <v>630423.97</v>
      </c>
      <c r="I3266">
        <v>3672375.09</v>
      </c>
      <c r="J3266">
        <v>-69.58</v>
      </c>
      <c r="K3266">
        <v>-69.58</v>
      </c>
      <c r="L3266">
        <v>0</v>
      </c>
      <c r="M3266" t="s">
        <v>376</v>
      </c>
      <c r="N3266" t="s">
        <v>27</v>
      </c>
      <c r="O3266">
        <v>24</v>
      </c>
      <c r="P3266">
        <v>32</v>
      </c>
      <c r="Q3266">
        <v>5963</v>
      </c>
    </row>
    <row r="3267" spans="1:17" x14ac:dyDescent="0.25">
      <c r="A3267" t="s">
        <v>375</v>
      </c>
      <c r="B3267" t="s">
        <v>351</v>
      </c>
      <c r="C3267" t="s">
        <v>21</v>
      </c>
      <c r="D3267" t="s">
        <v>23</v>
      </c>
      <c r="E3267" t="s">
        <v>140</v>
      </c>
      <c r="F3267" t="s">
        <v>4</v>
      </c>
      <c r="G3267">
        <v>2.247E-2</v>
      </c>
      <c r="H3267">
        <v>630423.97</v>
      </c>
      <c r="I3267">
        <v>3672375.09</v>
      </c>
      <c r="J3267">
        <v>-69.58</v>
      </c>
      <c r="K3267">
        <v>-69.58</v>
      </c>
      <c r="L3267">
        <v>0</v>
      </c>
      <c r="M3267" t="s">
        <v>376</v>
      </c>
      <c r="N3267" t="s">
        <v>27</v>
      </c>
      <c r="O3267">
        <v>24</v>
      </c>
      <c r="P3267">
        <v>32</v>
      </c>
      <c r="Q3267">
        <v>5963</v>
      </c>
    </row>
    <row r="3268" spans="1:17" x14ac:dyDescent="0.25">
      <c r="A3268" t="s">
        <v>375</v>
      </c>
      <c r="B3268" t="s">
        <v>352</v>
      </c>
      <c r="C3268" t="s">
        <v>21</v>
      </c>
      <c r="D3268" t="s">
        <v>12</v>
      </c>
      <c r="E3268" t="s">
        <v>3</v>
      </c>
      <c r="F3268" t="s">
        <v>4</v>
      </c>
      <c r="G3268">
        <v>0.38138</v>
      </c>
      <c r="H3268">
        <v>630714.82999999996</v>
      </c>
      <c r="I3268">
        <v>3672138.02</v>
      </c>
      <c r="J3268">
        <v>-68.86</v>
      </c>
      <c r="K3268">
        <v>-68.86</v>
      </c>
      <c r="L3268">
        <v>0</v>
      </c>
      <c r="M3268" t="s">
        <v>376</v>
      </c>
      <c r="N3268" t="s">
        <v>27</v>
      </c>
      <c r="O3268">
        <v>24</v>
      </c>
      <c r="P3268">
        <v>32</v>
      </c>
      <c r="Q3268">
        <v>5963</v>
      </c>
    </row>
    <row r="3269" spans="1:17" x14ac:dyDescent="0.25">
      <c r="A3269" t="s">
        <v>375</v>
      </c>
      <c r="B3269" t="s">
        <v>352</v>
      </c>
      <c r="C3269" t="s">
        <v>21</v>
      </c>
      <c r="D3269" t="s">
        <v>12</v>
      </c>
      <c r="E3269" t="s">
        <v>251</v>
      </c>
      <c r="F3269" t="s">
        <v>4</v>
      </c>
      <c r="G3269">
        <v>0.38057000000000002</v>
      </c>
      <c r="H3269">
        <v>630714.82999999996</v>
      </c>
      <c r="I3269">
        <v>3672138.02</v>
      </c>
      <c r="J3269">
        <v>-68.86</v>
      </c>
      <c r="K3269">
        <v>-68.86</v>
      </c>
      <c r="L3269">
        <v>0</v>
      </c>
      <c r="M3269" t="s">
        <v>376</v>
      </c>
      <c r="N3269" t="s">
        <v>27</v>
      </c>
      <c r="O3269">
        <v>24</v>
      </c>
      <c r="P3269">
        <v>32</v>
      </c>
      <c r="Q3269">
        <v>5963</v>
      </c>
    </row>
    <row r="3270" spans="1:17" x14ac:dyDescent="0.25">
      <c r="A3270" t="s">
        <v>375</v>
      </c>
      <c r="B3270" t="s">
        <v>352</v>
      </c>
      <c r="C3270" t="s">
        <v>21</v>
      </c>
      <c r="D3270" t="s">
        <v>12</v>
      </c>
      <c r="E3270" t="s">
        <v>255</v>
      </c>
      <c r="F3270" t="s">
        <v>4</v>
      </c>
      <c r="G3270">
        <v>2.7299999999999998E-3</v>
      </c>
      <c r="H3270">
        <v>630714.82999999996</v>
      </c>
      <c r="I3270">
        <v>3672256.55</v>
      </c>
      <c r="J3270">
        <v>-68.92</v>
      </c>
      <c r="K3270">
        <v>-68.92</v>
      </c>
      <c r="L3270">
        <v>0</v>
      </c>
      <c r="M3270" t="s">
        <v>376</v>
      </c>
      <c r="N3270" t="s">
        <v>27</v>
      </c>
      <c r="O3270">
        <v>24</v>
      </c>
      <c r="P3270">
        <v>32</v>
      </c>
      <c r="Q3270">
        <v>5963</v>
      </c>
    </row>
    <row r="3271" spans="1:17" x14ac:dyDescent="0.25">
      <c r="A3271" t="s">
        <v>375</v>
      </c>
      <c r="B3271" t="s">
        <v>352</v>
      </c>
      <c r="C3271" t="s">
        <v>21</v>
      </c>
      <c r="D3271" t="s">
        <v>12</v>
      </c>
      <c r="E3271" t="s">
        <v>7</v>
      </c>
      <c r="F3271" t="s">
        <v>4</v>
      </c>
      <c r="G3271">
        <v>0.38138</v>
      </c>
      <c r="H3271">
        <v>630714.82999999996</v>
      </c>
      <c r="I3271">
        <v>3672138.02</v>
      </c>
      <c r="J3271">
        <v>-68.86</v>
      </c>
      <c r="K3271">
        <v>-68.86</v>
      </c>
      <c r="L3271">
        <v>0</v>
      </c>
      <c r="M3271" t="s">
        <v>376</v>
      </c>
      <c r="N3271" t="s">
        <v>27</v>
      </c>
      <c r="O3271">
        <v>24</v>
      </c>
      <c r="P3271">
        <v>32</v>
      </c>
      <c r="Q3271">
        <v>5963</v>
      </c>
    </row>
    <row r="3272" spans="1:17" x14ac:dyDescent="0.25">
      <c r="A3272" t="s">
        <v>375</v>
      </c>
      <c r="B3272" t="s">
        <v>352</v>
      </c>
      <c r="C3272" t="s">
        <v>21</v>
      </c>
      <c r="D3272" t="s">
        <v>12</v>
      </c>
      <c r="E3272" t="s">
        <v>252</v>
      </c>
      <c r="F3272" t="s">
        <v>4</v>
      </c>
      <c r="G3272">
        <v>8.4999999999999995E-4</v>
      </c>
      <c r="H3272">
        <v>630423.97</v>
      </c>
      <c r="I3272">
        <v>3672375.09</v>
      </c>
      <c r="J3272">
        <v>-69.58</v>
      </c>
      <c r="K3272">
        <v>-69.58</v>
      </c>
      <c r="L3272">
        <v>0</v>
      </c>
      <c r="M3272" t="s">
        <v>376</v>
      </c>
      <c r="N3272" t="s">
        <v>27</v>
      </c>
      <c r="O3272">
        <v>24</v>
      </c>
      <c r="P3272">
        <v>32</v>
      </c>
      <c r="Q3272">
        <v>5963</v>
      </c>
    </row>
    <row r="3273" spans="1:17" x14ac:dyDescent="0.25">
      <c r="A3273" t="s">
        <v>375</v>
      </c>
      <c r="B3273" t="s">
        <v>352</v>
      </c>
      <c r="C3273" t="s">
        <v>21</v>
      </c>
      <c r="D3273" t="s">
        <v>12</v>
      </c>
      <c r="E3273" t="s">
        <v>253</v>
      </c>
      <c r="F3273" t="s">
        <v>4</v>
      </c>
      <c r="G3273">
        <v>7.2000000000000005E-4</v>
      </c>
      <c r="H3273">
        <v>630714.82999999996</v>
      </c>
      <c r="I3273">
        <v>3672280.26</v>
      </c>
      <c r="J3273">
        <v>-68.94</v>
      </c>
      <c r="K3273">
        <v>-68.94</v>
      </c>
      <c r="L3273">
        <v>0</v>
      </c>
      <c r="M3273" t="s">
        <v>376</v>
      </c>
      <c r="N3273" t="s">
        <v>27</v>
      </c>
      <c r="O3273">
        <v>24</v>
      </c>
      <c r="P3273">
        <v>32</v>
      </c>
      <c r="Q3273">
        <v>5963</v>
      </c>
    </row>
    <row r="3274" spans="1:17" x14ac:dyDescent="0.25">
      <c r="A3274" t="s">
        <v>375</v>
      </c>
      <c r="B3274" t="s">
        <v>352</v>
      </c>
      <c r="C3274" t="s">
        <v>21</v>
      </c>
      <c r="D3274" t="s">
        <v>12</v>
      </c>
      <c r="E3274" t="s">
        <v>254</v>
      </c>
      <c r="F3274" t="s">
        <v>4</v>
      </c>
      <c r="G3274">
        <v>7.2000000000000005E-4</v>
      </c>
      <c r="H3274">
        <v>630714.82999999996</v>
      </c>
      <c r="I3274">
        <v>3672280.26</v>
      </c>
      <c r="J3274">
        <v>-68.94</v>
      </c>
      <c r="K3274">
        <v>-68.94</v>
      </c>
      <c r="L3274">
        <v>0</v>
      </c>
      <c r="M3274" t="s">
        <v>376</v>
      </c>
      <c r="N3274" t="s">
        <v>27</v>
      </c>
      <c r="O3274">
        <v>24</v>
      </c>
      <c r="P3274">
        <v>32</v>
      </c>
      <c r="Q3274">
        <v>5963</v>
      </c>
    </row>
    <row r="3275" spans="1:17" x14ac:dyDescent="0.25">
      <c r="A3275" t="s">
        <v>375</v>
      </c>
      <c r="B3275" t="s">
        <v>352</v>
      </c>
      <c r="C3275" t="s">
        <v>21</v>
      </c>
      <c r="D3275" t="s">
        <v>12</v>
      </c>
      <c r="E3275" t="s">
        <v>256</v>
      </c>
      <c r="F3275" t="s">
        <v>4</v>
      </c>
      <c r="G3275">
        <v>1.0200000000000001E-3</v>
      </c>
      <c r="H3275">
        <v>630714.82999999996</v>
      </c>
      <c r="I3275">
        <v>3672232.85</v>
      </c>
      <c r="J3275">
        <v>-68.91</v>
      </c>
      <c r="K3275">
        <v>-68.91</v>
      </c>
      <c r="L3275">
        <v>0</v>
      </c>
      <c r="M3275" t="s">
        <v>376</v>
      </c>
      <c r="N3275" t="s">
        <v>27</v>
      </c>
      <c r="O3275">
        <v>24</v>
      </c>
      <c r="P3275">
        <v>32</v>
      </c>
      <c r="Q3275">
        <v>5963</v>
      </c>
    </row>
    <row r="3276" spans="1:17" x14ac:dyDescent="0.25">
      <c r="A3276" t="s">
        <v>375</v>
      </c>
      <c r="B3276" t="s">
        <v>352</v>
      </c>
      <c r="C3276" t="s">
        <v>21</v>
      </c>
      <c r="D3276" t="s">
        <v>12</v>
      </c>
      <c r="E3276" t="s">
        <v>125</v>
      </c>
      <c r="F3276" t="s">
        <v>4</v>
      </c>
      <c r="G3276">
        <v>2.1989999999999999E-2</v>
      </c>
      <c r="H3276">
        <v>630714.82999999996</v>
      </c>
      <c r="I3276">
        <v>3672232.85</v>
      </c>
      <c r="J3276">
        <v>-68.91</v>
      </c>
      <c r="K3276">
        <v>-68.91</v>
      </c>
      <c r="L3276">
        <v>0</v>
      </c>
      <c r="M3276" t="s">
        <v>376</v>
      </c>
      <c r="N3276" t="s">
        <v>27</v>
      </c>
      <c r="O3276">
        <v>24</v>
      </c>
      <c r="P3276">
        <v>32</v>
      </c>
      <c r="Q3276">
        <v>5963</v>
      </c>
    </row>
    <row r="3277" spans="1:17" x14ac:dyDescent="0.25">
      <c r="A3277" t="s">
        <v>375</v>
      </c>
      <c r="B3277" t="s">
        <v>352</v>
      </c>
      <c r="C3277" t="s">
        <v>21</v>
      </c>
      <c r="D3277" t="s">
        <v>12</v>
      </c>
      <c r="E3277" t="s">
        <v>128</v>
      </c>
      <c r="F3277" t="s">
        <v>4</v>
      </c>
      <c r="G3277">
        <v>2.8199999999999999E-2</v>
      </c>
      <c r="H3277">
        <v>630714.82999999996</v>
      </c>
      <c r="I3277">
        <v>3672209.14</v>
      </c>
      <c r="J3277">
        <v>-68.89</v>
      </c>
      <c r="K3277">
        <v>-68.89</v>
      </c>
      <c r="L3277">
        <v>0</v>
      </c>
      <c r="M3277" t="s">
        <v>376</v>
      </c>
      <c r="N3277" t="s">
        <v>27</v>
      </c>
      <c r="O3277">
        <v>24</v>
      </c>
      <c r="P3277">
        <v>32</v>
      </c>
      <c r="Q3277">
        <v>5963</v>
      </c>
    </row>
    <row r="3278" spans="1:17" x14ac:dyDescent="0.25">
      <c r="A3278" t="s">
        <v>375</v>
      </c>
      <c r="B3278" t="s">
        <v>352</v>
      </c>
      <c r="C3278" t="s">
        <v>21</v>
      </c>
      <c r="D3278" t="s">
        <v>12</v>
      </c>
      <c r="E3278" t="s">
        <v>129</v>
      </c>
      <c r="F3278" t="s">
        <v>4</v>
      </c>
      <c r="G3278">
        <v>3.2930000000000001E-2</v>
      </c>
      <c r="H3278">
        <v>630714.82999999996</v>
      </c>
      <c r="I3278">
        <v>3672185.43</v>
      </c>
      <c r="J3278">
        <v>-68.89</v>
      </c>
      <c r="K3278">
        <v>-68.89</v>
      </c>
      <c r="L3278">
        <v>0</v>
      </c>
      <c r="M3278" t="s">
        <v>376</v>
      </c>
      <c r="N3278" t="s">
        <v>27</v>
      </c>
      <c r="O3278">
        <v>24</v>
      </c>
      <c r="P3278">
        <v>32</v>
      </c>
      <c r="Q3278">
        <v>5963</v>
      </c>
    </row>
    <row r="3279" spans="1:17" x14ac:dyDescent="0.25">
      <c r="A3279" t="s">
        <v>375</v>
      </c>
      <c r="B3279" t="s">
        <v>352</v>
      </c>
      <c r="C3279" t="s">
        <v>21</v>
      </c>
      <c r="D3279" t="s">
        <v>12</v>
      </c>
      <c r="E3279" t="s">
        <v>130</v>
      </c>
      <c r="F3279" t="s">
        <v>4</v>
      </c>
      <c r="G3279">
        <v>3.9230000000000001E-2</v>
      </c>
      <c r="H3279">
        <v>630714.82999999996</v>
      </c>
      <c r="I3279">
        <v>3672185.43</v>
      </c>
      <c r="J3279">
        <v>-68.89</v>
      </c>
      <c r="K3279">
        <v>-68.89</v>
      </c>
      <c r="L3279">
        <v>0</v>
      </c>
      <c r="M3279" t="s">
        <v>376</v>
      </c>
      <c r="N3279" t="s">
        <v>27</v>
      </c>
      <c r="O3279">
        <v>24</v>
      </c>
      <c r="P3279">
        <v>32</v>
      </c>
      <c r="Q3279">
        <v>5963</v>
      </c>
    </row>
    <row r="3280" spans="1:17" x14ac:dyDescent="0.25">
      <c r="A3280" t="s">
        <v>375</v>
      </c>
      <c r="B3280" t="s">
        <v>352</v>
      </c>
      <c r="C3280" t="s">
        <v>21</v>
      </c>
      <c r="D3280" t="s">
        <v>12</v>
      </c>
      <c r="E3280" t="s">
        <v>131</v>
      </c>
      <c r="F3280" t="s">
        <v>4</v>
      </c>
      <c r="G3280">
        <v>4.3220000000000001E-2</v>
      </c>
      <c r="H3280">
        <v>630714.82999999996</v>
      </c>
      <c r="I3280">
        <v>3672161.72</v>
      </c>
      <c r="J3280">
        <v>-68.86</v>
      </c>
      <c r="K3280">
        <v>-68.86</v>
      </c>
      <c r="L3280">
        <v>0</v>
      </c>
      <c r="M3280" t="s">
        <v>376</v>
      </c>
      <c r="N3280" t="s">
        <v>27</v>
      </c>
      <c r="O3280">
        <v>24</v>
      </c>
      <c r="P3280">
        <v>32</v>
      </c>
      <c r="Q3280">
        <v>5963</v>
      </c>
    </row>
    <row r="3281" spans="1:17" x14ac:dyDescent="0.25">
      <c r="A3281" t="s">
        <v>375</v>
      </c>
      <c r="B3281" t="s">
        <v>352</v>
      </c>
      <c r="C3281" t="s">
        <v>21</v>
      </c>
      <c r="D3281" t="s">
        <v>12</v>
      </c>
      <c r="E3281" t="s">
        <v>132</v>
      </c>
      <c r="F3281" t="s">
        <v>4</v>
      </c>
      <c r="G3281">
        <v>4.6510000000000003E-2</v>
      </c>
      <c r="H3281">
        <v>630714.82999999996</v>
      </c>
      <c r="I3281">
        <v>3672161.72</v>
      </c>
      <c r="J3281">
        <v>-68.86</v>
      </c>
      <c r="K3281">
        <v>-68.86</v>
      </c>
      <c r="L3281">
        <v>0</v>
      </c>
      <c r="M3281" t="s">
        <v>376</v>
      </c>
      <c r="N3281" t="s">
        <v>27</v>
      </c>
      <c r="O3281">
        <v>24</v>
      </c>
      <c r="P3281">
        <v>32</v>
      </c>
      <c r="Q3281">
        <v>5963</v>
      </c>
    </row>
    <row r="3282" spans="1:17" x14ac:dyDescent="0.25">
      <c r="A3282" t="s">
        <v>375</v>
      </c>
      <c r="B3282" t="s">
        <v>352</v>
      </c>
      <c r="C3282" t="s">
        <v>21</v>
      </c>
      <c r="D3282" t="s">
        <v>12</v>
      </c>
      <c r="E3282" t="s">
        <v>133</v>
      </c>
      <c r="F3282" t="s">
        <v>4</v>
      </c>
      <c r="G3282">
        <v>4.845E-2</v>
      </c>
      <c r="H3282">
        <v>630714.82999999996</v>
      </c>
      <c r="I3282">
        <v>3672138.02</v>
      </c>
      <c r="J3282">
        <v>-68.86</v>
      </c>
      <c r="K3282">
        <v>-68.86</v>
      </c>
      <c r="L3282">
        <v>0</v>
      </c>
      <c r="M3282" t="s">
        <v>376</v>
      </c>
      <c r="N3282" t="s">
        <v>27</v>
      </c>
      <c r="O3282">
        <v>24</v>
      </c>
      <c r="P3282">
        <v>32</v>
      </c>
      <c r="Q3282">
        <v>5963</v>
      </c>
    </row>
    <row r="3283" spans="1:17" x14ac:dyDescent="0.25">
      <c r="A3283" t="s">
        <v>375</v>
      </c>
      <c r="B3283" t="s">
        <v>352</v>
      </c>
      <c r="C3283" t="s">
        <v>21</v>
      </c>
      <c r="D3283" t="s">
        <v>12</v>
      </c>
      <c r="E3283" t="s">
        <v>219</v>
      </c>
      <c r="F3283" t="s">
        <v>4</v>
      </c>
      <c r="G3283">
        <v>4.9250000000000002E-2</v>
      </c>
      <c r="H3283">
        <v>630714.82999999996</v>
      </c>
      <c r="I3283">
        <v>3672138.02</v>
      </c>
      <c r="J3283">
        <v>-68.86</v>
      </c>
      <c r="K3283">
        <v>-68.86</v>
      </c>
      <c r="L3283">
        <v>0</v>
      </c>
      <c r="M3283" t="s">
        <v>376</v>
      </c>
      <c r="N3283" t="s">
        <v>27</v>
      </c>
      <c r="O3283">
        <v>24</v>
      </c>
      <c r="P3283">
        <v>32</v>
      </c>
      <c r="Q3283">
        <v>5963</v>
      </c>
    </row>
    <row r="3284" spans="1:17" x14ac:dyDescent="0.25">
      <c r="A3284" t="s">
        <v>375</v>
      </c>
      <c r="B3284" t="s">
        <v>352</v>
      </c>
      <c r="C3284" t="s">
        <v>21</v>
      </c>
      <c r="D3284" t="s">
        <v>12</v>
      </c>
      <c r="E3284" t="s">
        <v>220</v>
      </c>
      <c r="F3284" t="s">
        <v>4</v>
      </c>
      <c r="G3284">
        <v>4.768E-2</v>
      </c>
      <c r="H3284">
        <v>630714.82999999996</v>
      </c>
      <c r="I3284">
        <v>3672114.31</v>
      </c>
      <c r="J3284">
        <v>-68.73</v>
      </c>
      <c r="K3284">
        <v>-68.73</v>
      </c>
      <c r="L3284">
        <v>0</v>
      </c>
      <c r="M3284" t="s">
        <v>376</v>
      </c>
      <c r="N3284" t="s">
        <v>27</v>
      </c>
      <c r="O3284">
        <v>24</v>
      </c>
      <c r="P3284">
        <v>32</v>
      </c>
      <c r="Q3284">
        <v>5963</v>
      </c>
    </row>
    <row r="3285" spans="1:17" x14ac:dyDescent="0.25">
      <c r="A3285" t="s">
        <v>375</v>
      </c>
      <c r="B3285" t="s">
        <v>352</v>
      </c>
      <c r="C3285" t="s">
        <v>21</v>
      </c>
      <c r="D3285" t="s">
        <v>12</v>
      </c>
      <c r="E3285" t="s">
        <v>221</v>
      </c>
      <c r="F3285" t="s">
        <v>4</v>
      </c>
      <c r="G3285">
        <v>4.4269999999999997E-2</v>
      </c>
      <c r="H3285">
        <v>630714.82999999996</v>
      </c>
      <c r="I3285">
        <v>3672114.31</v>
      </c>
      <c r="J3285">
        <v>-68.73</v>
      </c>
      <c r="K3285">
        <v>-68.73</v>
      </c>
      <c r="L3285">
        <v>0</v>
      </c>
      <c r="M3285" t="s">
        <v>376</v>
      </c>
      <c r="N3285" t="s">
        <v>27</v>
      </c>
      <c r="O3285">
        <v>24</v>
      </c>
      <c r="P3285">
        <v>32</v>
      </c>
      <c r="Q3285">
        <v>5963</v>
      </c>
    </row>
    <row r="3286" spans="1:17" x14ac:dyDescent="0.25">
      <c r="A3286" t="s">
        <v>375</v>
      </c>
      <c r="B3286" t="s">
        <v>352</v>
      </c>
      <c r="C3286" t="s">
        <v>21</v>
      </c>
      <c r="D3286" t="s">
        <v>12</v>
      </c>
      <c r="E3286" t="s">
        <v>222</v>
      </c>
      <c r="F3286" t="s">
        <v>4</v>
      </c>
      <c r="G3286">
        <v>3.6909999999999998E-2</v>
      </c>
      <c r="H3286">
        <v>630714.82999999996</v>
      </c>
      <c r="I3286">
        <v>3672090.6</v>
      </c>
      <c r="J3286">
        <v>-68.86</v>
      </c>
      <c r="K3286">
        <v>-68.86</v>
      </c>
      <c r="L3286">
        <v>0</v>
      </c>
      <c r="M3286" t="s">
        <v>376</v>
      </c>
      <c r="N3286" t="s">
        <v>27</v>
      </c>
      <c r="O3286">
        <v>24</v>
      </c>
      <c r="P3286">
        <v>32</v>
      </c>
      <c r="Q3286">
        <v>5963</v>
      </c>
    </row>
    <row r="3287" spans="1:17" x14ac:dyDescent="0.25">
      <c r="A3287" t="s">
        <v>375</v>
      </c>
      <c r="B3287" t="s">
        <v>352</v>
      </c>
      <c r="C3287" t="s">
        <v>21</v>
      </c>
      <c r="D3287" t="s">
        <v>12</v>
      </c>
      <c r="E3287" t="s">
        <v>223</v>
      </c>
      <c r="F3287" t="s">
        <v>4</v>
      </c>
      <c r="G3287">
        <v>2.6679999999999999E-2</v>
      </c>
      <c r="H3287">
        <v>630714.82999999996</v>
      </c>
      <c r="I3287">
        <v>3672090.6</v>
      </c>
      <c r="J3287">
        <v>-68.86</v>
      </c>
      <c r="K3287">
        <v>-68.86</v>
      </c>
      <c r="L3287">
        <v>0</v>
      </c>
      <c r="M3287" t="s">
        <v>376</v>
      </c>
      <c r="N3287" t="s">
        <v>27</v>
      </c>
      <c r="O3287">
        <v>24</v>
      </c>
      <c r="P3287">
        <v>32</v>
      </c>
      <c r="Q3287">
        <v>5963</v>
      </c>
    </row>
    <row r="3288" spans="1:17" x14ac:dyDescent="0.25">
      <c r="A3288" t="s">
        <v>375</v>
      </c>
      <c r="B3288" t="s">
        <v>352</v>
      </c>
      <c r="C3288" t="s">
        <v>21</v>
      </c>
      <c r="D3288" t="s">
        <v>12</v>
      </c>
      <c r="E3288" t="s">
        <v>224</v>
      </c>
      <c r="F3288" t="s">
        <v>4</v>
      </c>
      <c r="G3288">
        <v>1.8419999999999999E-2</v>
      </c>
      <c r="H3288">
        <v>630775</v>
      </c>
      <c r="I3288">
        <v>3672075</v>
      </c>
      <c r="J3288">
        <v>-68.59</v>
      </c>
      <c r="K3288">
        <v>-68.59</v>
      </c>
      <c r="L3288">
        <v>0</v>
      </c>
      <c r="M3288" t="s">
        <v>376</v>
      </c>
      <c r="N3288" t="s">
        <v>27</v>
      </c>
      <c r="O3288">
        <v>24</v>
      </c>
      <c r="P3288">
        <v>32</v>
      </c>
      <c r="Q3288">
        <v>5963</v>
      </c>
    </row>
    <row r="3289" spans="1:17" x14ac:dyDescent="0.25">
      <c r="A3289" t="s">
        <v>375</v>
      </c>
      <c r="B3289" t="s">
        <v>352</v>
      </c>
      <c r="C3289" t="s">
        <v>21</v>
      </c>
      <c r="D3289" t="s">
        <v>12</v>
      </c>
      <c r="E3289" t="s">
        <v>225</v>
      </c>
      <c r="F3289" t="s">
        <v>4</v>
      </c>
      <c r="G3289">
        <v>1.1979999999999999E-2</v>
      </c>
      <c r="H3289">
        <v>630850</v>
      </c>
      <c r="I3289">
        <v>3672075</v>
      </c>
      <c r="J3289">
        <v>-69.19</v>
      </c>
      <c r="K3289">
        <v>-69.19</v>
      </c>
      <c r="L3289">
        <v>0</v>
      </c>
      <c r="M3289" t="s">
        <v>376</v>
      </c>
      <c r="N3289" t="s">
        <v>27</v>
      </c>
      <c r="O3289">
        <v>24</v>
      </c>
      <c r="P3289">
        <v>32</v>
      </c>
      <c r="Q3289">
        <v>5963</v>
      </c>
    </row>
    <row r="3290" spans="1:17" x14ac:dyDescent="0.25">
      <c r="A3290" t="s">
        <v>375</v>
      </c>
      <c r="B3290" t="s">
        <v>352</v>
      </c>
      <c r="C3290" t="s">
        <v>21</v>
      </c>
      <c r="D3290" t="s">
        <v>12</v>
      </c>
      <c r="E3290" t="s">
        <v>134</v>
      </c>
      <c r="F3290" t="s">
        <v>4</v>
      </c>
      <c r="G3290">
        <v>1.0200000000000001E-3</v>
      </c>
      <c r="H3290">
        <v>630714.82999999996</v>
      </c>
      <c r="I3290">
        <v>3672232.85</v>
      </c>
      <c r="J3290">
        <v>-68.91</v>
      </c>
      <c r="K3290">
        <v>-68.91</v>
      </c>
      <c r="L3290">
        <v>0</v>
      </c>
      <c r="M3290" t="s">
        <v>376</v>
      </c>
      <c r="N3290" t="s">
        <v>27</v>
      </c>
      <c r="O3290">
        <v>24</v>
      </c>
      <c r="P3290">
        <v>32</v>
      </c>
      <c r="Q3290">
        <v>5963</v>
      </c>
    </row>
    <row r="3291" spans="1:17" x14ac:dyDescent="0.25">
      <c r="A3291" t="s">
        <v>375</v>
      </c>
      <c r="B3291" t="s">
        <v>352</v>
      </c>
      <c r="C3291" t="s">
        <v>21</v>
      </c>
      <c r="D3291" t="s">
        <v>12</v>
      </c>
      <c r="E3291" t="s">
        <v>141</v>
      </c>
      <c r="F3291" t="s">
        <v>4</v>
      </c>
      <c r="G3291">
        <v>2.9999999999999997E-4</v>
      </c>
      <c r="H3291">
        <v>630423.97</v>
      </c>
      <c r="I3291">
        <v>3672375.09</v>
      </c>
      <c r="J3291">
        <v>-69.58</v>
      </c>
      <c r="K3291">
        <v>-69.58</v>
      </c>
      <c r="L3291">
        <v>0</v>
      </c>
      <c r="M3291" t="s">
        <v>376</v>
      </c>
      <c r="N3291" t="s">
        <v>27</v>
      </c>
      <c r="O3291">
        <v>24</v>
      </c>
      <c r="P3291">
        <v>32</v>
      </c>
      <c r="Q3291">
        <v>5963</v>
      </c>
    </row>
    <row r="3292" spans="1:17" x14ac:dyDescent="0.25">
      <c r="A3292" t="s">
        <v>375</v>
      </c>
      <c r="B3292" t="s">
        <v>352</v>
      </c>
      <c r="C3292" t="s">
        <v>21</v>
      </c>
      <c r="D3292" t="s">
        <v>12</v>
      </c>
      <c r="E3292" t="s">
        <v>142</v>
      </c>
      <c r="F3292" t="s">
        <v>4</v>
      </c>
      <c r="G3292">
        <v>2.9E-4</v>
      </c>
      <c r="H3292">
        <v>630423.97</v>
      </c>
      <c r="I3292">
        <v>3672375.09</v>
      </c>
      <c r="J3292">
        <v>-69.58</v>
      </c>
      <c r="K3292">
        <v>-69.58</v>
      </c>
      <c r="L3292">
        <v>0</v>
      </c>
      <c r="M3292" t="s">
        <v>376</v>
      </c>
      <c r="N3292" t="s">
        <v>27</v>
      </c>
      <c r="O3292">
        <v>24</v>
      </c>
      <c r="P3292">
        <v>32</v>
      </c>
      <c r="Q3292">
        <v>5963</v>
      </c>
    </row>
    <row r="3293" spans="1:17" x14ac:dyDescent="0.25">
      <c r="A3293" t="s">
        <v>375</v>
      </c>
      <c r="B3293" t="s">
        <v>352</v>
      </c>
      <c r="C3293" t="s">
        <v>21</v>
      </c>
      <c r="D3293" t="s">
        <v>12</v>
      </c>
      <c r="E3293" t="s">
        <v>143</v>
      </c>
      <c r="F3293" t="s">
        <v>4</v>
      </c>
      <c r="G3293">
        <v>2.7E-4</v>
      </c>
      <c r="H3293">
        <v>630423.97</v>
      </c>
      <c r="I3293">
        <v>3672375.09</v>
      </c>
      <c r="J3293">
        <v>-69.58</v>
      </c>
      <c r="K3293">
        <v>-69.58</v>
      </c>
      <c r="L3293">
        <v>0</v>
      </c>
      <c r="M3293" t="s">
        <v>376</v>
      </c>
      <c r="N3293" t="s">
        <v>27</v>
      </c>
      <c r="O3293">
        <v>24</v>
      </c>
      <c r="P3293">
        <v>32</v>
      </c>
      <c r="Q3293">
        <v>5963</v>
      </c>
    </row>
    <row r="3294" spans="1:17" x14ac:dyDescent="0.25">
      <c r="A3294" t="s">
        <v>375</v>
      </c>
      <c r="B3294" t="s">
        <v>352</v>
      </c>
      <c r="C3294" t="s">
        <v>21</v>
      </c>
      <c r="D3294" t="s">
        <v>12</v>
      </c>
      <c r="E3294" t="s">
        <v>135</v>
      </c>
      <c r="F3294" t="s">
        <v>4</v>
      </c>
      <c r="G3294">
        <v>2.4000000000000001E-4</v>
      </c>
      <c r="H3294">
        <v>630714.82999999996</v>
      </c>
      <c r="I3294">
        <v>3672280.26</v>
      </c>
      <c r="J3294">
        <v>-68.94</v>
      </c>
      <c r="K3294">
        <v>-68.94</v>
      </c>
      <c r="L3294">
        <v>0</v>
      </c>
      <c r="M3294" t="s">
        <v>376</v>
      </c>
      <c r="N3294" t="s">
        <v>27</v>
      </c>
      <c r="O3294">
        <v>24</v>
      </c>
      <c r="P3294">
        <v>32</v>
      </c>
      <c r="Q3294">
        <v>5963</v>
      </c>
    </row>
    <row r="3295" spans="1:17" x14ac:dyDescent="0.25">
      <c r="A3295" t="s">
        <v>375</v>
      </c>
      <c r="B3295" t="s">
        <v>352</v>
      </c>
      <c r="C3295" t="s">
        <v>21</v>
      </c>
      <c r="D3295" t="s">
        <v>12</v>
      </c>
      <c r="E3295" t="s">
        <v>136</v>
      </c>
      <c r="F3295" t="s">
        <v>4</v>
      </c>
      <c r="G3295">
        <v>2.4000000000000001E-4</v>
      </c>
      <c r="H3295">
        <v>630714.82999999996</v>
      </c>
      <c r="I3295">
        <v>3672280.26</v>
      </c>
      <c r="J3295">
        <v>-68.94</v>
      </c>
      <c r="K3295">
        <v>-68.94</v>
      </c>
      <c r="L3295">
        <v>0</v>
      </c>
      <c r="M3295" t="s">
        <v>376</v>
      </c>
      <c r="N3295" t="s">
        <v>27</v>
      </c>
      <c r="O3295">
        <v>24</v>
      </c>
      <c r="P3295">
        <v>32</v>
      </c>
      <c r="Q3295">
        <v>5963</v>
      </c>
    </row>
    <row r="3296" spans="1:17" x14ac:dyDescent="0.25">
      <c r="A3296" t="s">
        <v>375</v>
      </c>
      <c r="B3296" t="s">
        <v>352</v>
      </c>
      <c r="C3296" t="s">
        <v>21</v>
      </c>
      <c r="D3296" t="s">
        <v>12</v>
      </c>
      <c r="E3296" t="s">
        <v>137</v>
      </c>
      <c r="F3296" t="s">
        <v>4</v>
      </c>
      <c r="G3296">
        <v>2.4000000000000001E-4</v>
      </c>
      <c r="H3296">
        <v>630714.82999999996</v>
      </c>
      <c r="I3296">
        <v>3672280.26</v>
      </c>
      <c r="J3296">
        <v>-68.94</v>
      </c>
      <c r="K3296">
        <v>-68.94</v>
      </c>
      <c r="L3296">
        <v>0</v>
      </c>
      <c r="M3296" t="s">
        <v>376</v>
      </c>
      <c r="N3296" t="s">
        <v>27</v>
      </c>
      <c r="O3296">
        <v>24</v>
      </c>
      <c r="P3296">
        <v>32</v>
      </c>
      <c r="Q3296">
        <v>5963</v>
      </c>
    </row>
    <row r="3297" spans="1:17" x14ac:dyDescent="0.25">
      <c r="A3297" t="s">
        <v>375</v>
      </c>
      <c r="B3297" t="s">
        <v>352</v>
      </c>
      <c r="C3297" t="s">
        <v>21</v>
      </c>
      <c r="D3297" t="s">
        <v>12</v>
      </c>
      <c r="E3297" t="s">
        <v>138</v>
      </c>
      <c r="F3297" t="s">
        <v>4</v>
      </c>
      <c r="G3297">
        <v>2.4000000000000001E-4</v>
      </c>
      <c r="H3297">
        <v>630714.82999999996</v>
      </c>
      <c r="I3297">
        <v>3672280.26</v>
      </c>
      <c r="J3297">
        <v>-68.94</v>
      </c>
      <c r="K3297">
        <v>-68.94</v>
      </c>
      <c r="L3297">
        <v>0</v>
      </c>
      <c r="M3297" t="s">
        <v>376</v>
      </c>
      <c r="N3297" t="s">
        <v>27</v>
      </c>
      <c r="O3297">
        <v>24</v>
      </c>
      <c r="P3297">
        <v>32</v>
      </c>
      <c r="Q3297">
        <v>5963</v>
      </c>
    </row>
    <row r="3298" spans="1:17" x14ac:dyDescent="0.25">
      <c r="A3298" t="s">
        <v>375</v>
      </c>
      <c r="B3298" t="s">
        <v>352</v>
      </c>
      <c r="C3298" t="s">
        <v>21</v>
      </c>
      <c r="D3298" t="s">
        <v>12</v>
      </c>
      <c r="E3298" t="s">
        <v>139</v>
      </c>
      <c r="F3298" t="s">
        <v>4</v>
      </c>
      <c r="G3298">
        <v>2.5000000000000001E-4</v>
      </c>
      <c r="H3298">
        <v>630399.73</v>
      </c>
      <c r="I3298">
        <v>3672375.09</v>
      </c>
      <c r="J3298">
        <v>-69.62</v>
      </c>
      <c r="K3298">
        <v>-69.62</v>
      </c>
      <c r="L3298">
        <v>0</v>
      </c>
      <c r="M3298" t="s">
        <v>376</v>
      </c>
      <c r="N3298" t="s">
        <v>27</v>
      </c>
      <c r="O3298">
        <v>24</v>
      </c>
      <c r="P3298">
        <v>32</v>
      </c>
      <c r="Q3298">
        <v>5963</v>
      </c>
    </row>
    <row r="3299" spans="1:17" x14ac:dyDescent="0.25">
      <c r="A3299" t="s">
        <v>375</v>
      </c>
      <c r="B3299" t="s">
        <v>352</v>
      </c>
      <c r="C3299" t="s">
        <v>21</v>
      </c>
      <c r="D3299" t="s">
        <v>12</v>
      </c>
      <c r="E3299" t="s">
        <v>140</v>
      </c>
      <c r="F3299" t="s">
        <v>4</v>
      </c>
      <c r="G3299">
        <v>2.4000000000000001E-4</v>
      </c>
      <c r="H3299">
        <v>630714.82999999996</v>
      </c>
      <c r="I3299">
        <v>3672280.26</v>
      </c>
      <c r="J3299">
        <v>-68.94</v>
      </c>
      <c r="K3299">
        <v>-68.94</v>
      </c>
      <c r="L3299">
        <v>0</v>
      </c>
      <c r="M3299" t="s">
        <v>376</v>
      </c>
      <c r="N3299" t="s">
        <v>27</v>
      </c>
      <c r="O3299">
        <v>24</v>
      </c>
      <c r="P3299">
        <v>32</v>
      </c>
      <c r="Q3299">
        <v>5963</v>
      </c>
    </row>
    <row r="3300" spans="1:17" x14ac:dyDescent="0.25">
      <c r="A3300" t="s">
        <v>375</v>
      </c>
      <c r="B3300" t="s">
        <v>353</v>
      </c>
      <c r="C3300" t="s">
        <v>16</v>
      </c>
      <c r="D3300" t="s">
        <v>18</v>
      </c>
      <c r="E3300" t="s">
        <v>3</v>
      </c>
      <c r="F3300" t="s">
        <v>4</v>
      </c>
      <c r="G3300">
        <v>7.6999999999999996E-4</v>
      </c>
      <c r="H3300">
        <v>630448.19999999995</v>
      </c>
      <c r="I3300">
        <v>3672375.09</v>
      </c>
      <c r="J3300">
        <v>-69.53</v>
      </c>
      <c r="K3300">
        <v>-69.53</v>
      </c>
      <c r="L3300">
        <v>0</v>
      </c>
      <c r="M3300" t="s">
        <v>376</v>
      </c>
      <c r="N3300" t="s">
        <v>27</v>
      </c>
      <c r="O3300">
        <v>10</v>
      </c>
      <c r="P3300">
        <v>17</v>
      </c>
      <c r="Q3300">
        <v>5963</v>
      </c>
    </row>
    <row r="3301" spans="1:17" x14ac:dyDescent="0.25">
      <c r="A3301" t="s">
        <v>375</v>
      </c>
      <c r="B3301" t="s">
        <v>353</v>
      </c>
      <c r="C3301" t="s">
        <v>16</v>
      </c>
      <c r="D3301" t="s">
        <v>18</v>
      </c>
      <c r="E3301" t="s">
        <v>255</v>
      </c>
      <c r="F3301" t="s">
        <v>4</v>
      </c>
      <c r="G3301">
        <v>7.6999999999999996E-4</v>
      </c>
      <c r="H3301">
        <v>630448.19999999995</v>
      </c>
      <c r="I3301">
        <v>3672375.09</v>
      </c>
      <c r="J3301">
        <v>-69.53</v>
      </c>
      <c r="K3301">
        <v>-69.53</v>
      </c>
      <c r="L3301">
        <v>0</v>
      </c>
      <c r="M3301" t="s">
        <v>376</v>
      </c>
      <c r="N3301" t="s">
        <v>27</v>
      </c>
      <c r="O3301">
        <v>10</v>
      </c>
      <c r="P3301">
        <v>17</v>
      </c>
      <c r="Q3301">
        <v>5963</v>
      </c>
    </row>
    <row r="3302" spans="1:17" x14ac:dyDescent="0.25">
      <c r="A3302" t="s">
        <v>375</v>
      </c>
      <c r="B3302" t="s">
        <v>353</v>
      </c>
      <c r="C3302" t="s">
        <v>16</v>
      </c>
      <c r="D3302" t="s">
        <v>18</v>
      </c>
      <c r="E3302" t="s">
        <v>7</v>
      </c>
      <c r="F3302" t="s">
        <v>4</v>
      </c>
      <c r="G3302">
        <v>7.6999999999999996E-4</v>
      </c>
      <c r="H3302">
        <v>630448.19999999995</v>
      </c>
      <c r="I3302">
        <v>3672375.09</v>
      </c>
      <c r="J3302">
        <v>-69.53</v>
      </c>
      <c r="K3302">
        <v>-69.53</v>
      </c>
      <c r="L3302">
        <v>0</v>
      </c>
      <c r="M3302" t="s">
        <v>376</v>
      </c>
      <c r="N3302" t="s">
        <v>27</v>
      </c>
      <c r="O3302">
        <v>10</v>
      </c>
      <c r="P3302">
        <v>17</v>
      </c>
      <c r="Q3302">
        <v>5963</v>
      </c>
    </row>
    <row r="3303" spans="1:17" x14ac:dyDescent="0.25">
      <c r="A3303" t="s">
        <v>375</v>
      </c>
      <c r="B3303" t="s">
        <v>353</v>
      </c>
      <c r="C3303" t="s">
        <v>16</v>
      </c>
      <c r="D3303" t="s">
        <v>18</v>
      </c>
      <c r="E3303" t="s">
        <v>252</v>
      </c>
      <c r="F3303" t="s">
        <v>4</v>
      </c>
      <c r="G3303">
        <v>3.3E-4</v>
      </c>
      <c r="H3303">
        <v>630448.19999999995</v>
      </c>
      <c r="I3303">
        <v>3672375.09</v>
      </c>
      <c r="J3303">
        <v>-69.53</v>
      </c>
      <c r="K3303">
        <v>-69.53</v>
      </c>
      <c r="L3303">
        <v>0</v>
      </c>
      <c r="M3303" t="s">
        <v>376</v>
      </c>
      <c r="N3303" t="s">
        <v>27</v>
      </c>
      <c r="O3303">
        <v>10</v>
      </c>
      <c r="P3303">
        <v>17</v>
      </c>
      <c r="Q3303">
        <v>5963</v>
      </c>
    </row>
    <row r="3304" spans="1:17" x14ac:dyDescent="0.25">
      <c r="A3304" t="s">
        <v>375</v>
      </c>
      <c r="B3304" t="s">
        <v>353</v>
      </c>
      <c r="C3304" t="s">
        <v>16</v>
      </c>
      <c r="D3304" t="s">
        <v>18</v>
      </c>
      <c r="E3304" t="s">
        <v>253</v>
      </c>
      <c r="F3304" t="s">
        <v>4</v>
      </c>
      <c r="G3304">
        <v>2.1000000000000001E-4</v>
      </c>
      <c r="H3304">
        <v>630448.19999999995</v>
      </c>
      <c r="I3304">
        <v>3672375.09</v>
      </c>
      <c r="J3304">
        <v>-69.53</v>
      </c>
      <c r="K3304">
        <v>-69.53</v>
      </c>
      <c r="L3304">
        <v>0</v>
      </c>
      <c r="M3304" t="s">
        <v>376</v>
      </c>
      <c r="N3304" t="s">
        <v>27</v>
      </c>
      <c r="O3304">
        <v>10</v>
      </c>
      <c r="P3304">
        <v>17</v>
      </c>
      <c r="Q3304">
        <v>5963</v>
      </c>
    </row>
    <row r="3305" spans="1:17" x14ac:dyDescent="0.25">
      <c r="A3305" t="s">
        <v>375</v>
      </c>
      <c r="B3305" t="s">
        <v>353</v>
      </c>
      <c r="C3305" t="s">
        <v>16</v>
      </c>
      <c r="D3305" t="s">
        <v>18</v>
      </c>
      <c r="E3305" t="s">
        <v>254</v>
      </c>
      <c r="F3305" t="s">
        <v>4</v>
      </c>
      <c r="G3305">
        <v>2.7E-4</v>
      </c>
      <c r="H3305">
        <v>630448.19999999995</v>
      </c>
      <c r="I3305">
        <v>3672375.09</v>
      </c>
      <c r="J3305">
        <v>-69.53</v>
      </c>
      <c r="K3305">
        <v>-69.53</v>
      </c>
      <c r="L3305">
        <v>0</v>
      </c>
      <c r="M3305" t="s">
        <v>376</v>
      </c>
      <c r="N3305" t="s">
        <v>27</v>
      </c>
      <c r="O3305">
        <v>10</v>
      </c>
      <c r="P3305">
        <v>17</v>
      </c>
      <c r="Q3305">
        <v>5963</v>
      </c>
    </row>
    <row r="3306" spans="1:17" x14ac:dyDescent="0.25">
      <c r="A3306" t="s">
        <v>375</v>
      </c>
      <c r="B3306" t="s">
        <v>353</v>
      </c>
      <c r="C3306" t="s">
        <v>16</v>
      </c>
      <c r="D3306" t="s">
        <v>18</v>
      </c>
      <c r="E3306" t="s">
        <v>256</v>
      </c>
      <c r="F3306" t="s">
        <v>4</v>
      </c>
      <c r="G3306">
        <v>9.0000000000000006E-5</v>
      </c>
      <c r="H3306">
        <v>630714.82999999996</v>
      </c>
      <c r="I3306">
        <v>3672209.14</v>
      </c>
      <c r="J3306">
        <v>-68.89</v>
      </c>
      <c r="K3306">
        <v>-68.89</v>
      </c>
      <c r="L3306">
        <v>0</v>
      </c>
      <c r="M3306" t="s">
        <v>376</v>
      </c>
      <c r="N3306" t="s">
        <v>27</v>
      </c>
      <c r="O3306">
        <v>10</v>
      </c>
      <c r="P3306">
        <v>17</v>
      </c>
      <c r="Q3306">
        <v>5963</v>
      </c>
    </row>
    <row r="3307" spans="1:17" x14ac:dyDescent="0.25">
      <c r="A3307" t="s">
        <v>375</v>
      </c>
      <c r="B3307" t="s">
        <v>353</v>
      </c>
      <c r="C3307" t="s">
        <v>16</v>
      </c>
      <c r="D3307" t="s">
        <v>18</v>
      </c>
      <c r="E3307" t="s">
        <v>134</v>
      </c>
      <c r="F3307" t="s">
        <v>4</v>
      </c>
      <c r="G3307">
        <v>9.0000000000000006E-5</v>
      </c>
      <c r="H3307">
        <v>630714.82999999996</v>
      </c>
      <c r="I3307">
        <v>3672209.14</v>
      </c>
      <c r="J3307">
        <v>-68.89</v>
      </c>
      <c r="K3307">
        <v>-68.89</v>
      </c>
      <c r="L3307">
        <v>0</v>
      </c>
      <c r="M3307" t="s">
        <v>376</v>
      </c>
      <c r="N3307" t="s">
        <v>27</v>
      </c>
      <c r="O3307">
        <v>10</v>
      </c>
      <c r="P3307">
        <v>17</v>
      </c>
      <c r="Q3307">
        <v>5963</v>
      </c>
    </row>
    <row r="3308" spans="1:17" x14ac:dyDescent="0.25">
      <c r="A3308" t="s">
        <v>375</v>
      </c>
      <c r="B3308" t="s">
        <v>353</v>
      </c>
      <c r="C3308" t="s">
        <v>16</v>
      </c>
      <c r="D3308" t="s">
        <v>18</v>
      </c>
      <c r="E3308" t="s">
        <v>141</v>
      </c>
      <c r="F3308" t="s">
        <v>4</v>
      </c>
      <c r="G3308">
        <v>1.1E-4</v>
      </c>
      <c r="H3308">
        <v>630448.19999999995</v>
      </c>
      <c r="I3308">
        <v>3672375.09</v>
      </c>
      <c r="J3308">
        <v>-69.53</v>
      </c>
      <c r="K3308">
        <v>-69.53</v>
      </c>
      <c r="L3308">
        <v>0</v>
      </c>
      <c r="M3308" t="s">
        <v>376</v>
      </c>
      <c r="N3308" t="s">
        <v>27</v>
      </c>
      <c r="O3308">
        <v>10</v>
      </c>
      <c r="P3308">
        <v>17</v>
      </c>
      <c r="Q3308">
        <v>5963</v>
      </c>
    </row>
    <row r="3309" spans="1:17" x14ac:dyDescent="0.25">
      <c r="A3309" t="s">
        <v>375</v>
      </c>
      <c r="B3309" t="s">
        <v>353</v>
      </c>
      <c r="C3309" t="s">
        <v>16</v>
      </c>
      <c r="D3309" t="s">
        <v>18</v>
      </c>
      <c r="E3309" t="s">
        <v>142</v>
      </c>
      <c r="F3309" t="s">
        <v>4</v>
      </c>
      <c r="G3309">
        <v>1.1E-4</v>
      </c>
      <c r="H3309">
        <v>630448.19999999995</v>
      </c>
      <c r="I3309">
        <v>3672375.09</v>
      </c>
      <c r="J3309">
        <v>-69.53</v>
      </c>
      <c r="K3309">
        <v>-69.53</v>
      </c>
      <c r="L3309">
        <v>0</v>
      </c>
      <c r="M3309" t="s">
        <v>376</v>
      </c>
      <c r="N3309" t="s">
        <v>27</v>
      </c>
      <c r="O3309">
        <v>10</v>
      </c>
      <c r="P3309">
        <v>17</v>
      </c>
      <c r="Q3309">
        <v>5963</v>
      </c>
    </row>
    <row r="3310" spans="1:17" x14ac:dyDescent="0.25">
      <c r="A3310" t="s">
        <v>375</v>
      </c>
      <c r="B3310" t="s">
        <v>353</v>
      </c>
      <c r="C3310" t="s">
        <v>16</v>
      </c>
      <c r="D3310" t="s">
        <v>18</v>
      </c>
      <c r="E3310" t="s">
        <v>143</v>
      </c>
      <c r="F3310" t="s">
        <v>4</v>
      </c>
      <c r="G3310">
        <v>1.1E-4</v>
      </c>
      <c r="H3310">
        <v>630448.19999999995</v>
      </c>
      <c r="I3310">
        <v>3672375.09</v>
      </c>
      <c r="J3310">
        <v>-69.53</v>
      </c>
      <c r="K3310">
        <v>-69.53</v>
      </c>
      <c r="L3310">
        <v>0</v>
      </c>
      <c r="M3310" t="s">
        <v>376</v>
      </c>
      <c r="N3310" t="s">
        <v>27</v>
      </c>
      <c r="O3310">
        <v>10</v>
      </c>
      <c r="P3310">
        <v>17</v>
      </c>
      <c r="Q3310">
        <v>5963</v>
      </c>
    </row>
    <row r="3311" spans="1:17" x14ac:dyDescent="0.25">
      <c r="A3311" t="s">
        <v>375</v>
      </c>
      <c r="B3311" t="s">
        <v>353</v>
      </c>
      <c r="C3311" t="s">
        <v>16</v>
      </c>
      <c r="D3311" t="s">
        <v>18</v>
      </c>
      <c r="E3311" t="s">
        <v>135</v>
      </c>
      <c r="F3311" t="s">
        <v>4</v>
      </c>
      <c r="G3311">
        <v>8.0000000000000007E-5</v>
      </c>
      <c r="H3311">
        <v>630593.64</v>
      </c>
      <c r="I3311">
        <v>3672375.09</v>
      </c>
      <c r="J3311">
        <v>-69.260000000000005</v>
      </c>
      <c r="K3311">
        <v>-69.260000000000005</v>
      </c>
      <c r="L3311">
        <v>0</v>
      </c>
      <c r="M3311" t="s">
        <v>376</v>
      </c>
      <c r="N3311" t="s">
        <v>27</v>
      </c>
      <c r="O3311">
        <v>10</v>
      </c>
      <c r="P3311">
        <v>17</v>
      </c>
      <c r="Q3311">
        <v>5963</v>
      </c>
    </row>
    <row r="3312" spans="1:17" x14ac:dyDescent="0.25">
      <c r="A3312" t="s">
        <v>375</v>
      </c>
      <c r="B3312" t="s">
        <v>353</v>
      </c>
      <c r="C3312" t="s">
        <v>16</v>
      </c>
      <c r="D3312" t="s">
        <v>18</v>
      </c>
      <c r="E3312" t="s">
        <v>136</v>
      </c>
      <c r="F3312" t="s">
        <v>4</v>
      </c>
      <c r="G3312">
        <v>6.9999999999999994E-5</v>
      </c>
      <c r="H3312">
        <v>630593.64</v>
      </c>
      <c r="I3312">
        <v>3672375.09</v>
      </c>
      <c r="J3312">
        <v>-69.260000000000005</v>
      </c>
      <c r="K3312">
        <v>-69.260000000000005</v>
      </c>
      <c r="L3312">
        <v>0</v>
      </c>
      <c r="M3312" t="s">
        <v>376</v>
      </c>
      <c r="N3312" t="s">
        <v>27</v>
      </c>
      <c r="O3312">
        <v>10</v>
      </c>
      <c r="P3312">
        <v>17</v>
      </c>
      <c r="Q3312">
        <v>5963</v>
      </c>
    </row>
    <row r="3313" spans="1:17" x14ac:dyDescent="0.25">
      <c r="A3313" t="s">
        <v>375</v>
      </c>
      <c r="B3313" t="s">
        <v>353</v>
      </c>
      <c r="C3313" t="s">
        <v>16</v>
      </c>
      <c r="D3313" t="s">
        <v>18</v>
      </c>
      <c r="E3313" t="s">
        <v>137</v>
      </c>
      <c r="F3313" t="s">
        <v>4</v>
      </c>
      <c r="G3313">
        <v>6.9999999999999994E-5</v>
      </c>
      <c r="H3313">
        <v>630423.97</v>
      </c>
      <c r="I3313">
        <v>3672375.09</v>
      </c>
      <c r="J3313">
        <v>-69.58</v>
      </c>
      <c r="K3313">
        <v>-69.58</v>
      </c>
      <c r="L3313">
        <v>0</v>
      </c>
      <c r="M3313" t="s">
        <v>376</v>
      </c>
      <c r="N3313" t="s">
        <v>27</v>
      </c>
      <c r="O3313">
        <v>10</v>
      </c>
      <c r="P3313">
        <v>17</v>
      </c>
      <c r="Q3313">
        <v>5963</v>
      </c>
    </row>
    <row r="3314" spans="1:17" x14ac:dyDescent="0.25">
      <c r="A3314" t="s">
        <v>375</v>
      </c>
      <c r="B3314" t="s">
        <v>353</v>
      </c>
      <c r="C3314" t="s">
        <v>16</v>
      </c>
      <c r="D3314" t="s">
        <v>18</v>
      </c>
      <c r="E3314" t="s">
        <v>138</v>
      </c>
      <c r="F3314" t="s">
        <v>4</v>
      </c>
      <c r="G3314">
        <v>9.0000000000000006E-5</v>
      </c>
      <c r="H3314">
        <v>630485.19999999995</v>
      </c>
      <c r="I3314">
        <v>3672380.53</v>
      </c>
      <c r="J3314">
        <v>-69.47</v>
      </c>
      <c r="K3314">
        <v>-69.47</v>
      </c>
      <c r="L3314">
        <v>0</v>
      </c>
      <c r="M3314" t="s">
        <v>376</v>
      </c>
      <c r="N3314" t="s">
        <v>27</v>
      </c>
      <c r="O3314">
        <v>10</v>
      </c>
      <c r="P3314">
        <v>17</v>
      </c>
      <c r="Q3314">
        <v>5963</v>
      </c>
    </row>
    <row r="3315" spans="1:17" x14ac:dyDescent="0.25">
      <c r="A3315" t="s">
        <v>375</v>
      </c>
      <c r="B3315" t="s">
        <v>353</v>
      </c>
      <c r="C3315" t="s">
        <v>16</v>
      </c>
      <c r="D3315" t="s">
        <v>18</v>
      </c>
      <c r="E3315" t="s">
        <v>139</v>
      </c>
      <c r="F3315" t="s">
        <v>4</v>
      </c>
      <c r="G3315">
        <v>9.0000000000000006E-5</v>
      </c>
      <c r="H3315">
        <v>630448.19999999995</v>
      </c>
      <c r="I3315">
        <v>3672375.09</v>
      </c>
      <c r="J3315">
        <v>-69.53</v>
      </c>
      <c r="K3315">
        <v>-69.53</v>
      </c>
      <c r="L3315">
        <v>0</v>
      </c>
      <c r="M3315" t="s">
        <v>376</v>
      </c>
      <c r="N3315" t="s">
        <v>27</v>
      </c>
      <c r="O3315">
        <v>10</v>
      </c>
      <c r="P3315">
        <v>17</v>
      </c>
      <c r="Q3315">
        <v>5963</v>
      </c>
    </row>
    <row r="3316" spans="1:17" x14ac:dyDescent="0.25">
      <c r="A3316" t="s">
        <v>375</v>
      </c>
      <c r="B3316" t="s">
        <v>353</v>
      </c>
      <c r="C3316" t="s">
        <v>16</v>
      </c>
      <c r="D3316" t="s">
        <v>18</v>
      </c>
      <c r="E3316" t="s">
        <v>140</v>
      </c>
      <c r="F3316" t="s">
        <v>4</v>
      </c>
      <c r="G3316">
        <v>9.0000000000000006E-5</v>
      </c>
      <c r="H3316">
        <v>630448.19999999995</v>
      </c>
      <c r="I3316">
        <v>3672375.09</v>
      </c>
      <c r="J3316">
        <v>-69.53</v>
      </c>
      <c r="K3316">
        <v>-69.53</v>
      </c>
      <c r="L3316">
        <v>0</v>
      </c>
      <c r="M3316" t="s">
        <v>376</v>
      </c>
      <c r="N3316" t="s">
        <v>27</v>
      </c>
      <c r="O3316">
        <v>10</v>
      </c>
      <c r="P3316">
        <v>17</v>
      </c>
      <c r="Q3316">
        <v>5963</v>
      </c>
    </row>
    <row r="3317" spans="1:17" x14ac:dyDescent="0.25">
      <c r="A3317" t="s">
        <v>375</v>
      </c>
      <c r="B3317" t="s">
        <v>353</v>
      </c>
      <c r="C3317" t="s">
        <v>16</v>
      </c>
      <c r="D3317" t="s">
        <v>24</v>
      </c>
      <c r="E3317" t="s">
        <v>3</v>
      </c>
      <c r="F3317" t="s">
        <v>4</v>
      </c>
      <c r="G3317">
        <v>7.5000000000000002E-4</v>
      </c>
      <c r="H3317">
        <v>630448.19999999995</v>
      </c>
      <c r="I3317">
        <v>3672375.09</v>
      </c>
      <c r="J3317">
        <v>-69.53</v>
      </c>
      <c r="K3317">
        <v>-69.53</v>
      </c>
      <c r="L3317">
        <v>0</v>
      </c>
      <c r="M3317" t="s">
        <v>376</v>
      </c>
      <c r="N3317" t="s">
        <v>27</v>
      </c>
      <c r="O3317">
        <v>10</v>
      </c>
      <c r="P3317">
        <v>17</v>
      </c>
      <c r="Q3317">
        <v>5963</v>
      </c>
    </row>
    <row r="3318" spans="1:17" x14ac:dyDescent="0.25">
      <c r="A3318" t="s">
        <v>375</v>
      </c>
      <c r="B3318" t="s">
        <v>353</v>
      </c>
      <c r="C3318" t="s">
        <v>16</v>
      </c>
      <c r="D3318" t="s">
        <v>24</v>
      </c>
      <c r="E3318" t="s">
        <v>255</v>
      </c>
      <c r="F3318" t="s">
        <v>4</v>
      </c>
      <c r="G3318">
        <v>7.5000000000000002E-4</v>
      </c>
      <c r="H3318">
        <v>630448.19999999995</v>
      </c>
      <c r="I3318">
        <v>3672375.09</v>
      </c>
      <c r="J3318">
        <v>-69.53</v>
      </c>
      <c r="K3318">
        <v>-69.53</v>
      </c>
      <c r="L3318">
        <v>0</v>
      </c>
      <c r="M3318" t="s">
        <v>376</v>
      </c>
      <c r="N3318" t="s">
        <v>27</v>
      </c>
      <c r="O3318">
        <v>10</v>
      </c>
      <c r="P3318">
        <v>17</v>
      </c>
      <c r="Q3318">
        <v>5963</v>
      </c>
    </row>
    <row r="3319" spans="1:17" x14ac:dyDescent="0.25">
      <c r="A3319" t="s">
        <v>375</v>
      </c>
      <c r="B3319" t="s">
        <v>353</v>
      </c>
      <c r="C3319" t="s">
        <v>16</v>
      </c>
      <c r="D3319" t="s">
        <v>24</v>
      </c>
      <c r="E3319" t="s">
        <v>7</v>
      </c>
      <c r="F3319" t="s">
        <v>4</v>
      </c>
      <c r="G3319">
        <v>7.5000000000000002E-4</v>
      </c>
      <c r="H3319">
        <v>630448.19999999995</v>
      </c>
      <c r="I3319">
        <v>3672375.09</v>
      </c>
      <c r="J3319">
        <v>-69.53</v>
      </c>
      <c r="K3319">
        <v>-69.53</v>
      </c>
      <c r="L3319">
        <v>0</v>
      </c>
      <c r="M3319" t="s">
        <v>376</v>
      </c>
      <c r="N3319" t="s">
        <v>27</v>
      </c>
      <c r="O3319">
        <v>10</v>
      </c>
      <c r="P3319">
        <v>17</v>
      </c>
      <c r="Q3319">
        <v>5963</v>
      </c>
    </row>
    <row r="3320" spans="1:17" x14ac:dyDescent="0.25">
      <c r="A3320" t="s">
        <v>375</v>
      </c>
      <c r="B3320" t="s">
        <v>353</v>
      </c>
      <c r="C3320" t="s">
        <v>16</v>
      </c>
      <c r="D3320" t="s">
        <v>24</v>
      </c>
      <c r="E3320" t="s">
        <v>252</v>
      </c>
      <c r="F3320" t="s">
        <v>4</v>
      </c>
      <c r="G3320">
        <v>3.1E-4</v>
      </c>
      <c r="H3320">
        <v>630448.19999999995</v>
      </c>
      <c r="I3320">
        <v>3672375.09</v>
      </c>
      <c r="J3320">
        <v>-69.53</v>
      </c>
      <c r="K3320">
        <v>-69.53</v>
      </c>
      <c r="L3320">
        <v>0</v>
      </c>
      <c r="M3320" t="s">
        <v>376</v>
      </c>
      <c r="N3320" t="s">
        <v>27</v>
      </c>
      <c r="O3320">
        <v>10</v>
      </c>
      <c r="P3320">
        <v>17</v>
      </c>
      <c r="Q3320">
        <v>5963</v>
      </c>
    </row>
    <row r="3321" spans="1:17" x14ac:dyDescent="0.25">
      <c r="A3321" t="s">
        <v>375</v>
      </c>
      <c r="B3321" t="s">
        <v>353</v>
      </c>
      <c r="C3321" t="s">
        <v>16</v>
      </c>
      <c r="D3321" t="s">
        <v>24</v>
      </c>
      <c r="E3321" t="s">
        <v>253</v>
      </c>
      <c r="F3321" t="s">
        <v>4</v>
      </c>
      <c r="G3321">
        <v>2.0000000000000001E-4</v>
      </c>
      <c r="H3321">
        <v>630423.97</v>
      </c>
      <c r="I3321">
        <v>3672375.09</v>
      </c>
      <c r="J3321">
        <v>-69.58</v>
      </c>
      <c r="K3321">
        <v>-69.58</v>
      </c>
      <c r="L3321">
        <v>0</v>
      </c>
      <c r="M3321" t="s">
        <v>376</v>
      </c>
      <c r="N3321" t="s">
        <v>27</v>
      </c>
      <c r="O3321">
        <v>10</v>
      </c>
      <c r="P3321">
        <v>17</v>
      </c>
      <c r="Q3321">
        <v>5963</v>
      </c>
    </row>
    <row r="3322" spans="1:17" x14ac:dyDescent="0.25">
      <c r="A3322" t="s">
        <v>375</v>
      </c>
      <c r="B3322" t="s">
        <v>353</v>
      </c>
      <c r="C3322" t="s">
        <v>16</v>
      </c>
      <c r="D3322" t="s">
        <v>24</v>
      </c>
      <c r="E3322" t="s">
        <v>254</v>
      </c>
      <c r="F3322" t="s">
        <v>4</v>
      </c>
      <c r="G3322">
        <v>2.5000000000000001E-4</v>
      </c>
      <c r="H3322">
        <v>630448.19999999995</v>
      </c>
      <c r="I3322">
        <v>3672375.09</v>
      </c>
      <c r="J3322">
        <v>-69.53</v>
      </c>
      <c r="K3322">
        <v>-69.53</v>
      </c>
      <c r="L3322">
        <v>0</v>
      </c>
      <c r="M3322" t="s">
        <v>376</v>
      </c>
      <c r="N3322" t="s">
        <v>27</v>
      </c>
      <c r="O3322">
        <v>10</v>
      </c>
      <c r="P3322">
        <v>17</v>
      </c>
      <c r="Q3322">
        <v>5963</v>
      </c>
    </row>
    <row r="3323" spans="1:17" x14ac:dyDescent="0.25">
      <c r="A3323" t="s">
        <v>375</v>
      </c>
      <c r="B3323" t="s">
        <v>353</v>
      </c>
      <c r="C3323" t="s">
        <v>16</v>
      </c>
      <c r="D3323" t="s">
        <v>24</v>
      </c>
      <c r="E3323" t="s">
        <v>256</v>
      </c>
      <c r="F3323" t="s">
        <v>4</v>
      </c>
      <c r="G3323">
        <v>9.0000000000000006E-5</v>
      </c>
      <c r="H3323">
        <v>630714.82999999996</v>
      </c>
      <c r="I3323">
        <v>3672209.14</v>
      </c>
      <c r="J3323">
        <v>-68.89</v>
      </c>
      <c r="K3323">
        <v>-68.89</v>
      </c>
      <c r="L3323">
        <v>0</v>
      </c>
      <c r="M3323" t="s">
        <v>376</v>
      </c>
      <c r="N3323" t="s">
        <v>27</v>
      </c>
      <c r="O3323">
        <v>10</v>
      </c>
      <c r="P3323">
        <v>17</v>
      </c>
      <c r="Q3323">
        <v>5963</v>
      </c>
    </row>
    <row r="3324" spans="1:17" x14ac:dyDescent="0.25">
      <c r="A3324" t="s">
        <v>375</v>
      </c>
      <c r="B3324" t="s">
        <v>353</v>
      </c>
      <c r="C3324" t="s">
        <v>16</v>
      </c>
      <c r="D3324" t="s">
        <v>24</v>
      </c>
      <c r="E3324" t="s">
        <v>134</v>
      </c>
      <c r="F3324" t="s">
        <v>4</v>
      </c>
      <c r="G3324">
        <v>9.0000000000000006E-5</v>
      </c>
      <c r="H3324">
        <v>630714.82999999996</v>
      </c>
      <c r="I3324">
        <v>3672209.14</v>
      </c>
      <c r="J3324">
        <v>-68.89</v>
      </c>
      <c r="K3324">
        <v>-68.89</v>
      </c>
      <c r="L3324">
        <v>0</v>
      </c>
      <c r="M3324" t="s">
        <v>376</v>
      </c>
      <c r="N3324" t="s">
        <v>27</v>
      </c>
      <c r="O3324">
        <v>10</v>
      </c>
      <c r="P3324">
        <v>17</v>
      </c>
      <c r="Q3324">
        <v>5963</v>
      </c>
    </row>
    <row r="3325" spans="1:17" x14ac:dyDescent="0.25">
      <c r="A3325" t="s">
        <v>375</v>
      </c>
      <c r="B3325" t="s">
        <v>353</v>
      </c>
      <c r="C3325" t="s">
        <v>16</v>
      </c>
      <c r="D3325" t="s">
        <v>24</v>
      </c>
      <c r="E3325" t="s">
        <v>141</v>
      </c>
      <c r="F3325" t="s">
        <v>4</v>
      </c>
      <c r="G3325">
        <v>1E-4</v>
      </c>
      <c r="H3325">
        <v>630448.19999999995</v>
      </c>
      <c r="I3325">
        <v>3672375.09</v>
      </c>
      <c r="J3325">
        <v>-69.53</v>
      </c>
      <c r="K3325">
        <v>-69.53</v>
      </c>
      <c r="L3325">
        <v>0</v>
      </c>
      <c r="M3325" t="s">
        <v>376</v>
      </c>
      <c r="N3325" t="s">
        <v>27</v>
      </c>
      <c r="O3325">
        <v>10</v>
      </c>
      <c r="P3325">
        <v>17</v>
      </c>
      <c r="Q3325">
        <v>5963</v>
      </c>
    </row>
    <row r="3326" spans="1:17" x14ac:dyDescent="0.25">
      <c r="A3326" t="s">
        <v>375</v>
      </c>
      <c r="B3326" t="s">
        <v>353</v>
      </c>
      <c r="C3326" t="s">
        <v>16</v>
      </c>
      <c r="D3326" t="s">
        <v>24</v>
      </c>
      <c r="E3326" t="s">
        <v>142</v>
      </c>
      <c r="F3326" t="s">
        <v>4</v>
      </c>
      <c r="G3326">
        <v>1.1E-4</v>
      </c>
      <c r="H3326">
        <v>630448.19999999995</v>
      </c>
      <c r="I3326">
        <v>3672375.09</v>
      </c>
      <c r="J3326">
        <v>-69.53</v>
      </c>
      <c r="K3326">
        <v>-69.53</v>
      </c>
      <c r="L3326">
        <v>0</v>
      </c>
      <c r="M3326" t="s">
        <v>376</v>
      </c>
      <c r="N3326" t="s">
        <v>27</v>
      </c>
      <c r="O3326">
        <v>10</v>
      </c>
      <c r="P3326">
        <v>17</v>
      </c>
      <c r="Q3326">
        <v>5963</v>
      </c>
    </row>
    <row r="3327" spans="1:17" x14ac:dyDescent="0.25">
      <c r="A3327" t="s">
        <v>375</v>
      </c>
      <c r="B3327" t="s">
        <v>353</v>
      </c>
      <c r="C3327" t="s">
        <v>16</v>
      </c>
      <c r="D3327" t="s">
        <v>24</v>
      </c>
      <c r="E3327" t="s">
        <v>143</v>
      </c>
      <c r="F3327" t="s">
        <v>4</v>
      </c>
      <c r="G3327">
        <v>1E-4</v>
      </c>
      <c r="H3327">
        <v>630448.19999999995</v>
      </c>
      <c r="I3327">
        <v>3672375.09</v>
      </c>
      <c r="J3327">
        <v>-69.53</v>
      </c>
      <c r="K3327">
        <v>-69.53</v>
      </c>
      <c r="L3327">
        <v>0</v>
      </c>
      <c r="M3327" t="s">
        <v>376</v>
      </c>
      <c r="N3327" t="s">
        <v>27</v>
      </c>
      <c r="O3327">
        <v>10</v>
      </c>
      <c r="P3327">
        <v>17</v>
      </c>
      <c r="Q3327">
        <v>5963</v>
      </c>
    </row>
    <row r="3328" spans="1:17" x14ac:dyDescent="0.25">
      <c r="A3328" t="s">
        <v>375</v>
      </c>
      <c r="B3328" t="s">
        <v>353</v>
      </c>
      <c r="C3328" t="s">
        <v>16</v>
      </c>
      <c r="D3328" t="s">
        <v>24</v>
      </c>
      <c r="E3328" t="s">
        <v>135</v>
      </c>
      <c r="F3328" t="s">
        <v>4</v>
      </c>
      <c r="G3328">
        <v>6.9999999999999994E-5</v>
      </c>
      <c r="H3328">
        <v>630423.97</v>
      </c>
      <c r="I3328">
        <v>3672375.09</v>
      </c>
      <c r="J3328">
        <v>-69.58</v>
      </c>
      <c r="K3328">
        <v>-69.58</v>
      </c>
      <c r="L3328">
        <v>0</v>
      </c>
      <c r="M3328" t="s">
        <v>376</v>
      </c>
      <c r="N3328" t="s">
        <v>27</v>
      </c>
      <c r="O3328">
        <v>10</v>
      </c>
      <c r="P3328">
        <v>17</v>
      </c>
      <c r="Q3328">
        <v>5963</v>
      </c>
    </row>
    <row r="3329" spans="1:17" x14ac:dyDescent="0.25">
      <c r="A3329" t="s">
        <v>375</v>
      </c>
      <c r="B3329" t="s">
        <v>353</v>
      </c>
      <c r="C3329" t="s">
        <v>16</v>
      </c>
      <c r="D3329" t="s">
        <v>24</v>
      </c>
      <c r="E3329" t="s">
        <v>136</v>
      </c>
      <c r="F3329" t="s">
        <v>4</v>
      </c>
      <c r="G3329">
        <v>6.9999999999999994E-5</v>
      </c>
      <c r="H3329">
        <v>630423.97</v>
      </c>
      <c r="I3329">
        <v>3672375.09</v>
      </c>
      <c r="J3329">
        <v>-69.58</v>
      </c>
      <c r="K3329">
        <v>-69.58</v>
      </c>
      <c r="L3329">
        <v>0</v>
      </c>
      <c r="M3329" t="s">
        <v>376</v>
      </c>
      <c r="N3329" t="s">
        <v>27</v>
      </c>
      <c r="O3329">
        <v>10</v>
      </c>
      <c r="P3329">
        <v>17</v>
      </c>
      <c r="Q3329">
        <v>5963</v>
      </c>
    </row>
    <row r="3330" spans="1:17" x14ac:dyDescent="0.25">
      <c r="A3330" t="s">
        <v>375</v>
      </c>
      <c r="B3330" t="s">
        <v>353</v>
      </c>
      <c r="C3330" t="s">
        <v>16</v>
      </c>
      <c r="D3330" t="s">
        <v>24</v>
      </c>
      <c r="E3330" t="s">
        <v>137</v>
      </c>
      <c r="F3330" t="s">
        <v>4</v>
      </c>
      <c r="G3330">
        <v>6.0000000000000002E-5</v>
      </c>
      <c r="H3330">
        <v>630423.97</v>
      </c>
      <c r="I3330">
        <v>3672375.09</v>
      </c>
      <c r="J3330">
        <v>-69.58</v>
      </c>
      <c r="K3330">
        <v>-69.58</v>
      </c>
      <c r="L3330">
        <v>0</v>
      </c>
      <c r="M3330" t="s">
        <v>376</v>
      </c>
      <c r="N3330" t="s">
        <v>27</v>
      </c>
      <c r="O3330">
        <v>10</v>
      </c>
      <c r="P3330">
        <v>17</v>
      </c>
      <c r="Q3330">
        <v>5963</v>
      </c>
    </row>
    <row r="3331" spans="1:17" x14ac:dyDescent="0.25">
      <c r="A3331" t="s">
        <v>375</v>
      </c>
      <c r="B3331" t="s">
        <v>353</v>
      </c>
      <c r="C3331" t="s">
        <v>16</v>
      </c>
      <c r="D3331" t="s">
        <v>24</v>
      </c>
      <c r="E3331" t="s">
        <v>138</v>
      </c>
      <c r="F3331" t="s">
        <v>4</v>
      </c>
      <c r="G3331">
        <v>8.0000000000000007E-5</v>
      </c>
      <c r="H3331">
        <v>630448.19999999995</v>
      </c>
      <c r="I3331">
        <v>3672375.09</v>
      </c>
      <c r="J3331">
        <v>-69.53</v>
      </c>
      <c r="K3331">
        <v>-69.53</v>
      </c>
      <c r="L3331">
        <v>0</v>
      </c>
      <c r="M3331" t="s">
        <v>376</v>
      </c>
      <c r="N3331" t="s">
        <v>27</v>
      </c>
      <c r="O3331">
        <v>10</v>
      </c>
      <c r="P3331">
        <v>17</v>
      </c>
      <c r="Q3331">
        <v>5963</v>
      </c>
    </row>
    <row r="3332" spans="1:17" x14ac:dyDescent="0.25">
      <c r="A3332" t="s">
        <v>375</v>
      </c>
      <c r="B3332" t="s">
        <v>353</v>
      </c>
      <c r="C3332" t="s">
        <v>16</v>
      </c>
      <c r="D3332" t="s">
        <v>24</v>
      </c>
      <c r="E3332" t="s">
        <v>139</v>
      </c>
      <c r="F3332" t="s">
        <v>4</v>
      </c>
      <c r="G3332">
        <v>9.0000000000000006E-5</v>
      </c>
      <c r="H3332">
        <v>630448.19999999995</v>
      </c>
      <c r="I3332">
        <v>3672375.09</v>
      </c>
      <c r="J3332">
        <v>-69.53</v>
      </c>
      <c r="K3332">
        <v>-69.53</v>
      </c>
      <c r="L3332">
        <v>0</v>
      </c>
      <c r="M3332" t="s">
        <v>376</v>
      </c>
      <c r="N3332" t="s">
        <v>27</v>
      </c>
      <c r="O3332">
        <v>10</v>
      </c>
      <c r="P3332">
        <v>17</v>
      </c>
      <c r="Q3332">
        <v>5963</v>
      </c>
    </row>
    <row r="3333" spans="1:17" x14ac:dyDescent="0.25">
      <c r="A3333" t="s">
        <v>375</v>
      </c>
      <c r="B3333" t="s">
        <v>353</v>
      </c>
      <c r="C3333" t="s">
        <v>16</v>
      </c>
      <c r="D3333" t="s">
        <v>24</v>
      </c>
      <c r="E3333" t="s">
        <v>140</v>
      </c>
      <c r="F3333" t="s">
        <v>4</v>
      </c>
      <c r="G3333">
        <v>8.0000000000000007E-5</v>
      </c>
      <c r="H3333">
        <v>630423.97</v>
      </c>
      <c r="I3333">
        <v>3672375.09</v>
      </c>
      <c r="J3333">
        <v>-69.58</v>
      </c>
      <c r="K3333">
        <v>-69.58</v>
      </c>
      <c r="L3333">
        <v>0</v>
      </c>
      <c r="M3333" t="s">
        <v>376</v>
      </c>
      <c r="N3333" t="s">
        <v>27</v>
      </c>
      <c r="O3333">
        <v>10</v>
      </c>
      <c r="P3333">
        <v>17</v>
      </c>
      <c r="Q3333">
        <v>5963</v>
      </c>
    </row>
    <row r="3334" spans="1:17" x14ac:dyDescent="0.25">
      <c r="A3334" t="s">
        <v>375</v>
      </c>
      <c r="B3334" t="s">
        <v>354</v>
      </c>
      <c r="C3334" t="s">
        <v>16</v>
      </c>
      <c r="D3334" t="s">
        <v>17</v>
      </c>
      <c r="E3334" t="s">
        <v>3</v>
      </c>
      <c r="F3334" t="s">
        <v>4</v>
      </c>
      <c r="G3334">
        <v>2.1000000000000001E-4</v>
      </c>
      <c r="H3334">
        <v>630423.97</v>
      </c>
      <c r="I3334">
        <v>3672375.09</v>
      </c>
      <c r="J3334">
        <v>-69.58</v>
      </c>
      <c r="K3334">
        <v>-69.58</v>
      </c>
      <c r="L3334">
        <v>0</v>
      </c>
      <c r="M3334">
        <v>18072821</v>
      </c>
      <c r="N3334" t="s">
        <v>27</v>
      </c>
      <c r="O3334">
        <v>10</v>
      </c>
      <c r="P3334">
        <v>17</v>
      </c>
      <c r="Q3334">
        <v>5963</v>
      </c>
    </row>
    <row r="3335" spans="1:17" x14ac:dyDescent="0.25">
      <c r="A3335" t="s">
        <v>375</v>
      </c>
      <c r="B3335" t="s">
        <v>354</v>
      </c>
      <c r="C3335" t="s">
        <v>16</v>
      </c>
      <c r="D3335" t="s">
        <v>17</v>
      </c>
      <c r="E3335" t="s">
        <v>3</v>
      </c>
      <c r="F3335" t="s">
        <v>6</v>
      </c>
      <c r="G3335">
        <v>1.9000000000000001E-4</v>
      </c>
      <c r="H3335">
        <v>630448.19999999995</v>
      </c>
      <c r="I3335">
        <v>3672375.09</v>
      </c>
      <c r="J3335">
        <v>-69.53</v>
      </c>
      <c r="K3335">
        <v>-69.53</v>
      </c>
      <c r="L3335">
        <v>0</v>
      </c>
      <c r="M3335">
        <v>18080724</v>
      </c>
      <c r="N3335" t="s">
        <v>27</v>
      </c>
      <c r="O3335">
        <v>10</v>
      </c>
      <c r="P3335">
        <v>17</v>
      </c>
      <c r="Q3335">
        <v>5963</v>
      </c>
    </row>
    <row r="3336" spans="1:17" x14ac:dyDescent="0.25">
      <c r="A3336" t="s">
        <v>375</v>
      </c>
      <c r="B3336" t="s">
        <v>354</v>
      </c>
      <c r="C3336" t="s">
        <v>16</v>
      </c>
      <c r="D3336" t="s">
        <v>17</v>
      </c>
      <c r="E3336" t="s">
        <v>255</v>
      </c>
      <c r="F3336" t="s">
        <v>4</v>
      </c>
      <c r="G3336">
        <v>2.1000000000000001E-4</v>
      </c>
      <c r="H3336">
        <v>630423.97</v>
      </c>
      <c r="I3336">
        <v>3672375.09</v>
      </c>
      <c r="J3336">
        <v>-69.58</v>
      </c>
      <c r="K3336">
        <v>-69.58</v>
      </c>
      <c r="L3336">
        <v>0</v>
      </c>
      <c r="M3336">
        <v>18072821</v>
      </c>
      <c r="N3336" t="s">
        <v>27</v>
      </c>
      <c r="O3336">
        <v>10</v>
      </c>
      <c r="P3336">
        <v>17</v>
      </c>
      <c r="Q3336">
        <v>5963</v>
      </c>
    </row>
    <row r="3337" spans="1:17" x14ac:dyDescent="0.25">
      <c r="A3337" t="s">
        <v>375</v>
      </c>
      <c r="B3337" t="s">
        <v>354</v>
      </c>
      <c r="C3337" t="s">
        <v>16</v>
      </c>
      <c r="D3337" t="s">
        <v>17</v>
      </c>
      <c r="E3337" t="s">
        <v>255</v>
      </c>
      <c r="F3337" t="s">
        <v>6</v>
      </c>
      <c r="G3337">
        <v>1.9000000000000001E-4</v>
      </c>
      <c r="H3337">
        <v>630448.19999999995</v>
      </c>
      <c r="I3337">
        <v>3672375.09</v>
      </c>
      <c r="J3337">
        <v>-69.53</v>
      </c>
      <c r="K3337">
        <v>-69.53</v>
      </c>
      <c r="L3337">
        <v>0</v>
      </c>
      <c r="M3337">
        <v>18080724</v>
      </c>
      <c r="N3337" t="s">
        <v>27</v>
      </c>
      <c r="O3337">
        <v>10</v>
      </c>
      <c r="P3337">
        <v>17</v>
      </c>
      <c r="Q3337">
        <v>5963</v>
      </c>
    </row>
    <row r="3338" spans="1:17" x14ac:dyDescent="0.25">
      <c r="A3338" t="s">
        <v>375</v>
      </c>
      <c r="B3338" t="s">
        <v>354</v>
      </c>
      <c r="C3338" t="s">
        <v>16</v>
      </c>
      <c r="D3338" t="s">
        <v>17</v>
      </c>
      <c r="E3338" t="s">
        <v>7</v>
      </c>
      <c r="F3338" t="s">
        <v>4</v>
      </c>
      <c r="G3338">
        <v>2.1000000000000001E-4</v>
      </c>
      <c r="H3338">
        <v>630423.97</v>
      </c>
      <c r="I3338">
        <v>3672375.09</v>
      </c>
      <c r="J3338">
        <v>-69.58</v>
      </c>
      <c r="K3338">
        <v>-69.58</v>
      </c>
      <c r="L3338">
        <v>0</v>
      </c>
      <c r="M3338">
        <v>18072821</v>
      </c>
      <c r="N3338" t="s">
        <v>27</v>
      </c>
      <c r="O3338">
        <v>10</v>
      </c>
      <c r="P3338">
        <v>17</v>
      </c>
      <c r="Q3338">
        <v>5963</v>
      </c>
    </row>
    <row r="3339" spans="1:17" x14ac:dyDescent="0.25">
      <c r="A3339" t="s">
        <v>375</v>
      </c>
      <c r="B3339" t="s">
        <v>354</v>
      </c>
      <c r="C3339" t="s">
        <v>16</v>
      </c>
      <c r="D3339" t="s">
        <v>17</v>
      </c>
      <c r="E3339" t="s">
        <v>7</v>
      </c>
      <c r="F3339" t="s">
        <v>6</v>
      </c>
      <c r="G3339">
        <v>1.9000000000000001E-4</v>
      </c>
      <c r="H3339">
        <v>630448.19999999995</v>
      </c>
      <c r="I3339">
        <v>3672375.09</v>
      </c>
      <c r="J3339">
        <v>-69.53</v>
      </c>
      <c r="K3339">
        <v>-69.53</v>
      </c>
      <c r="L3339">
        <v>0</v>
      </c>
      <c r="M3339">
        <v>18080724</v>
      </c>
      <c r="N3339" t="s">
        <v>27</v>
      </c>
      <c r="O3339">
        <v>10</v>
      </c>
      <c r="P3339">
        <v>17</v>
      </c>
      <c r="Q3339">
        <v>5963</v>
      </c>
    </row>
    <row r="3340" spans="1:17" x14ac:dyDescent="0.25">
      <c r="A3340" t="s">
        <v>375</v>
      </c>
      <c r="B3340" t="s">
        <v>354</v>
      </c>
      <c r="C3340" t="s">
        <v>16</v>
      </c>
      <c r="D3340" t="s">
        <v>17</v>
      </c>
      <c r="E3340" t="s">
        <v>252</v>
      </c>
      <c r="F3340" t="s">
        <v>4</v>
      </c>
      <c r="G3340">
        <v>9.0000000000000006E-5</v>
      </c>
      <c r="H3340">
        <v>630423.97</v>
      </c>
      <c r="I3340">
        <v>3672375.09</v>
      </c>
      <c r="J3340">
        <v>-69.58</v>
      </c>
      <c r="K3340">
        <v>-69.58</v>
      </c>
      <c r="L3340">
        <v>0</v>
      </c>
      <c r="M3340">
        <v>18072821</v>
      </c>
      <c r="N3340" t="s">
        <v>27</v>
      </c>
      <c r="O3340">
        <v>10</v>
      </c>
      <c r="P3340">
        <v>17</v>
      </c>
      <c r="Q3340">
        <v>5963</v>
      </c>
    </row>
    <row r="3341" spans="1:17" x14ac:dyDescent="0.25">
      <c r="A3341" t="s">
        <v>375</v>
      </c>
      <c r="B3341" t="s">
        <v>354</v>
      </c>
      <c r="C3341" t="s">
        <v>16</v>
      </c>
      <c r="D3341" t="s">
        <v>17</v>
      </c>
      <c r="E3341" t="s">
        <v>252</v>
      </c>
      <c r="F3341" t="s">
        <v>6</v>
      </c>
      <c r="G3341">
        <v>8.0000000000000007E-5</v>
      </c>
      <c r="H3341">
        <v>630423.97</v>
      </c>
      <c r="I3341">
        <v>3672375.09</v>
      </c>
      <c r="J3341">
        <v>-69.58</v>
      </c>
      <c r="K3341">
        <v>-69.58</v>
      </c>
      <c r="L3341">
        <v>0</v>
      </c>
      <c r="M3341">
        <v>18080721</v>
      </c>
      <c r="N3341" t="s">
        <v>27</v>
      </c>
      <c r="O3341">
        <v>10</v>
      </c>
      <c r="P3341">
        <v>17</v>
      </c>
      <c r="Q3341">
        <v>5963</v>
      </c>
    </row>
    <row r="3342" spans="1:17" x14ac:dyDescent="0.25">
      <c r="A3342" t="s">
        <v>375</v>
      </c>
      <c r="B3342" t="s">
        <v>354</v>
      </c>
      <c r="C3342" t="s">
        <v>16</v>
      </c>
      <c r="D3342" t="s">
        <v>17</v>
      </c>
      <c r="E3342" t="s">
        <v>253</v>
      </c>
      <c r="F3342" t="s">
        <v>4</v>
      </c>
      <c r="G3342">
        <v>6.0000000000000002E-5</v>
      </c>
      <c r="H3342">
        <v>630423.97</v>
      </c>
      <c r="I3342">
        <v>3672375.09</v>
      </c>
      <c r="J3342">
        <v>-69.58</v>
      </c>
      <c r="K3342">
        <v>-69.58</v>
      </c>
      <c r="L3342">
        <v>0</v>
      </c>
      <c r="M3342">
        <v>18072821</v>
      </c>
      <c r="N3342" t="s">
        <v>27</v>
      </c>
      <c r="O3342">
        <v>10</v>
      </c>
      <c r="P3342">
        <v>17</v>
      </c>
      <c r="Q3342">
        <v>5963</v>
      </c>
    </row>
    <row r="3343" spans="1:17" x14ac:dyDescent="0.25">
      <c r="A3343" t="s">
        <v>375</v>
      </c>
      <c r="B3343" t="s">
        <v>354</v>
      </c>
      <c r="C3343" t="s">
        <v>16</v>
      </c>
      <c r="D3343" t="s">
        <v>17</v>
      </c>
      <c r="E3343" t="s">
        <v>253</v>
      </c>
      <c r="F3343" t="s">
        <v>6</v>
      </c>
      <c r="G3343">
        <v>6.0000000000000002E-5</v>
      </c>
      <c r="H3343">
        <v>630399.73</v>
      </c>
      <c r="I3343">
        <v>3672375.09</v>
      </c>
      <c r="J3343">
        <v>-69.62</v>
      </c>
      <c r="K3343">
        <v>-69.62</v>
      </c>
      <c r="L3343">
        <v>0</v>
      </c>
      <c r="M3343">
        <v>18080803</v>
      </c>
      <c r="N3343" t="s">
        <v>27</v>
      </c>
      <c r="O3343">
        <v>10</v>
      </c>
      <c r="P3343">
        <v>17</v>
      </c>
      <c r="Q3343">
        <v>5963</v>
      </c>
    </row>
    <row r="3344" spans="1:17" x14ac:dyDescent="0.25">
      <c r="A3344" t="s">
        <v>375</v>
      </c>
      <c r="B3344" t="s">
        <v>354</v>
      </c>
      <c r="C3344" t="s">
        <v>16</v>
      </c>
      <c r="D3344" t="s">
        <v>17</v>
      </c>
      <c r="E3344" t="s">
        <v>254</v>
      </c>
      <c r="F3344" t="s">
        <v>4</v>
      </c>
      <c r="G3344">
        <v>6.9999999999999994E-5</v>
      </c>
      <c r="H3344">
        <v>630448.19999999995</v>
      </c>
      <c r="I3344">
        <v>3672375.09</v>
      </c>
      <c r="J3344">
        <v>-69.53</v>
      </c>
      <c r="K3344">
        <v>-69.53</v>
      </c>
      <c r="L3344">
        <v>0</v>
      </c>
      <c r="M3344">
        <v>18082021</v>
      </c>
      <c r="N3344" t="s">
        <v>27</v>
      </c>
      <c r="O3344">
        <v>10</v>
      </c>
      <c r="P3344">
        <v>17</v>
      </c>
      <c r="Q3344">
        <v>5963</v>
      </c>
    </row>
    <row r="3345" spans="1:17" x14ac:dyDescent="0.25">
      <c r="A3345" t="s">
        <v>375</v>
      </c>
      <c r="B3345" t="s">
        <v>354</v>
      </c>
      <c r="C3345" t="s">
        <v>16</v>
      </c>
      <c r="D3345" t="s">
        <v>17</v>
      </c>
      <c r="E3345" t="s">
        <v>254</v>
      </c>
      <c r="F3345" t="s">
        <v>6</v>
      </c>
      <c r="G3345">
        <v>6.0000000000000002E-5</v>
      </c>
      <c r="H3345">
        <v>630423.97</v>
      </c>
      <c r="I3345">
        <v>3672375.09</v>
      </c>
      <c r="J3345">
        <v>-69.58</v>
      </c>
      <c r="K3345">
        <v>-69.58</v>
      </c>
      <c r="L3345">
        <v>0</v>
      </c>
      <c r="M3345">
        <v>18080724</v>
      </c>
      <c r="N3345" t="s">
        <v>27</v>
      </c>
      <c r="O3345">
        <v>10</v>
      </c>
      <c r="P3345">
        <v>17</v>
      </c>
      <c r="Q3345">
        <v>5963</v>
      </c>
    </row>
    <row r="3346" spans="1:17" x14ac:dyDescent="0.25">
      <c r="A3346" t="s">
        <v>375</v>
      </c>
      <c r="B3346" t="s">
        <v>354</v>
      </c>
      <c r="C3346" t="s">
        <v>16</v>
      </c>
      <c r="D3346" t="s">
        <v>17</v>
      </c>
      <c r="E3346" t="s">
        <v>256</v>
      </c>
      <c r="F3346" t="s">
        <v>4</v>
      </c>
      <c r="G3346">
        <v>3.0000000000000001E-5</v>
      </c>
      <c r="H3346">
        <v>630714.82999999996</v>
      </c>
      <c r="I3346">
        <v>3672209.14</v>
      </c>
      <c r="J3346">
        <v>-68.89</v>
      </c>
      <c r="K3346">
        <v>-68.89</v>
      </c>
      <c r="L3346">
        <v>0</v>
      </c>
      <c r="M3346">
        <v>18061324</v>
      </c>
      <c r="N3346" t="s">
        <v>27</v>
      </c>
      <c r="O3346">
        <v>10</v>
      </c>
      <c r="P3346">
        <v>17</v>
      </c>
      <c r="Q3346">
        <v>5963</v>
      </c>
    </row>
    <row r="3347" spans="1:17" x14ac:dyDescent="0.25">
      <c r="A3347" t="s">
        <v>375</v>
      </c>
      <c r="B3347" t="s">
        <v>354</v>
      </c>
      <c r="C3347" t="s">
        <v>16</v>
      </c>
      <c r="D3347" t="s">
        <v>17</v>
      </c>
      <c r="E3347" t="s">
        <v>256</v>
      </c>
      <c r="F3347" t="s">
        <v>6</v>
      </c>
      <c r="G3347">
        <v>3.0000000000000001E-5</v>
      </c>
      <c r="H3347">
        <v>630714.82999999996</v>
      </c>
      <c r="I3347">
        <v>3672209.14</v>
      </c>
      <c r="J3347">
        <v>-68.89</v>
      </c>
      <c r="K3347">
        <v>-68.89</v>
      </c>
      <c r="L3347">
        <v>0</v>
      </c>
      <c r="M3347">
        <v>18052206</v>
      </c>
      <c r="N3347" t="s">
        <v>27</v>
      </c>
      <c r="O3347">
        <v>10</v>
      </c>
      <c r="P3347">
        <v>17</v>
      </c>
      <c r="Q3347">
        <v>5963</v>
      </c>
    </row>
    <row r="3348" spans="1:17" x14ac:dyDescent="0.25">
      <c r="A3348" t="s">
        <v>375</v>
      </c>
      <c r="B3348" t="s">
        <v>354</v>
      </c>
      <c r="C3348" t="s">
        <v>16</v>
      </c>
      <c r="D3348" t="s">
        <v>17</v>
      </c>
      <c r="E3348" t="s">
        <v>134</v>
      </c>
      <c r="F3348" t="s">
        <v>4</v>
      </c>
      <c r="G3348">
        <v>3.0000000000000001E-5</v>
      </c>
      <c r="H3348">
        <v>630714.82999999996</v>
      </c>
      <c r="I3348">
        <v>3672209.14</v>
      </c>
      <c r="J3348">
        <v>-68.89</v>
      </c>
      <c r="K3348">
        <v>-68.89</v>
      </c>
      <c r="L3348">
        <v>0</v>
      </c>
      <c r="M3348">
        <v>18061324</v>
      </c>
      <c r="N3348" t="s">
        <v>27</v>
      </c>
      <c r="O3348">
        <v>10</v>
      </c>
      <c r="P3348">
        <v>17</v>
      </c>
      <c r="Q3348">
        <v>5963</v>
      </c>
    </row>
    <row r="3349" spans="1:17" x14ac:dyDescent="0.25">
      <c r="A3349" t="s">
        <v>375</v>
      </c>
      <c r="B3349" t="s">
        <v>354</v>
      </c>
      <c r="C3349" t="s">
        <v>16</v>
      </c>
      <c r="D3349" t="s">
        <v>17</v>
      </c>
      <c r="E3349" t="s">
        <v>134</v>
      </c>
      <c r="F3349" t="s">
        <v>6</v>
      </c>
      <c r="G3349">
        <v>3.0000000000000001E-5</v>
      </c>
      <c r="H3349">
        <v>630714.82999999996</v>
      </c>
      <c r="I3349">
        <v>3672209.14</v>
      </c>
      <c r="J3349">
        <v>-68.89</v>
      </c>
      <c r="K3349">
        <v>-68.89</v>
      </c>
      <c r="L3349">
        <v>0</v>
      </c>
      <c r="M3349">
        <v>18052206</v>
      </c>
      <c r="N3349" t="s">
        <v>27</v>
      </c>
      <c r="O3349">
        <v>10</v>
      </c>
      <c r="P3349">
        <v>17</v>
      </c>
      <c r="Q3349">
        <v>5963</v>
      </c>
    </row>
    <row r="3350" spans="1:17" x14ac:dyDescent="0.25">
      <c r="A3350" t="s">
        <v>375</v>
      </c>
      <c r="B3350" t="s">
        <v>354</v>
      </c>
      <c r="C3350" t="s">
        <v>16</v>
      </c>
      <c r="D3350" t="s">
        <v>17</v>
      </c>
      <c r="E3350" t="s">
        <v>141</v>
      </c>
      <c r="F3350" t="s">
        <v>4</v>
      </c>
      <c r="G3350">
        <v>3.0000000000000001E-5</v>
      </c>
      <c r="H3350">
        <v>630461.84</v>
      </c>
      <c r="I3350">
        <v>3672380.53</v>
      </c>
      <c r="J3350">
        <v>-69.52</v>
      </c>
      <c r="K3350">
        <v>-69.52</v>
      </c>
      <c r="L3350">
        <v>0</v>
      </c>
      <c r="M3350">
        <v>18082021</v>
      </c>
      <c r="N3350" t="s">
        <v>27</v>
      </c>
      <c r="O3350">
        <v>10</v>
      </c>
      <c r="P3350">
        <v>17</v>
      </c>
      <c r="Q3350">
        <v>5963</v>
      </c>
    </row>
    <row r="3351" spans="1:17" x14ac:dyDescent="0.25">
      <c r="A3351" t="s">
        <v>375</v>
      </c>
      <c r="B3351" t="s">
        <v>354</v>
      </c>
      <c r="C3351" t="s">
        <v>16</v>
      </c>
      <c r="D3351" t="s">
        <v>17</v>
      </c>
      <c r="E3351" t="s">
        <v>141</v>
      </c>
      <c r="F3351" t="s">
        <v>6</v>
      </c>
      <c r="G3351">
        <v>3.0000000000000001E-5</v>
      </c>
      <c r="H3351">
        <v>630423.97</v>
      </c>
      <c r="I3351">
        <v>3672375.09</v>
      </c>
      <c r="J3351">
        <v>-69.58</v>
      </c>
      <c r="K3351">
        <v>-69.58</v>
      </c>
      <c r="L3351">
        <v>0</v>
      </c>
      <c r="M3351">
        <v>18080721</v>
      </c>
      <c r="N3351" t="s">
        <v>27</v>
      </c>
      <c r="O3351">
        <v>10</v>
      </c>
      <c r="P3351">
        <v>17</v>
      </c>
      <c r="Q3351">
        <v>5963</v>
      </c>
    </row>
    <row r="3352" spans="1:17" x14ac:dyDescent="0.25">
      <c r="A3352" t="s">
        <v>375</v>
      </c>
      <c r="B3352" t="s">
        <v>354</v>
      </c>
      <c r="C3352" t="s">
        <v>16</v>
      </c>
      <c r="D3352" t="s">
        <v>17</v>
      </c>
      <c r="E3352" t="s">
        <v>142</v>
      </c>
      <c r="F3352" t="s">
        <v>4</v>
      </c>
      <c r="G3352">
        <v>3.0000000000000001E-5</v>
      </c>
      <c r="H3352">
        <v>630461.84</v>
      </c>
      <c r="I3352">
        <v>3672380.53</v>
      </c>
      <c r="J3352">
        <v>-69.52</v>
      </c>
      <c r="K3352">
        <v>-69.52</v>
      </c>
      <c r="L3352">
        <v>0</v>
      </c>
      <c r="M3352">
        <v>18082021</v>
      </c>
      <c r="N3352" t="s">
        <v>27</v>
      </c>
      <c r="O3352">
        <v>10</v>
      </c>
      <c r="P3352">
        <v>17</v>
      </c>
      <c r="Q3352">
        <v>5963</v>
      </c>
    </row>
    <row r="3353" spans="1:17" x14ac:dyDescent="0.25">
      <c r="A3353" t="s">
        <v>375</v>
      </c>
      <c r="B3353" t="s">
        <v>354</v>
      </c>
      <c r="C3353" t="s">
        <v>16</v>
      </c>
      <c r="D3353" t="s">
        <v>17</v>
      </c>
      <c r="E3353" t="s">
        <v>142</v>
      </c>
      <c r="F3353" t="s">
        <v>6</v>
      </c>
      <c r="G3353">
        <v>3.0000000000000001E-5</v>
      </c>
      <c r="H3353">
        <v>630423.97</v>
      </c>
      <c r="I3353">
        <v>3672375.09</v>
      </c>
      <c r="J3353">
        <v>-69.58</v>
      </c>
      <c r="K3353">
        <v>-69.58</v>
      </c>
      <c r="L3353">
        <v>0</v>
      </c>
      <c r="M3353">
        <v>18080721</v>
      </c>
      <c r="N3353" t="s">
        <v>27</v>
      </c>
      <c r="O3353">
        <v>10</v>
      </c>
      <c r="P3353">
        <v>17</v>
      </c>
      <c r="Q3353">
        <v>5963</v>
      </c>
    </row>
    <row r="3354" spans="1:17" x14ac:dyDescent="0.25">
      <c r="A3354" t="s">
        <v>375</v>
      </c>
      <c r="B3354" t="s">
        <v>354</v>
      </c>
      <c r="C3354" t="s">
        <v>16</v>
      </c>
      <c r="D3354" t="s">
        <v>17</v>
      </c>
      <c r="E3354" t="s">
        <v>143</v>
      </c>
      <c r="F3354" t="s">
        <v>4</v>
      </c>
      <c r="G3354">
        <v>3.0000000000000001E-5</v>
      </c>
      <c r="H3354">
        <v>630423.97</v>
      </c>
      <c r="I3354">
        <v>3672375.09</v>
      </c>
      <c r="J3354">
        <v>-69.58</v>
      </c>
      <c r="K3354">
        <v>-69.58</v>
      </c>
      <c r="L3354">
        <v>0</v>
      </c>
      <c r="M3354">
        <v>18072821</v>
      </c>
      <c r="N3354" t="s">
        <v>27</v>
      </c>
      <c r="O3354">
        <v>10</v>
      </c>
      <c r="P3354">
        <v>17</v>
      </c>
      <c r="Q3354">
        <v>5963</v>
      </c>
    </row>
    <row r="3355" spans="1:17" x14ac:dyDescent="0.25">
      <c r="A3355" t="s">
        <v>375</v>
      </c>
      <c r="B3355" t="s">
        <v>354</v>
      </c>
      <c r="C3355" t="s">
        <v>16</v>
      </c>
      <c r="D3355" t="s">
        <v>17</v>
      </c>
      <c r="E3355" t="s">
        <v>143</v>
      </c>
      <c r="F3355" t="s">
        <v>6</v>
      </c>
      <c r="G3355">
        <v>3.0000000000000001E-5</v>
      </c>
      <c r="H3355">
        <v>630423.97</v>
      </c>
      <c r="I3355">
        <v>3672375.09</v>
      </c>
      <c r="J3355">
        <v>-69.58</v>
      </c>
      <c r="K3355">
        <v>-69.58</v>
      </c>
      <c r="L3355">
        <v>0</v>
      </c>
      <c r="M3355">
        <v>18080721</v>
      </c>
      <c r="N3355" t="s">
        <v>27</v>
      </c>
      <c r="O3355">
        <v>10</v>
      </c>
      <c r="P3355">
        <v>17</v>
      </c>
      <c r="Q3355">
        <v>5963</v>
      </c>
    </row>
    <row r="3356" spans="1:17" x14ac:dyDescent="0.25">
      <c r="A3356" t="s">
        <v>375</v>
      </c>
      <c r="B3356" t="s">
        <v>354</v>
      </c>
      <c r="C3356" t="s">
        <v>16</v>
      </c>
      <c r="D3356" t="s">
        <v>17</v>
      </c>
      <c r="E3356" t="s">
        <v>135</v>
      </c>
      <c r="F3356" t="s">
        <v>4</v>
      </c>
      <c r="G3356">
        <v>2.0000000000000002E-5</v>
      </c>
      <c r="H3356">
        <v>630423.97</v>
      </c>
      <c r="I3356">
        <v>3672375.09</v>
      </c>
      <c r="J3356">
        <v>-69.58</v>
      </c>
      <c r="K3356">
        <v>-69.58</v>
      </c>
      <c r="L3356">
        <v>0</v>
      </c>
      <c r="M3356">
        <v>18072821</v>
      </c>
      <c r="N3356" t="s">
        <v>27</v>
      </c>
      <c r="O3356">
        <v>10</v>
      </c>
      <c r="P3356">
        <v>17</v>
      </c>
      <c r="Q3356">
        <v>5963</v>
      </c>
    </row>
    <row r="3357" spans="1:17" x14ac:dyDescent="0.25">
      <c r="A3357" t="s">
        <v>375</v>
      </c>
      <c r="B3357" t="s">
        <v>354</v>
      </c>
      <c r="C3357" t="s">
        <v>16</v>
      </c>
      <c r="D3357" t="s">
        <v>17</v>
      </c>
      <c r="E3357" t="s">
        <v>135</v>
      </c>
      <c r="F3357" t="s">
        <v>6</v>
      </c>
      <c r="G3357">
        <v>2.0000000000000002E-5</v>
      </c>
      <c r="H3357">
        <v>630399.73</v>
      </c>
      <c r="I3357">
        <v>3672375.09</v>
      </c>
      <c r="J3357">
        <v>-69.62</v>
      </c>
      <c r="K3357">
        <v>-69.62</v>
      </c>
      <c r="L3357">
        <v>0</v>
      </c>
      <c r="M3357">
        <v>18080803</v>
      </c>
      <c r="N3357" t="s">
        <v>27</v>
      </c>
      <c r="O3357">
        <v>10</v>
      </c>
      <c r="P3357">
        <v>17</v>
      </c>
      <c r="Q3357">
        <v>5963</v>
      </c>
    </row>
    <row r="3358" spans="1:17" x14ac:dyDescent="0.25">
      <c r="A3358" t="s">
        <v>375</v>
      </c>
      <c r="B3358" t="s">
        <v>354</v>
      </c>
      <c r="C3358" t="s">
        <v>16</v>
      </c>
      <c r="D3358" t="s">
        <v>17</v>
      </c>
      <c r="E3358" t="s">
        <v>136</v>
      </c>
      <c r="F3358" t="s">
        <v>4</v>
      </c>
      <c r="G3358">
        <v>2.0000000000000002E-5</v>
      </c>
      <c r="H3358">
        <v>630423.97</v>
      </c>
      <c r="I3358">
        <v>3672375.09</v>
      </c>
      <c r="J3358">
        <v>-69.58</v>
      </c>
      <c r="K3358">
        <v>-69.58</v>
      </c>
      <c r="L3358">
        <v>0</v>
      </c>
      <c r="M3358">
        <v>18072821</v>
      </c>
      <c r="N3358" t="s">
        <v>27</v>
      </c>
      <c r="O3358">
        <v>10</v>
      </c>
      <c r="P3358">
        <v>17</v>
      </c>
      <c r="Q3358">
        <v>5963</v>
      </c>
    </row>
    <row r="3359" spans="1:17" x14ac:dyDescent="0.25">
      <c r="A3359" t="s">
        <v>375</v>
      </c>
      <c r="B3359" t="s">
        <v>354</v>
      </c>
      <c r="C3359" t="s">
        <v>16</v>
      </c>
      <c r="D3359" t="s">
        <v>17</v>
      </c>
      <c r="E3359" t="s">
        <v>136</v>
      </c>
      <c r="F3359" t="s">
        <v>6</v>
      </c>
      <c r="G3359">
        <v>2.0000000000000002E-5</v>
      </c>
      <c r="H3359">
        <v>630399.73</v>
      </c>
      <c r="I3359">
        <v>3672375.09</v>
      </c>
      <c r="J3359">
        <v>-69.62</v>
      </c>
      <c r="K3359">
        <v>-69.62</v>
      </c>
      <c r="L3359">
        <v>0</v>
      </c>
      <c r="M3359">
        <v>18080803</v>
      </c>
      <c r="N3359" t="s">
        <v>27</v>
      </c>
      <c r="O3359">
        <v>10</v>
      </c>
      <c r="P3359">
        <v>17</v>
      </c>
      <c r="Q3359">
        <v>5963</v>
      </c>
    </row>
    <row r="3360" spans="1:17" x14ac:dyDescent="0.25">
      <c r="A3360" t="s">
        <v>375</v>
      </c>
      <c r="B3360" t="s">
        <v>354</v>
      </c>
      <c r="C3360" t="s">
        <v>16</v>
      </c>
      <c r="D3360" t="s">
        <v>17</v>
      </c>
      <c r="E3360" t="s">
        <v>137</v>
      </c>
      <c r="F3360" t="s">
        <v>4</v>
      </c>
      <c r="G3360">
        <v>2.0000000000000002E-5</v>
      </c>
      <c r="H3360">
        <v>630423.97</v>
      </c>
      <c r="I3360">
        <v>3672375.09</v>
      </c>
      <c r="J3360">
        <v>-69.58</v>
      </c>
      <c r="K3360">
        <v>-69.58</v>
      </c>
      <c r="L3360">
        <v>0</v>
      </c>
      <c r="M3360">
        <v>18072821</v>
      </c>
      <c r="N3360" t="s">
        <v>27</v>
      </c>
      <c r="O3360">
        <v>10</v>
      </c>
      <c r="P3360">
        <v>17</v>
      </c>
      <c r="Q3360">
        <v>5963</v>
      </c>
    </row>
    <row r="3361" spans="1:17" x14ac:dyDescent="0.25">
      <c r="A3361" t="s">
        <v>375</v>
      </c>
      <c r="B3361" t="s">
        <v>354</v>
      </c>
      <c r="C3361" t="s">
        <v>16</v>
      </c>
      <c r="D3361" t="s">
        <v>17</v>
      </c>
      <c r="E3361" t="s">
        <v>137</v>
      </c>
      <c r="F3361" t="s">
        <v>6</v>
      </c>
      <c r="G3361">
        <v>2.0000000000000002E-5</v>
      </c>
      <c r="H3361">
        <v>630399.73</v>
      </c>
      <c r="I3361">
        <v>3672375.09</v>
      </c>
      <c r="J3361">
        <v>-69.62</v>
      </c>
      <c r="K3361">
        <v>-69.62</v>
      </c>
      <c r="L3361">
        <v>0</v>
      </c>
      <c r="M3361">
        <v>18080803</v>
      </c>
      <c r="N3361" t="s">
        <v>27</v>
      </c>
      <c r="O3361">
        <v>10</v>
      </c>
      <c r="P3361">
        <v>17</v>
      </c>
      <c r="Q3361">
        <v>5963</v>
      </c>
    </row>
    <row r="3362" spans="1:17" x14ac:dyDescent="0.25">
      <c r="A3362" t="s">
        <v>375</v>
      </c>
      <c r="B3362" t="s">
        <v>354</v>
      </c>
      <c r="C3362" t="s">
        <v>16</v>
      </c>
      <c r="D3362" t="s">
        <v>17</v>
      </c>
      <c r="E3362" t="s">
        <v>138</v>
      </c>
      <c r="F3362" t="s">
        <v>4</v>
      </c>
      <c r="G3362">
        <v>2.0000000000000002E-5</v>
      </c>
      <c r="H3362">
        <v>630448.19999999995</v>
      </c>
      <c r="I3362">
        <v>3672375.09</v>
      </c>
      <c r="J3362">
        <v>-69.53</v>
      </c>
      <c r="K3362">
        <v>-69.53</v>
      </c>
      <c r="L3362">
        <v>0</v>
      </c>
      <c r="M3362">
        <v>18082021</v>
      </c>
      <c r="N3362" t="s">
        <v>27</v>
      </c>
      <c r="O3362">
        <v>10</v>
      </c>
      <c r="P3362">
        <v>17</v>
      </c>
      <c r="Q3362">
        <v>5963</v>
      </c>
    </row>
    <row r="3363" spans="1:17" x14ac:dyDescent="0.25">
      <c r="A3363" t="s">
        <v>375</v>
      </c>
      <c r="B3363" t="s">
        <v>354</v>
      </c>
      <c r="C3363" t="s">
        <v>16</v>
      </c>
      <c r="D3363" t="s">
        <v>17</v>
      </c>
      <c r="E3363" t="s">
        <v>138</v>
      </c>
      <c r="F3363" t="s">
        <v>6</v>
      </c>
      <c r="G3363">
        <v>2.0000000000000002E-5</v>
      </c>
      <c r="H3363">
        <v>630448.19999999995</v>
      </c>
      <c r="I3363">
        <v>3672375.09</v>
      </c>
      <c r="J3363">
        <v>-69.53</v>
      </c>
      <c r="K3363">
        <v>-69.53</v>
      </c>
      <c r="L3363">
        <v>0</v>
      </c>
      <c r="M3363">
        <v>18061524</v>
      </c>
      <c r="N3363" t="s">
        <v>27</v>
      </c>
      <c r="O3363">
        <v>10</v>
      </c>
      <c r="P3363">
        <v>17</v>
      </c>
      <c r="Q3363">
        <v>5963</v>
      </c>
    </row>
    <row r="3364" spans="1:17" x14ac:dyDescent="0.25">
      <c r="A3364" t="s">
        <v>375</v>
      </c>
      <c r="B3364" t="s">
        <v>354</v>
      </c>
      <c r="C3364" t="s">
        <v>16</v>
      </c>
      <c r="D3364" t="s">
        <v>17</v>
      </c>
      <c r="E3364" t="s">
        <v>139</v>
      </c>
      <c r="F3364" t="s">
        <v>4</v>
      </c>
      <c r="G3364">
        <v>2.0000000000000002E-5</v>
      </c>
      <c r="H3364">
        <v>630448.19999999995</v>
      </c>
      <c r="I3364">
        <v>3672375.09</v>
      </c>
      <c r="J3364">
        <v>-69.53</v>
      </c>
      <c r="K3364">
        <v>-69.53</v>
      </c>
      <c r="L3364">
        <v>0</v>
      </c>
      <c r="M3364">
        <v>18082021</v>
      </c>
      <c r="N3364" t="s">
        <v>27</v>
      </c>
      <c r="O3364">
        <v>10</v>
      </c>
      <c r="P3364">
        <v>17</v>
      </c>
      <c r="Q3364">
        <v>5963</v>
      </c>
    </row>
    <row r="3365" spans="1:17" x14ac:dyDescent="0.25">
      <c r="A3365" t="s">
        <v>375</v>
      </c>
      <c r="B3365" t="s">
        <v>354</v>
      </c>
      <c r="C3365" t="s">
        <v>16</v>
      </c>
      <c r="D3365" t="s">
        <v>17</v>
      </c>
      <c r="E3365" t="s">
        <v>139</v>
      </c>
      <c r="F3365" t="s">
        <v>6</v>
      </c>
      <c r="G3365">
        <v>2.0000000000000002E-5</v>
      </c>
      <c r="H3365">
        <v>630399.73</v>
      </c>
      <c r="I3365">
        <v>3672375.09</v>
      </c>
      <c r="J3365">
        <v>-69.62</v>
      </c>
      <c r="K3365">
        <v>-69.62</v>
      </c>
      <c r="L3365">
        <v>0</v>
      </c>
      <c r="M3365">
        <v>18072821</v>
      </c>
      <c r="N3365" t="s">
        <v>27</v>
      </c>
      <c r="O3365">
        <v>10</v>
      </c>
      <c r="P3365">
        <v>17</v>
      </c>
      <c r="Q3365">
        <v>5963</v>
      </c>
    </row>
    <row r="3366" spans="1:17" x14ac:dyDescent="0.25">
      <c r="A3366" t="s">
        <v>375</v>
      </c>
      <c r="B3366" t="s">
        <v>354</v>
      </c>
      <c r="C3366" t="s">
        <v>16</v>
      </c>
      <c r="D3366" t="s">
        <v>17</v>
      </c>
      <c r="E3366" t="s">
        <v>140</v>
      </c>
      <c r="F3366" t="s">
        <v>4</v>
      </c>
      <c r="G3366">
        <v>2.0000000000000002E-5</v>
      </c>
      <c r="H3366">
        <v>630399.73</v>
      </c>
      <c r="I3366">
        <v>3672375.09</v>
      </c>
      <c r="J3366">
        <v>-69.62</v>
      </c>
      <c r="K3366">
        <v>-69.62</v>
      </c>
      <c r="L3366">
        <v>0</v>
      </c>
      <c r="M3366">
        <v>18080721</v>
      </c>
      <c r="N3366" t="s">
        <v>27</v>
      </c>
      <c r="O3366">
        <v>10</v>
      </c>
      <c r="P3366">
        <v>17</v>
      </c>
      <c r="Q3366">
        <v>5963</v>
      </c>
    </row>
    <row r="3367" spans="1:17" x14ac:dyDescent="0.25">
      <c r="A3367" t="s">
        <v>375</v>
      </c>
      <c r="B3367" t="s">
        <v>354</v>
      </c>
      <c r="C3367" t="s">
        <v>16</v>
      </c>
      <c r="D3367" t="s">
        <v>17</v>
      </c>
      <c r="E3367" t="s">
        <v>140</v>
      </c>
      <c r="F3367" t="s">
        <v>6</v>
      </c>
      <c r="G3367">
        <v>2.0000000000000002E-5</v>
      </c>
      <c r="H3367">
        <v>630399.73</v>
      </c>
      <c r="I3367">
        <v>3672375.09</v>
      </c>
      <c r="J3367">
        <v>-69.62</v>
      </c>
      <c r="K3367">
        <v>-69.62</v>
      </c>
      <c r="L3367">
        <v>0</v>
      </c>
      <c r="M3367">
        <v>18072821</v>
      </c>
      <c r="N3367" t="s">
        <v>27</v>
      </c>
      <c r="O3367">
        <v>10</v>
      </c>
      <c r="P3367">
        <v>17</v>
      </c>
      <c r="Q3367">
        <v>5963</v>
      </c>
    </row>
    <row r="3368" spans="1:17" x14ac:dyDescent="0.25">
      <c r="A3368" t="s">
        <v>375</v>
      </c>
      <c r="B3368" t="s">
        <v>355</v>
      </c>
      <c r="C3368" t="s">
        <v>16</v>
      </c>
      <c r="D3368" t="s">
        <v>14</v>
      </c>
      <c r="E3368" t="s">
        <v>3</v>
      </c>
      <c r="F3368" t="s">
        <v>4</v>
      </c>
      <c r="G3368">
        <v>2.0000000000000002E-5</v>
      </c>
      <c r="H3368">
        <v>630399.73</v>
      </c>
      <c r="I3368">
        <v>3672375.09</v>
      </c>
      <c r="J3368">
        <v>-69.62</v>
      </c>
      <c r="K3368">
        <v>-69.62</v>
      </c>
      <c r="L3368">
        <v>0</v>
      </c>
      <c r="M3368">
        <v>18072824</v>
      </c>
      <c r="N3368" t="s">
        <v>27</v>
      </c>
      <c r="O3368">
        <v>10</v>
      </c>
      <c r="P3368">
        <v>17</v>
      </c>
      <c r="Q3368">
        <v>5963</v>
      </c>
    </row>
    <row r="3369" spans="1:17" x14ac:dyDescent="0.25">
      <c r="A3369" t="s">
        <v>375</v>
      </c>
      <c r="B3369" t="s">
        <v>355</v>
      </c>
      <c r="C3369" t="s">
        <v>16</v>
      </c>
      <c r="D3369" t="s">
        <v>14</v>
      </c>
      <c r="E3369" t="s">
        <v>3</v>
      </c>
      <c r="F3369" t="s">
        <v>6</v>
      </c>
      <c r="G3369">
        <v>2.0000000000000002E-5</v>
      </c>
      <c r="H3369">
        <v>630399.73</v>
      </c>
      <c r="I3369">
        <v>3672375.09</v>
      </c>
      <c r="J3369">
        <v>-69.62</v>
      </c>
      <c r="K3369">
        <v>-69.62</v>
      </c>
      <c r="L3369">
        <v>0</v>
      </c>
      <c r="M3369">
        <v>18062324</v>
      </c>
      <c r="N3369" t="s">
        <v>27</v>
      </c>
      <c r="O3369">
        <v>10</v>
      </c>
      <c r="P3369">
        <v>17</v>
      </c>
      <c r="Q3369">
        <v>5963</v>
      </c>
    </row>
    <row r="3370" spans="1:17" x14ac:dyDescent="0.25">
      <c r="A3370" t="s">
        <v>375</v>
      </c>
      <c r="B3370" t="s">
        <v>355</v>
      </c>
      <c r="C3370" t="s">
        <v>16</v>
      </c>
      <c r="D3370" t="s">
        <v>14</v>
      </c>
      <c r="E3370" t="s">
        <v>255</v>
      </c>
      <c r="F3370" t="s">
        <v>4</v>
      </c>
      <c r="G3370">
        <v>2.0000000000000002E-5</v>
      </c>
      <c r="H3370">
        <v>630399.73</v>
      </c>
      <c r="I3370">
        <v>3672375.09</v>
      </c>
      <c r="J3370">
        <v>-69.62</v>
      </c>
      <c r="K3370">
        <v>-69.62</v>
      </c>
      <c r="L3370">
        <v>0</v>
      </c>
      <c r="M3370">
        <v>18072824</v>
      </c>
      <c r="N3370" t="s">
        <v>27</v>
      </c>
      <c r="O3370">
        <v>10</v>
      </c>
      <c r="P3370">
        <v>17</v>
      </c>
      <c r="Q3370">
        <v>5963</v>
      </c>
    </row>
    <row r="3371" spans="1:17" x14ac:dyDescent="0.25">
      <c r="A3371" t="s">
        <v>375</v>
      </c>
      <c r="B3371" t="s">
        <v>355</v>
      </c>
      <c r="C3371" t="s">
        <v>16</v>
      </c>
      <c r="D3371" t="s">
        <v>14</v>
      </c>
      <c r="E3371" t="s">
        <v>255</v>
      </c>
      <c r="F3371" t="s">
        <v>6</v>
      </c>
      <c r="G3371">
        <v>2.0000000000000002E-5</v>
      </c>
      <c r="H3371">
        <v>630399.73</v>
      </c>
      <c r="I3371">
        <v>3672375.09</v>
      </c>
      <c r="J3371">
        <v>-69.62</v>
      </c>
      <c r="K3371">
        <v>-69.62</v>
      </c>
      <c r="L3371">
        <v>0</v>
      </c>
      <c r="M3371">
        <v>18062324</v>
      </c>
      <c r="N3371" t="s">
        <v>27</v>
      </c>
      <c r="O3371">
        <v>10</v>
      </c>
      <c r="P3371">
        <v>17</v>
      </c>
      <c r="Q3371">
        <v>5963</v>
      </c>
    </row>
    <row r="3372" spans="1:17" x14ac:dyDescent="0.25">
      <c r="A3372" t="s">
        <v>375</v>
      </c>
      <c r="B3372" t="s">
        <v>355</v>
      </c>
      <c r="C3372" t="s">
        <v>16</v>
      </c>
      <c r="D3372" t="s">
        <v>14</v>
      </c>
      <c r="E3372" t="s">
        <v>7</v>
      </c>
      <c r="F3372" t="s">
        <v>4</v>
      </c>
      <c r="G3372">
        <v>2.0000000000000002E-5</v>
      </c>
      <c r="H3372">
        <v>630399.73</v>
      </c>
      <c r="I3372">
        <v>3672375.09</v>
      </c>
      <c r="J3372">
        <v>-69.62</v>
      </c>
      <c r="K3372">
        <v>-69.62</v>
      </c>
      <c r="L3372">
        <v>0</v>
      </c>
      <c r="M3372">
        <v>18072824</v>
      </c>
      <c r="N3372" t="s">
        <v>27</v>
      </c>
      <c r="O3372">
        <v>10</v>
      </c>
      <c r="P3372">
        <v>17</v>
      </c>
      <c r="Q3372">
        <v>5963</v>
      </c>
    </row>
    <row r="3373" spans="1:17" x14ac:dyDescent="0.25">
      <c r="A3373" t="s">
        <v>375</v>
      </c>
      <c r="B3373" t="s">
        <v>355</v>
      </c>
      <c r="C3373" t="s">
        <v>16</v>
      </c>
      <c r="D3373" t="s">
        <v>14</v>
      </c>
      <c r="E3373" t="s">
        <v>7</v>
      </c>
      <c r="F3373" t="s">
        <v>6</v>
      </c>
      <c r="G3373">
        <v>2.0000000000000002E-5</v>
      </c>
      <c r="H3373">
        <v>630399.73</v>
      </c>
      <c r="I3373">
        <v>3672375.09</v>
      </c>
      <c r="J3373">
        <v>-69.62</v>
      </c>
      <c r="K3373">
        <v>-69.62</v>
      </c>
      <c r="L3373">
        <v>0</v>
      </c>
      <c r="M3373">
        <v>18062324</v>
      </c>
      <c r="N3373" t="s">
        <v>27</v>
      </c>
      <c r="O3373">
        <v>10</v>
      </c>
      <c r="P3373">
        <v>17</v>
      </c>
      <c r="Q3373">
        <v>5963</v>
      </c>
    </row>
    <row r="3374" spans="1:17" x14ac:dyDescent="0.25">
      <c r="A3374" t="s">
        <v>375</v>
      </c>
      <c r="B3374" t="s">
        <v>355</v>
      </c>
      <c r="C3374" t="s">
        <v>16</v>
      </c>
      <c r="D3374" t="s">
        <v>14</v>
      </c>
      <c r="E3374" t="s">
        <v>252</v>
      </c>
      <c r="F3374" t="s">
        <v>4</v>
      </c>
      <c r="G3374">
        <v>1.0000000000000001E-5</v>
      </c>
      <c r="H3374">
        <v>630423.97</v>
      </c>
      <c r="I3374">
        <v>3672375.09</v>
      </c>
      <c r="J3374">
        <v>-69.58</v>
      </c>
      <c r="K3374">
        <v>-69.58</v>
      </c>
      <c r="L3374">
        <v>0</v>
      </c>
      <c r="M3374">
        <v>18072824</v>
      </c>
      <c r="N3374" t="s">
        <v>27</v>
      </c>
      <c r="O3374">
        <v>10</v>
      </c>
      <c r="P3374">
        <v>17</v>
      </c>
      <c r="Q3374">
        <v>5963</v>
      </c>
    </row>
    <row r="3375" spans="1:17" x14ac:dyDescent="0.25">
      <c r="A3375" t="s">
        <v>375</v>
      </c>
      <c r="B3375" t="s">
        <v>355</v>
      </c>
      <c r="C3375" t="s">
        <v>16</v>
      </c>
      <c r="D3375" t="s">
        <v>14</v>
      </c>
      <c r="E3375" t="s">
        <v>252</v>
      </c>
      <c r="F3375" t="s">
        <v>6</v>
      </c>
      <c r="G3375">
        <v>1.0000000000000001E-5</v>
      </c>
      <c r="H3375">
        <v>630423.97</v>
      </c>
      <c r="I3375">
        <v>3672375.09</v>
      </c>
      <c r="J3375">
        <v>-69.58</v>
      </c>
      <c r="K3375">
        <v>-69.58</v>
      </c>
      <c r="L3375">
        <v>0</v>
      </c>
      <c r="M3375">
        <v>18062324</v>
      </c>
      <c r="N3375" t="s">
        <v>27</v>
      </c>
      <c r="O3375">
        <v>10</v>
      </c>
      <c r="P3375">
        <v>17</v>
      </c>
      <c r="Q3375">
        <v>5963</v>
      </c>
    </row>
    <row r="3376" spans="1:17" x14ac:dyDescent="0.25">
      <c r="A3376" t="s">
        <v>375</v>
      </c>
      <c r="B3376" t="s">
        <v>355</v>
      </c>
      <c r="C3376" t="s">
        <v>16</v>
      </c>
      <c r="D3376" t="s">
        <v>14</v>
      </c>
      <c r="E3376" t="s">
        <v>253</v>
      </c>
      <c r="F3376" t="s">
        <v>4</v>
      </c>
      <c r="G3376">
        <v>1.0000000000000001E-5</v>
      </c>
      <c r="H3376">
        <v>630399.73</v>
      </c>
      <c r="I3376">
        <v>3672375.09</v>
      </c>
      <c r="J3376">
        <v>-69.62</v>
      </c>
      <c r="K3376">
        <v>-69.62</v>
      </c>
      <c r="L3376">
        <v>0</v>
      </c>
      <c r="M3376">
        <v>18072824</v>
      </c>
      <c r="N3376" t="s">
        <v>27</v>
      </c>
      <c r="O3376">
        <v>10</v>
      </c>
      <c r="P3376">
        <v>17</v>
      </c>
      <c r="Q3376">
        <v>5963</v>
      </c>
    </row>
    <row r="3377" spans="1:17" x14ac:dyDescent="0.25">
      <c r="A3377" t="s">
        <v>375</v>
      </c>
      <c r="B3377" t="s">
        <v>355</v>
      </c>
      <c r="C3377" t="s">
        <v>16</v>
      </c>
      <c r="D3377" t="s">
        <v>14</v>
      </c>
      <c r="E3377" t="s">
        <v>253</v>
      </c>
      <c r="F3377" t="s">
        <v>6</v>
      </c>
      <c r="G3377">
        <v>1.0000000000000001E-5</v>
      </c>
      <c r="H3377">
        <v>630399.73</v>
      </c>
      <c r="I3377">
        <v>3672375.09</v>
      </c>
      <c r="J3377">
        <v>-69.62</v>
      </c>
      <c r="K3377">
        <v>-69.62</v>
      </c>
      <c r="L3377">
        <v>0</v>
      </c>
      <c r="M3377">
        <v>18080724</v>
      </c>
      <c r="N3377" t="s">
        <v>27</v>
      </c>
      <c r="O3377">
        <v>10</v>
      </c>
      <c r="P3377">
        <v>17</v>
      </c>
      <c r="Q3377">
        <v>5963</v>
      </c>
    </row>
    <row r="3378" spans="1:17" x14ac:dyDescent="0.25">
      <c r="A3378" t="s">
        <v>375</v>
      </c>
      <c r="B3378" t="s">
        <v>355</v>
      </c>
      <c r="C3378" t="s">
        <v>16</v>
      </c>
      <c r="D3378" t="s">
        <v>14</v>
      </c>
      <c r="E3378" t="s">
        <v>254</v>
      </c>
      <c r="F3378" t="s">
        <v>4</v>
      </c>
      <c r="G3378">
        <v>1.0000000000000001E-5</v>
      </c>
      <c r="H3378">
        <v>630399.73</v>
      </c>
      <c r="I3378">
        <v>3672375.09</v>
      </c>
      <c r="J3378">
        <v>-69.62</v>
      </c>
      <c r="K3378">
        <v>-69.62</v>
      </c>
      <c r="L3378">
        <v>0</v>
      </c>
      <c r="M3378">
        <v>18072824</v>
      </c>
      <c r="N3378" t="s">
        <v>27</v>
      </c>
      <c r="O3378">
        <v>10</v>
      </c>
      <c r="P3378">
        <v>17</v>
      </c>
      <c r="Q3378">
        <v>5963</v>
      </c>
    </row>
    <row r="3379" spans="1:17" x14ac:dyDescent="0.25">
      <c r="A3379" t="s">
        <v>375</v>
      </c>
      <c r="B3379" t="s">
        <v>355</v>
      </c>
      <c r="C3379" t="s">
        <v>16</v>
      </c>
      <c r="D3379" t="s">
        <v>14</v>
      </c>
      <c r="E3379" t="s">
        <v>254</v>
      </c>
      <c r="F3379" t="s">
        <v>6</v>
      </c>
      <c r="G3379">
        <v>1.0000000000000001E-5</v>
      </c>
      <c r="H3379">
        <v>630399.73</v>
      </c>
      <c r="I3379">
        <v>3672375.09</v>
      </c>
      <c r="J3379">
        <v>-69.62</v>
      </c>
      <c r="K3379">
        <v>-69.62</v>
      </c>
      <c r="L3379">
        <v>0</v>
      </c>
      <c r="M3379">
        <v>18062324</v>
      </c>
      <c r="N3379" t="s">
        <v>27</v>
      </c>
      <c r="O3379">
        <v>10</v>
      </c>
      <c r="P3379">
        <v>17</v>
      </c>
      <c r="Q3379">
        <v>5963</v>
      </c>
    </row>
    <row r="3380" spans="1:17" x14ac:dyDescent="0.25">
      <c r="A3380" t="s">
        <v>375</v>
      </c>
      <c r="B3380" t="s">
        <v>355</v>
      </c>
      <c r="C3380" t="s">
        <v>16</v>
      </c>
      <c r="D3380" t="s">
        <v>14</v>
      </c>
      <c r="E3380" t="s">
        <v>256</v>
      </c>
      <c r="F3380" t="s">
        <v>4</v>
      </c>
      <c r="G3380">
        <v>0</v>
      </c>
      <c r="H3380">
        <v>630714.82999999996</v>
      </c>
      <c r="I3380">
        <v>3672232.85</v>
      </c>
      <c r="J3380">
        <v>-68.91</v>
      </c>
      <c r="K3380">
        <v>-68.91</v>
      </c>
      <c r="L3380">
        <v>0</v>
      </c>
      <c r="M3380">
        <v>18050224</v>
      </c>
      <c r="N3380" t="s">
        <v>27</v>
      </c>
      <c r="O3380">
        <v>10</v>
      </c>
      <c r="P3380">
        <v>17</v>
      </c>
      <c r="Q3380">
        <v>5963</v>
      </c>
    </row>
    <row r="3381" spans="1:17" x14ac:dyDescent="0.25">
      <c r="A3381" t="s">
        <v>375</v>
      </c>
      <c r="B3381" t="s">
        <v>355</v>
      </c>
      <c r="C3381" t="s">
        <v>16</v>
      </c>
      <c r="D3381" t="s">
        <v>14</v>
      </c>
      <c r="E3381" t="s">
        <v>256</v>
      </c>
      <c r="F3381" t="s">
        <v>6</v>
      </c>
      <c r="G3381">
        <v>0</v>
      </c>
      <c r="H3381">
        <v>630714.82999999996</v>
      </c>
      <c r="I3381">
        <v>3672209.14</v>
      </c>
      <c r="J3381">
        <v>-68.89</v>
      </c>
      <c r="K3381">
        <v>-68.89</v>
      </c>
      <c r="L3381">
        <v>0</v>
      </c>
      <c r="M3381">
        <v>18043024</v>
      </c>
      <c r="N3381" t="s">
        <v>27</v>
      </c>
      <c r="O3381">
        <v>10</v>
      </c>
      <c r="P3381">
        <v>17</v>
      </c>
      <c r="Q3381">
        <v>5963</v>
      </c>
    </row>
    <row r="3382" spans="1:17" x14ac:dyDescent="0.25">
      <c r="A3382" t="s">
        <v>375</v>
      </c>
      <c r="B3382" t="s">
        <v>355</v>
      </c>
      <c r="C3382" t="s">
        <v>16</v>
      </c>
      <c r="D3382" t="s">
        <v>14</v>
      </c>
      <c r="E3382" t="s">
        <v>134</v>
      </c>
      <c r="F3382" t="s">
        <v>4</v>
      </c>
      <c r="G3382">
        <v>0</v>
      </c>
      <c r="H3382">
        <v>630714.82999999996</v>
      </c>
      <c r="I3382">
        <v>3672232.85</v>
      </c>
      <c r="J3382">
        <v>-68.91</v>
      </c>
      <c r="K3382">
        <v>-68.91</v>
      </c>
      <c r="L3382">
        <v>0</v>
      </c>
      <c r="M3382">
        <v>18050224</v>
      </c>
      <c r="N3382" t="s">
        <v>27</v>
      </c>
      <c r="O3382">
        <v>10</v>
      </c>
      <c r="P3382">
        <v>17</v>
      </c>
      <c r="Q3382">
        <v>5963</v>
      </c>
    </row>
    <row r="3383" spans="1:17" x14ac:dyDescent="0.25">
      <c r="A3383" t="s">
        <v>375</v>
      </c>
      <c r="B3383" t="s">
        <v>355</v>
      </c>
      <c r="C3383" t="s">
        <v>16</v>
      </c>
      <c r="D3383" t="s">
        <v>14</v>
      </c>
      <c r="E3383" t="s">
        <v>134</v>
      </c>
      <c r="F3383" t="s">
        <v>6</v>
      </c>
      <c r="G3383">
        <v>0</v>
      </c>
      <c r="H3383">
        <v>630714.82999999996</v>
      </c>
      <c r="I3383">
        <v>3672209.14</v>
      </c>
      <c r="J3383">
        <v>-68.89</v>
      </c>
      <c r="K3383">
        <v>-68.89</v>
      </c>
      <c r="L3383">
        <v>0</v>
      </c>
      <c r="M3383">
        <v>18043024</v>
      </c>
      <c r="N3383" t="s">
        <v>27</v>
      </c>
      <c r="O3383">
        <v>10</v>
      </c>
      <c r="P3383">
        <v>17</v>
      </c>
      <c r="Q3383">
        <v>5963</v>
      </c>
    </row>
    <row r="3384" spans="1:17" x14ac:dyDescent="0.25">
      <c r="A3384" t="s">
        <v>375</v>
      </c>
      <c r="B3384" t="s">
        <v>355</v>
      </c>
      <c r="C3384" t="s">
        <v>16</v>
      </c>
      <c r="D3384" t="s">
        <v>14</v>
      </c>
      <c r="E3384" t="s">
        <v>141</v>
      </c>
      <c r="F3384" t="s">
        <v>4</v>
      </c>
      <c r="G3384">
        <v>0</v>
      </c>
      <c r="H3384">
        <v>630423.97</v>
      </c>
      <c r="I3384">
        <v>3672375.09</v>
      </c>
      <c r="J3384">
        <v>-69.58</v>
      </c>
      <c r="K3384">
        <v>-69.58</v>
      </c>
      <c r="L3384">
        <v>0</v>
      </c>
      <c r="M3384">
        <v>18062324</v>
      </c>
      <c r="N3384" t="s">
        <v>27</v>
      </c>
      <c r="O3384">
        <v>10</v>
      </c>
      <c r="P3384">
        <v>17</v>
      </c>
      <c r="Q3384">
        <v>5963</v>
      </c>
    </row>
    <row r="3385" spans="1:17" x14ac:dyDescent="0.25">
      <c r="A3385" t="s">
        <v>375</v>
      </c>
      <c r="B3385" t="s">
        <v>355</v>
      </c>
      <c r="C3385" t="s">
        <v>16</v>
      </c>
      <c r="D3385" t="s">
        <v>14</v>
      </c>
      <c r="E3385" t="s">
        <v>141</v>
      </c>
      <c r="F3385" t="s">
        <v>6</v>
      </c>
      <c r="G3385">
        <v>0</v>
      </c>
      <c r="H3385">
        <v>630423.97</v>
      </c>
      <c r="I3385">
        <v>3672375.09</v>
      </c>
      <c r="J3385">
        <v>-69.58</v>
      </c>
      <c r="K3385">
        <v>-69.58</v>
      </c>
      <c r="L3385">
        <v>0</v>
      </c>
      <c r="M3385">
        <v>18072824</v>
      </c>
      <c r="N3385" t="s">
        <v>27</v>
      </c>
      <c r="O3385">
        <v>10</v>
      </c>
      <c r="P3385">
        <v>17</v>
      </c>
      <c r="Q3385">
        <v>5963</v>
      </c>
    </row>
    <row r="3386" spans="1:17" x14ac:dyDescent="0.25">
      <c r="A3386" t="s">
        <v>375</v>
      </c>
      <c r="B3386" t="s">
        <v>355</v>
      </c>
      <c r="C3386" t="s">
        <v>16</v>
      </c>
      <c r="D3386" t="s">
        <v>14</v>
      </c>
      <c r="E3386" t="s">
        <v>142</v>
      </c>
      <c r="F3386" t="s">
        <v>4</v>
      </c>
      <c r="G3386">
        <v>0</v>
      </c>
      <c r="H3386">
        <v>630423.97</v>
      </c>
      <c r="I3386">
        <v>3672375.09</v>
      </c>
      <c r="J3386">
        <v>-69.58</v>
      </c>
      <c r="K3386">
        <v>-69.58</v>
      </c>
      <c r="L3386">
        <v>0</v>
      </c>
      <c r="M3386">
        <v>18072824</v>
      </c>
      <c r="N3386" t="s">
        <v>27</v>
      </c>
      <c r="O3386">
        <v>10</v>
      </c>
      <c r="P3386">
        <v>17</v>
      </c>
      <c r="Q3386">
        <v>5963</v>
      </c>
    </row>
    <row r="3387" spans="1:17" x14ac:dyDescent="0.25">
      <c r="A3387" t="s">
        <v>375</v>
      </c>
      <c r="B3387" t="s">
        <v>355</v>
      </c>
      <c r="C3387" t="s">
        <v>16</v>
      </c>
      <c r="D3387" t="s">
        <v>14</v>
      </c>
      <c r="E3387" t="s">
        <v>142</v>
      </c>
      <c r="F3387" t="s">
        <v>6</v>
      </c>
      <c r="G3387">
        <v>0</v>
      </c>
      <c r="H3387">
        <v>630423.97</v>
      </c>
      <c r="I3387">
        <v>3672375.09</v>
      </c>
      <c r="J3387">
        <v>-69.58</v>
      </c>
      <c r="K3387">
        <v>-69.58</v>
      </c>
      <c r="L3387">
        <v>0</v>
      </c>
      <c r="M3387">
        <v>18062324</v>
      </c>
      <c r="N3387" t="s">
        <v>27</v>
      </c>
      <c r="O3387">
        <v>10</v>
      </c>
      <c r="P3387">
        <v>17</v>
      </c>
      <c r="Q3387">
        <v>5963</v>
      </c>
    </row>
    <row r="3388" spans="1:17" x14ac:dyDescent="0.25">
      <c r="A3388" t="s">
        <v>375</v>
      </c>
      <c r="B3388" t="s">
        <v>355</v>
      </c>
      <c r="C3388" t="s">
        <v>16</v>
      </c>
      <c r="D3388" t="s">
        <v>14</v>
      </c>
      <c r="E3388" t="s">
        <v>143</v>
      </c>
      <c r="F3388" t="s">
        <v>4</v>
      </c>
      <c r="G3388">
        <v>0</v>
      </c>
      <c r="H3388">
        <v>630423.97</v>
      </c>
      <c r="I3388">
        <v>3672375.09</v>
      </c>
      <c r="J3388">
        <v>-69.58</v>
      </c>
      <c r="K3388">
        <v>-69.58</v>
      </c>
      <c r="L3388">
        <v>0</v>
      </c>
      <c r="M3388">
        <v>18072824</v>
      </c>
      <c r="N3388" t="s">
        <v>27</v>
      </c>
      <c r="O3388">
        <v>10</v>
      </c>
      <c r="P3388">
        <v>17</v>
      </c>
      <c r="Q3388">
        <v>5963</v>
      </c>
    </row>
    <row r="3389" spans="1:17" x14ac:dyDescent="0.25">
      <c r="A3389" t="s">
        <v>375</v>
      </c>
      <c r="B3389" t="s">
        <v>355</v>
      </c>
      <c r="C3389" t="s">
        <v>16</v>
      </c>
      <c r="D3389" t="s">
        <v>14</v>
      </c>
      <c r="E3389" t="s">
        <v>143</v>
      </c>
      <c r="F3389" t="s">
        <v>6</v>
      </c>
      <c r="G3389">
        <v>0</v>
      </c>
      <c r="H3389">
        <v>630399.73</v>
      </c>
      <c r="I3389">
        <v>3672375.09</v>
      </c>
      <c r="J3389">
        <v>-69.62</v>
      </c>
      <c r="K3389">
        <v>-69.62</v>
      </c>
      <c r="L3389">
        <v>0</v>
      </c>
      <c r="M3389">
        <v>18072824</v>
      </c>
      <c r="N3389" t="s">
        <v>27</v>
      </c>
      <c r="O3389">
        <v>10</v>
      </c>
      <c r="P3389">
        <v>17</v>
      </c>
      <c r="Q3389">
        <v>5963</v>
      </c>
    </row>
    <row r="3390" spans="1:17" x14ac:dyDescent="0.25">
      <c r="A3390" t="s">
        <v>375</v>
      </c>
      <c r="B3390" t="s">
        <v>355</v>
      </c>
      <c r="C3390" t="s">
        <v>16</v>
      </c>
      <c r="D3390" t="s">
        <v>14</v>
      </c>
      <c r="E3390" t="s">
        <v>135</v>
      </c>
      <c r="F3390" t="s">
        <v>4</v>
      </c>
      <c r="G3390">
        <v>0</v>
      </c>
      <c r="H3390">
        <v>630423.97</v>
      </c>
      <c r="I3390">
        <v>3672375.09</v>
      </c>
      <c r="J3390">
        <v>-69.58</v>
      </c>
      <c r="K3390">
        <v>-69.58</v>
      </c>
      <c r="L3390">
        <v>0</v>
      </c>
      <c r="M3390">
        <v>18072824</v>
      </c>
      <c r="N3390" t="s">
        <v>27</v>
      </c>
      <c r="O3390">
        <v>10</v>
      </c>
      <c r="P3390">
        <v>17</v>
      </c>
      <c r="Q3390">
        <v>5963</v>
      </c>
    </row>
    <row r="3391" spans="1:17" x14ac:dyDescent="0.25">
      <c r="A3391" t="s">
        <v>375</v>
      </c>
      <c r="B3391" t="s">
        <v>355</v>
      </c>
      <c r="C3391" t="s">
        <v>16</v>
      </c>
      <c r="D3391" t="s">
        <v>14</v>
      </c>
      <c r="E3391" t="s">
        <v>135</v>
      </c>
      <c r="F3391" t="s">
        <v>6</v>
      </c>
      <c r="G3391">
        <v>0</v>
      </c>
      <c r="H3391">
        <v>630399.73</v>
      </c>
      <c r="I3391">
        <v>3672375.09</v>
      </c>
      <c r="J3391">
        <v>-69.62</v>
      </c>
      <c r="K3391">
        <v>-69.62</v>
      </c>
      <c r="L3391">
        <v>0</v>
      </c>
      <c r="M3391">
        <v>18080724</v>
      </c>
      <c r="N3391" t="s">
        <v>27</v>
      </c>
      <c r="O3391">
        <v>10</v>
      </c>
      <c r="P3391">
        <v>17</v>
      </c>
      <c r="Q3391">
        <v>5963</v>
      </c>
    </row>
    <row r="3392" spans="1:17" x14ac:dyDescent="0.25">
      <c r="A3392" t="s">
        <v>375</v>
      </c>
      <c r="B3392" t="s">
        <v>355</v>
      </c>
      <c r="C3392" t="s">
        <v>16</v>
      </c>
      <c r="D3392" t="s">
        <v>14</v>
      </c>
      <c r="E3392" t="s">
        <v>136</v>
      </c>
      <c r="F3392" t="s">
        <v>4</v>
      </c>
      <c r="G3392">
        <v>0</v>
      </c>
      <c r="H3392">
        <v>630399.73</v>
      </c>
      <c r="I3392">
        <v>3672375.09</v>
      </c>
      <c r="J3392">
        <v>-69.62</v>
      </c>
      <c r="K3392">
        <v>-69.62</v>
      </c>
      <c r="L3392">
        <v>0</v>
      </c>
      <c r="M3392">
        <v>18072824</v>
      </c>
      <c r="N3392" t="s">
        <v>27</v>
      </c>
      <c r="O3392">
        <v>10</v>
      </c>
      <c r="P3392">
        <v>17</v>
      </c>
      <c r="Q3392">
        <v>5963</v>
      </c>
    </row>
    <row r="3393" spans="1:17" x14ac:dyDescent="0.25">
      <c r="A3393" t="s">
        <v>375</v>
      </c>
      <c r="B3393" t="s">
        <v>355</v>
      </c>
      <c r="C3393" t="s">
        <v>16</v>
      </c>
      <c r="D3393" t="s">
        <v>14</v>
      </c>
      <c r="E3393" t="s">
        <v>136</v>
      </c>
      <c r="F3393" t="s">
        <v>6</v>
      </c>
      <c r="G3393">
        <v>0</v>
      </c>
      <c r="H3393">
        <v>630399.73</v>
      </c>
      <c r="I3393">
        <v>3672375.09</v>
      </c>
      <c r="J3393">
        <v>-69.62</v>
      </c>
      <c r="K3393">
        <v>-69.62</v>
      </c>
      <c r="L3393">
        <v>0</v>
      </c>
      <c r="M3393">
        <v>18080724</v>
      </c>
      <c r="N3393" t="s">
        <v>27</v>
      </c>
      <c r="O3393">
        <v>10</v>
      </c>
      <c r="P3393">
        <v>17</v>
      </c>
      <c r="Q3393">
        <v>5963</v>
      </c>
    </row>
    <row r="3394" spans="1:17" x14ac:dyDescent="0.25">
      <c r="A3394" t="s">
        <v>375</v>
      </c>
      <c r="B3394" t="s">
        <v>355</v>
      </c>
      <c r="C3394" t="s">
        <v>16</v>
      </c>
      <c r="D3394" t="s">
        <v>14</v>
      </c>
      <c r="E3394" t="s">
        <v>137</v>
      </c>
      <c r="F3394" t="s">
        <v>4</v>
      </c>
      <c r="G3394">
        <v>0</v>
      </c>
      <c r="H3394">
        <v>630399.73</v>
      </c>
      <c r="I3394">
        <v>3672375.09</v>
      </c>
      <c r="J3394">
        <v>-69.62</v>
      </c>
      <c r="K3394">
        <v>-69.62</v>
      </c>
      <c r="L3394">
        <v>0</v>
      </c>
      <c r="M3394">
        <v>18072824</v>
      </c>
      <c r="N3394" t="s">
        <v>27</v>
      </c>
      <c r="O3394">
        <v>10</v>
      </c>
      <c r="P3394">
        <v>17</v>
      </c>
      <c r="Q3394">
        <v>5963</v>
      </c>
    </row>
    <row r="3395" spans="1:17" x14ac:dyDescent="0.25">
      <c r="A3395" t="s">
        <v>375</v>
      </c>
      <c r="B3395" t="s">
        <v>355</v>
      </c>
      <c r="C3395" t="s">
        <v>16</v>
      </c>
      <c r="D3395" t="s">
        <v>14</v>
      </c>
      <c r="E3395" t="s">
        <v>137</v>
      </c>
      <c r="F3395" t="s">
        <v>6</v>
      </c>
      <c r="G3395">
        <v>0</v>
      </c>
      <c r="H3395">
        <v>630399.73</v>
      </c>
      <c r="I3395">
        <v>3672375.09</v>
      </c>
      <c r="J3395">
        <v>-69.62</v>
      </c>
      <c r="K3395">
        <v>-69.62</v>
      </c>
      <c r="L3395">
        <v>0</v>
      </c>
      <c r="M3395">
        <v>18080724</v>
      </c>
      <c r="N3395" t="s">
        <v>27</v>
      </c>
      <c r="O3395">
        <v>10</v>
      </c>
      <c r="P3395">
        <v>17</v>
      </c>
      <c r="Q3395">
        <v>5963</v>
      </c>
    </row>
    <row r="3396" spans="1:17" x14ac:dyDescent="0.25">
      <c r="A3396" t="s">
        <v>375</v>
      </c>
      <c r="B3396" t="s">
        <v>355</v>
      </c>
      <c r="C3396" t="s">
        <v>16</v>
      </c>
      <c r="D3396" t="s">
        <v>14</v>
      </c>
      <c r="E3396" t="s">
        <v>138</v>
      </c>
      <c r="F3396" t="s">
        <v>4</v>
      </c>
      <c r="G3396">
        <v>0</v>
      </c>
      <c r="H3396">
        <v>630399.73</v>
      </c>
      <c r="I3396">
        <v>3672375.09</v>
      </c>
      <c r="J3396">
        <v>-69.62</v>
      </c>
      <c r="K3396">
        <v>-69.62</v>
      </c>
      <c r="L3396">
        <v>0</v>
      </c>
      <c r="M3396">
        <v>18072824</v>
      </c>
      <c r="N3396" t="s">
        <v>27</v>
      </c>
      <c r="O3396">
        <v>10</v>
      </c>
      <c r="P3396">
        <v>17</v>
      </c>
      <c r="Q3396">
        <v>5963</v>
      </c>
    </row>
    <row r="3397" spans="1:17" x14ac:dyDescent="0.25">
      <c r="A3397" t="s">
        <v>375</v>
      </c>
      <c r="B3397" t="s">
        <v>355</v>
      </c>
      <c r="C3397" t="s">
        <v>16</v>
      </c>
      <c r="D3397" t="s">
        <v>14</v>
      </c>
      <c r="E3397" t="s">
        <v>138</v>
      </c>
      <c r="F3397" t="s">
        <v>6</v>
      </c>
      <c r="G3397">
        <v>0</v>
      </c>
      <c r="H3397">
        <v>630399.73</v>
      </c>
      <c r="I3397">
        <v>3672375.09</v>
      </c>
      <c r="J3397">
        <v>-69.62</v>
      </c>
      <c r="K3397">
        <v>-69.62</v>
      </c>
      <c r="L3397">
        <v>0</v>
      </c>
      <c r="M3397">
        <v>18080724</v>
      </c>
      <c r="N3397" t="s">
        <v>27</v>
      </c>
      <c r="O3397">
        <v>10</v>
      </c>
      <c r="P3397">
        <v>17</v>
      </c>
      <c r="Q3397">
        <v>5963</v>
      </c>
    </row>
    <row r="3398" spans="1:17" x14ac:dyDescent="0.25">
      <c r="A3398" t="s">
        <v>375</v>
      </c>
      <c r="B3398" t="s">
        <v>355</v>
      </c>
      <c r="C3398" t="s">
        <v>16</v>
      </c>
      <c r="D3398" t="s">
        <v>14</v>
      </c>
      <c r="E3398" t="s">
        <v>139</v>
      </c>
      <c r="F3398" t="s">
        <v>4</v>
      </c>
      <c r="G3398">
        <v>0</v>
      </c>
      <c r="H3398">
        <v>630399.73</v>
      </c>
      <c r="I3398">
        <v>3672375.09</v>
      </c>
      <c r="J3398">
        <v>-69.62</v>
      </c>
      <c r="K3398">
        <v>-69.62</v>
      </c>
      <c r="L3398">
        <v>0</v>
      </c>
      <c r="M3398">
        <v>18072824</v>
      </c>
      <c r="N3398" t="s">
        <v>27</v>
      </c>
      <c r="O3398">
        <v>10</v>
      </c>
      <c r="P3398">
        <v>17</v>
      </c>
      <c r="Q3398">
        <v>5963</v>
      </c>
    </row>
    <row r="3399" spans="1:17" x14ac:dyDescent="0.25">
      <c r="A3399" t="s">
        <v>375</v>
      </c>
      <c r="B3399" t="s">
        <v>355</v>
      </c>
      <c r="C3399" t="s">
        <v>16</v>
      </c>
      <c r="D3399" t="s">
        <v>14</v>
      </c>
      <c r="E3399" t="s">
        <v>139</v>
      </c>
      <c r="F3399" t="s">
        <v>6</v>
      </c>
      <c r="G3399">
        <v>0</v>
      </c>
      <c r="H3399">
        <v>630399.73</v>
      </c>
      <c r="I3399">
        <v>3672375.09</v>
      </c>
      <c r="J3399">
        <v>-69.62</v>
      </c>
      <c r="K3399">
        <v>-69.62</v>
      </c>
      <c r="L3399">
        <v>0</v>
      </c>
      <c r="M3399">
        <v>18062324</v>
      </c>
      <c r="N3399" t="s">
        <v>27</v>
      </c>
      <c r="O3399">
        <v>10</v>
      </c>
      <c r="P3399">
        <v>17</v>
      </c>
      <c r="Q3399">
        <v>5963</v>
      </c>
    </row>
    <row r="3400" spans="1:17" x14ac:dyDescent="0.25">
      <c r="A3400" t="s">
        <v>375</v>
      </c>
      <c r="B3400" t="s">
        <v>355</v>
      </c>
      <c r="C3400" t="s">
        <v>16</v>
      </c>
      <c r="D3400" t="s">
        <v>14</v>
      </c>
      <c r="E3400" t="s">
        <v>140</v>
      </c>
      <c r="F3400" t="s">
        <v>4</v>
      </c>
      <c r="G3400">
        <v>0</v>
      </c>
      <c r="H3400">
        <v>630399.73</v>
      </c>
      <c r="I3400">
        <v>3672375.09</v>
      </c>
      <c r="J3400">
        <v>-69.62</v>
      </c>
      <c r="K3400">
        <v>-69.62</v>
      </c>
      <c r="L3400">
        <v>0</v>
      </c>
      <c r="M3400">
        <v>18072824</v>
      </c>
      <c r="N3400" t="s">
        <v>27</v>
      </c>
      <c r="O3400">
        <v>10</v>
      </c>
      <c r="P3400">
        <v>17</v>
      </c>
      <c r="Q3400">
        <v>5963</v>
      </c>
    </row>
    <row r="3401" spans="1:17" x14ac:dyDescent="0.25">
      <c r="A3401" t="s">
        <v>375</v>
      </c>
      <c r="B3401" t="s">
        <v>355</v>
      </c>
      <c r="C3401" t="s">
        <v>16</v>
      </c>
      <c r="D3401" t="s">
        <v>14</v>
      </c>
      <c r="E3401" t="s">
        <v>140</v>
      </c>
      <c r="F3401" t="s">
        <v>6</v>
      </c>
      <c r="G3401">
        <v>0</v>
      </c>
      <c r="H3401">
        <v>630399.73</v>
      </c>
      <c r="I3401">
        <v>3672375.09</v>
      </c>
      <c r="J3401">
        <v>-69.62</v>
      </c>
      <c r="K3401">
        <v>-69.62</v>
      </c>
      <c r="L3401">
        <v>0</v>
      </c>
      <c r="M3401">
        <v>18062324</v>
      </c>
      <c r="N3401" t="s">
        <v>27</v>
      </c>
      <c r="O3401">
        <v>10</v>
      </c>
      <c r="P3401">
        <v>17</v>
      </c>
      <c r="Q3401">
        <v>5963</v>
      </c>
    </row>
    <row r="3402" spans="1:17" x14ac:dyDescent="0.25">
      <c r="A3402" t="s">
        <v>375</v>
      </c>
      <c r="B3402" t="s">
        <v>356</v>
      </c>
      <c r="C3402" t="s">
        <v>16</v>
      </c>
      <c r="D3402" t="s">
        <v>12</v>
      </c>
      <c r="E3402" t="s">
        <v>3</v>
      </c>
      <c r="F3402" t="s">
        <v>4</v>
      </c>
      <c r="G3402">
        <v>0</v>
      </c>
      <c r="H3402">
        <v>630714.82999999996</v>
      </c>
      <c r="I3402">
        <v>3672280.26</v>
      </c>
      <c r="J3402">
        <v>-68.94</v>
      </c>
      <c r="K3402">
        <v>-68.94</v>
      </c>
      <c r="L3402">
        <v>0</v>
      </c>
      <c r="M3402" t="s">
        <v>376</v>
      </c>
      <c r="N3402" t="s">
        <v>27</v>
      </c>
      <c r="O3402">
        <v>10</v>
      </c>
      <c r="P3402">
        <v>17</v>
      </c>
      <c r="Q3402">
        <v>5963</v>
      </c>
    </row>
    <row r="3403" spans="1:17" x14ac:dyDescent="0.25">
      <c r="A3403" t="s">
        <v>375</v>
      </c>
      <c r="B3403" t="s">
        <v>356</v>
      </c>
      <c r="C3403" t="s">
        <v>16</v>
      </c>
      <c r="D3403" t="s">
        <v>12</v>
      </c>
      <c r="E3403" t="s">
        <v>255</v>
      </c>
      <c r="F3403" t="s">
        <v>4</v>
      </c>
      <c r="G3403">
        <v>0</v>
      </c>
      <c r="H3403">
        <v>630714.82999999996</v>
      </c>
      <c r="I3403">
        <v>3672280.26</v>
      </c>
      <c r="J3403">
        <v>-68.94</v>
      </c>
      <c r="K3403">
        <v>-68.94</v>
      </c>
      <c r="L3403">
        <v>0</v>
      </c>
      <c r="M3403" t="s">
        <v>376</v>
      </c>
      <c r="N3403" t="s">
        <v>27</v>
      </c>
      <c r="O3403">
        <v>10</v>
      </c>
      <c r="P3403">
        <v>17</v>
      </c>
      <c r="Q3403">
        <v>5963</v>
      </c>
    </row>
    <row r="3404" spans="1:17" x14ac:dyDescent="0.25">
      <c r="A3404" t="s">
        <v>375</v>
      </c>
      <c r="B3404" t="s">
        <v>356</v>
      </c>
      <c r="C3404" t="s">
        <v>16</v>
      </c>
      <c r="D3404" t="s">
        <v>12</v>
      </c>
      <c r="E3404" t="s">
        <v>7</v>
      </c>
      <c r="F3404" t="s">
        <v>4</v>
      </c>
      <c r="G3404">
        <v>0</v>
      </c>
      <c r="H3404">
        <v>630714.82999999996</v>
      </c>
      <c r="I3404">
        <v>3672280.26</v>
      </c>
      <c r="J3404">
        <v>-68.94</v>
      </c>
      <c r="K3404">
        <v>-68.94</v>
      </c>
      <c r="L3404">
        <v>0</v>
      </c>
      <c r="M3404" t="s">
        <v>376</v>
      </c>
      <c r="N3404" t="s">
        <v>27</v>
      </c>
      <c r="O3404">
        <v>10</v>
      </c>
      <c r="P3404">
        <v>17</v>
      </c>
      <c r="Q3404">
        <v>5963</v>
      </c>
    </row>
    <row r="3405" spans="1:17" x14ac:dyDescent="0.25">
      <c r="A3405" t="s">
        <v>375</v>
      </c>
      <c r="B3405" t="s">
        <v>356</v>
      </c>
      <c r="C3405" t="s">
        <v>16</v>
      </c>
      <c r="D3405" t="s">
        <v>12</v>
      </c>
      <c r="E3405" t="s">
        <v>252</v>
      </c>
      <c r="F3405" t="s">
        <v>4</v>
      </c>
      <c r="G3405">
        <v>0</v>
      </c>
      <c r="H3405">
        <v>630423.97</v>
      </c>
      <c r="I3405">
        <v>3672375.09</v>
      </c>
      <c r="J3405">
        <v>-69.58</v>
      </c>
      <c r="K3405">
        <v>-69.58</v>
      </c>
      <c r="L3405">
        <v>0</v>
      </c>
      <c r="M3405" t="s">
        <v>376</v>
      </c>
      <c r="N3405" t="s">
        <v>27</v>
      </c>
      <c r="O3405">
        <v>10</v>
      </c>
      <c r="P3405">
        <v>17</v>
      </c>
      <c r="Q3405">
        <v>5963</v>
      </c>
    </row>
    <row r="3406" spans="1:17" x14ac:dyDescent="0.25">
      <c r="A3406" t="s">
        <v>375</v>
      </c>
      <c r="B3406" t="s">
        <v>356</v>
      </c>
      <c r="C3406" t="s">
        <v>16</v>
      </c>
      <c r="D3406" t="s">
        <v>12</v>
      </c>
      <c r="E3406" t="s">
        <v>253</v>
      </c>
      <c r="F3406" t="s">
        <v>4</v>
      </c>
      <c r="G3406">
        <v>0</v>
      </c>
      <c r="H3406">
        <v>630714.82999999996</v>
      </c>
      <c r="I3406">
        <v>3672280.26</v>
      </c>
      <c r="J3406">
        <v>-68.94</v>
      </c>
      <c r="K3406">
        <v>-68.94</v>
      </c>
      <c r="L3406">
        <v>0</v>
      </c>
      <c r="M3406" t="s">
        <v>376</v>
      </c>
      <c r="N3406" t="s">
        <v>27</v>
      </c>
      <c r="O3406">
        <v>10</v>
      </c>
      <c r="P3406">
        <v>17</v>
      </c>
      <c r="Q3406">
        <v>5963</v>
      </c>
    </row>
    <row r="3407" spans="1:17" x14ac:dyDescent="0.25">
      <c r="A3407" t="s">
        <v>375</v>
      </c>
      <c r="B3407" t="s">
        <v>356</v>
      </c>
      <c r="C3407" t="s">
        <v>16</v>
      </c>
      <c r="D3407" t="s">
        <v>12</v>
      </c>
      <c r="E3407" t="s">
        <v>254</v>
      </c>
      <c r="F3407" t="s">
        <v>4</v>
      </c>
      <c r="G3407">
        <v>0</v>
      </c>
      <c r="H3407">
        <v>630714.82999999996</v>
      </c>
      <c r="I3407">
        <v>3672280.26</v>
      </c>
      <c r="J3407">
        <v>-68.94</v>
      </c>
      <c r="K3407">
        <v>-68.94</v>
      </c>
      <c r="L3407">
        <v>0</v>
      </c>
      <c r="M3407" t="s">
        <v>376</v>
      </c>
      <c r="N3407" t="s">
        <v>27</v>
      </c>
      <c r="O3407">
        <v>10</v>
      </c>
      <c r="P3407">
        <v>17</v>
      </c>
      <c r="Q3407">
        <v>5963</v>
      </c>
    </row>
    <row r="3408" spans="1:17" x14ac:dyDescent="0.25">
      <c r="A3408" t="s">
        <v>375</v>
      </c>
      <c r="B3408" t="s">
        <v>356</v>
      </c>
      <c r="C3408" t="s">
        <v>16</v>
      </c>
      <c r="D3408" t="s">
        <v>12</v>
      </c>
      <c r="E3408" t="s">
        <v>256</v>
      </c>
      <c r="F3408" t="s">
        <v>4</v>
      </c>
      <c r="G3408">
        <v>0</v>
      </c>
      <c r="H3408">
        <v>630714.82999999996</v>
      </c>
      <c r="I3408">
        <v>3672232.85</v>
      </c>
      <c r="J3408">
        <v>-68.91</v>
      </c>
      <c r="K3408">
        <v>-68.91</v>
      </c>
      <c r="L3408">
        <v>0</v>
      </c>
      <c r="M3408" t="s">
        <v>376</v>
      </c>
      <c r="N3408" t="s">
        <v>27</v>
      </c>
      <c r="O3408">
        <v>10</v>
      </c>
      <c r="P3408">
        <v>17</v>
      </c>
      <c r="Q3408">
        <v>5963</v>
      </c>
    </row>
    <row r="3409" spans="1:17" x14ac:dyDescent="0.25">
      <c r="A3409" t="s">
        <v>375</v>
      </c>
      <c r="B3409" t="s">
        <v>356</v>
      </c>
      <c r="C3409" t="s">
        <v>16</v>
      </c>
      <c r="D3409" t="s">
        <v>12</v>
      </c>
      <c r="E3409" t="s">
        <v>134</v>
      </c>
      <c r="F3409" t="s">
        <v>4</v>
      </c>
      <c r="G3409">
        <v>0</v>
      </c>
      <c r="H3409">
        <v>630714.82999999996</v>
      </c>
      <c r="I3409">
        <v>3672232.85</v>
      </c>
      <c r="J3409">
        <v>-68.91</v>
      </c>
      <c r="K3409">
        <v>-68.91</v>
      </c>
      <c r="L3409">
        <v>0</v>
      </c>
      <c r="M3409" t="s">
        <v>376</v>
      </c>
      <c r="N3409" t="s">
        <v>27</v>
      </c>
      <c r="O3409">
        <v>10</v>
      </c>
      <c r="P3409">
        <v>17</v>
      </c>
      <c r="Q3409">
        <v>5963</v>
      </c>
    </row>
    <row r="3410" spans="1:17" x14ac:dyDescent="0.25">
      <c r="A3410" t="s">
        <v>375</v>
      </c>
      <c r="B3410" t="s">
        <v>356</v>
      </c>
      <c r="C3410" t="s">
        <v>16</v>
      </c>
      <c r="D3410" t="s">
        <v>12</v>
      </c>
      <c r="E3410" t="s">
        <v>141</v>
      </c>
      <c r="F3410" t="s">
        <v>4</v>
      </c>
      <c r="G3410">
        <v>0</v>
      </c>
      <c r="H3410">
        <v>630423.97</v>
      </c>
      <c r="I3410">
        <v>3672375.09</v>
      </c>
      <c r="J3410">
        <v>-69.58</v>
      </c>
      <c r="K3410">
        <v>-69.58</v>
      </c>
      <c r="L3410">
        <v>0</v>
      </c>
      <c r="M3410" t="s">
        <v>376</v>
      </c>
      <c r="N3410" t="s">
        <v>27</v>
      </c>
      <c r="O3410">
        <v>10</v>
      </c>
      <c r="P3410">
        <v>17</v>
      </c>
      <c r="Q3410">
        <v>5963</v>
      </c>
    </row>
    <row r="3411" spans="1:17" x14ac:dyDescent="0.25">
      <c r="A3411" t="s">
        <v>375</v>
      </c>
      <c r="B3411" t="s">
        <v>356</v>
      </c>
      <c r="C3411" t="s">
        <v>16</v>
      </c>
      <c r="D3411" t="s">
        <v>12</v>
      </c>
      <c r="E3411" t="s">
        <v>142</v>
      </c>
      <c r="F3411" t="s">
        <v>4</v>
      </c>
      <c r="G3411">
        <v>0</v>
      </c>
      <c r="H3411">
        <v>630423.97</v>
      </c>
      <c r="I3411">
        <v>3672375.09</v>
      </c>
      <c r="J3411">
        <v>-69.58</v>
      </c>
      <c r="K3411">
        <v>-69.58</v>
      </c>
      <c r="L3411">
        <v>0</v>
      </c>
      <c r="M3411" t="s">
        <v>376</v>
      </c>
      <c r="N3411" t="s">
        <v>27</v>
      </c>
      <c r="O3411">
        <v>10</v>
      </c>
      <c r="P3411">
        <v>17</v>
      </c>
      <c r="Q3411">
        <v>5963</v>
      </c>
    </row>
    <row r="3412" spans="1:17" x14ac:dyDescent="0.25">
      <c r="A3412" t="s">
        <v>375</v>
      </c>
      <c r="B3412" t="s">
        <v>356</v>
      </c>
      <c r="C3412" t="s">
        <v>16</v>
      </c>
      <c r="D3412" t="s">
        <v>12</v>
      </c>
      <c r="E3412" t="s">
        <v>143</v>
      </c>
      <c r="F3412" t="s">
        <v>4</v>
      </c>
      <c r="G3412">
        <v>0</v>
      </c>
      <c r="H3412">
        <v>630423.97</v>
      </c>
      <c r="I3412">
        <v>3672375.09</v>
      </c>
      <c r="J3412">
        <v>-69.58</v>
      </c>
      <c r="K3412">
        <v>-69.58</v>
      </c>
      <c r="L3412">
        <v>0</v>
      </c>
      <c r="M3412" t="s">
        <v>376</v>
      </c>
      <c r="N3412" t="s">
        <v>27</v>
      </c>
      <c r="O3412">
        <v>10</v>
      </c>
      <c r="P3412">
        <v>17</v>
      </c>
      <c r="Q3412">
        <v>5963</v>
      </c>
    </row>
    <row r="3413" spans="1:17" x14ac:dyDescent="0.25">
      <c r="A3413" t="s">
        <v>375</v>
      </c>
      <c r="B3413" t="s">
        <v>356</v>
      </c>
      <c r="C3413" t="s">
        <v>16</v>
      </c>
      <c r="D3413" t="s">
        <v>12</v>
      </c>
      <c r="E3413" t="s">
        <v>135</v>
      </c>
      <c r="F3413" t="s">
        <v>4</v>
      </c>
      <c r="G3413">
        <v>0</v>
      </c>
      <c r="H3413">
        <v>630714.82999999996</v>
      </c>
      <c r="I3413">
        <v>3672280.26</v>
      </c>
      <c r="J3413">
        <v>-68.94</v>
      </c>
      <c r="K3413">
        <v>-68.94</v>
      </c>
      <c r="L3413">
        <v>0</v>
      </c>
      <c r="M3413" t="s">
        <v>376</v>
      </c>
      <c r="N3413" t="s">
        <v>27</v>
      </c>
      <c r="O3413">
        <v>10</v>
      </c>
      <c r="P3413">
        <v>17</v>
      </c>
      <c r="Q3413">
        <v>5963</v>
      </c>
    </row>
    <row r="3414" spans="1:17" x14ac:dyDescent="0.25">
      <c r="A3414" t="s">
        <v>375</v>
      </c>
      <c r="B3414" t="s">
        <v>356</v>
      </c>
      <c r="C3414" t="s">
        <v>16</v>
      </c>
      <c r="D3414" t="s">
        <v>12</v>
      </c>
      <c r="E3414" t="s">
        <v>136</v>
      </c>
      <c r="F3414" t="s">
        <v>4</v>
      </c>
      <c r="G3414">
        <v>0</v>
      </c>
      <c r="H3414">
        <v>630714.82999999996</v>
      </c>
      <c r="I3414">
        <v>3672280.26</v>
      </c>
      <c r="J3414">
        <v>-68.94</v>
      </c>
      <c r="K3414">
        <v>-68.94</v>
      </c>
      <c r="L3414">
        <v>0</v>
      </c>
      <c r="M3414" t="s">
        <v>376</v>
      </c>
      <c r="N3414" t="s">
        <v>27</v>
      </c>
      <c r="O3414">
        <v>10</v>
      </c>
      <c r="P3414">
        <v>17</v>
      </c>
      <c r="Q3414">
        <v>5963</v>
      </c>
    </row>
    <row r="3415" spans="1:17" x14ac:dyDescent="0.25">
      <c r="A3415" t="s">
        <v>375</v>
      </c>
      <c r="B3415" t="s">
        <v>356</v>
      </c>
      <c r="C3415" t="s">
        <v>16</v>
      </c>
      <c r="D3415" t="s">
        <v>12</v>
      </c>
      <c r="E3415" t="s">
        <v>137</v>
      </c>
      <c r="F3415" t="s">
        <v>4</v>
      </c>
      <c r="G3415">
        <v>0</v>
      </c>
      <c r="H3415">
        <v>630714.82999999996</v>
      </c>
      <c r="I3415">
        <v>3672280.26</v>
      </c>
      <c r="J3415">
        <v>-68.94</v>
      </c>
      <c r="K3415">
        <v>-68.94</v>
      </c>
      <c r="L3415">
        <v>0</v>
      </c>
      <c r="M3415" t="s">
        <v>376</v>
      </c>
      <c r="N3415" t="s">
        <v>27</v>
      </c>
      <c r="O3415">
        <v>10</v>
      </c>
      <c r="P3415">
        <v>17</v>
      </c>
      <c r="Q3415">
        <v>5963</v>
      </c>
    </row>
    <row r="3416" spans="1:17" x14ac:dyDescent="0.25">
      <c r="A3416" t="s">
        <v>375</v>
      </c>
      <c r="B3416" t="s">
        <v>356</v>
      </c>
      <c r="C3416" t="s">
        <v>16</v>
      </c>
      <c r="D3416" t="s">
        <v>12</v>
      </c>
      <c r="E3416" t="s">
        <v>138</v>
      </c>
      <c r="F3416" t="s">
        <v>4</v>
      </c>
      <c r="G3416">
        <v>0</v>
      </c>
      <c r="H3416">
        <v>630714.82999999996</v>
      </c>
      <c r="I3416">
        <v>3672280.26</v>
      </c>
      <c r="J3416">
        <v>-68.94</v>
      </c>
      <c r="K3416">
        <v>-68.94</v>
      </c>
      <c r="L3416">
        <v>0</v>
      </c>
      <c r="M3416" t="s">
        <v>376</v>
      </c>
      <c r="N3416" t="s">
        <v>27</v>
      </c>
      <c r="O3416">
        <v>10</v>
      </c>
      <c r="P3416">
        <v>17</v>
      </c>
      <c r="Q3416">
        <v>5963</v>
      </c>
    </row>
    <row r="3417" spans="1:17" x14ac:dyDescent="0.25">
      <c r="A3417" t="s">
        <v>375</v>
      </c>
      <c r="B3417" t="s">
        <v>356</v>
      </c>
      <c r="C3417" t="s">
        <v>16</v>
      </c>
      <c r="D3417" t="s">
        <v>12</v>
      </c>
      <c r="E3417" t="s">
        <v>139</v>
      </c>
      <c r="F3417" t="s">
        <v>4</v>
      </c>
      <c r="G3417">
        <v>0</v>
      </c>
      <c r="H3417">
        <v>630399.73</v>
      </c>
      <c r="I3417">
        <v>3672375.09</v>
      </c>
      <c r="J3417">
        <v>-69.62</v>
      </c>
      <c r="K3417">
        <v>-69.62</v>
      </c>
      <c r="L3417">
        <v>0</v>
      </c>
      <c r="M3417" t="s">
        <v>376</v>
      </c>
      <c r="N3417" t="s">
        <v>27</v>
      </c>
      <c r="O3417">
        <v>10</v>
      </c>
      <c r="P3417">
        <v>17</v>
      </c>
      <c r="Q3417">
        <v>5963</v>
      </c>
    </row>
    <row r="3418" spans="1:17" x14ac:dyDescent="0.25">
      <c r="A3418" t="s">
        <v>375</v>
      </c>
      <c r="B3418" t="s">
        <v>356</v>
      </c>
      <c r="C3418" t="s">
        <v>16</v>
      </c>
      <c r="D3418" t="s">
        <v>12</v>
      </c>
      <c r="E3418" t="s">
        <v>140</v>
      </c>
      <c r="F3418" t="s">
        <v>4</v>
      </c>
      <c r="G3418">
        <v>0</v>
      </c>
      <c r="H3418">
        <v>630714.82999999996</v>
      </c>
      <c r="I3418">
        <v>3672280.26</v>
      </c>
      <c r="J3418">
        <v>-68.94</v>
      </c>
      <c r="K3418">
        <v>-68.94</v>
      </c>
      <c r="L3418">
        <v>0</v>
      </c>
      <c r="M3418" t="s">
        <v>376</v>
      </c>
      <c r="N3418" t="s">
        <v>27</v>
      </c>
      <c r="O3418">
        <v>10</v>
      </c>
      <c r="P3418">
        <v>17</v>
      </c>
      <c r="Q3418">
        <v>5963</v>
      </c>
    </row>
    <row r="3419" spans="1:17" x14ac:dyDescent="0.25">
      <c r="A3419" t="s">
        <v>375</v>
      </c>
      <c r="B3419" t="s">
        <v>357</v>
      </c>
      <c r="C3419" t="s">
        <v>1</v>
      </c>
      <c r="D3419" t="s">
        <v>2</v>
      </c>
      <c r="E3419" t="s">
        <v>3</v>
      </c>
      <c r="F3419" t="s">
        <v>4</v>
      </c>
      <c r="G3419">
        <v>1330.25198</v>
      </c>
      <c r="H3419">
        <v>630448.19999999995</v>
      </c>
      <c r="I3419">
        <v>3672375.09</v>
      </c>
      <c r="J3419">
        <v>-69.53</v>
      </c>
      <c r="K3419">
        <v>-69.53</v>
      </c>
      <c r="L3419">
        <v>0</v>
      </c>
      <c r="M3419">
        <v>21071101</v>
      </c>
      <c r="N3419" t="s">
        <v>28</v>
      </c>
      <c r="O3419">
        <v>10</v>
      </c>
      <c r="P3419">
        <v>17</v>
      </c>
      <c r="Q3419">
        <v>5963</v>
      </c>
    </row>
    <row r="3420" spans="1:17" x14ac:dyDescent="0.25">
      <c r="A3420" t="s">
        <v>375</v>
      </c>
      <c r="B3420" t="s">
        <v>357</v>
      </c>
      <c r="C3420" t="s">
        <v>1</v>
      </c>
      <c r="D3420" t="s">
        <v>2</v>
      </c>
      <c r="E3420" t="s">
        <v>3</v>
      </c>
      <c r="F3420" t="s">
        <v>6</v>
      </c>
      <c r="G3420">
        <v>1310.1677099999999</v>
      </c>
      <c r="H3420">
        <v>630448.19999999995</v>
      </c>
      <c r="I3420">
        <v>3672375.09</v>
      </c>
      <c r="J3420">
        <v>-69.53</v>
      </c>
      <c r="K3420">
        <v>-69.53</v>
      </c>
      <c r="L3420">
        <v>0</v>
      </c>
      <c r="M3420">
        <v>21081020</v>
      </c>
      <c r="N3420" t="s">
        <v>28</v>
      </c>
      <c r="O3420">
        <v>10</v>
      </c>
      <c r="P3420">
        <v>17</v>
      </c>
      <c r="Q3420">
        <v>5963</v>
      </c>
    </row>
    <row r="3421" spans="1:17" x14ac:dyDescent="0.25">
      <c r="A3421" t="s">
        <v>375</v>
      </c>
      <c r="B3421" t="s">
        <v>357</v>
      </c>
      <c r="C3421" t="s">
        <v>1</v>
      </c>
      <c r="D3421" t="s">
        <v>2</v>
      </c>
      <c r="E3421" t="s">
        <v>255</v>
      </c>
      <c r="F3421" t="s">
        <v>4</v>
      </c>
      <c r="G3421">
        <v>1330.25198</v>
      </c>
      <c r="H3421">
        <v>630448.19999999995</v>
      </c>
      <c r="I3421">
        <v>3672375.09</v>
      </c>
      <c r="J3421">
        <v>-69.53</v>
      </c>
      <c r="K3421">
        <v>-69.53</v>
      </c>
      <c r="L3421">
        <v>0</v>
      </c>
      <c r="M3421">
        <v>21071101</v>
      </c>
      <c r="N3421" t="s">
        <v>28</v>
      </c>
      <c r="O3421">
        <v>10</v>
      </c>
      <c r="P3421">
        <v>17</v>
      </c>
      <c r="Q3421">
        <v>5963</v>
      </c>
    </row>
    <row r="3422" spans="1:17" x14ac:dyDescent="0.25">
      <c r="A3422" t="s">
        <v>375</v>
      </c>
      <c r="B3422" t="s">
        <v>357</v>
      </c>
      <c r="C3422" t="s">
        <v>1</v>
      </c>
      <c r="D3422" t="s">
        <v>2</v>
      </c>
      <c r="E3422" t="s">
        <v>255</v>
      </c>
      <c r="F3422" t="s">
        <v>6</v>
      </c>
      <c r="G3422">
        <v>1310.1677099999999</v>
      </c>
      <c r="H3422">
        <v>630448.19999999995</v>
      </c>
      <c r="I3422">
        <v>3672375.09</v>
      </c>
      <c r="J3422">
        <v>-69.53</v>
      </c>
      <c r="K3422">
        <v>-69.53</v>
      </c>
      <c r="L3422">
        <v>0</v>
      </c>
      <c r="M3422">
        <v>21081020</v>
      </c>
      <c r="N3422" t="s">
        <v>28</v>
      </c>
      <c r="O3422">
        <v>10</v>
      </c>
      <c r="P3422">
        <v>17</v>
      </c>
      <c r="Q3422">
        <v>5963</v>
      </c>
    </row>
    <row r="3423" spans="1:17" x14ac:dyDescent="0.25">
      <c r="A3423" t="s">
        <v>375</v>
      </c>
      <c r="B3423" t="s">
        <v>357</v>
      </c>
      <c r="C3423" t="s">
        <v>1</v>
      </c>
      <c r="D3423" t="s">
        <v>2</v>
      </c>
      <c r="E3423" t="s">
        <v>7</v>
      </c>
      <c r="F3423" t="s">
        <v>4</v>
      </c>
      <c r="G3423">
        <v>1330.25198</v>
      </c>
      <c r="H3423">
        <v>630448.19999999995</v>
      </c>
      <c r="I3423">
        <v>3672375.09</v>
      </c>
      <c r="J3423">
        <v>-69.53</v>
      </c>
      <c r="K3423">
        <v>-69.53</v>
      </c>
      <c r="L3423">
        <v>0</v>
      </c>
      <c r="M3423">
        <v>21071101</v>
      </c>
      <c r="N3423" t="s">
        <v>28</v>
      </c>
      <c r="O3423">
        <v>10</v>
      </c>
      <c r="P3423">
        <v>17</v>
      </c>
      <c r="Q3423">
        <v>5963</v>
      </c>
    </row>
    <row r="3424" spans="1:17" x14ac:dyDescent="0.25">
      <c r="A3424" t="s">
        <v>375</v>
      </c>
      <c r="B3424" t="s">
        <v>357</v>
      </c>
      <c r="C3424" t="s">
        <v>1</v>
      </c>
      <c r="D3424" t="s">
        <v>2</v>
      </c>
      <c r="E3424" t="s">
        <v>7</v>
      </c>
      <c r="F3424" t="s">
        <v>6</v>
      </c>
      <c r="G3424">
        <v>1310.1677099999999</v>
      </c>
      <c r="H3424">
        <v>630448.19999999995</v>
      </c>
      <c r="I3424">
        <v>3672375.09</v>
      </c>
      <c r="J3424">
        <v>-69.53</v>
      </c>
      <c r="K3424">
        <v>-69.53</v>
      </c>
      <c r="L3424">
        <v>0</v>
      </c>
      <c r="M3424">
        <v>21081020</v>
      </c>
      <c r="N3424" t="s">
        <v>28</v>
      </c>
      <c r="O3424">
        <v>10</v>
      </c>
      <c r="P3424">
        <v>17</v>
      </c>
      <c r="Q3424">
        <v>5963</v>
      </c>
    </row>
    <row r="3425" spans="1:17" x14ac:dyDescent="0.25">
      <c r="A3425" t="s">
        <v>375</v>
      </c>
      <c r="B3425" t="s">
        <v>357</v>
      </c>
      <c r="C3425" t="s">
        <v>1</v>
      </c>
      <c r="D3425" t="s">
        <v>2</v>
      </c>
      <c r="E3425" t="s">
        <v>252</v>
      </c>
      <c r="F3425" t="s">
        <v>4</v>
      </c>
      <c r="G3425">
        <v>569.28351999999995</v>
      </c>
      <c r="H3425">
        <v>630448.19999999995</v>
      </c>
      <c r="I3425">
        <v>3672375.09</v>
      </c>
      <c r="J3425">
        <v>-69.53</v>
      </c>
      <c r="K3425">
        <v>-69.53</v>
      </c>
      <c r="L3425">
        <v>0</v>
      </c>
      <c r="M3425">
        <v>21121416</v>
      </c>
      <c r="N3425" t="s">
        <v>28</v>
      </c>
      <c r="O3425">
        <v>10</v>
      </c>
      <c r="P3425">
        <v>17</v>
      </c>
      <c r="Q3425">
        <v>5963</v>
      </c>
    </row>
    <row r="3426" spans="1:17" x14ac:dyDescent="0.25">
      <c r="A3426" t="s">
        <v>375</v>
      </c>
      <c r="B3426" t="s">
        <v>357</v>
      </c>
      <c r="C3426" t="s">
        <v>1</v>
      </c>
      <c r="D3426" t="s">
        <v>2</v>
      </c>
      <c r="E3426" t="s">
        <v>252</v>
      </c>
      <c r="F3426" t="s">
        <v>6</v>
      </c>
      <c r="G3426">
        <v>561.24914999999999</v>
      </c>
      <c r="H3426">
        <v>630448.19999999995</v>
      </c>
      <c r="I3426">
        <v>3672375.09</v>
      </c>
      <c r="J3426">
        <v>-69.53</v>
      </c>
      <c r="K3426">
        <v>-69.53</v>
      </c>
      <c r="L3426">
        <v>0</v>
      </c>
      <c r="M3426">
        <v>21080821</v>
      </c>
      <c r="N3426" t="s">
        <v>28</v>
      </c>
      <c r="O3426">
        <v>10</v>
      </c>
      <c r="P3426">
        <v>17</v>
      </c>
      <c r="Q3426">
        <v>5963</v>
      </c>
    </row>
    <row r="3427" spans="1:17" x14ac:dyDescent="0.25">
      <c r="A3427" t="s">
        <v>375</v>
      </c>
      <c r="B3427" t="s">
        <v>357</v>
      </c>
      <c r="C3427" t="s">
        <v>1</v>
      </c>
      <c r="D3427" t="s">
        <v>2</v>
      </c>
      <c r="E3427" t="s">
        <v>253</v>
      </c>
      <c r="F3427" t="s">
        <v>4</v>
      </c>
      <c r="G3427">
        <v>386.59715</v>
      </c>
      <c r="H3427">
        <v>630555.26</v>
      </c>
      <c r="I3427">
        <v>3672380.53</v>
      </c>
      <c r="J3427">
        <v>-69.34</v>
      </c>
      <c r="K3427">
        <v>-69.34</v>
      </c>
      <c r="L3427">
        <v>0</v>
      </c>
      <c r="M3427">
        <v>21052519</v>
      </c>
      <c r="N3427" t="s">
        <v>28</v>
      </c>
      <c r="O3427">
        <v>10</v>
      </c>
      <c r="P3427">
        <v>17</v>
      </c>
      <c r="Q3427">
        <v>5963</v>
      </c>
    </row>
    <row r="3428" spans="1:17" x14ac:dyDescent="0.25">
      <c r="A3428" t="s">
        <v>375</v>
      </c>
      <c r="B3428" t="s">
        <v>357</v>
      </c>
      <c r="C3428" t="s">
        <v>1</v>
      </c>
      <c r="D3428" t="s">
        <v>2</v>
      </c>
      <c r="E3428" t="s">
        <v>253</v>
      </c>
      <c r="F3428" t="s">
        <v>6</v>
      </c>
      <c r="G3428">
        <v>357.63046000000003</v>
      </c>
      <c r="H3428">
        <v>630569.4</v>
      </c>
      <c r="I3428">
        <v>3672375.09</v>
      </c>
      <c r="J3428">
        <v>-69.3</v>
      </c>
      <c r="K3428">
        <v>-69.3</v>
      </c>
      <c r="L3428">
        <v>0</v>
      </c>
      <c r="M3428">
        <v>21122606</v>
      </c>
      <c r="N3428" t="s">
        <v>28</v>
      </c>
      <c r="O3428">
        <v>10</v>
      </c>
      <c r="P3428">
        <v>17</v>
      </c>
      <c r="Q3428">
        <v>5963</v>
      </c>
    </row>
    <row r="3429" spans="1:17" x14ac:dyDescent="0.25">
      <c r="A3429" t="s">
        <v>375</v>
      </c>
      <c r="B3429" t="s">
        <v>357</v>
      </c>
      <c r="C3429" t="s">
        <v>1</v>
      </c>
      <c r="D3429" t="s">
        <v>2</v>
      </c>
      <c r="E3429" t="s">
        <v>254</v>
      </c>
      <c r="F3429" t="s">
        <v>4</v>
      </c>
      <c r="G3429">
        <v>469.30117999999999</v>
      </c>
      <c r="H3429">
        <v>630448.19999999995</v>
      </c>
      <c r="I3429">
        <v>3672375.09</v>
      </c>
      <c r="J3429">
        <v>-69.53</v>
      </c>
      <c r="K3429">
        <v>-69.53</v>
      </c>
      <c r="L3429">
        <v>0</v>
      </c>
      <c r="M3429">
        <v>21071620</v>
      </c>
      <c r="N3429" t="s">
        <v>28</v>
      </c>
      <c r="O3429">
        <v>10</v>
      </c>
      <c r="P3429">
        <v>17</v>
      </c>
      <c r="Q3429">
        <v>5963</v>
      </c>
    </row>
    <row r="3430" spans="1:17" x14ac:dyDescent="0.25">
      <c r="A3430" t="s">
        <v>375</v>
      </c>
      <c r="B3430" t="s">
        <v>357</v>
      </c>
      <c r="C3430" t="s">
        <v>1</v>
      </c>
      <c r="D3430" t="s">
        <v>2</v>
      </c>
      <c r="E3430" t="s">
        <v>254</v>
      </c>
      <c r="F3430" t="s">
        <v>6</v>
      </c>
      <c r="G3430">
        <v>466.75223999999997</v>
      </c>
      <c r="H3430">
        <v>630448.19999999995</v>
      </c>
      <c r="I3430">
        <v>3672375.09</v>
      </c>
      <c r="J3430">
        <v>-69.53</v>
      </c>
      <c r="K3430">
        <v>-69.53</v>
      </c>
      <c r="L3430">
        <v>0</v>
      </c>
      <c r="M3430">
        <v>21081620</v>
      </c>
      <c r="N3430" t="s">
        <v>28</v>
      </c>
      <c r="O3430">
        <v>10</v>
      </c>
      <c r="P3430">
        <v>17</v>
      </c>
      <c r="Q3430">
        <v>5963</v>
      </c>
    </row>
    <row r="3431" spans="1:17" x14ac:dyDescent="0.25">
      <c r="A3431" t="s">
        <v>375</v>
      </c>
      <c r="B3431" t="s">
        <v>357</v>
      </c>
      <c r="C3431" t="s">
        <v>1</v>
      </c>
      <c r="D3431" t="s">
        <v>2</v>
      </c>
      <c r="E3431" t="s">
        <v>256</v>
      </c>
      <c r="F3431" t="s">
        <v>4</v>
      </c>
      <c r="G3431">
        <v>14.29185</v>
      </c>
      <c r="H3431">
        <v>630714.82999999996</v>
      </c>
      <c r="I3431">
        <v>3672209.14</v>
      </c>
      <c r="J3431">
        <v>-68.89</v>
      </c>
      <c r="K3431">
        <v>-68.89</v>
      </c>
      <c r="L3431">
        <v>0</v>
      </c>
      <c r="M3431">
        <v>21012520</v>
      </c>
      <c r="N3431" t="s">
        <v>28</v>
      </c>
      <c r="O3431">
        <v>10</v>
      </c>
      <c r="P3431">
        <v>17</v>
      </c>
      <c r="Q3431">
        <v>5963</v>
      </c>
    </row>
    <row r="3432" spans="1:17" x14ac:dyDescent="0.25">
      <c r="A3432" t="s">
        <v>375</v>
      </c>
      <c r="B3432" t="s">
        <v>357</v>
      </c>
      <c r="C3432" t="s">
        <v>1</v>
      </c>
      <c r="D3432" t="s">
        <v>2</v>
      </c>
      <c r="E3432" t="s">
        <v>256</v>
      </c>
      <c r="F3432" t="s">
        <v>6</v>
      </c>
      <c r="G3432">
        <v>14.290380000000001</v>
      </c>
      <c r="H3432">
        <v>630714.82999999996</v>
      </c>
      <c r="I3432">
        <v>3672209.14</v>
      </c>
      <c r="J3432">
        <v>-68.89</v>
      </c>
      <c r="K3432">
        <v>-68.89</v>
      </c>
      <c r="L3432">
        <v>0</v>
      </c>
      <c r="M3432">
        <v>21020321</v>
      </c>
      <c r="N3432" t="s">
        <v>28</v>
      </c>
      <c r="O3432">
        <v>10</v>
      </c>
      <c r="P3432">
        <v>17</v>
      </c>
      <c r="Q3432">
        <v>5963</v>
      </c>
    </row>
    <row r="3433" spans="1:17" x14ac:dyDescent="0.25">
      <c r="A3433" t="s">
        <v>375</v>
      </c>
      <c r="B3433" t="s">
        <v>357</v>
      </c>
      <c r="C3433" t="s">
        <v>1</v>
      </c>
      <c r="D3433" t="s">
        <v>2</v>
      </c>
      <c r="E3433" t="s">
        <v>134</v>
      </c>
      <c r="F3433" t="s">
        <v>4</v>
      </c>
      <c r="G3433">
        <v>14.29185</v>
      </c>
      <c r="H3433">
        <v>630714.82999999996</v>
      </c>
      <c r="I3433">
        <v>3672209.14</v>
      </c>
      <c r="J3433">
        <v>-68.89</v>
      </c>
      <c r="K3433">
        <v>-68.89</v>
      </c>
      <c r="L3433">
        <v>0</v>
      </c>
      <c r="M3433">
        <v>21012520</v>
      </c>
      <c r="N3433" t="s">
        <v>28</v>
      </c>
      <c r="O3433">
        <v>10</v>
      </c>
      <c r="P3433">
        <v>17</v>
      </c>
      <c r="Q3433">
        <v>5963</v>
      </c>
    </row>
    <row r="3434" spans="1:17" x14ac:dyDescent="0.25">
      <c r="A3434" t="s">
        <v>375</v>
      </c>
      <c r="B3434" t="s">
        <v>357</v>
      </c>
      <c r="C3434" t="s">
        <v>1</v>
      </c>
      <c r="D3434" t="s">
        <v>2</v>
      </c>
      <c r="E3434" t="s">
        <v>134</v>
      </c>
      <c r="F3434" t="s">
        <v>6</v>
      </c>
      <c r="G3434">
        <v>14.290380000000001</v>
      </c>
      <c r="H3434">
        <v>630714.82999999996</v>
      </c>
      <c r="I3434">
        <v>3672209.14</v>
      </c>
      <c r="J3434">
        <v>-68.89</v>
      </c>
      <c r="K3434">
        <v>-68.89</v>
      </c>
      <c r="L3434">
        <v>0</v>
      </c>
      <c r="M3434">
        <v>21020321</v>
      </c>
      <c r="N3434" t="s">
        <v>28</v>
      </c>
      <c r="O3434">
        <v>10</v>
      </c>
      <c r="P3434">
        <v>17</v>
      </c>
      <c r="Q3434">
        <v>5963</v>
      </c>
    </row>
    <row r="3435" spans="1:17" x14ac:dyDescent="0.25">
      <c r="A3435" t="s">
        <v>375</v>
      </c>
      <c r="B3435" t="s">
        <v>357</v>
      </c>
      <c r="C3435" t="s">
        <v>1</v>
      </c>
      <c r="D3435" t="s">
        <v>2</v>
      </c>
      <c r="E3435" t="s">
        <v>141</v>
      </c>
      <c r="F3435" t="s">
        <v>4</v>
      </c>
      <c r="G3435">
        <v>190.89830000000001</v>
      </c>
      <c r="H3435">
        <v>630472.43999999994</v>
      </c>
      <c r="I3435">
        <v>3672375.09</v>
      </c>
      <c r="J3435">
        <v>-69.489999999999995</v>
      </c>
      <c r="K3435">
        <v>-69.489999999999995</v>
      </c>
      <c r="L3435">
        <v>0</v>
      </c>
      <c r="M3435">
        <v>21071420</v>
      </c>
      <c r="N3435" t="s">
        <v>28</v>
      </c>
      <c r="O3435">
        <v>10</v>
      </c>
      <c r="P3435">
        <v>17</v>
      </c>
      <c r="Q3435">
        <v>5963</v>
      </c>
    </row>
    <row r="3436" spans="1:17" x14ac:dyDescent="0.25">
      <c r="A3436" t="s">
        <v>375</v>
      </c>
      <c r="B3436" t="s">
        <v>357</v>
      </c>
      <c r="C3436" t="s">
        <v>1</v>
      </c>
      <c r="D3436" t="s">
        <v>2</v>
      </c>
      <c r="E3436" t="s">
        <v>141</v>
      </c>
      <c r="F3436" t="s">
        <v>6</v>
      </c>
      <c r="G3436">
        <v>189.83811</v>
      </c>
      <c r="H3436">
        <v>630448.19999999995</v>
      </c>
      <c r="I3436">
        <v>3672375.09</v>
      </c>
      <c r="J3436">
        <v>-69.53</v>
      </c>
      <c r="K3436">
        <v>-69.53</v>
      </c>
      <c r="L3436">
        <v>0</v>
      </c>
      <c r="M3436">
        <v>21080821</v>
      </c>
      <c r="N3436" t="s">
        <v>28</v>
      </c>
      <c r="O3436">
        <v>10</v>
      </c>
      <c r="P3436">
        <v>17</v>
      </c>
      <c r="Q3436">
        <v>5963</v>
      </c>
    </row>
    <row r="3437" spans="1:17" x14ac:dyDescent="0.25">
      <c r="A3437" t="s">
        <v>375</v>
      </c>
      <c r="B3437" t="s">
        <v>357</v>
      </c>
      <c r="C3437" t="s">
        <v>1</v>
      </c>
      <c r="D3437" t="s">
        <v>2</v>
      </c>
      <c r="E3437" t="s">
        <v>142</v>
      </c>
      <c r="F3437" t="s">
        <v>4</v>
      </c>
      <c r="G3437">
        <v>196.97515999999999</v>
      </c>
      <c r="H3437">
        <v>630448.19999999995</v>
      </c>
      <c r="I3437">
        <v>3672375.09</v>
      </c>
      <c r="J3437">
        <v>-69.53</v>
      </c>
      <c r="K3437">
        <v>-69.53</v>
      </c>
      <c r="L3437">
        <v>0</v>
      </c>
      <c r="M3437">
        <v>21080821</v>
      </c>
      <c r="N3437" t="s">
        <v>28</v>
      </c>
      <c r="O3437">
        <v>10</v>
      </c>
      <c r="P3437">
        <v>17</v>
      </c>
      <c r="Q3437">
        <v>5963</v>
      </c>
    </row>
    <row r="3438" spans="1:17" x14ac:dyDescent="0.25">
      <c r="A3438" t="s">
        <v>375</v>
      </c>
      <c r="B3438" t="s">
        <v>357</v>
      </c>
      <c r="C3438" t="s">
        <v>1</v>
      </c>
      <c r="D3438" t="s">
        <v>2</v>
      </c>
      <c r="E3438" t="s">
        <v>142</v>
      </c>
      <c r="F3438" t="s">
        <v>6</v>
      </c>
      <c r="G3438">
        <v>194.75814</v>
      </c>
      <c r="H3438">
        <v>630448.19999999995</v>
      </c>
      <c r="I3438">
        <v>3672375.09</v>
      </c>
      <c r="J3438">
        <v>-69.53</v>
      </c>
      <c r="K3438">
        <v>-69.53</v>
      </c>
      <c r="L3438">
        <v>0</v>
      </c>
      <c r="M3438">
        <v>21121416</v>
      </c>
      <c r="N3438" t="s">
        <v>28</v>
      </c>
      <c r="O3438">
        <v>10</v>
      </c>
      <c r="P3438">
        <v>17</v>
      </c>
      <c r="Q3438">
        <v>5963</v>
      </c>
    </row>
    <row r="3439" spans="1:17" x14ac:dyDescent="0.25">
      <c r="A3439" t="s">
        <v>375</v>
      </c>
      <c r="B3439" t="s">
        <v>357</v>
      </c>
      <c r="C3439" t="s">
        <v>1</v>
      </c>
      <c r="D3439" t="s">
        <v>2</v>
      </c>
      <c r="E3439" t="s">
        <v>143</v>
      </c>
      <c r="F3439" t="s">
        <v>4</v>
      </c>
      <c r="G3439">
        <v>193.65880000000001</v>
      </c>
      <c r="H3439">
        <v>630545.16</v>
      </c>
      <c r="I3439">
        <v>3672375.09</v>
      </c>
      <c r="J3439">
        <v>-69.349999999999994</v>
      </c>
      <c r="K3439">
        <v>-69.349999999999994</v>
      </c>
      <c r="L3439">
        <v>0</v>
      </c>
      <c r="M3439">
        <v>21071102</v>
      </c>
      <c r="N3439" t="s">
        <v>28</v>
      </c>
      <c r="O3439">
        <v>10</v>
      </c>
      <c r="P3439">
        <v>17</v>
      </c>
      <c r="Q3439">
        <v>5963</v>
      </c>
    </row>
    <row r="3440" spans="1:17" x14ac:dyDescent="0.25">
      <c r="A3440" t="s">
        <v>375</v>
      </c>
      <c r="B3440" t="s">
        <v>357</v>
      </c>
      <c r="C3440" t="s">
        <v>1</v>
      </c>
      <c r="D3440" t="s">
        <v>2</v>
      </c>
      <c r="E3440" t="s">
        <v>143</v>
      </c>
      <c r="F3440" t="s">
        <v>6</v>
      </c>
      <c r="G3440">
        <v>176.79593</v>
      </c>
      <c r="H3440">
        <v>630545.16</v>
      </c>
      <c r="I3440">
        <v>3672375.09</v>
      </c>
      <c r="J3440">
        <v>-69.349999999999994</v>
      </c>
      <c r="K3440">
        <v>-69.349999999999994</v>
      </c>
      <c r="L3440">
        <v>0</v>
      </c>
      <c r="M3440">
        <v>21071103</v>
      </c>
      <c r="N3440" t="s">
        <v>28</v>
      </c>
      <c r="O3440">
        <v>10</v>
      </c>
      <c r="P3440">
        <v>17</v>
      </c>
      <c r="Q3440">
        <v>5963</v>
      </c>
    </row>
    <row r="3441" spans="1:17" x14ac:dyDescent="0.25">
      <c r="A3441" t="s">
        <v>375</v>
      </c>
      <c r="B3441" t="s">
        <v>357</v>
      </c>
      <c r="C3441" t="s">
        <v>1</v>
      </c>
      <c r="D3441" t="s">
        <v>2</v>
      </c>
      <c r="E3441" t="s">
        <v>135</v>
      </c>
      <c r="F3441" t="s">
        <v>4</v>
      </c>
      <c r="G3441">
        <v>154.96673999999999</v>
      </c>
      <c r="H3441">
        <v>630555.26</v>
      </c>
      <c r="I3441">
        <v>3672380.53</v>
      </c>
      <c r="J3441">
        <v>-69.34</v>
      </c>
      <c r="K3441">
        <v>-69.34</v>
      </c>
      <c r="L3441">
        <v>0</v>
      </c>
      <c r="M3441">
        <v>21052519</v>
      </c>
      <c r="N3441" t="s">
        <v>28</v>
      </c>
      <c r="O3441">
        <v>10</v>
      </c>
      <c r="P3441">
        <v>17</v>
      </c>
      <c r="Q3441">
        <v>5963</v>
      </c>
    </row>
    <row r="3442" spans="1:17" x14ac:dyDescent="0.25">
      <c r="A3442" t="s">
        <v>375</v>
      </c>
      <c r="B3442" t="s">
        <v>357</v>
      </c>
      <c r="C3442" t="s">
        <v>1</v>
      </c>
      <c r="D3442" t="s">
        <v>2</v>
      </c>
      <c r="E3442" t="s">
        <v>135</v>
      </c>
      <c r="F3442" t="s">
        <v>6</v>
      </c>
      <c r="G3442">
        <v>140.52252999999999</v>
      </c>
      <c r="H3442">
        <v>630569.4</v>
      </c>
      <c r="I3442">
        <v>3672375.09</v>
      </c>
      <c r="J3442">
        <v>-69.3</v>
      </c>
      <c r="K3442">
        <v>-69.3</v>
      </c>
      <c r="L3442">
        <v>0</v>
      </c>
      <c r="M3442">
        <v>21031005</v>
      </c>
      <c r="N3442" t="s">
        <v>28</v>
      </c>
      <c r="O3442">
        <v>10</v>
      </c>
      <c r="P3442">
        <v>17</v>
      </c>
      <c r="Q3442">
        <v>5963</v>
      </c>
    </row>
    <row r="3443" spans="1:17" x14ac:dyDescent="0.25">
      <c r="A3443" t="s">
        <v>375</v>
      </c>
      <c r="B3443" t="s">
        <v>357</v>
      </c>
      <c r="C3443" t="s">
        <v>1</v>
      </c>
      <c r="D3443" t="s">
        <v>2</v>
      </c>
      <c r="E3443" t="s">
        <v>136</v>
      </c>
      <c r="F3443" t="s">
        <v>4</v>
      </c>
      <c r="G3443">
        <v>121.80247</v>
      </c>
      <c r="H3443">
        <v>630555.26</v>
      </c>
      <c r="I3443">
        <v>3672380.53</v>
      </c>
      <c r="J3443">
        <v>-69.34</v>
      </c>
      <c r="K3443">
        <v>-69.34</v>
      </c>
      <c r="L3443">
        <v>0</v>
      </c>
      <c r="M3443">
        <v>21052519</v>
      </c>
      <c r="N3443" t="s">
        <v>28</v>
      </c>
      <c r="O3443">
        <v>10</v>
      </c>
      <c r="P3443">
        <v>17</v>
      </c>
      <c r="Q3443">
        <v>5963</v>
      </c>
    </row>
    <row r="3444" spans="1:17" x14ac:dyDescent="0.25">
      <c r="A3444" t="s">
        <v>375</v>
      </c>
      <c r="B3444" t="s">
        <v>357</v>
      </c>
      <c r="C3444" t="s">
        <v>1</v>
      </c>
      <c r="D3444" t="s">
        <v>2</v>
      </c>
      <c r="E3444" t="s">
        <v>136</v>
      </c>
      <c r="F3444" t="s">
        <v>6</v>
      </c>
      <c r="G3444">
        <v>120.58356000000001</v>
      </c>
      <c r="H3444">
        <v>630423.97</v>
      </c>
      <c r="I3444">
        <v>3672375.09</v>
      </c>
      <c r="J3444">
        <v>-69.58</v>
      </c>
      <c r="K3444">
        <v>-69.58</v>
      </c>
      <c r="L3444">
        <v>0</v>
      </c>
      <c r="M3444">
        <v>21072319</v>
      </c>
      <c r="N3444" t="s">
        <v>28</v>
      </c>
      <c r="O3444">
        <v>10</v>
      </c>
      <c r="P3444">
        <v>17</v>
      </c>
      <c r="Q3444">
        <v>5963</v>
      </c>
    </row>
    <row r="3445" spans="1:17" x14ac:dyDescent="0.25">
      <c r="A3445" t="s">
        <v>375</v>
      </c>
      <c r="B3445" t="s">
        <v>357</v>
      </c>
      <c r="C3445" t="s">
        <v>1</v>
      </c>
      <c r="D3445" t="s">
        <v>2</v>
      </c>
      <c r="E3445" t="s">
        <v>137</v>
      </c>
      <c r="F3445" t="s">
        <v>4</v>
      </c>
      <c r="G3445">
        <v>114.22875999999999</v>
      </c>
      <c r="H3445">
        <v>630423.97</v>
      </c>
      <c r="I3445">
        <v>3672375.09</v>
      </c>
      <c r="J3445">
        <v>-69.58</v>
      </c>
      <c r="K3445">
        <v>-69.58</v>
      </c>
      <c r="L3445">
        <v>0</v>
      </c>
      <c r="M3445">
        <v>21071205</v>
      </c>
      <c r="N3445" t="s">
        <v>28</v>
      </c>
      <c r="O3445">
        <v>10</v>
      </c>
      <c r="P3445">
        <v>17</v>
      </c>
      <c r="Q3445">
        <v>5963</v>
      </c>
    </row>
    <row r="3446" spans="1:17" x14ac:dyDescent="0.25">
      <c r="A3446" t="s">
        <v>375</v>
      </c>
      <c r="B3446" t="s">
        <v>357</v>
      </c>
      <c r="C3446" t="s">
        <v>1</v>
      </c>
      <c r="D3446" t="s">
        <v>2</v>
      </c>
      <c r="E3446" t="s">
        <v>137</v>
      </c>
      <c r="F3446" t="s">
        <v>6</v>
      </c>
      <c r="G3446">
        <v>114.0842</v>
      </c>
      <c r="H3446">
        <v>630423.97</v>
      </c>
      <c r="I3446">
        <v>3672375.09</v>
      </c>
      <c r="J3446">
        <v>-69.58</v>
      </c>
      <c r="K3446">
        <v>-69.58</v>
      </c>
      <c r="L3446">
        <v>0</v>
      </c>
      <c r="M3446">
        <v>21072319</v>
      </c>
      <c r="N3446" t="s">
        <v>28</v>
      </c>
      <c r="O3446">
        <v>10</v>
      </c>
      <c r="P3446">
        <v>17</v>
      </c>
      <c r="Q3446">
        <v>5963</v>
      </c>
    </row>
    <row r="3447" spans="1:17" x14ac:dyDescent="0.25">
      <c r="A3447" t="s">
        <v>375</v>
      </c>
      <c r="B3447" t="s">
        <v>357</v>
      </c>
      <c r="C3447" t="s">
        <v>1</v>
      </c>
      <c r="D3447" t="s">
        <v>2</v>
      </c>
      <c r="E3447" t="s">
        <v>138</v>
      </c>
      <c r="F3447" t="s">
        <v>4</v>
      </c>
      <c r="G3447">
        <v>158.90849</v>
      </c>
      <c r="H3447">
        <v>630472.43999999994</v>
      </c>
      <c r="I3447">
        <v>3672375.09</v>
      </c>
      <c r="J3447">
        <v>-69.489999999999995</v>
      </c>
      <c r="K3447">
        <v>-69.489999999999995</v>
      </c>
      <c r="L3447">
        <v>0</v>
      </c>
      <c r="M3447">
        <v>21071420</v>
      </c>
      <c r="N3447" t="s">
        <v>28</v>
      </c>
      <c r="O3447">
        <v>10</v>
      </c>
      <c r="P3447">
        <v>17</v>
      </c>
      <c r="Q3447">
        <v>5963</v>
      </c>
    </row>
    <row r="3448" spans="1:17" x14ac:dyDescent="0.25">
      <c r="A3448" t="s">
        <v>375</v>
      </c>
      <c r="B3448" t="s">
        <v>357</v>
      </c>
      <c r="C3448" t="s">
        <v>1</v>
      </c>
      <c r="D3448" t="s">
        <v>2</v>
      </c>
      <c r="E3448" t="s">
        <v>138</v>
      </c>
      <c r="F3448" t="s">
        <v>6</v>
      </c>
      <c r="G3448">
        <v>154.83614</v>
      </c>
      <c r="H3448">
        <v>630448.19999999995</v>
      </c>
      <c r="I3448">
        <v>3672375.09</v>
      </c>
      <c r="J3448">
        <v>-69.53</v>
      </c>
      <c r="K3448">
        <v>-69.53</v>
      </c>
      <c r="L3448">
        <v>0</v>
      </c>
      <c r="M3448">
        <v>21071620</v>
      </c>
      <c r="N3448" t="s">
        <v>28</v>
      </c>
      <c r="O3448">
        <v>10</v>
      </c>
      <c r="P3448">
        <v>17</v>
      </c>
      <c r="Q3448">
        <v>5963</v>
      </c>
    </row>
    <row r="3449" spans="1:17" x14ac:dyDescent="0.25">
      <c r="A3449" t="s">
        <v>375</v>
      </c>
      <c r="B3449" t="s">
        <v>357</v>
      </c>
      <c r="C3449" t="s">
        <v>1</v>
      </c>
      <c r="D3449" t="s">
        <v>2</v>
      </c>
      <c r="E3449" t="s">
        <v>139</v>
      </c>
      <c r="F3449" t="s">
        <v>4</v>
      </c>
      <c r="G3449">
        <v>161.56544</v>
      </c>
      <c r="H3449">
        <v>630448.19999999995</v>
      </c>
      <c r="I3449">
        <v>3672375.09</v>
      </c>
      <c r="J3449">
        <v>-69.53</v>
      </c>
      <c r="K3449">
        <v>-69.53</v>
      </c>
      <c r="L3449">
        <v>0</v>
      </c>
      <c r="M3449">
        <v>21071620</v>
      </c>
      <c r="N3449" t="s">
        <v>28</v>
      </c>
      <c r="O3449">
        <v>10</v>
      </c>
      <c r="P3449">
        <v>17</v>
      </c>
      <c r="Q3449">
        <v>5963</v>
      </c>
    </row>
    <row r="3450" spans="1:17" x14ac:dyDescent="0.25">
      <c r="A3450" t="s">
        <v>375</v>
      </c>
      <c r="B3450" t="s">
        <v>357</v>
      </c>
      <c r="C3450" t="s">
        <v>1</v>
      </c>
      <c r="D3450" t="s">
        <v>2</v>
      </c>
      <c r="E3450" t="s">
        <v>139</v>
      </c>
      <c r="F3450" t="s">
        <v>6</v>
      </c>
      <c r="G3450">
        <v>160.46047999999999</v>
      </c>
      <c r="H3450">
        <v>630448.19999999995</v>
      </c>
      <c r="I3450">
        <v>3672375.09</v>
      </c>
      <c r="J3450">
        <v>-69.53</v>
      </c>
      <c r="K3450">
        <v>-69.53</v>
      </c>
      <c r="L3450">
        <v>0</v>
      </c>
      <c r="M3450">
        <v>21081620</v>
      </c>
      <c r="N3450" t="s">
        <v>28</v>
      </c>
      <c r="O3450">
        <v>10</v>
      </c>
      <c r="P3450">
        <v>17</v>
      </c>
      <c r="Q3450">
        <v>5963</v>
      </c>
    </row>
    <row r="3451" spans="1:17" x14ac:dyDescent="0.25">
      <c r="A3451" t="s">
        <v>375</v>
      </c>
      <c r="B3451" t="s">
        <v>357</v>
      </c>
      <c r="C3451" t="s">
        <v>1</v>
      </c>
      <c r="D3451" t="s">
        <v>2</v>
      </c>
      <c r="E3451" t="s">
        <v>140</v>
      </c>
      <c r="F3451" t="s">
        <v>4</v>
      </c>
      <c r="G3451">
        <v>152.89959999999999</v>
      </c>
      <c r="H3451">
        <v>630448.19999999995</v>
      </c>
      <c r="I3451">
        <v>3672375.09</v>
      </c>
      <c r="J3451">
        <v>-69.53</v>
      </c>
      <c r="K3451">
        <v>-69.53</v>
      </c>
      <c r="L3451">
        <v>0</v>
      </c>
      <c r="M3451">
        <v>21071620</v>
      </c>
      <c r="N3451" t="s">
        <v>28</v>
      </c>
      <c r="O3451">
        <v>10</v>
      </c>
      <c r="P3451">
        <v>17</v>
      </c>
      <c r="Q3451">
        <v>5963</v>
      </c>
    </row>
    <row r="3452" spans="1:17" x14ac:dyDescent="0.25">
      <c r="A3452" t="s">
        <v>375</v>
      </c>
      <c r="B3452" t="s">
        <v>357</v>
      </c>
      <c r="C3452" t="s">
        <v>1</v>
      </c>
      <c r="D3452" t="s">
        <v>2</v>
      </c>
      <c r="E3452" t="s">
        <v>140</v>
      </c>
      <c r="F3452" t="s">
        <v>6</v>
      </c>
      <c r="G3452">
        <v>151.55589000000001</v>
      </c>
      <c r="H3452">
        <v>630448.19999999995</v>
      </c>
      <c r="I3452">
        <v>3672375.09</v>
      </c>
      <c r="J3452">
        <v>-69.53</v>
      </c>
      <c r="K3452">
        <v>-69.53</v>
      </c>
      <c r="L3452">
        <v>0</v>
      </c>
      <c r="M3452">
        <v>21081620</v>
      </c>
      <c r="N3452" t="s">
        <v>28</v>
      </c>
      <c r="O3452">
        <v>10</v>
      </c>
      <c r="P3452">
        <v>17</v>
      </c>
      <c r="Q3452">
        <v>5963</v>
      </c>
    </row>
    <row r="3453" spans="1:17" x14ac:dyDescent="0.25">
      <c r="A3453" t="s">
        <v>375</v>
      </c>
      <c r="B3453" t="s">
        <v>358</v>
      </c>
      <c r="C3453" t="s">
        <v>1</v>
      </c>
      <c r="D3453" t="s">
        <v>9</v>
      </c>
      <c r="E3453" t="s">
        <v>3</v>
      </c>
      <c r="F3453" t="s">
        <v>4</v>
      </c>
      <c r="G3453">
        <v>109.58183</v>
      </c>
      <c r="H3453">
        <v>630423.97</v>
      </c>
      <c r="I3453">
        <v>3672375.09</v>
      </c>
      <c r="J3453">
        <v>-69.58</v>
      </c>
      <c r="K3453">
        <v>-69.58</v>
      </c>
      <c r="L3453">
        <v>0</v>
      </c>
      <c r="M3453">
        <v>21080824</v>
      </c>
      <c r="N3453" t="s">
        <v>28</v>
      </c>
      <c r="O3453">
        <v>10</v>
      </c>
      <c r="P3453">
        <v>17</v>
      </c>
      <c r="Q3453">
        <v>5963</v>
      </c>
    </row>
    <row r="3454" spans="1:17" x14ac:dyDescent="0.25">
      <c r="A3454" t="s">
        <v>375</v>
      </c>
      <c r="B3454" t="s">
        <v>358</v>
      </c>
      <c r="C3454" t="s">
        <v>1</v>
      </c>
      <c r="D3454" t="s">
        <v>9</v>
      </c>
      <c r="E3454" t="s">
        <v>3</v>
      </c>
      <c r="F3454" t="s">
        <v>6</v>
      </c>
      <c r="G3454">
        <v>101.4909</v>
      </c>
      <c r="H3454">
        <v>630423.97</v>
      </c>
      <c r="I3454">
        <v>3672375.09</v>
      </c>
      <c r="J3454">
        <v>-69.58</v>
      </c>
      <c r="K3454">
        <v>-69.58</v>
      </c>
      <c r="L3454">
        <v>0</v>
      </c>
      <c r="M3454">
        <v>21071208</v>
      </c>
      <c r="N3454" t="s">
        <v>28</v>
      </c>
      <c r="O3454">
        <v>10</v>
      </c>
      <c r="P3454">
        <v>17</v>
      </c>
      <c r="Q3454">
        <v>5963</v>
      </c>
    </row>
    <row r="3455" spans="1:17" x14ac:dyDescent="0.25">
      <c r="A3455" t="s">
        <v>375</v>
      </c>
      <c r="B3455" t="s">
        <v>358</v>
      </c>
      <c r="C3455" t="s">
        <v>1</v>
      </c>
      <c r="D3455" t="s">
        <v>9</v>
      </c>
      <c r="E3455" t="s">
        <v>255</v>
      </c>
      <c r="F3455" t="s">
        <v>4</v>
      </c>
      <c r="G3455">
        <v>109.58183</v>
      </c>
      <c r="H3455">
        <v>630423.97</v>
      </c>
      <c r="I3455">
        <v>3672375.09</v>
      </c>
      <c r="J3455">
        <v>-69.58</v>
      </c>
      <c r="K3455">
        <v>-69.58</v>
      </c>
      <c r="L3455">
        <v>0</v>
      </c>
      <c r="M3455">
        <v>21080824</v>
      </c>
      <c r="N3455" t="s">
        <v>28</v>
      </c>
      <c r="O3455">
        <v>10</v>
      </c>
      <c r="P3455">
        <v>17</v>
      </c>
      <c r="Q3455">
        <v>5963</v>
      </c>
    </row>
    <row r="3456" spans="1:17" x14ac:dyDescent="0.25">
      <c r="A3456" t="s">
        <v>375</v>
      </c>
      <c r="B3456" t="s">
        <v>358</v>
      </c>
      <c r="C3456" t="s">
        <v>1</v>
      </c>
      <c r="D3456" t="s">
        <v>9</v>
      </c>
      <c r="E3456" t="s">
        <v>255</v>
      </c>
      <c r="F3456" t="s">
        <v>6</v>
      </c>
      <c r="G3456">
        <v>101.4909</v>
      </c>
      <c r="H3456">
        <v>630423.97</v>
      </c>
      <c r="I3456">
        <v>3672375.09</v>
      </c>
      <c r="J3456">
        <v>-69.58</v>
      </c>
      <c r="K3456">
        <v>-69.58</v>
      </c>
      <c r="L3456">
        <v>0</v>
      </c>
      <c r="M3456">
        <v>21071208</v>
      </c>
      <c r="N3456" t="s">
        <v>28</v>
      </c>
      <c r="O3456">
        <v>10</v>
      </c>
      <c r="P3456">
        <v>17</v>
      </c>
      <c r="Q3456">
        <v>5963</v>
      </c>
    </row>
    <row r="3457" spans="1:17" x14ac:dyDescent="0.25">
      <c r="A3457" t="s">
        <v>375</v>
      </c>
      <c r="B3457" t="s">
        <v>358</v>
      </c>
      <c r="C3457" t="s">
        <v>1</v>
      </c>
      <c r="D3457" t="s">
        <v>9</v>
      </c>
      <c r="E3457" t="s">
        <v>7</v>
      </c>
      <c r="F3457" t="s">
        <v>4</v>
      </c>
      <c r="G3457">
        <v>109.58183</v>
      </c>
      <c r="H3457">
        <v>630423.97</v>
      </c>
      <c r="I3457">
        <v>3672375.09</v>
      </c>
      <c r="J3457">
        <v>-69.58</v>
      </c>
      <c r="K3457">
        <v>-69.58</v>
      </c>
      <c r="L3457">
        <v>0</v>
      </c>
      <c r="M3457">
        <v>21080824</v>
      </c>
      <c r="N3457" t="s">
        <v>28</v>
      </c>
      <c r="O3457">
        <v>10</v>
      </c>
      <c r="P3457">
        <v>17</v>
      </c>
      <c r="Q3457">
        <v>5963</v>
      </c>
    </row>
    <row r="3458" spans="1:17" x14ac:dyDescent="0.25">
      <c r="A3458" t="s">
        <v>375</v>
      </c>
      <c r="B3458" t="s">
        <v>358</v>
      </c>
      <c r="C3458" t="s">
        <v>1</v>
      </c>
      <c r="D3458" t="s">
        <v>9</v>
      </c>
      <c r="E3458" t="s">
        <v>7</v>
      </c>
      <c r="F3458" t="s">
        <v>6</v>
      </c>
      <c r="G3458">
        <v>101.4909</v>
      </c>
      <c r="H3458">
        <v>630423.97</v>
      </c>
      <c r="I3458">
        <v>3672375.09</v>
      </c>
      <c r="J3458">
        <v>-69.58</v>
      </c>
      <c r="K3458">
        <v>-69.58</v>
      </c>
      <c r="L3458">
        <v>0</v>
      </c>
      <c r="M3458">
        <v>21071208</v>
      </c>
      <c r="N3458" t="s">
        <v>28</v>
      </c>
      <c r="O3458">
        <v>10</v>
      </c>
      <c r="P3458">
        <v>17</v>
      </c>
      <c r="Q3458">
        <v>5963</v>
      </c>
    </row>
    <row r="3459" spans="1:17" x14ac:dyDescent="0.25">
      <c r="A3459" t="s">
        <v>375</v>
      </c>
      <c r="B3459" t="s">
        <v>358</v>
      </c>
      <c r="C3459" t="s">
        <v>1</v>
      </c>
      <c r="D3459" t="s">
        <v>9</v>
      </c>
      <c r="E3459" t="s">
        <v>252</v>
      </c>
      <c r="F3459" t="s">
        <v>4</v>
      </c>
      <c r="G3459">
        <v>50.90305</v>
      </c>
      <c r="H3459">
        <v>630423.97</v>
      </c>
      <c r="I3459">
        <v>3672375.09</v>
      </c>
      <c r="J3459">
        <v>-69.58</v>
      </c>
      <c r="K3459">
        <v>-69.58</v>
      </c>
      <c r="L3459">
        <v>0</v>
      </c>
      <c r="M3459">
        <v>21080824</v>
      </c>
      <c r="N3459" t="s">
        <v>28</v>
      </c>
      <c r="O3459">
        <v>10</v>
      </c>
      <c r="P3459">
        <v>17</v>
      </c>
      <c r="Q3459">
        <v>5963</v>
      </c>
    </row>
    <row r="3460" spans="1:17" x14ac:dyDescent="0.25">
      <c r="A3460" t="s">
        <v>375</v>
      </c>
      <c r="B3460" t="s">
        <v>358</v>
      </c>
      <c r="C3460" t="s">
        <v>1</v>
      </c>
      <c r="D3460" t="s">
        <v>9</v>
      </c>
      <c r="E3460" t="s">
        <v>252</v>
      </c>
      <c r="F3460" t="s">
        <v>6</v>
      </c>
      <c r="G3460">
        <v>46.340780000000002</v>
      </c>
      <c r="H3460">
        <v>630423.97</v>
      </c>
      <c r="I3460">
        <v>3672375.09</v>
      </c>
      <c r="J3460">
        <v>-69.58</v>
      </c>
      <c r="K3460">
        <v>-69.58</v>
      </c>
      <c r="L3460">
        <v>0</v>
      </c>
      <c r="M3460">
        <v>21062108</v>
      </c>
      <c r="N3460" t="s">
        <v>28</v>
      </c>
      <c r="O3460">
        <v>10</v>
      </c>
      <c r="P3460">
        <v>17</v>
      </c>
      <c r="Q3460">
        <v>5963</v>
      </c>
    </row>
    <row r="3461" spans="1:17" x14ac:dyDescent="0.25">
      <c r="A3461" t="s">
        <v>375</v>
      </c>
      <c r="B3461" t="s">
        <v>358</v>
      </c>
      <c r="C3461" t="s">
        <v>1</v>
      </c>
      <c r="D3461" t="s">
        <v>9</v>
      </c>
      <c r="E3461" t="s">
        <v>253</v>
      </c>
      <c r="F3461" t="s">
        <v>4</v>
      </c>
      <c r="G3461">
        <v>27.947769999999998</v>
      </c>
      <c r="H3461">
        <v>630423.97</v>
      </c>
      <c r="I3461">
        <v>3672375.09</v>
      </c>
      <c r="J3461">
        <v>-69.58</v>
      </c>
      <c r="K3461">
        <v>-69.58</v>
      </c>
      <c r="L3461">
        <v>0</v>
      </c>
      <c r="M3461">
        <v>21080824</v>
      </c>
      <c r="N3461" t="s">
        <v>28</v>
      </c>
      <c r="O3461">
        <v>10</v>
      </c>
      <c r="P3461">
        <v>17</v>
      </c>
      <c r="Q3461">
        <v>5963</v>
      </c>
    </row>
    <row r="3462" spans="1:17" x14ac:dyDescent="0.25">
      <c r="A3462" t="s">
        <v>375</v>
      </c>
      <c r="B3462" t="s">
        <v>358</v>
      </c>
      <c r="C3462" t="s">
        <v>1</v>
      </c>
      <c r="D3462" t="s">
        <v>9</v>
      </c>
      <c r="E3462" t="s">
        <v>253</v>
      </c>
      <c r="F3462" t="s">
        <v>6</v>
      </c>
      <c r="G3462">
        <v>27.023820000000001</v>
      </c>
      <c r="H3462">
        <v>630423.97</v>
      </c>
      <c r="I3462">
        <v>3672375.09</v>
      </c>
      <c r="J3462">
        <v>-69.58</v>
      </c>
      <c r="K3462">
        <v>-69.58</v>
      </c>
      <c r="L3462">
        <v>0</v>
      </c>
      <c r="M3462">
        <v>21071208</v>
      </c>
      <c r="N3462" t="s">
        <v>28</v>
      </c>
      <c r="O3462">
        <v>10</v>
      </c>
      <c r="P3462">
        <v>17</v>
      </c>
      <c r="Q3462">
        <v>5963</v>
      </c>
    </row>
    <row r="3463" spans="1:17" x14ac:dyDescent="0.25">
      <c r="A3463" t="s">
        <v>375</v>
      </c>
      <c r="B3463" t="s">
        <v>358</v>
      </c>
      <c r="C3463" t="s">
        <v>1</v>
      </c>
      <c r="D3463" t="s">
        <v>9</v>
      </c>
      <c r="E3463" t="s">
        <v>254</v>
      </c>
      <c r="F3463" t="s">
        <v>4</v>
      </c>
      <c r="G3463">
        <v>36.157049999999998</v>
      </c>
      <c r="H3463">
        <v>630399.73</v>
      </c>
      <c r="I3463">
        <v>3672375.09</v>
      </c>
      <c r="J3463">
        <v>-69.62</v>
      </c>
      <c r="K3463">
        <v>-69.62</v>
      </c>
      <c r="L3463">
        <v>0</v>
      </c>
      <c r="M3463">
        <v>21080824</v>
      </c>
      <c r="N3463" t="s">
        <v>28</v>
      </c>
      <c r="O3463">
        <v>10</v>
      </c>
      <c r="P3463">
        <v>17</v>
      </c>
      <c r="Q3463">
        <v>5963</v>
      </c>
    </row>
    <row r="3464" spans="1:17" x14ac:dyDescent="0.25">
      <c r="A3464" t="s">
        <v>375</v>
      </c>
      <c r="B3464" t="s">
        <v>358</v>
      </c>
      <c r="C3464" t="s">
        <v>1</v>
      </c>
      <c r="D3464" t="s">
        <v>9</v>
      </c>
      <c r="E3464" t="s">
        <v>254</v>
      </c>
      <c r="F3464" t="s">
        <v>6</v>
      </c>
      <c r="G3464">
        <v>32.764490000000002</v>
      </c>
      <c r="H3464">
        <v>630399.73</v>
      </c>
      <c r="I3464">
        <v>3672375.09</v>
      </c>
      <c r="J3464">
        <v>-69.62</v>
      </c>
      <c r="K3464">
        <v>-69.62</v>
      </c>
      <c r="L3464">
        <v>0</v>
      </c>
      <c r="M3464">
        <v>21062108</v>
      </c>
      <c r="N3464" t="s">
        <v>28</v>
      </c>
      <c r="O3464">
        <v>10</v>
      </c>
      <c r="P3464">
        <v>17</v>
      </c>
      <c r="Q3464">
        <v>5963</v>
      </c>
    </row>
    <row r="3465" spans="1:17" x14ac:dyDescent="0.25">
      <c r="A3465" t="s">
        <v>375</v>
      </c>
      <c r="B3465" t="s">
        <v>358</v>
      </c>
      <c r="C3465" t="s">
        <v>1</v>
      </c>
      <c r="D3465" t="s">
        <v>9</v>
      </c>
      <c r="E3465" t="s">
        <v>256</v>
      </c>
      <c r="F3465" t="s">
        <v>4</v>
      </c>
      <c r="G3465">
        <v>1.26142</v>
      </c>
      <c r="H3465">
        <v>630714.82999999996</v>
      </c>
      <c r="I3465">
        <v>3672209.14</v>
      </c>
      <c r="J3465">
        <v>-68.89</v>
      </c>
      <c r="K3465">
        <v>-68.89</v>
      </c>
      <c r="L3465">
        <v>0</v>
      </c>
      <c r="M3465">
        <v>21101208</v>
      </c>
      <c r="N3465" t="s">
        <v>28</v>
      </c>
      <c r="O3465">
        <v>10</v>
      </c>
      <c r="P3465">
        <v>17</v>
      </c>
      <c r="Q3465">
        <v>5963</v>
      </c>
    </row>
    <row r="3466" spans="1:17" x14ac:dyDescent="0.25">
      <c r="A3466" t="s">
        <v>375</v>
      </c>
      <c r="B3466" t="s">
        <v>358</v>
      </c>
      <c r="C3466" t="s">
        <v>1</v>
      </c>
      <c r="D3466" t="s">
        <v>9</v>
      </c>
      <c r="E3466" t="s">
        <v>256</v>
      </c>
      <c r="F3466" t="s">
        <v>6</v>
      </c>
      <c r="G3466">
        <v>1.21702</v>
      </c>
      <c r="H3466">
        <v>630714.82999999996</v>
      </c>
      <c r="I3466">
        <v>3672209.14</v>
      </c>
      <c r="J3466">
        <v>-68.89</v>
      </c>
      <c r="K3466">
        <v>-68.89</v>
      </c>
      <c r="L3466">
        <v>0</v>
      </c>
      <c r="M3466">
        <v>21101724</v>
      </c>
      <c r="N3466" t="s">
        <v>28</v>
      </c>
      <c r="O3466">
        <v>10</v>
      </c>
      <c r="P3466">
        <v>17</v>
      </c>
      <c r="Q3466">
        <v>5963</v>
      </c>
    </row>
    <row r="3467" spans="1:17" x14ac:dyDescent="0.25">
      <c r="A3467" t="s">
        <v>375</v>
      </c>
      <c r="B3467" t="s">
        <v>358</v>
      </c>
      <c r="C3467" t="s">
        <v>1</v>
      </c>
      <c r="D3467" t="s">
        <v>9</v>
      </c>
      <c r="E3467" t="s">
        <v>134</v>
      </c>
      <c r="F3467" t="s">
        <v>4</v>
      </c>
      <c r="G3467">
        <v>1.26142</v>
      </c>
      <c r="H3467">
        <v>630714.82999999996</v>
      </c>
      <c r="I3467">
        <v>3672209.14</v>
      </c>
      <c r="J3467">
        <v>-68.89</v>
      </c>
      <c r="K3467">
        <v>-68.89</v>
      </c>
      <c r="L3467">
        <v>0</v>
      </c>
      <c r="M3467">
        <v>21101208</v>
      </c>
      <c r="N3467" t="s">
        <v>28</v>
      </c>
      <c r="O3467">
        <v>10</v>
      </c>
      <c r="P3467">
        <v>17</v>
      </c>
      <c r="Q3467">
        <v>5963</v>
      </c>
    </row>
    <row r="3468" spans="1:17" x14ac:dyDescent="0.25">
      <c r="A3468" t="s">
        <v>375</v>
      </c>
      <c r="B3468" t="s">
        <v>358</v>
      </c>
      <c r="C3468" t="s">
        <v>1</v>
      </c>
      <c r="D3468" t="s">
        <v>9</v>
      </c>
      <c r="E3468" t="s">
        <v>134</v>
      </c>
      <c r="F3468" t="s">
        <v>6</v>
      </c>
      <c r="G3468">
        <v>1.21702</v>
      </c>
      <c r="H3468">
        <v>630714.82999999996</v>
      </c>
      <c r="I3468">
        <v>3672209.14</v>
      </c>
      <c r="J3468">
        <v>-68.89</v>
      </c>
      <c r="K3468">
        <v>-68.89</v>
      </c>
      <c r="L3468">
        <v>0</v>
      </c>
      <c r="M3468">
        <v>21101724</v>
      </c>
      <c r="N3468" t="s">
        <v>28</v>
      </c>
      <c r="O3468">
        <v>10</v>
      </c>
      <c r="P3468">
        <v>17</v>
      </c>
      <c r="Q3468">
        <v>5963</v>
      </c>
    </row>
    <row r="3469" spans="1:17" x14ac:dyDescent="0.25">
      <c r="A3469" t="s">
        <v>375</v>
      </c>
      <c r="B3469" t="s">
        <v>358</v>
      </c>
      <c r="C3469" t="s">
        <v>1</v>
      </c>
      <c r="D3469" t="s">
        <v>9</v>
      </c>
      <c r="E3469" t="s">
        <v>141</v>
      </c>
      <c r="F3469" t="s">
        <v>4</v>
      </c>
      <c r="G3469">
        <v>17.074359999999999</v>
      </c>
      <c r="H3469">
        <v>630423.97</v>
      </c>
      <c r="I3469">
        <v>3672375.09</v>
      </c>
      <c r="J3469">
        <v>-69.58</v>
      </c>
      <c r="K3469">
        <v>-69.58</v>
      </c>
      <c r="L3469">
        <v>0</v>
      </c>
      <c r="M3469">
        <v>21080824</v>
      </c>
      <c r="N3469" t="s">
        <v>28</v>
      </c>
      <c r="O3469">
        <v>10</v>
      </c>
      <c r="P3469">
        <v>17</v>
      </c>
      <c r="Q3469">
        <v>5963</v>
      </c>
    </row>
    <row r="3470" spans="1:17" x14ac:dyDescent="0.25">
      <c r="A3470" t="s">
        <v>375</v>
      </c>
      <c r="B3470" t="s">
        <v>358</v>
      </c>
      <c r="C3470" t="s">
        <v>1</v>
      </c>
      <c r="D3470" t="s">
        <v>9</v>
      </c>
      <c r="E3470" t="s">
        <v>141</v>
      </c>
      <c r="F3470" t="s">
        <v>6</v>
      </c>
      <c r="G3470">
        <v>15.776669999999999</v>
      </c>
      <c r="H3470">
        <v>630423.97</v>
      </c>
      <c r="I3470">
        <v>3672375.09</v>
      </c>
      <c r="J3470">
        <v>-69.58</v>
      </c>
      <c r="K3470">
        <v>-69.58</v>
      </c>
      <c r="L3470">
        <v>0</v>
      </c>
      <c r="M3470">
        <v>21062108</v>
      </c>
      <c r="N3470" t="s">
        <v>28</v>
      </c>
      <c r="O3470">
        <v>10</v>
      </c>
      <c r="P3470">
        <v>17</v>
      </c>
      <c r="Q3470">
        <v>5963</v>
      </c>
    </row>
    <row r="3471" spans="1:17" x14ac:dyDescent="0.25">
      <c r="A3471" t="s">
        <v>375</v>
      </c>
      <c r="B3471" t="s">
        <v>358</v>
      </c>
      <c r="C3471" t="s">
        <v>1</v>
      </c>
      <c r="D3471" t="s">
        <v>9</v>
      </c>
      <c r="E3471" t="s">
        <v>142</v>
      </c>
      <c r="F3471" t="s">
        <v>4</v>
      </c>
      <c r="G3471">
        <v>17.345949999999998</v>
      </c>
      <c r="H3471">
        <v>630423.97</v>
      </c>
      <c r="I3471">
        <v>3672375.09</v>
      </c>
      <c r="J3471">
        <v>-69.58</v>
      </c>
      <c r="K3471">
        <v>-69.58</v>
      </c>
      <c r="L3471">
        <v>0</v>
      </c>
      <c r="M3471">
        <v>21080824</v>
      </c>
      <c r="N3471" t="s">
        <v>28</v>
      </c>
      <c r="O3471">
        <v>10</v>
      </c>
      <c r="P3471">
        <v>17</v>
      </c>
      <c r="Q3471">
        <v>5963</v>
      </c>
    </row>
    <row r="3472" spans="1:17" x14ac:dyDescent="0.25">
      <c r="A3472" t="s">
        <v>375</v>
      </c>
      <c r="B3472" t="s">
        <v>358</v>
      </c>
      <c r="C3472" t="s">
        <v>1</v>
      </c>
      <c r="D3472" t="s">
        <v>9</v>
      </c>
      <c r="E3472" t="s">
        <v>142</v>
      </c>
      <c r="F3472" t="s">
        <v>6</v>
      </c>
      <c r="G3472">
        <v>15.828340000000001</v>
      </c>
      <c r="H3472">
        <v>630423.97</v>
      </c>
      <c r="I3472">
        <v>3672375.09</v>
      </c>
      <c r="J3472">
        <v>-69.58</v>
      </c>
      <c r="K3472">
        <v>-69.58</v>
      </c>
      <c r="L3472">
        <v>0</v>
      </c>
      <c r="M3472">
        <v>21062108</v>
      </c>
      <c r="N3472" t="s">
        <v>28</v>
      </c>
      <c r="O3472">
        <v>10</v>
      </c>
      <c r="P3472">
        <v>17</v>
      </c>
      <c r="Q3472">
        <v>5963</v>
      </c>
    </row>
    <row r="3473" spans="1:17" x14ac:dyDescent="0.25">
      <c r="A3473" t="s">
        <v>375</v>
      </c>
      <c r="B3473" t="s">
        <v>358</v>
      </c>
      <c r="C3473" t="s">
        <v>1</v>
      </c>
      <c r="D3473" t="s">
        <v>9</v>
      </c>
      <c r="E3473" t="s">
        <v>143</v>
      </c>
      <c r="F3473" t="s">
        <v>4</v>
      </c>
      <c r="G3473">
        <v>16.48274</v>
      </c>
      <c r="H3473">
        <v>630423.97</v>
      </c>
      <c r="I3473">
        <v>3672375.09</v>
      </c>
      <c r="J3473">
        <v>-69.58</v>
      </c>
      <c r="K3473">
        <v>-69.58</v>
      </c>
      <c r="L3473">
        <v>0</v>
      </c>
      <c r="M3473">
        <v>21080824</v>
      </c>
      <c r="N3473" t="s">
        <v>28</v>
      </c>
      <c r="O3473">
        <v>10</v>
      </c>
      <c r="P3473">
        <v>17</v>
      </c>
      <c r="Q3473">
        <v>5963</v>
      </c>
    </row>
    <row r="3474" spans="1:17" x14ac:dyDescent="0.25">
      <c r="A3474" t="s">
        <v>375</v>
      </c>
      <c r="B3474" t="s">
        <v>358</v>
      </c>
      <c r="C3474" t="s">
        <v>1</v>
      </c>
      <c r="D3474" t="s">
        <v>9</v>
      </c>
      <c r="E3474" t="s">
        <v>143</v>
      </c>
      <c r="F3474" t="s">
        <v>6</v>
      </c>
      <c r="G3474">
        <v>14.73577</v>
      </c>
      <c r="H3474">
        <v>630423.97</v>
      </c>
      <c r="I3474">
        <v>3672375.09</v>
      </c>
      <c r="J3474">
        <v>-69.58</v>
      </c>
      <c r="K3474">
        <v>-69.58</v>
      </c>
      <c r="L3474">
        <v>0</v>
      </c>
      <c r="M3474">
        <v>21062108</v>
      </c>
      <c r="N3474" t="s">
        <v>28</v>
      </c>
      <c r="O3474">
        <v>10</v>
      </c>
      <c r="P3474">
        <v>17</v>
      </c>
      <c r="Q3474">
        <v>5963</v>
      </c>
    </row>
    <row r="3475" spans="1:17" x14ac:dyDescent="0.25">
      <c r="A3475" t="s">
        <v>375</v>
      </c>
      <c r="B3475" t="s">
        <v>358</v>
      </c>
      <c r="C3475" t="s">
        <v>1</v>
      </c>
      <c r="D3475" t="s">
        <v>9</v>
      </c>
      <c r="E3475" t="s">
        <v>135</v>
      </c>
      <c r="F3475" t="s">
        <v>4</v>
      </c>
      <c r="G3475">
        <v>9.8938400000000009</v>
      </c>
      <c r="H3475">
        <v>630423.97</v>
      </c>
      <c r="I3475">
        <v>3672375.09</v>
      </c>
      <c r="J3475">
        <v>-69.58</v>
      </c>
      <c r="K3475">
        <v>-69.58</v>
      </c>
      <c r="L3475">
        <v>0</v>
      </c>
      <c r="M3475">
        <v>21080824</v>
      </c>
      <c r="N3475" t="s">
        <v>28</v>
      </c>
      <c r="O3475">
        <v>10</v>
      </c>
      <c r="P3475">
        <v>17</v>
      </c>
      <c r="Q3475">
        <v>5963</v>
      </c>
    </row>
    <row r="3476" spans="1:17" x14ac:dyDescent="0.25">
      <c r="A3476" t="s">
        <v>375</v>
      </c>
      <c r="B3476" t="s">
        <v>358</v>
      </c>
      <c r="C3476" t="s">
        <v>1</v>
      </c>
      <c r="D3476" t="s">
        <v>9</v>
      </c>
      <c r="E3476" t="s">
        <v>135</v>
      </c>
      <c r="F3476" t="s">
        <v>6</v>
      </c>
      <c r="G3476">
        <v>9.3275900000000007</v>
      </c>
      <c r="H3476">
        <v>630423.97</v>
      </c>
      <c r="I3476">
        <v>3672375.09</v>
      </c>
      <c r="J3476">
        <v>-69.58</v>
      </c>
      <c r="K3476">
        <v>-69.58</v>
      </c>
      <c r="L3476">
        <v>0</v>
      </c>
      <c r="M3476">
        <v>21071208</v>
      </c>
      <c r="N3476" t="s">
        <v>28</v>
      </c>
      <c r="O3476">
        <v>10</v>
      </c>
      <c r="P3476">
        <v>17</v>
      </c>
      <c r="Q3476">
        <v>5963</v>
      </c>
    </row>
    <row r="3477" spans="1:17" x14ac:dyDescent="0.25">
      <c r="A3477" t="s">
        <v>375</v>
      </c>
      <c r="B3477" t="s">
        <v>358</v>
      </c>
      <c r="C3477" t="s">
        <v>1</v>
      </c>
      <c r="D3477" t="s">
        <v>9</v>
      </c>
      <c r="E3477" t="s">
        <v>136</v>
      </c>
      <c r="F3477" t="s">
        <v>4</v>
      </c>
      <c r="G3477">
        <v>9.3434799999999996</v>
      </c>
      <c r="H3477">
        <v>630423.97</v>
      </c>
      <c r="I3477">
        <v>3672375.09</v>
      </c>
      <c r="J3477">
        <v>-69.58</v>
      </c>
      <c r="K3477">
        <v>-69.58</v>
      </c>
      <c r="L3477">
        <v>0</v>
      </c>
      <c r="M3477">
        <v>21080824</v>
      </c>
      <c r="N3477" t="s">
        <v>28</v>
      </c>
      <c r="O3477">
        <v>10</v>
      </c>
      <c r="P3477">
        <v>17</v>
      </c>
      <c r="Q3477">
        <v>5963</v>
      </c>
    </row>
    <row r="3478" spans="1:17" x14ac:dyDescent="0.25">
      <c r="A3478" t="s">
        <v>375</v>
      </c>
      <c r="B3478" t="s">
        <v>358</v>
      </c>
      <c r="C3478" t="s">
        <v>1</v>
      </c>
      <c r="D3478" t="s">
        <v>9</v>
      </c>
      <c r="E3478" t="s">
        <v>136</v>
      </c>
      <c r="F3478" t="s">
        <v>6</v>
      </c>
      <c r="G3478">
        <v>9.0237700000000007</v>
      </c>
      <c r="H3478">
        <v>630423.97</v>
      </c>
      <c r="I3478">
        <v>3672375.09</v>
      </c>
      <c r="J3478">
        <v>-69.58</v>
      </c>
      <c r="K3478">
        <v>-69.58</v>
      </c>
      <c r="L3478">
        <v>0</v>
      </c>
      <c r="M3478">
        <v>21071208</v>
      </c>
      <c r="N3478" t="s">
        <v>28</v>
      </c>
      <c r="O3478">
        <v>10</v>
      </c>
      <c r="P3478">
        <v>17</v>
      </c>
      <c r="Q3478">
        <v>5963</v>
      </c>
    </row>
    <row r="3479" spans="1:17" x14ac:dyDescent="0.25">
      <c r="A3479" t="s">
        <v>375</v>
      </c>
      <c r="B3479" t="s">
        <v>358</v>
      </c>
      <c r="C3479" t="s">
        <v>1</v>
      </c>
      <c r="D3479" t="s">
        <v>9</v>
      </c>
      <c r="E3479" t="s">
        <v>137</v>
      </c>
      <c r="F3479" t="s">
        <v>4</v>
      </c>
      <c r="G3479">
        <v>8.7104499999999998</v>
      </c>
      <c r="H3479">
        <v>630423.97</v>
      </c>
      <c r="I3479">
        <v>3672375.09</v>
      </c>
      <c r="J3479">
        <v>-69.58</v>
      </c>
      <c r="K3479">
        <v>-69.58</v>
      </c>
      <c r="L3479">
        <v>0</v>
      </c>
      <c r="M3479">
        <v>21080824</v>
      </c>
      <c r="N3479" t="s">
        <v>28</v>
      </c>
      <c r="O3479">
        <v>10</v>
      </c>
      <c r="P3479">
        <v>17</v>
      </c>
      <c r="Q3479">
        <v>5963</v>
      </c>
    </row>
    <row r="3480" spans="1:17" x14ac:dyDescent="0.25">
      <c r="A3480" t="s">
        <v>375</v>
      </c>
      <c r="B3480" t="s">
        <v>358</v>
      </c>
      <c r="C3480" t="s">
        <v>1</v>
      </c>
      <c r="D3480" t="s">
        <v>9</v>
      </c>
      <c r="E3480" t="s">
        <v>137</v>
      </c>
      <c r="F3480" t="s">
        <v>6</v>
      </c>
      <c r="G3480">
        <v>8.6724599999999992</v>
      </c>
      <c r="H3480">
        <v>630423.97</v>
      </c>
      <c r="I3480">
        <v>3672375.09</v>
      </c>
      <c r="J3480">
        <v>-69.58</v>
      </c>
      <c r="K3480">
        <v>-69.58</v>
      </c>
      <c r="L3480">
        <v>0</v>
      </c>
      <c r="M3480">
        <v>21071208</v>
      </c>
      <c r="N3480" t="s">
        <v>28</v>
      </c>
      <c r="O3480">
        <v>10</v>
      </c>
      <c r="P3480">
        <v>17</v>
      </c>
      <c r="Q3480">
        <v>5963</v>
      </c>
    </row>
    <row r="3481" spans="1:17" x14ac:dyDescent="0.25">
      <c r="A3481" t="s">
        <v>375</v>
      </c>
      <c r="B3481" t="s">
        <v>358</v>
      </c>
      <c r="C3481" t="s">
        <v>1</v>
      </c>
      <c r="D3481" t="s">
        <v>9</v>
      </c>
      <c r="E3481" t="s">
        <v>138</v>
      </c>
      <c r="F3481" t="s">
        <v>4</v>
      </c>
      <c r="G3481">
        <v>11.728339999999999</v>
      </c>
      <c r="H3481">
        <v>630448.19999999995</v>
      </c>
      <c r="I3481">
        <v>3672375.09</v>
      </c>
      <c r="J3481">
        <v>-69.53</v>
      </c>
      <c r="K3481">
        <v>-69.53</v>
      </c>
      <c r="L3481">
        <v>0</v>
      </c>
      <c r="M3481">
        <v>21121416</v>
      </c>
      <c r="N3481" t="s">
        <v>28</v>
      </c>
      <c r="O3481">
        <v>10</v>
      </c>
      <c r="P3481">
        <v>17</v>
      </c>
      <c r="Q3481">
        <v>5963</v>
      </c>
    </row>
    <row r="3482" spans="1:17" x14ac:dyDescent="0.25">
      <c r="A3482" t="s">
        <v>375</v>
      </c>
      <c r="B3482" t="s">
        <v>358</v>
      </c>
      <c r="C3482" t="s">
        <v>1</v>
      </c>
      <c r="D3482" t="s">
        <v>9</v>
      </c>
      <c r="E3482" t="s">
        <v>138</v>
      </c>
      <c r="F3482" t="s">
        <v>6</v>
      </c>
      <c r="G3482">
        <v>9.7093299999999996</v>
      </c>
      <c r="H3482">
        <v>630438.49</v>
      </c>
      <c r="I3482">
        <v>3672380.53</v>
      </c>
      <c r="J3482">
        <v>-69.56</v>
      </c>
      <c r="K3482">
        <v>-69.56</v>
      </c>
      <c r="L3482">
        <v>0</v>
      </c>
      <c r="M3482">
        <v>21072124</v>
      </c>
      <c r="N3482" t="s">
        <v>28</v>
      </c>
      <c r="O3482">
        <v>10</v>
      </c>
      <c r="P3482">
        <v>17</v>
      </c>
      <c r="Q3482">
        <v>5963</v>
      </c>
    </row>
    <row r="3483" spans="1:17" x14ac:dyDescent="0.25">
      <c r="A3483" t="s">
        <v>375</v>
      </c>
      <c r="B3483" t="s">
        <v>358</v>
      </c>
      <c r="C3483" t="s">
        <v>1</v>
      </c>
      <c r="D3483" t="s">
        <v>9</v>
      </c>
      <c r="E3483" t="s">
        <v>139</v>
      </c>
      <c r="F3483" t="s">
        <v>4</v>
      </c>
      <c r="G3483">
        <v>13.52745</v>
      </c>
      <c r="H3483">
        <v>630399.73</v>
      </c>
      <c r="I3483">
        <v>3672375.09</v>
      </c>
      <c r="J3483">
        <v>-69.62</v>
      </c>
      <c r="K3483">
        <v>-69.62</v>
      </c>
      <c r="L3483">
        <v>0</v>
      </c>
      <c r="M3483">
        <v>21080824</v>
      </c>
      <c r="N3483" t="s">
        <v>28</v>
      </c>
      <c r="O3483">
        <v>10</v>
      </c>
      <c r="P3483">
        <v>17</v>
      </c>
      <c r="Q3483">
        <v>5963</v>
      </c>
    </row>
    <row r="3484" spans="1:17" x14ac:dyDescent="0.25">
      <c r="A3484" t="s">
        <v>375</v>
      </c>
      <c r="B3484" t="s">
        <v>358</v>
      </c>
      <c r="C3484" t="s">
        <v>1</v>
      </c>
      <c r="D3484" t="s">
        <v>9</v>
      </c>
      <c r="E3484" t="s">
        <v>139</v>
      </c>
      <c r="F3484" t="s">
        <v>6</v>
      </c>
      <c r="G3484">
        <v>13.105499999999999</v>
      </c>
      <c r="H3484">
        <v>630399.73</v>
      </c>
      <c r="I3484">
        <v>3672375.09</v>
      </c>
      <c r="J3484">
        <v>-69.62</v>
      </c>
      <c r="K3484">
        <v>-69.62</v>
      </c>
      <c r="L3484">
        <v>0</v>
      </c>
      <c r="M3484">
        <v>21062108</v>
      </c>
      <c r="N3484" t="s">
        <v>28</v>
      </c>
      <c r="O3484">
        <v>10</v>
      </c>
      <c r="P3484">
        <v>17</v>
      </c>
      <c r="Q3484">
        <v>5963</v>
      </c>
    </row>
    <row r="3485" spans="1:17" x14ac:dyDescent="0.25">
      <c r="A3485" t="s">
        <v>375</v>
      </c>
      <c r="B3485" t="s">
        <v>358</v>
      </c>
      <c r="C3485" t="s">
        <v>1</v>
      </c>
      <c r="D3485" t="s">
        <v>9</v>
      </c>
      <c r="E3485" t="s">
        <v>140</v>
      </c>
      <c r="F3485" t="s">
        <v>4</v>
      </c>
      <c r="G3485">
        <v>13.1348</v>
      </c>
      <c r="H3485">
        <v>630399.73</v>
      </c>
      <c r="I3485">
        <v>3672375.09</v>
      </c>
      <c r="J3485">
        <v>-69.62</v>
      </c>
      <c r="K3485">
        <v>-69.62</v>
      </c>
      <c r="L3485">
        <v>0</v>
      </c>
      <c r="M3485">
        <v>21080824</v>
      </c>
      <c r="N3485" t="s">
        <v>28</v>
      </c>
      <c r="O3485">
        <v>10</v>
      </c>
      <c r="P3485">
        <v>17</v>
      </c>
      <c r="Q3485">
        <v>5963</v>
      </c>
    </row>
    <row r="3486" spans="1:17" x14ac:dyDescent="0.25">
      <c r="A3486" t="s">
        <v>375</v>
      </c>
      <c r="B3486" t="s">
        <v>358</v>
      </c>
      <c r="C3486" t="s">
        <v>1</v>
      </c>
      <c r="D3486" t="s">
        <v>9</v>
      </c>
      <c r="E3486" t="s">
        <v>140</v>
      </c>
      <c r="F3486" t="s">
        <v>6</v>
      </c>
      <c r="G3486">
        <v>12.52638</v>
      </c>
      <c r="H3486">
        <v>630399.73</v>
      </c>
      <c r="I3486">
        <v>3672375.09</v>
      </c>
      <c r="J3486">
        <v>-69.62</v>
      </c>
      <c r="K3486">
        <v>-69.62</v>
      </c>
      <c r="L3486">
        <v>0</v>
      </c>
      <c r="M3486">
        <v>21062108</v>
      </c>
      <c r="N3486" t="s">
        <v>28</v>
      </c>
      <c r="O3486">
        <v>10</v>
      </c>
      <c r="P3486">
        <v>17</v>
      </c>
      <c r="Q3486">
        <v>5963</v>
      </c>
    </row>
    <row r="3487" spans="1:17" x14ac:dyDescent="0.25">
      <c r="A3487" t="s">
        <v>375</v>
      </c>
      <c r="B3487" t="s">
        <v>359</v>
      </c>
      <c r="C3487" t="s">
        <v>10</v>
      </c>
      <c r="D3487" t="s">
        <v>2</v>
      </c>
      <c r="E3487" t="s">
        <v>3</v>
      </c>
      <c r="F3487" t="s">
        <v>4</v>
      </c>
      <c r="G3487">
        <v>398.02686999999997</v>
      </c>
      <c r="H3487">
        <v>630714.82999999996</v>
      </c>
      <c r="I3487">
        <v>3672161.72</v>
      </c>
      <c r="J3487">
        <v>-68.86</v>
      </c>
      <c r="K3487">
        <v>-68.86</v>
      </c>
      <c r="L3487">
        <v>0</v>
      </c>
      <c r="M3487">
        <v>21051523</v>
      </c>
      <c r="N3487" t="s">
        <v>28</v>
      </c>
      <c r="O3487">
        <v>30</v>
      </c>
      <c r="P3487">
        <v>35</v>
      </c>
      <c r="Q3487">
        <v>5963</v>
      </c>
    </row>
    <row r="3488" spans="1:17" x14ac:dyDescent="0.25">
      <c r="A3488" t="s">
        <v>375</v>
      </c>
      <c r="B3488" t="s">
        <v>359</v>
      </c>
      <c r="C3488" t="s">
        <v>10</v>
      </c>
      <c r="D3488" t="s">
        <v>2</v>
      </c>
      <c r="E3488" t="s">
        <v>251</v>
      </c>
      <c r="F3488" t="s">
        <v>4</v>
      </c>
      <c r="G3488">
        <v>36.748779999999996</v>
      </c>
      <c r="H3488">
        <v>630254.29</v>
      </c>
      <c r="I3488">
        <v>3671995.77</v>
      </c>
      <c r="J3488">
        <v>-69.650000000000006</v>
      </c>
      <c r="K3488">
        <v>-69.650000000000006</v>
      </c>
      <c r="L3488">
        <v>0</v>
      </c>
      <c r="M3488">
        <v>21090318</v>
      </c>
      <c r="N3488" t="s">
        <v>28</v>
      </c>
      <c r="O3488">
        <v>30</v>
      </c>
      <c r="P3488">
        <v>35</v>
      </c>
      <c r="Q3488">
        <v>5963</v>
      </c>
    </row>
    <row r="3489" spans="1:17" x14ac:dyDescent="0.25">
      <c r="A3489" t="s">
        <v>375</v>
      </c>
      <c r="B3489" t="s">
        <v>359</v>
      </c>
      <c r="C3489" t="s">
        <v>10</v>
      </c>
      <c r="D3489" t="s">
        <v>2</v>
      </c>
      <c r="E3489" t="s">
        <v>257</v>
      </c>
      <c r="F3489" t="s">
        <v>4</v>
      </c>
      <c r="G3489">
        <v>154.37439000000001</v>
      </c>
      <c r="H3489">
        <v>630900</v>
      </c>
      <c r="I3489">
        <v>3673100</v>
      </c>
      <c r="J3489">
        <v>-69.47</v>
      </c>
      <c r="K3489">
        <v>-69.47</v>
      </c>
      <c r="L3489">
        <v>0</v>
      </c>
      <c r="M3489">
        <v>21051523</v>
      </c>
      <c r="N3489" t="s">
        <v>28</v>
      </c>
      <c r="O3489">
        <v>30</v>
      </c>
      <c r="P3489">
        <v>35</v>
      </c>
      <c r="Q3489">
        <v>5963</v>
      </c>
    </row>
    <row r="3490" spans="1:17" x14ac:dyDescent="0.25">
      <c r="A3490" t="s">
        <v>375</v>
      </c>
      <c r="B3490" t="s">
        <v>359</v>
      </c>
      <c r="C3490" t="s">
        <v>10</v>
      </c>
      <c r="D3490" t="s">
        <v>2</v>
      </c>
      <c r="E3490" t="s">
        <v>258</v>
      </c>
      <c r="F3490" t="s">
        <v>4</v>
      </c>
      <c r="G3490">
        <v>141.61675</v>
      </c>
      <c r="H3490">
        <v>630900</v>
      </c>
      <c r="I3490">
        <v>3673200</v>
      </c>
      <c r="J3490">
        <v>-69.510000000000005</v>
      </c>
      <c r="K3490">
        <v>-69.510000000000005</v>
      </c>
      <c r="L3490">
        <v>0</v>
      </c>
      <c r="M3490">
        <v>21101117</v>
      </c>
      <c r="N3490" t="s">
        <v>28</v>
      </c>
      <c r="O3490">
        <v>30</v>
      </c>
      <c r="P3490">
        <v>35</v>
      </c>
      <c r="Q3490">
        <v>5963</v>
      </c>
    </row>
    <row r="3491" spans="1:17" x14ac:dyDescent="0.25">
      <c r="A3491" t="s">
        <v>375</v>
      </c>
      <c r="B3491" t="s">
        <v>359</v>
      </c>
      <c r="C3491" t="s">
        <v>10</v>
      </c>
      <c r="D3491" t="s">
        <v>2</v>
      </c>
      <c r="E3491" t="s">
        <v>259</v>
      </c>
      <c r="F3491" t="s">
        <v>4</v>
      </c>
      <c r="G3491">
        <v>115.26090000000001</v>
      </c>
      <c r="H3491">
        <v>631750</v>
      </c>
      <c r="I3491">
        <v>3670750</v>
      </c>
      <c r="J3491">
        <v>-66.28</v>
      </c>
      <c r="K3491">
        <v>-66.28</v>
      </c>
      <c r="L3491">
        <v>0</v>
      </c>
      <c r="M3491">
        <v>21051522</v>
      </c>
      <c r="N3491" t="s">
        <v>28</v>
      </c>
      <c r="O3491">
        <v>30</v>
      </c>
      <c r="P3491">
        <v>35</v>
      </c>
      <c r="Q3491">
        <v>5963</v>
      </c>
    </row>
    <row r="3492" spans="1:17" x14ac:dyDescent="0.25">
      <c r="A3492" t="s">
        <v>375</v>
      </c>
      <c r="B3492" t="s">
        <v>359</v>
      </c>
      <c r="C3492" t="s">
        <v>10</v>
      </c>
      <c r="D3492" t="s">
        <v>2</v>
      </c>
      <c r="E3492" t="s">
        <v>260</v>
      </c>
      <c r="F3492" t="s">
        <v>4</v>
      </c>
      <c r="G3492">
        <v>89.008049999999997</v>
      </c>
      <c r="H3492">
        <v>632250</v>
      </c>
      <c r="I3492">
        <v>3671000</v>
      </c>
      <c r="J3492">
        <v>-66.06</v>
      </c>
      <c r="K3492">
        <v>-66.06</v>
      </c>
      <c r="L3492">
        <v>0</v>
      </c>
      <c r="M3492">
        <v>21071206</v>
      </c>
      <c r="N3492" t="s">
        <v>28</v>
      </c>
      <c r="O3492">
        <v>30</v>
      </c>
      <c r="P3492">
        <v>35</v>
      </c>
      <c r="Q3492">
        <v>5963</v>
      </c>
    </row>
    <row r="3493" spans="1:17" x14ac:dyDescent="0.25">
      <c r="A3493" t="s">
        <v>375</v>
      </c>
      <c r="B3493" t="s">
        <v>359</v>
      </c>
      <c r="C3493" t="s">
        <v>10</v>
      </c>
      <c r="D3493" t="s">
        <v>2</v>
      </c>
      <c r="E3493" t="s">
        <v>261</v>
      </c>
      <c r="F3493" t="s">
        <v>4</v>
      </c>
      <c r="G3493">
        <v>106.69359</v>
      </c>
      <c r="H3493">
        <v>630100</v>
      </c>
      <c r="I3493">
        <v>3673300</v>
      </c>
      <c r="J3493">
        <v>-70.010000000000005</v>
      </c>
      <c r="K3493">
        <v>-70.010000000000005</v>
      </c>
      <c r="L3493">
        <v>0</v>
      </c>
      <c r="M3493">
        <v>21102517</v>
      </c>
      <c r="N3493" t="s">
        <v>28</v>
      </c>
      <c r="O3493">
        <v>30</v>
      </c>
      <c r="P3493">
        <v>35</v>
      </c>
      <c r="Q3493">
        <v>5963</v>
      </c>
    </row>
    <row r="3494" spans="1:17" x14ac:dyDescent="0.25">
      <c r="A3494" t="s">
        <v>375</v>
      </c>
      <c r="B3494" t="s">
        <v>359</v>
      </c>
      <c r="C3494" t="s">
        <v>10</v>
      </c>
      <c r="D3494" t="s">
        <v>2</v>
      </c>
      <c r="E3494" t="s">
        <v>262</v>
      </c>
      <c r="F3494" t="s">
        <v>4</v>
      </c>
      <c r="G3494">
        <v>100.05925999999999</v>
      </c>
      <c r="H3494">
        <v>631000</v>
      </c>
      <c r="I3494">
        <v>3673500</v>
      </c>
      <c r="J3494">
        <v>-69.540000000000006</v>
      </c>
      <c r="K3494">
        <v>-69.540000000000006</v>
      </c>
      <c r="L3494">
        <v>0</v>
      </c>
      <c r="M3494">
        <v>21051523</v>
      </c>
      <c r="N3494" t="s">
        <v>28</v>
      </c>
      <c r="O3494">
        <v>30</v>
      </c>
      <c r="P3494">
        <v>35</v>
      </c>
      <c r="Q3494">
        <v>5963</v>
      </c>
    </row>
    <row r="3495" spans="1:17" x14ac:dyDescent="0.25">
      <c r="A3495" t="s">
        <v>375</v>
      </c>
      <c r="B3495" t="s">
        <v>359</v>
      </c>
      <c r="C3495" t="s">
        <v>10</v>
      </c>
      <c r="D3495" t="s">
        <v>2</v>
      </c>
      <c r="E3495" t="s">
        <v>263</v>
      </c>
      <c r="F3495" t="s">
        <v>4</v>
      </c>
      <c r="G3495">
        <v>152.37431000000001</v>
      </c>
      <c r="H3495">
        <v>630675</v>
      </c>
      <c r="I3495">
        <v>3672475</v>
      </c>
      <c r="J3495">
        <v>-69.16</v>
      </c>
      <c r="K3495">
        <v>-69.16</v>
      </c>
      <c r="L3495">
        <v>0</v>
      </c>
      <c r="M3495">
        <v>21101117</v>
      </c>
      <c r="N3495" t="s">
        <v>28</v>
      </c>
      <c r="O3495">
        <v>30</v>
      </c>
      <c r="P3495">
        <v>35</v>
      </c>
      <c r="Q3495">
        <v>5963</v>
      </c>
    </row>
    <row r="3496" spans="1:17" x14ac:dyDescent="0.25">
      <c r="A3496" t="s">
        <v>375</v>
      </c>
      <c r="B3496" t="s">
        <v>359</v>
      </c>
      <c r="C3496" t="s">
        <v>10</v>
      </c>
      <c r="D3496" t="s">
        <v>2</v>
      </c>
      <c r="E3496" t="s">
        <v>264</v>
      </c>
      <c r="F3496" t="s">
        <v>4</v>
      </c>
      <c r="G3496">
        <v>98.020210000000006</v>
      </c>
      <c r="H3496">
        <v>630250</v>
      </c>
      <c r="I3496">
        <v>3670000</v>
      </c>
      <c r="J3496">
        <v>-66.42</v>
      </c>
      <c r="K3496">
        <v>-66.42</v>
      </c>
      <c r="L3496">
        <v>0</v>
      </c>
      <c r="M3496">
        <v>21031518</v>
      </c>
      <c r="N3496" t="s">
        <v>28</v>
      </c>
      <c r="O3496">
        <v>30</v>
      </c>
      <c r="P3496">
        <v>35</v>
      </c>
      <c r="Q3496">
        <v>5963</v>
      </c>
    </row>
    <row r="3497" spans="1:17" x14ac:dyDescent="0.25">
      <c r="A3497" t="s">
        <v>375</v>
      </c>
      <c r="B3497" t="s">
        <v>359</v>
      </c>
      <c r="C3497" t="s">
        <v>10</v>
      </c>
      <c r="D3497" t="s">
        <v>2</v>
      </c>
      <c r="E3497" t="s">
        <v>265</v>
      </c>
      <c r="F3497" t="s">
        <v>4</v>
      </c>
      <c r="G3497">
        <v>149.45114000000001</v>
      </c>
      <c r="H3497">
        <v>630025</v>
      </c>
      <c r="I3497">
        <v>3672525</v>
      </c>
      <c r="J3497">
        <v>-69.48</v>
      </c>
      <c r="K3497">
        <v>-66.55</v>
      </c>
      <c r="L3497">
        <v>0</v>
      </c>
      <c r="M3497">
        <v>21101117</v>
      </c>
      <c r="N3497" t="s">
        <v>28</v>
      </c>
      <c r="O3497">
        <v>30</v>
      </c>
      <c r="P3497">
        <v>35</v>
      </c>
      <c r="Q3497">
        <v>5963</v>
      </c>
    </row>
    <row r="3498" spans="1:17" x14ac:dyDescent="0.25">
      <c r="A3498" t="s">
        <v>375</v>
      </c>
      <c r="B3498" t="s">
        <v>359</v>
      </c>
      <c r="C3498" t="s">
        <v>10</v>
      </c>
      <c r="D3498" t="s">
        <v>2</v>
      </c>
      <c r="E3498" t="s">
        <v>266</v>
      </c>
      <c r="F3498" t="s">
        <v>4</v>
      </c>
      <c r="G3498">
        <v>89.606290000000001</v>
      </c>
      <c r="H3498">
        <v>630250</v>
      </c>
      <c r="I3498">
        <v>3670500</v>
      </c>
      <c r="J3498">
        <v>-67.239999999999995</v>
      </c>
      <c r="K3498">
        <v>-67.239999999999995</v>
      </c>
      <c r="L3498">
        <v>0</v>
      </c>
      <c r="M3498">
        <v>21102517</v>
      </c>
      <c r="N3498" t="s">
        <v>28</v>
      </c>
      <c r="O3498">
        <v>30</v>
      </c>
      <c r="P3498">
        <v>35</v>
      </c>
      <c r="Q3498">
        <v>5963</v>
      </c>
    </row>
    <row r="3499" spans="1:17" x14ac:dyDescent="0.25">
      <c r="A3499" t="s">
        <v>375</v>
      </c>
      <c r="B3499" t="s">
        <v>359</v>
      </c>
      <c r="C3499" t="s">
        <v>10</v>
      </c>
      <c r="D3499" t="s">
        <v>2</v>
      </c>
      <c r="E3499" t="s">
        <v>267</v>
      </c>
      <c r="F3499" t="s">
        <v>4</v>
      </c>
      <c r="G3499">
        <v>108.4682</v>
      </c>
      <c r="H3499">
        <v>631000</v>
      </c>
      <c r="I3499">
        <v>3670500</v>
      </c>
      <c r="J3499">
        <v>-66.459999999999994</v>
      </c>
      <c r="K3499">
        <v>-66.459999999999994</v>
      </c>
      <c r="L3499">
        <v>0</v>
      </c>
      <c r="M3499">
        <v>21051919</v>
      </c>
      <c r="N3499" t="s">
        <v>28</v>
      </c>
      <c r="O3499">
        <v>30</v>
      </c>
      <c r="P3499">
        <v>35</v>
      </c>
      <c r="Q3499">
        <v>5963</v>
      </c>
    </row>
    <row r="3500" spans="1:17" x14ac:dyDescent="0.25">
      <c r="A3500" t="s">
        <v>375</v>
      </c>
      <c r="B3500" t="s">
        <v>359</v>
      </c>
      <c r="C3500" t="s">
        <v>10</v>
      </c>
      <c r="D3500" t="s">
        <v>2</v>
      </c>
      <c r="E3500" t="s">
        <v>268</v>
      </c>
      <c r="F3500" t="s">
        <v>4</v>
      </c>
      <c r="G3500">
        <v>107.93374</v>
      </c>
      <c r="H3500">
        <v>631000</v>
      </c>
      <c r="I3500">
        <v>3670750</v>
      </c>
      <c r="J3500">
        <v>-66.95</v>
      </c>
      <c r="K3500">
        <v>-66.95</v>
      </c>
      <c r="L3500">
        <v>0</v>
      </c>
      <c r="M3500">
        <v>21051522</v>
      </c>
      <c r="N3500" t="s">
        <v>28</v>
      </c>
      <c r="O3500">
        <v>30</v>
      </c>
      <c r="P3500">
        <v>35</v>
      </c>
      <c r="Q3500">
        <v>5963</v>
      </c>
    </row>
    <row r="3501" spans="1:17" x14ac:dyDescent="0.25">
      <c r="A3501" t="s">
        <v>375</v>
      </c>
      <c r="B3501" t="s">
        <v>359</v>
      </c>
      <c r="C3501" t="s">
        <v>10</v>
      </c>
      <c r="D3501" t="s">
        <v>2</v>
      </c>
      <c r="E3501" t="s">
        <v>269</v>
      </c>
      <c r="F3501" t="s">
        <v>4</v>
      </c>
      <c r="G3501">
        <v>118.90702</v>
      </c>
      <c r="H3501">
        <v>629500</v>
      </c>
      <c r="I3501">
        <v>3673250</v>
      </c>
      <c r="J3501">
        <v>-69.81</v>
      </c>
      <c r="K3501">
        <v>-69.81</v>
      </c>
      <c r="L3501">
        <v>0</v>
      </c>
      <c r="M3501">
        <v>21051919</v>
      </c>
      <c r="N3501" t="s">
        <v>28</v>
      </c>
      <c r="O3501">
        <v>30</v>
      </c>
      <c r="P3501">
        <v>35</v>
      </c>
      <c r="Q3501">
        <v>5963</v>
      </c>
    </row>
    <row r="3502" spans="1:17" x14ac:dyDescent="0.25">
      <c r="A3502" t="s">
        <v>375</v>
      </c>
      <c r="B3502" t="s">
        <v>359</v>
      </c>
      <c r="C3502" t="s">
        <v>10</v>
      </c>
      <c r="D3502" t="s">
        <v>2</v>
      </c>
      <c r="E3502" t="s">
        <v>270</v>
      </c>
      <c r="F3502" t="s">
        <v>4</v>
      </c>
      <c r="G3502">
        <v>103.41215</v>
      </c>
      <c r="H3502">
        <v>630695</v>
      </c>
      <c r="I3502">
        <v>3670336.53</v>
      </c>
      <c r="J3502">
        <v>-66.52</v>
      </c>
      <c r="K3502">
        <v>-66.52</v>
      </c>
      <c r="L3502">
        <v>0</v>
      </c>
      <c r="M3502">
        <v>21102517</v>
      </c>
      <c r="N3502" t="s">
        <v>28</v>
      </c>
      <c r="O3502">
        <v>30</v>
      </c>
      <c r="P3502">
        <v>35</v>
      </c>
      <c r="Q3502">
        <v>5963</v>
      </c>
    </row>
    <row r="3503" spans="1:17" x14ac:dyDescent="0.25">
      <c r="A3503" t="s">
        <v>375</v>
      </c>
      <c r="B3503" t="s">
        <v>359</v>
      </c>
      <c r="C3503" t="s">
        <v>10</v>
      </c>
      <c r="D3503" t="s">
        <v>2</v>
      </c>
      <c r="E3503" t="s">
        <v>144</v>
      </c>
      <c r="F3503" t="s">
        <v>4</v>
      </c>
      <c r="G3503">
        <v>377.87945000000002</v>
      </c>
      <c r="H3503">
        <v>630714.82999999996</v>
      </c>
      <c r="I3503">
        <v>3672161.72</v>
      </c>
      <c r="J3503">
        <v>-68.86</v>
      </c>
      <c r="K3503">
        <v>-68.86</v>
      </c>
      <c r="L3503">
        <v>0</v>
      </c>
      <c r="M3503">
        <v>21051523</v>
      </c>
      <c r="N3503" t="s">
        <v>28</v>
      </c>
      <c r="O3503">
        <v>30</v>
      </c>
      <c r="P3503">
        <v>35</v>
      </c>
      <c r="Q3503">
        <v>5963</v>
      </c>
    </row>
    <row r="3504" spans="1:17" x14ac:dyDescent="0.25">
      <c r="A3504" t="s">
        <v>375</v>
      </c>
      <c r="B3504" t="s">
        <v>359</v>
      </c>
      <c r="C3504" t="s">
        <v>10</v>
      </c>
      <c r="D3504" t="s">
        <v>2</v>
      </c>
      <c r="E3504" t="s">
        <v>271</v>
      </c>
      <c r="F3504" t="s">
        <v>4</v>
      </c>
      <c r="G3504">
        <v>70.517920000000004</v>
      </c>
      <c r="H3504">
        <v>630375.49</v>
      </c>
      <c r="I3504">
        <v>3672375.09</v>
      </c>
      <c r="J3504">
        <v>-69.680000000000007</v>
      </c>
      <c r="K3504">
        <v>-69.680000000000007</v>
      </c>
      <c r="L3504">
        <v>0</v>
      </c>
      <c r="M3504">
        <v>21051524</v>
      </c>
      <c r="N3504" t="s">
        <v>28</v>
      </c>
      <c r="O3504">
        <v>30</v>
      </c>
      <c r="P3504">
        <v>35</v>
      </c>
      <c r="Q3504">
        <v>5963</v>
      </c>
    </row>
    <row r="3505" spans="1:17" x14ac:dyDescent="0.25">
      <c r="A3505" t="s">
        <v>375</v>
      </c>
      <c r="B3505" t="s">
        <v>359</v>
      </c>
      <c r="C3505" t="s">
        <v>10</v>
      </c>
      <c r="D3505" t="s">
        <v>2</v>
      </c>
      <c r="E3505" t="s">
        <v>272</v>
      </c>
      <c r="F3505" t="s">
        <v>4</v>
      </c>
      <c r="G3505">
        <v>71.520889999999994</v>
      </c>
      <c r="H3505">
        <v>630375.49</v>
      </c>
      <c r="I3505">
        <v>3672375.09</v>
      </c>
      <c r="J3505">
        <v>-69.680000000000007</v>
      </c>
      <c r="K3505">
        <v>-69.680000000000007</v>
      </c>
      <c r="L3505">
        <v>0</v>
      </c>
      <c r="M3505">
        <v>21051524</v>
      </c>
      <c r="N3505" t="s">
        <v>28</v>
      </c>
      <c r="O3505">
        <v>30</v>
      </c>
      <c r="P3505">
        <v>35</v>
      </c>
      <c r="Q3505">
        <v>5963</v>
      </c>
    </row>
    <row r="3506" spans="1:17" x14ac:dyDescent="0.25">
      <c r="A3506" t="s">
        <v>375</v>
      </c>
      <c r="B3506" t="s">
        <v>359</v>
      </c>
      <c r="C3506" t="s">
        <v>10</v>
      </c>
      <c r="D3506" t="s">
        <v>2</v>
      </c>
      <c r="E3506" t="s">
        <v>7</v>
      </c>
      <c r="F3506" t="s">
        <v>4</v>
      </c>
      <c r="G3506">
        <v>36.748779999999996</v>
      </c>
      <c r="H3506">
        <v>630254.29</v>
      </c>
      <c r="I3506">
        <v>3671995.77</v>
      </c>
      <c r="J3506">
        <v>-69.650000000000006</v>
      </c>
      <c r="K3506">
        <v>-69.650000000000006</v>
      </c>
      <c r="L3506">
        <v>0</v>
      </c>
      <c r="M3506">
        <v>21090318</v>
      </c>
      <c r="N3506" t="s">
        <v>28</v>
      </c>
      <c r="O3506">
        <v>30</v>
      </c>
      <c r="P3506">
        <v>35</v>
      </c>
      <c r="Q3506">
        <v>5963</v>
      </c>
    </row>
    <row r="3507" spans="1:17" x14ac:dyDescent="0.25">
      <c r="A3507" t="s">
        <v>375</v>
      </c>
      <c r="B3507" t="s">
        <v>359</v>
      </c>
      <c r="C3507" t="s">
        <v>10</v>
      </c>
      <c r="D3507" t="s">
        <v>2</v>
      </c>
      <c r="E3507" t="s">
        <v>8</v>
      </c>
      <c r="F3507" t="s">
        <v>4</v>
      </c>
      <c r="G3507">
        <v>142.03881999999999</v>
      </c>
      <c r="H3507">
        <v>630375.49</v>
      </c>
      <c r="I3507">
        <v>3672375.09</v>
      </c>
      <c r="J3507">
        <v>-69.680000000000007</v>
      </c>
      <c r="K3507">
        <v>-69.680000000000007</v>
      </c>
      <c r="L3507">
        <v>0</v>
      </c>
      <c r="M3507">
        <v>21051524</v>
      </c>
      <c r="N3507" t="s">
        <v>28</v>
      </c>
      <c r="O3507">
        <v>30</v>
      </c>
      <c r="P3507">
        <v>35</v>
      </c>
      <c r="Q3507">
        <v>5963</v>
      </c>
    </row>
    <row r="3508" spans="1:17" x14ac:dyDescent="0.25">
      <c r="A3508" t="s">
        <v>375</v>
      </c>
      <c r="B3508" t="s">
        <v>359</v>
      </c>
      <c r="C3508" t="s">
        <v>10</v>
      </c>
      <c r="D3508" t="s">
        <v>2</v>
      </c>
      <c r="E3508" t="s">
        <v>125</v>
      </c>
      <c r="F3508" t="s">
        <v>4</v>
      </c>
      <c r="G3508">
        <v>5.6031000000000004</v>
      </c>
      <c r="H3508">
        <v>630157.34</v>
      </c>
      <c r="I3508">
        <v>3672090.6</v>
      </c>
      <c r="J3508">
        <v>-69.87</v>
      </c>
      <c r="K3508">
        <v>-69.87</v>
      </c>
      <c r="L3508">
        <v>0</v>
      </c>
      <c r="M3508">
        <v>21090318</v>
      </c>
      <c r="N3508" t="s">
        <v>28</v>
      </c>
      <c r="O3508">
        <v>30</v>
      </c>
      <c r="P3508">
        <v>35</v>
      </c>
      <c r="Q3508">
        <v>5963</v>
      </c>
    </row>
    <row r="3509" spans="1:17" x14ac:dyDescent="0.25">
      <c r="A3509" t="s">
        <v>375</v>
      </c>
      <c r="B3509" t="s">
        <v>359</v>
      </c>
      <c r="C3509" t="s">
        <v>10</v>
      </c>
      <c r="D3509" t="s">
        <v>2</v>
      </c>
      <c r="E3509" t="s">
        <v>128</v>
      </c>
      <c r="F3509" t="s">
        <v>4</v>
      </c>
      <c r="G3509">
        <v>5.5810199999999996</v>
      </c>
      <c r="H3509">
        <v>630714.82999999996</v>
      </c>
      <c r="I3509">
        <v>3672256.55</v>
      </c>
      <c r="J3509">
        <v>-68.92</v>
      </c>
      <c r="K3509">
        <v>-68.92</v>
      </c>
      <c r="L3509">
        <v>0</v>
      </c>
      <c r="M3509">
        <v>21090518</v>
      </c>
      <c r="N3509" t="s">
        <v>28</v>
      </c>
      <c r="O3509">
        <v>30</v>
      </c>
      <c r="P3509">
        <v>35</v>
      </c>
      <c r="Q3509">
        <v>5963</v>
      </c>
    </row>
    <row r="3510" spans="1:17" x14ac:dyDescent="0.25">
      <c r="A3510" t="s">
        <v>375</v>
      </c>
      <c r="B3510" t="s">
        <v>359</v>
      </c>
      <c r="C3510" t="s">
        <v>10</v>
      </c>
      <c r="D3510" t="s">
        <v>2</v>
      </c>
      <c r="E3510" t="s">
        <v>129</v>
      </c>
      <c r="F3510" t="s">
        <v>4</v>
      </c>
      <c r="G3510">
        <v>5.7299899999999999</v>
      </c>
      <c r="H3510">
        <v>630714.82999999996</v>
      </c>
      <c r="I3510">
        <v>3672232.85</v>
      </c>
      <c r="J3510">
        <v>-68.91</v>
      </c>
      <c r="K3510">
        <v>-68.91</v>
      </c>
      <c r="L3510">
        <v>0</v>
      </c>
      <c r="M3510">
        <v>21090518</v>
      </c>
      <c r="N3510" t="s">
        <v>28</v>
      </c>
      <c r="O3510">
        <v>30</v>
      </c>
      <c r="P3510">
        <v>35</v>
      </c>
      <c r="Q3510">
        <v>5963</v>
      </c>
    </row>
    <row r="3511" spans="1:17" x14ac:dyDescent="0.25">
      <c r="A3511" t="s">
        <v>375</v>
      </c>
      <c r="B3511" t="s">
        <v>359</v>
      </c>
      <c r="C3511" t="s">
        <v>10</v>
      </c>
      <c r="D3511" t="s">
        <v>2</v>
      </c>
      <c r="E3511" t="s">
        <v>130</v>
      </c>
      <c r="F3511" t="s">
        <v>4</v>
      </c>
      <c r="G3511">
        <v>5.8168300000000004</v>
      </c>
      <c r="H3511">
        <v>630725</v>
      </c>
      <c r="I3511">
        <v>3672225</v>
      </c>
      <c r="J3511">
        <v>-68.89</v>
      </c>
      <c r="K3511">
        <v>-68.89</v>
      </c>
      <c r="L3511">
        <v>0</v>
      </c>
      <c r="M3511">
        <v>21090518</v>
      </c>
      <c r="N3511" t="s">
        <v>28</v>
      </c>
      <c r="O3511">
        <v>30</v>
      </c>
      <c r="P3511">
        <v>35</v>
      </c>
      <c r="Q3511">
        <v>5963</v>
      </c>
    </row>
    <row r="3512" spans="1:17" x14ac:dyDescent="0.25">
      <c r="A3512" t="s">
        <v>375</v>
      </c>
      <c r="B3512" t="s">
        <v>359</v>
      </c>
      <c r="C3512" t="s">
        <v>10</v>
      </c>
      <c r="D3512" t="s">
        <v>2</v>
      </c>
      <c r="E3512" t="s">
        <v>131</v>
      </c>
      <c r="F3512" t="s">
        <v>4</v>
      </c>
      <c r="G3512">
        <v>6.0638399999999999</v>
      </c>
      <c r="H3512">
        <v>630714.82999999996</v>
      </c>
      <c r="I3512">
        <v>3672209.14</v>
      </c>
      <c r="J3512">
        <v>-68.89</v>
      </c>
      <c r="K3512">
        <v>-68.89</v>
      </c>
      <c r="L3512">
        <v>0</v>
      </c>
      <c r="M3512">
        <v>21090518</v>
      </c>
      <c r="N3512" t="s">
        <v>28</v>
      </c>
      <c r="O3512">
        <v>30</v>
      </c>
      <c r="P3512">
        <v>35</v>
      </c>
      <c r="Q3512">
        <v>5963</v>
      </c>
    </row>
    <row r="3513" spans="1:17" x14ac:dyDescent="0.25">
      <c r="A3513" t="s">
        <v>375</v>
      </c>
      <c r="B3513" t="s">
        <v>359</v>
      </c>
      <c r="C3513" t="s">
        <v>10</v>
      </c>
      <c r="D3513" t="s">
        <v>2</v>
      </c>
      <c r="E3513" t="s">
        <v>132</v>
      </c>
      <c r="F3513" t="s">
        <v>4</v>
      </c>
      <c r="G3513">
        <v>6.0171200000000002</v>
      </c>
      <c r="H3513">
        <v>630725</v>
      </c>
      <c r="I3513">
        <v>3672200</v>
      </c>
      <c r="J3513">
        <v>-68.87</v>
      </c>
      <c r="K3513">
        <v>-68.87</v>
      </c>
      <c r="L3513">
        <v>0</v>
      </c>
      <c r="M3513">
        <v>21090518</v>
      </c>
      <c r="N3513" t="s">
        <v>28</v>
      </c>
      <c r="O3513">
        <v>30</v>
      </c>
      <c r="P3513">
        <v>35</v>
      </c>
      <c r="Q3513">
        <v>5963</v>
      </c>
    </row>
    <row r="3514" spans="1:17" x14ac:dyDescent="0.25">
      <c r="A3514" t="s">
        <v>375</v>
      </c>
      <c r="B3514" t="s">
        <v>359</v>
      </c>
      <c r="C3514" t="s">
        <v>10</v>
      </c>
      <c r="D3514" t="s">
        <v>2</v>
      </c>
      <c r="E3514" t="s">
        <v>133</v>
      </c>
      <c r="F3514" t="s">
        <v>4</v>
      </c>
      <c r="G3514">
        <v>5.9664400000000004</v>
      </c>
      <c r="H3514">
        <v>630725</v>
      </c>
      <c r="I3514">
        <v>3672175</v>
      </c>
      <c r="J3514">
        <v>-68.849999999999994</v>
      </c>
      <c r="K3514">
        <v>-68.849999999999994</v>
      </c>
      <c r="L3514">
        <v>0</v>
      </c>
      <c r="M3514">
        <v>21090518</v>
      </c>
      <c r="N3514" t="s">
        <v>28</v>
      </c>
      <c r="O3514">
        <v>30</v>
      </c>
      <c r="P3514">
        <v>35</v>
      </c>
      <c r="Q3514">
        <v>5963</v>
      </c>
    </row>
    <row r="3515" spans="1:17" x14ac:dyDescent="0.25">
      <c r="A3515" t="s">
        <v>375</v>
      </c>
      <c r="B3515" t="s">
        <v>359</v>
      </c>
      <c r="C3515" t="s">
        <v>10</v>
      </c>
      <c r="D3515" t="s">
        <v>2</v>
      </c>
      <c r="E3515" t="s">
        <v>219</v>
      </c>
      <c r="F3515" t="s">
        <v>4</v>
      </c>
      <c r="G3515">
        <v>6.1025</v>
      </c>
      <c r="H3515">
        <v>630714.82999999996</v>
      </c>
      <c r="I3515">
        <v>3672161.72</v>
      </c>
      <c r="J3515">
        <v>-68.86</v>
      </c>
      <c r="K3515">
        <v>-68.86</v>
      </c>
      <c r="L3515">
        <v>0</v>
      </c>
      <c r="M3515">
        <v>21090518</v>
      </c>
      <c r="N3515" t="s">
        <v>28</v>
      </c>
      <c r="O3515">
        <v>30</v>
      </c>
      <c r="P3515">
        <v>35</v>
      </c>
      <c r="Q3515">
        <v>5963</v>
      </c>
    </row>
    <row r="3516" spans="1:17" x14ac:dyDescent="0.25">
      <c r="A3516" t="s">
        <v>375</v>
      </c>
      <c r="B3516" t="s">
        <v>359</v>
      </c>
      <c r="C3516" t="s">
        <v>10</v>
      </c>
      <c r="D3516" t="s">
        <v>2</v>
      </c>
      <c r="E3516" t="s">
        <v>220</v>
      </c>
      <c r="F3516" t="s">
        <v>4</v>
      </c>
      <c r="G3516">
        <v>6.0902000000000003</v>
      </c>
      <c r="H3516">
        <v>630725</v>
      </c>
      <c r="I3516">
        <v>3672150</v>
      </c>
      <c r="J3516">
        <v>-68.81</v>
      </c>
      <c r="K3516">
        <v>-68.81</v>
      </c>
      <c r="L3516">
        <v>0</v>
      </c>
      <c r="M3516">
        <v>21090518</v>
      </c>
      <c r="N3516" t="s">
        <v>28</v>
      </c>
      <c r="O3516">
        <v>30</v>
      </c>
      <c r="P3516">
        <v>35</v>
      </c>
      <c r="Q3516">
        <v>5963</v>
      </c>
    </row>
    <row r="3517" spans="1:17" x14ac:dyDescent="0.25">
      <c r="A3517" t="s">
        <v>375</v>
      </c>
      <c r="B3517" t="s">
        <v>359</v>
      </c>
      <c r="C3517" t="s">
        <v>10</v>
      </c>
      <c r="D3517" t="s">
        <v>2</v>
      </c>
      <c r="E3517" t="s">
        <v>221</v>
      </c>
      <c r="F3517" t="s">
        <v>4</v>
      </c>
      <c r="G3517">
        <v>6.2504900000000001</v>
      </c>
      <c r="H3517">
        <v>630302.77</v>
      </c>
      <c r="I3517">
        <v>3671995.77</v>
      </c>
      <c r="J3517">
        <v>-69.569999999999993</v>
      </c>
      <c r="K3517">
        <v>-69.569999999999993</v>
      </c>
      <c r="L3517">
        <v>0</v>
      </c>
      <c r="M3517">
        <v>21090318</v>
      </c>
      <c r="N3517" t="s">
        <v>28</v>
      </c>
      <c r="O3517">
        <v>30</v>
      </c>
      <c r="P3517">
        <v>35</v>
      </c>
      <c r="Q3517">
        <v>5963</v>
      </c>
    </row>
    <row r="3518" spans="1:17" x14ac:dyDescent="0.25">
      <c r="A3518" t="s">
        <v>375</v>
      </c>
      <c r="B3518" t="s">
        <v>359</v>
      </c>
      <c r="C3518" t="s">
        <v>10</v>
      </c>
      <c r="D3518" t="s">
        <v>2</v>
      </c>
      <c r="E3518" t="s">
        <v>222</v>
      </c>
      <c r="F3518" t="s">
        <v>4</v>
      </c>
      <c r="G3518">
        <v>6.8728699999999998</v>
      </c>
      <c r="H3518">
        <v>630351.25</v>
      </c>
      <c r="I3518">
        <v>3671995.77</v>
      </c>
      <c r="J3518">
        <v>-69.44</v>
      </c>
      <c r="K3518">
        <v>-69.44</v>
      </c>
      <c r="L3518">
        <v>0</v>
      </c>
      <c r="M3518">
        <v>21090318</v>
      </c>
      <c r="N3518" t="s">
        <v>28</v>
      </c>
      <c r="O3518">
        <v>30</v>
      </c>
      <c r="P3518">
        <v>35</v>
      </c>
      <c r="Q3518">
        <v>5963</v>
      </c>
    </row>
    <row r="3519" spans="1:17" x14ac:dyDescent="0.25">
      <c r="A3519" t="s">
        <v>375</v>
      </c>
      <c r="B3519" t="s">
        <v>359</v>
      </c>
      <c r="C3519" t="s">
        <v>10</v>
      </c>
      <c r="D3519" t="s">
        <v>2</v>
      </c>
      <c r="E3519" t="s">
        <v>223</v>
      </c>
      <c r="F3519" t="s">
        <v>4</v>
      </c>
      <c r="G3519">
        <v>7.3273599999999997</v>
      </c>
      <c r="H3519">
        <v>630399.73</v>
      </c>
      <c r="I3519">
        <v>3671995.77</v>
      </c>
      <c r="J3519">
        <v>-69.36</v>
      </c>
      <c r="K3519">
        <v>-69.36</v>
      </c>
      <c r="L3519">
        <v>0</v>
      </c>
      <c r="M3519">
        <v>21090318</v>
      </c>
      <c r="N3519" t="s">
        <v>28</v>
      </c>
      <c r="O3519">
        <v>30</v>
      </c>
      <c r="P3519">
        <v>35</v>
      </c>
      <c r="Q3519">
        <v>5963</v>
      </c>
    </row>
    <row r="3520" spans="1:17" x14ac:dyDescent="0.25">
      <c r="A3520" t="s">
        <v>375</v>
      </c>
      <c r="B3520" t="s">
        <v>359</v>
      </c>
      <c r="C3520" t="s">
        <v>10</v>
      </c>
      <c r="D3520" t="s">
        <v>2</v>
      </c>
      <c r="E3520" t="s">
        <v>224</v>
      </c>
      <c r="F3520" t="s">
        <v>4</v>
      </c>
      <c r="G3520">
        <v>7.6739600000000001</v>
      </c>
      <c r="H3520">
        <v>630423.97</v>
      </c>
      <c r="I3520">
        <v>3671995.77</v>
      </c>
      <c r="J3520">
        <v>-69.31</v>
      </c>
      <c r="K3520">
        <v>-69.31</v>
      </c>
      <c r="L3520">
        <v>0</v>
      </c>
      <c r="M3520">
        <v>21090318</v>
      </c>
      <c r="N3520" t="s">
        <v>28</v>
      </c>
      <c r="O3520">
        <v>30</v>
      </c>
      <c r="P3520">
        <v>35</v>
      </c>
      <c r="Q3520">
        <v>5963</v>
      </c>
    </row>
    <row r="3521" spans="1:17" x14ac:dyDescent="0.25">
      <c r="A3521" t="s">
        <v>375</v>
      </c>
      <c r="B3521" t="s">
        <v>359</v>
      </c>
      <c r="C3521" t="s">
        <v>10</v>
      </c>
      <c r="D3521" t="s">
        <v>2</v>
      </c>
      <c r="E3521" t="s">
        <v>225</v>
      </c>
      <c r="F3521" t="s">
        <v>4</v>
      </c>
      <c r="G3521">
        <v>396.52298999999999</v>
      </c>
      <c r="H3521">
        <v>630714.82999999996</v>
      </c>
      <c r="I3521">
        <v>3672161.72</v>
      </c>
      <c r="J3521">
        <v>-68.86</v>
      </c>
      <c r="K3521">
        <v>-68.86</v>
      </c>
      <c r="L3521">
        <v>0</v>
      </c>
      <c r="M3521">
        <v>21051523</v>
      </c>
      <c r="N3521" t="s">
        <v>28</v>
      </c>
      <c r="O3521">
        <v>30</v>
      </c>
      <c r="P3521">
        <v>35</v>
      </c>
      <c r="Q3521">
        <v>5963</v>
      </c>
    </row>
    <row r="3522" spans="1:17" x14ac:dyDescent="0.25">
      <c r="A3522" t="s">
        <v>375</v>
      </c>
      <c r="B3522" t="s">
        <v>360</v>
      </c>
      <c r="C3522" t="s">
        <v>157</v>
      </c>
      <c r="D3522" t="s">
        <v>12</v>
      </c>
      <c r="E3522" t="s">
        <v>3</v>
      </c>
      <c r="F3522" t="s">
        <v>4</v>
      </c>
      <c r="G3522">
        <v>99.280659999999997</v>
      </c>
      <c r="H3522">
        <v>630714.82999999996</v>
      </c>
      <c r="I3522">
        <v>3672138.02</v>
      </c>
      <c r="J3522">
        <v>-68.86</v>
      </c>
      <c r="K3522">
        <v>-68.86</v>
      </c>
      <c r="L3522">
        <v>0</v>
      </c>
      <c r="M3522" t="s">
        <v>376</v>
      </c>
      <c r="N3522" t="s">
        <v>28</v>
      </c>
      <c r="O3522">
        <v>40</v>
      </c>
      <c r="P3522">
        <v>50</v>
      </c>
      <c r="Q3522">
        <v>5963</v>
      </c>
    </row>
    <row r="3523" spans="1:17" x14ac:dyDescent="0.25">
      <c r="A3523" t="s">
        <v>375</v>
      </c>
      <c r="B3523" t="s">
        <v>360</v>
      </c>
      <c r="C3523" t="s">
        <v>157</v>
      </c>
      <c r="D3523" t="s">
        <v>12</v>
      </c>
      <c r="E3523" t="s">
        <v>251</v>
      </c>
      <c r="F3523" t="s">
        <v>4</v>
      </c>
      <c r="G3523">
        <v>99.160679999999999</v>
      </c>
      <c r="H3523">
        <v>630714.82999999996</v>
      </c>
      <c r="I3523">
        <v>3672138.02</v>
      </c>
      <c r="J3523">
        <v>-68.86</v>
      </c>
      <c r="K3523">
        <v>-68.86</v>
      </c>
      <c r="L3523">
        <v>0</v>
      </c>
      <c r="M3523" t="s">
        <v>376</v>
      </c>
      <c r="N3523" t="s">
        <v>28</v>
      </c>
      <c r="O3523">
        <v>40</v>
      </c>
      <c r="P3523">
        <v>50</v>
      </c>
      <c r="Q3523">
        <v>5963</v>
      </c>
    </row>
    <row r="3524" spans="1:17" x14ac:dyDescent="0.25">
      <c r="A3524" t="s">
        <v>375</v>
      </c>
      <c r="B3524" t="s">
        <v>360</v>
      </c>
      <c r="C3524" t="s">
        <v>157</v>
      </c>
      <c r="D3524" t="s">
        <v>12</v>
      </c>
      <c r="E3524" t="s">
        <v>255</v>
      </c>
      <c r="F3524" t="s">
        <v>4</v>
      </c>
      <c r="G3524">
        <v>0.28466999999999998</v>
      </c>
      <c r="H3524">
        <v>630399.73</v>
      </c>
      <c r="I3524">
        <v>3672375.09</v>
      </c>
      <c r="J3524">
        <v>-69.62</v>
      </c>
      <c r="K3524">
        <v>-69.62</v>
      </c>
      <c r="L3524">
        <v>0</v>
      </c>
      <c r="M3524" t="s">
        <v>376</v>
      </c>
      <c r="N3524" t="s">
        <v>28</v>
      </c>
      <c r="O3524">
        <v>40</v>
      </c>
      <c r="P3524">
        <v>50</v>
      </c>
      <c r="Q3524">
        <v>5963</v>
      </c>
    </row>
    <row r="3525" spans="1:17" x14ac:dyDescent="0.25">
      <c r="A3525" t="s">
        <v>375</v>
      </c>
      <c r="B3525" t="s">
        <v>360</v>
      </c>
      <c r="C3525" t="s">
        <v>157</v>
      </c>
      <c r="D3525" t="s">
        <v>12</v>
      </c>
      <c r="E3525" t="s">
        <v>257</v>
      </c>
      <c r="F3525" t="s">
        <v>4</v>
      </c>
      <c r="G3525">
        <v>1.502E-2</v>
      </c>
      <c r="H3525">
        <v>630750</v>
      </c>
      <c r="I3525">
        <v>3670250</v>
      </c>
      <c r="J3525">
        <v>-66.31</v>
      </c>
      <c r="K3525">
        <v>-66.31</v>
      </c>
      <c r="L3525">
        <v>0</v>
      </c>
      <c r="M3525" t="s">
        <v>376</v>
      </c>
      <c r="N3525" t="s">
        <v>28</v>
      </c>
      <c r="O3525">
        <v>40</v>
      </c>
      <c r="P3525">
        <v>50</v>
      </c>
      <c r="Q3525">
        <v>5963</v>
      </c>
    </row>
    <row r="3526" spans="1:17" x14ac:dyDescent="0.25">
      <c r="A3526" t="s">
        <v>375</v>
      </c>
      <c r="B3526" t="s">
        <v>360</v>
      </c>
      <c r="C3526" t="s">
        <v>157</v>
      </c>
      <c r="D3526" t="s">
        <v>12</v>
      </c>
      <c r="E3526" t="s">
        <v>258</v>
      </c>
      <c r="F3526" t="s">
        <v>4</v>
      </c>
      <c r="G3526">
        <v>5.4099999999999999E-3</v>
      </c>
      <c r="H3526">
        <v>630500</v>
      </c>
      <c r="I3526">
        <v>3673300</v>
      </c>
      <c r="J3526">
        <v>-69.75</v>
      </c>
      <c r="K3526">
        <v>-69.75</v>
      </c>
      <c r="L3526">
        <v>0</v>
      </c>
      <c r="M3526" t="s">
        <v>376</v>
      </c>
      <c r="N3526" t="s">
        <v>28</v>
      </c>
      <c r="O3526">
        <v>40</v>
      </c>
      <c r="P3526">
        <v>50</v>
      </c>
      <c r="Q3526">
        <v>5963</v>
      </c>
    </row>
    <row r="3527" spans="1:17" x14ac:dyDescent="0.25">
      <c r="A3527" t="s">
        <v>375</v>
      </c>
      <c r="B3527" t="s">
        <v>360</v>
      </c>
      <c r="C3527" t="s">
        <v>157</v>
      </c>
      <c r="D3527" t="s">
        <v>12</v>
      </c>
      <c r="E3527" t="s">
        <v>259</v>
      </c>
      <c r="F3527" t="s">
        <v>4</v>
      </c>
      <c r="G3527">
        <v>4.7999999999999996E-3</v>
      </c>
      <c r="H3527">
        <v>631250</v>
      </c>
      <c r="I3527">
        <v>3671000</v>
      </c>
      <c r="J3527">
        <v>-67.63</v>
      </c>
      <c r="K3527">
        <v>-67.63</v>
      </c>
      <c r="L3527">
        <v>0</v>
      </c>
      <c r="M3527" t="s">
        <v>376</v>
      </c>
      <c r="N3527" t="s">
        <v>28</v>
      </c>
      <c r="O3527">
        <v>40</v>
      </c>
      <c r="P3527">
        <v>50</v>
      </c>
      <c r="Q3527">
        <v>5963</v>
      </c>
    </row>
    <row r="3528" spans="1:17" x14ac:dyDescent="0.25">
      <c r="A3528" t="s">
        <v>375</v>
      </c>
      <c r="B3528" t="s">
        <v>360</v>
      </c>
      <c r="C3528" t="s">
        <v>157</v>
      </c>
      <c r="D3528" t="s">
        <v>12</v>
      </c>
      <c r="E3528" t="s">
        <v>260</v>
      </c>
      <c r="F3528" t="s">
        <v>4</v>
      </c>
      <c r="G3528">
        <v>4.4299999999999999E-3</v>
      </c>
      <c r="H3528">
        <v>632737.47</v>
      </c>
      <c r="I3528">
        <v>3670847.68</v>
      </c>
      <c r="J3528">
        <v>-65.8</v>
      </c>
      <c r="K3528">
        <v>-65.8</v>
      </c>
      <c r="L3528">
        <v>0</v>
      </c>
      <c r="M3528" t="s">
        <v>376</v>
      </c>
      <c r="N3528" t="s">
        <v>28</v>
      </c>
      <c r="O3528">
        <v>40</v>
      </c>
      <c r="P3528">
        <v>50</v>
      </c>
      <c r="Q3528">
        <v>5963</v>
      </c>
    </row>
    <row r="3529" spans="1:17" x14ac:dyDescent="0.25">
      <c r="A3529" t="s">
        <v>375</v>
      </c>
      <c r="B3529" t="s">
        <v>360</v>
      </c>
      <c r="C3529" t="s">
        <v>157</v>
      </c>
      <c r="D3529" t="s">
        <v>12</v>
      </c>
      <c r="E3529" t="s">
        <v>261</v>
      </c>
      <c r="F3529" t="s">
        <v>4</v>
      </c>
      <c r="G3529">
        <v>5.0000000000000001E-3</v>
      </c>
      <c r="H3529">
        <v>629800</v>
      </c>
      <c r="I3529">
        <v>3673300</v>
      </c>
      <c r="J3529">
        <v>-70.09</v>
      </c>
      <c r="K3529">
        <v>-70.09</v>
      </c>
      <c r="L3529">
        <v>0</v>
      </c>
      <c r="M3529" t="s">
        <v>376</v>
      </c>
      <c r="N3529" t="s">
        <v>28</v>
      </c>
      <c r="O3529">
        <v>40</v>
      </c>
      <c r="P3529">
        <v>50</v>
      </c>
      <c r="Q3529">
        <v>5963</v>
      </c>
    </row>
    <row r="3530" spans="1:17" x14ac:dyDescent="0.25">
      <c r="A3530" t="s">
        <v>375</v>
      </c>
      <c r="B3530" t="s">
        <v>360</v>
      </c>
      <c r="C3530" t="s">
        <v>157</v>
      </c>
      <c r="D3530" t="s">
        <v>12</v>
      </c>
      <c r="E3530" t="s">
        <v>262</v>
      </c>
      <c r="F3530" t="s">
        <v>4</v>
      </c>
      <c r="G3530">
        <v>5.0699999999999999E-3</v>
      </c>
      <c r="H3530">
        <v>630500</v>
      </c>
      <c r="I3530">
        <v>3673750</v>
      </c>
      <c r="J3530">
        <v>-69.569999999999993</v>
      </c>
      <c r="K3530">
        <v>-69.569999999999993</v>
      </c>
      <c r="L3530">
        <v>0</v>
      </c>
      <c r="M3530" t="s">
        <v>376</v>
      </c>
      <c r="N3530" t="s">
        <v>28</v>
      </c>
      <c r="O3530">
        <v>40</v>
      </c>
      <c r="P3530">
        <v>50</v>
      </c>
      <c r="Q3530">
        <v>5963</v>
      </c>
    </row>
    <row r="3531" spans="1:17" x14ac:dyDescent="0.25">
      <c r="A3531" t="s">
        <v>375</v>
      </c>
      <c r="B3531" t="s">
        <v>360</v>
      </c>
      <c r="C3531" t="s">
        <v>157</v>
      </c>
      <c r="D3531" t="s">
        <v>12</v>
      </c>
      <c r="E3531" t="s">
        <v>263</v>
      </c>
      <c r="F3531" t="s">
        <v>4</v>
      </c>
      <c r="G3531">
        <v>5.7299999999999999E-3</v>
      </c>
      <c r="H3531">
        <v>630325</v>
      </c>
      <c r="I3531">
        <v>3672550</v>
      </c>
      <c r="J3531">
        <v>-68.27</v>
      </c>
      <c r="K3531">
        <v>-68.27</v>
      </c>
      <c r="L3531">
        <v>0</v>
      </c>
      <c r="M3531" t="s">
        <v>376</v>
      </c>
      <c r="N3531" t="s">
        <v>28</v>
      </c>
      <c r="O3531">
        <v>40</v>
      </c>
      <c r="P3531">
        <v>50</v>
      </c>
      <c r="Q3531">
        <v>5963</v>
      </c>
    </row>
    <row r="3532" spans="1:17" x14ac:dyDescent="0.25">
      <c r="A3532" t="s">
        <v>375</v>
      </c>
      <c r="B3532" t="s">
        <v>360</v>
      </c>
      <c r="C3532" t="s">
        <v>157</v>
      </c>
      <c r="D3532" t="s">
        <v>12</v>
      </c>
      <c r="E3532" t="s">
        <v>264</v>
      </c>
      <c r="F3532" t="s">
        <v>4</v>
      </c>
      <c r="G3532">
        <v>4.2700000000000004E-3</v>
      </c>
      <c r="H3532">
        <v>630250</v>
      </c>
      <c r="I3532">
        <v>3670000</v>
      </c>
      <c r="J3532">
        <v>-66.42</v>
      </c>
      <c r="K3532">
        <v>-66.42</v>
      </c>
      <c r="L3532">
        <v>0</v>
      </c>
      <c r="M3532" t="s">
        <v>376</v>
      </c>
      <c r="N3532" t="s">
        <v>28</v>
      </c>
      <c r="O3532">
        <v>40</v>
      </c>
      <c r="P3532">
        <v>50</v>
      </c>
      <c r="Q3532">
        <v>5963</v>
      </c>
    </row>
    <row r="3533" spans="1:17" x14ac:dyDescent="0.25">
      <c r="A3533" t="s">
        <v>375</v>
      </c>
      <c r="B3533" t="s">
        <v>360</v>
      </c>
      <c r="C3533" t="s">
        <v>157</v>
      </c>
      <c r="D3533" t="s">
        <v>12</v>
      </c>
      <c r="E3533" t="s">
        <v>265</v>
      </c>
      <c r="F3533" t="s">
        <v>4</v>
      </c>
      <c r="G3533">
        <v>5.4400000000000004E-3</v>
      </c>
      <c r="H3533">
        <v>629700</v>
      </c>
      <c r="I3533">
        <v>3672575</v>
      </c>
      <c r="J3533">
        <v>-69.760000000000005</v>
      </c>
      <c r="K3533">
        <v>-69.760000000000005</v>
      </c>
      <c r="L3533">
        <v>0</v>
      </c>
      <c r="M3533" t="s">
        <v>376</v>
      </c>
      <c r="N3533" t="s">
        <v>28</v>
      </c>
      <c r="O3533">
        <v>40</v>
      </c>
      <c r="P3533">
        <v>50</v>
      </c>
      <c r="Q3533">
        <v>5963</v>
      </c>
    </row>
    <row r="3534" spans="1:17" x14ac:dyDescent="0.25">
      <c r="A3534" t="s">
        <v>375</v>
      </c>
      <c r="B3534" t="s">
        <v>360</v>
      </c>
      <c r="C3534" t="s">
        <v>157</v>
      </c>
      <c r="D3534" t="s">
        <v>12</v>
      </c>
      <c r="E3534" t="s">
        <v>266</v>
      </c>
      <c r="F3534" t="s">
        <v>4</v>
      </c>
      <c r="G3534">
        <v>5.5399999999999998E-3</v>
      </c>
      <c r="H3534">
        <v>629750</v>
      </c>
      <c r="I3534">
        <v>3670500</v>
      </c>
      <c r="J3534">
        <v>-67.73</v>
      </c>
      <c r="K3534">
        <v>-67.73</v>
      </c>
      <c r="L3534">
        <v>0</v>
      </c>
      <c r="M3534" t="s">
        <v>376</v>
      </c>
      <c r="N3534" t="s">
        <v>28</v>
      </c>
      <c r="O3534">
        <v>40</v>
      </c>
      <c r="P3534">
        <v>50</v>
      </c>
      <c r="Q3534">
        <v>5963</v>
      </c>
    </row>
    <row r="3535" spans="1:17" x14ac:dyDescent="0.25">
      <c r="A3535" t="s">
        <v>375</v>
      </c>
      <c r="B3535" t="s">
        <v>360</v>
      </c>
      <c r="C3535" t="s">
        <v>157</v>
      </c>
      <c r="D3535" t="s">
        <v>12</v>
      </c>
      <c r="E3535" t="s">
        <v>267</v>
      </c>
      <c r="F3535" t="s">
        <v>4</v>
      </c>
      <c r="G3535">
        <v>4.7099999999999998E-3</v>
      </c>
      <c r="H3535">
        <v>630500</v>
      </c>
      <c r="I3535">
        <v>3670500</v>
      </c>
      <c r="J3535">
        <v>-67.05</v>
      </c>
      <c r="K3535">
        <v>-67.05</v>
      </c>
      <c r="L3535">
        <v>0</v>
      </c>
      <c r="M3535" t="s">
        <v>376</v>
      </c>
      <c r="N3535" t="s">
        <v>28</v>
      </c>
      <c r="O3535">
        <v>40</v>
      </c>
      <c r="P3535">
        <v>50</v>
      </c>
      <c r="Q3535">
        <v>5963</v>
      </c>
    </row>
    <row r="3536" spans="1:17" x14ac:dyDescent="0.25">
      <c r="A3536" t="s">
        <v>375</v>
      </c>
      <c r="B3536" t="s">
        <v>360</v>
      </c>
      <c r="C3536" t="s">
        <v>157</v>
      </c>
      <c r="D3536" t="s">
        <v>12</v>
      </c>
      <c r="E3536" t="s">
        <v>268</v>
      </c>
      <c r="F3536" t="s">
        <v>4</v>
      </c>
      <c r="G3536">
        <v>5.3499999999999997E-3</v>
      </c>
      <c r="H3536">
        <v>630500</v>
      </c>
      <c r="I3536">
        <v>3671000</v>
      </c>
      <c r="J3536">
        <v>-68.3</v>
      </c>
      <c r="K3536">
        <v>-68.3</v>
      </c>
      <c r="L3536">
        <v>0</v>
      </c>
      <c r="M3536" t="s">
        <v>376</v>
      </c>
      <c r="N3536" t="s">
        <v>28</v>
      </c>
      <c r="O3536">
        <v>40</v>
      </c>
      <c r="P3536">
        <v>50</v>
      </c>
      <c r="Q3536">
        <v>5963</v>
      </c>
    </row>
    <row r="3537" spans="1:17" x14ac:dyDescent="0.25">
      <c r="A3537" t="s">
        <v>375</v>
      </c>
      <c r="B3537" t="s">
        <v>360</v>
      </c>
      <c r="C3537" t="s">
        <v>157</v>
      </c>
      <c r="D3537" t="s">
        <v>12</v>
      </c>
      <c r="E3537" t="s">
        <v>269</v>
      </c>
      <c r="F3537" t="s">
        <v>4</v>
      </c>
      <c r="G3537">
        <v>4.9899999999999996E-3</v>
      </c>
      <c r="H3537">
        <v>629500</v>
      </c>
      <c r="I3537">
        <v>3673250</v>
      </c>
      <c r="J3537">
        <v>-69.81</v>
      </c>
      <c r="K3537">
        <v>-69.81</v>
      </c>
      <c r="L3537">
        <v>0</v>
      </c>
      <c r="M3537" t="s">
        <v>376</v>
      </c>
      <c r="N3537" t="s">
        <v>28</v>
      </c>
      <c r="O3537">
        <v>40</v>
      </c>
      <c r="P3537">
        <v>50</v>
      </c>
      <c r="Q3537">
        <v>5963</v>
      </c>
    </row>
    <row r="3538" spans="1:17" x14ac:dyDescent="0.25">
      <c r="A3538" t="s">
        <v>375</v>
      </c>
      <c r="B3538" t="s">
        <v>360</v>
      </c>
      <c r="C3538" t="s">
        <v>157</v>
      </c>
      <c r="D3538" t="s">
        <v>12</v>
      </c>
      <c r="E3538" t="s">
        <v>270</v>
      </c>
      <c r="F3538" t="s">
        <v>4</v>
      </c>
      <c r="G3538">
        <v>5.2300000000000003E-3</v>
      </c>
      <c r="H3538">
        <v>630750</v>
      </c>
      <c r="I3538">
        <v>3670250</v>
      </c>
      <c r="J3538">
        <v>-66.31</v>
      </c>
      <c r="K3538">
        <v>-66.31</v>
      </c>
      <c r="L3538">
        <v>0</v>
      </c>
      <c r="M3538" t="s">
        <v>376</v>
      </c>
      <c r="N3538" t="s">
        <v>28</v>
      </c>
      <c r="O3538">
        <v>40</v>
      </c>
      <c r="P3538">
        <v>50</v>
      </c>
      <c r="Q3538">
        <v>5963</v>
      </c>
    </row>
    <row r="3539" spans="1:17" x14ac:dyDescent="0.25">
      <c r="A3539" t="s">
        <v>375</v>
      </c>
      <c r="B3539" t="s">
        <v>360</v>
      </c>
      <c r="C3539" t="s">
        <v>157</v>
      </c>
      <c r="D3539" t="s">
        <v>12</v>
      </c>
      <c r="E3539" t="s">
        <v>144</v>
      </c>
      <c r="F3539" t="s">
        <v>4</v>
      </c>
      <c r="G3539">
        <v>1.349E-2</v>
      </c>
      <c r="H3539">
        <v>630714.82999999996</v>
      </c>
      <c r="I3539">
        <v>3672256.55</v>
      </c>
      <c r="J3539">
        <v>-68.92</v>
      </c>
      <c r="K3539">
        <v>-68.92</v>
      </c>
      <c r="L3539">
        <v>0</v>
      </c>
      <c r="M3539" t="s">
        <v>376</v>
      </c>
      <c r="N3539" t="s">
        <v>28</v>
      </c>
      <c r="O3539">
        <v>40</v>
      </c>
      <c r="P3539">
        <v>50</v>
      </c>
      <c r="Q3539">
        <v>5963</v>
      </c>
    </row>
    <row r="3540" spans="1:17" x14ac:dyDescent="0.25">
      <c r="A3540" t="s">
        <v>375</v>
      </c>
      <c r="B3540" t="s">
        <v>360</v>
      </c>
      <c r="C3540" t="s">
        <v>157</v>
      </c>
      <c r="D3540" t="s">
        <v>12</v>
      </c>
      <c r="E3540" t="s">
        <v>271</v>
      </c>
      <c r="F3540" t="s">
        <v>4</v>
      </c>
      <c r="G3540">
        <v>1.91E-3</v>
      </c>
      <c r="H3540">
        <v>630448.19999999995</v>
      </c>
      <c r="I3540">
        <v>3672375.09</v>
      </c>
      <c r="J3540">
        <v>-69.53</v>
      </c>
      <c r="K3540">
        <v>-69.53</v>
      </c>
      <c r="L3540">
        <v>0</v>
      </c>
      <c r="M3540" t="s">
        <v>376</v>
      </c>
      <c r="N3540" t="s">
        <v>28</v>
      </c>
      <c r="O3540">
        <v>40</v>
      </c>
      <c r="P3540">
        <v>50</v>
      </c>
      <c r="Q3540">
        <v>5963</v>
      </c>
    </row>
    <row r="3541" spans="1:17" x14ac:dyDescent="0.25">
      <c r="A3541" t="s">
        <v>375</v>
      </c>
      <c r="B3541" t="s">
        <v>360</v>
      </c>
      <c r="C3541" t="s">
        <v>157</v>
      </c>
      <c r="D3541" t="s">
        <v>12</v>
      </c>
      <c r="E3541" t="s">
        <v>272</v>
      </c>
      <c r="F3541" t="s">
        <v>4</v>
      </c>
      <c r="G3541">
        <v>1.91E-3</v>
      </c>
      <c r="H3541">
        <v>630448.19999999995</v>
      </c>
      <c r="I3541">
        <v>3672375.09</v>
      </c>
      <c r="J3541">
        <v>-69.53</v>
      </c>
      <c r="K3541">
        <v>-69.53</v>
      </c>
      <c r="L3541">
        <v>0</v>
      </c>
      <c r="M3541" t="s">
        <v>376</v>
      </c>
      <c r="N3541" t="s">
        <v>28</v>
      </c>
      <c r="O3541">
        <v>40</v>
      </c>
      <c r="P3541">
        <v>50</v>
      </c>
      <c r="Q3541">
        <v>5963</v>
      </c>
    </row>
    <row r="3542" spans="1:17" x14ac:dyDescent="0.25">
      <c r="A3542" t="s">
        <v>375</v>
      </c>
      <c r="B3542" t="s">
        <v>360</v>
      </c>
      <c r="C3542" t="s">
        <v>157</v>
      </c>
      <c r="D3542" t="s">
        <v>12</v>
      </c>
      <c r="E3542" t="s">
        <v>7</v>
      </c>
      <c r="F3542" t="s">
        <v>4</v>
      </c>
      <c r="G3542">
        <v>99.265690000000006</v>
      </c>
      <c r="H3542">
        <v>630714.82999999996</v>
      </c>
      <c r="I3542">
        <v>3672138.02</v>
      </c>
      <c r="J3542">
        <v>-68.86</v>
      </c>
      <c r="K3542">
        <v>-68.86</v>
      </c>
      <c r="L3542">
        <v>0</v>
      </c>
      <c r="M3542" t="s">
        <v>376</v>
      </c>
      <c r="N3542" t="s">
        <v>28</v>
      </c>
      <c r="O3542">
        <v>40</v>
      </c>
      <c r="P3542">
        <v>50</v>
      </c>
      <c r="Q3542">
        <v>5963</v>
      </c>
    </row>
    <row r="3543" spans="1:17" x14ac:dyDescent="0.25">
      <c r="A3543" t="s">
        <v>375</v>
      </c>
      <c r="B3543" t="s">
        <v>360</v>
      </c>
      <c r="C3543" t="s">
        <v>157</v>
      </c>
      <c r="D3543" t="s">
        <v>12</v>
      </c>
      <c r="E3543" t="s">
        <v>8</v>
      </c>
      <c r="F3543" t="s">
        <v>4</v>
      </c>
      <c r="G3543">
        <v>3.82E-3</v>
      </c>
      <c r="H3543">
        <v>630448.19999999995</v>
      </c>
      <c r="I3543">
        <v>3672375.09</v>
      </c>
      <c r="J3543">
        <v>-69.53</v>
      </c>
      <c r="K3543">
        <v>-69.53</v>
      </c>
      <c r="L3543">
        <v>0</v>
      </c>
      <c r="M3543" t="s">
        <v>376</v>
      </c>
      <c r="N3543" t="s">
        <v>28</v>
      </c>
      <c r="O3543">
        <v>40</v>
      </c>
      <c r="P3543">
        <v>50</v>
      </c>
      <c r="Q3543">
        <v>5963</v>
      </c>
    </row>
    <row r="3544" spans="1:17" x14ac:dyDescent="0.25">
      <c r="A3544" t="s">
        <v>375</v>
      </c>
      <c r="B3544" t="s">
        <v>360</v>
      </c>
      <c r="C3544" t="s">
        <v>157</v>
      </c>
      <c r="D3544" t="s">
        <v>12</v>
      </c>
      <c r="E3544" t="s">
        <v>252</v>
      </c>
      <c r="F3544" t="s">
        <v>4</v>
      </c>
      <c r="G3544">
        <v>9.7879999999999995E-2</v>
      </c>
      <c r="H3544">
        <v>630423.97</v>
      </c>
      <c r="I3544">
        <v>3672375.09</v>
      </c>
      <c r="J3544">
        <v>-69.58</v>
      </c>
      <c r="K3544">
        <v>-69.58</v>
      </c>
      <c r="L3544">
        <v>0</v>
      </c>
      <c r="M3544" t="s">
        <v>376</v>
      </c>
      <c r="N3544" t="s">
        <v>28</v>
      </c>
      <c r="O3544">
        <v>40</v>
      </c>
      <c r="P3544">
        <v>50</v>
      </c>
      <c r="Q3544">
        <v>5963</v>
      </c>
    </row>
    <row r="3545" spans="1:17" x14ac:dyDescent="0.25">
      <c r="A3545" t="s">
        <v>375</v>
      </c>
      <c r="B3545" t="s">
        <v>360</v>
      </c>
      <c r="C3545" t="s">
        <v>157</v>
      </c>
      <c r="D3545" t="s">
        <v>12</v>
      </c>
      <c r="E3545" t="s">
        <v>253</v>
      </c>
      <c r="F3545" t="s">
        <v>4</v>
      </c>
      <c r="G3545">
        <v>6.8129999999999996E-2</v>
      </c>
      <c r="H3545">
        <v>630399.73</v>
      </c>
      <c r="I3545">
        <v>3672375.09</v>
      </c>
      <c r="J3545">
        <v>-69.62</v>
      </c>
      <c r="K3545">
        <v>-69.62</v>
      </c>
      <c r="L3545">
        <v>0</v>
      </c>
      <c r="M3545" t="s">
        <v>376</v>
      </c>
      <c r="N3545" t="s">
        <v>28</v>
      </c>
      <c r="O3545">
        <v>40</v>
      </c>
      <c r="P3545">
        <v>50</v>
      </c>
      <c r="Q3545">
        <v>5963</v>
      </c>
    </row>
    <row r="3546" spans="1:17" x14ac:dyDescent="0.25">
      <c r="A3546" t="s">
        <v>375</v>
      </c>
      <c r="B3546" t="s">
        <v>360</v>
      </c>
      <c r="C3546" t="s">
        <v>157</v>
      </c>
      <c r="D3546" t="s">
        <v>12</v>
      </c>
      <c r="E3546" t="s">
        <v>254</v>
      </c>
      <c r="F3546" t="s">
        <v>4</v>
      </c>
      <c r="G3546">
        <v>7.7619999999999995E-2</v>
      </c>
      <c r="H3546">
        <v>630399.73</v>
      </c>
      <c r="I3546">
        <v>3672375.09</v>
      </c>
      <c r="J3546">
        <v>-69.62</v>
      </c>
      <c r="K3546">
        <v>-69.62</v>
      </c>
      <c r="L3546">
        <v>0</v>
      </c>
      <c r="M3546" t="s">
        <v>376</v>
      </c>
      <c r="N3546" t="s">
        <v>28</v>
      </c>
      <c r="O3546">
        <v>40</v>
      </c>
      <c r="P3546">
        <v>50</v>
      </c>
      <c r="Q3546">
        <v>5963</v>
      </c>
    </row>
    <row r="3547" spans="1:17" x14ac:dyDescent="0.25">
      <c r="A3547" t="s">
        <v>375</v>
      </c>
      <c r="B3547" t="s">
        <v>360</v>
      </c>
      <c r="C3547" t="s">
        <v>157</v>
      </c>
      <c r="D3547" t="s">
        <v>12</v>
      </c>
      <c r="E3547" t="s">
        <v>256</v>
      </c>
      <c r="F3547" t="s">
        <v>4</v>
      </c>
      <c r="G3547">
        <v>0.12601000000000001</v>
      </c>
      <c r="H3547">
        <v>630714.82999999996</v>
      </c>
      <c r="I3547">
        <v>3672232.85</v>
      </c>
      <c r="J3547">
        <v>-68.91</v>
      </c>
      <c r="K3547">
        <v>-68.91</v>
      </c>
      <c r="L3547">
        <v>0</v>
      </c>
      <c r="M3547" t="s">
        <v>376</v>
      </c>
      <c r="N3547" t="s">
        <v>28</v>
      </c>
      <c r="O3547">
        <v>40</v>
      </c>
      <c r="P3547">
        <v>50</v>
      </c>
      <c r="Q3547">
        <v>5963</v>
      </c>
    </row>
    <row r="3548" spans="1:17" x14ac:dyDescent="0.25">
      <c r="A3548" t="s">
        <v>375</v>
      </c>
      <c r="B3548" t="s">
        <v>360</v>
      </c>
      <c r="C3548" t="s">
        <v>157</v>
      </c>
      <c r="D3548" t="s">
        <v>12</v>
      </c>
      <c r="E3548" t="s">
        <v>125</v>
      </c>
      <c r="F3548" t="s">
        <v>4</v>
      </c>
      <c r="G3548">
        <v>5.6130199999999997</v>
      </c>
      <c r="H3548">
        <v>630714.82999999996</v>
      </c>
      <c r="I3548">
        <v>3672232.85</v>
      </c>
      <c r="J3548">
        <v>-68.91</v>
      </c>
      <c r="K3548">
        <v>-68.91</v>
      </c>
      <c r="L3548">
        <v>0</v>
      </c>
      <c r="M3548" t="s">
        <v>376</v>
      </c>
      <c r="N3548" t="s">
        <v>28</v>
      </c>
      <c r="O3548">
        <v>40</v>
      </c>
      <c r="P3548">
        <v>50</v>
      </c>
      <c r="Q3548">
        <v>5963</v>
      </c>
    </row>
    <row r="3549" spans="1:17" x14ac:dyDescent="0.25">
      <c r="A3549" t="s">
        <v>375</v>
      </c>
      <c r="B3549" t="s">
        <v>360</v>
      </c>
      <c r="C3549" t="s">
        <v>157</v>
      </c>
      <c r="D3549" t="s">
        <v>12</v>
      </c>
      <c r="E3549" t="s">
        <v>128</v>
      </c>
      <c r="F3549" t="s">
        <v>4</v>
      </c>
      <c r="G3549">
        <v>6.9860699999999998</v>
      </c>
      <c r="H3549">
        <v>630714.82999999996</v>
      </c>
      <c r="I3549">
        <v>3672209.14</v>
      </c>
      <c r="J3549">
        <v>-68.89</v>
      </c>
      <c r="K3549">
        <v>-68.89</v>
      </c>
      <c r="L3549">
        <v>0</v>
      </c>
      <c r="M3549" t="s">
        <v>376</v>
      </c>
      <c r="N3549" t="s">
        <v>28</v>
      </c>
      <c r="O3549">
        <v>40</v>
      </c>
      <c r="P3549">
        <v>50</v>
      </c>
      <c r="Q3549">
        <v>5963</v>
      </c>
    </row>
    <row r="3550" spans="1:17" x14ac:dyDescent="0.25">
      <c r="A3550" t="s">
        <v>375</v>
      </c>
      <c r="B3550" t="s">
        <v>360</v>
      </c>
      <c r="C3550" t="s">
        <v>157</v>
      </c>
      <c r="D3550" t="s">
        <v>12</v>
      </c>
      <c r="E3550" t="s">
        <v>129</v>
      </c>
      <c r="F3550" t="s">
        <v>4</v>
      </c>
      <c r="G3550">
        <v>8.4865899999999996</v>
      </c>
      <c r="H3550">
        <v>630714.82999999996</v>
      </c>
      <c r="I3550">
        <v>3672209.14</v>
      </c>
      <c r="J3550">
        <v>-68.89</v>
      </c>
      <c r="K3550">
        <v>-68.89</v>
      </c>
      <c r="L3550">
        <v>0</v>
      </c>
      <c r="M3550" t="s">
        <v>376</v>
      </c>
      <c r="N3550" t="s">
        <v>28</v>
      </c>
      <c r="O3550">
        <v>40</v>
      </c>
      <c r="P3550">
        <v>50</v>
      </c>
      <c r="Q3550">
        <v>5963</v>
      </c>
    </row>
    <row r="3551" spans="1:17" x14ac:dyDescent="0.25">
      <c r="A3551" t="s">
        <v>375</v>
      </c>
      <c r="B3551" t="s">
        <v>360</v>
      </c>
      <c r="C3551" t="s">
        <v>157</v>
      </c>
      <c r="D3551" t="s">
        <v>12</v>
      </c>
      <c r="E3551" t="s">
        <v>130</v>
      </c>
      <c r="F3551" t="s">
        <v>4</v>
      </c>
      <c r="G3551">
        <v>9.8648399999999992</v>
      </c>
      <c r="H3551">
        <v>630714.82999999996</v>
      </c>
      <c r="I3551">
        <v>3672185.43</v>
      </c>
      <c r="J3551">
        <v>-68.89</v>
      </c>
      <c r="K3551">
        <v>-68.89</v>
      </c>
      <c r="L3551">
        <v>0</v>
      </c>
      <c r="M3551" t="s">
        <v>376</v>
      </c>
      <c r="N3551" t="s">
        <v>28</v>
      </c>
      <c r="O3551">
        <v>40</v>
      </c>
      <c r="P3551">
        <v>50</v>
      </c>
      <c r="Q3551">
        <v>5963</v>
      </c>
    </row>
    <row r="3552" spans="1:17" x14ac:dyDescent="0.25">
      <c r="A3552" t="s">
        <v>375</v>
      </c>
      <c r="B3552" t="s">
        <v>360</v>
      </c>
      <c r="C3552" t="s">
        <v>157</v>
      </c>
      <c r="D3552" t="s">
        <v>12</v>
      </c>
      <c r="E3552" t="s">
        <v>131</v>
      </c>
      <c r="F3552" t="s">
        <v>4</v>
      </c>
      <c r="G3552">
        <v>10.90898</v>
      </c>
      <c r="H3552">
        <v>630714.82999999996</v>
      </c>
      <c r="I3552">
        <v>3672161.72</v>
      </c>
      <c r="J3552">
        <v>-68.86</v>
      </c>
      <c r="K3552">
        <v>-68.86</v>
      </c>
      <c r="L3552">
        <v>0</v>
      </c>
      <c r="M3552" t="s">
        <v>376</v>
      </c>
      <c r="N3552" t="s">
        <v>28</v>
      </c>
      <c r="O3552">
        <v>40</v>
      </c>
      <c r="P3552">
        <v>50</v>
      </c>
      <c r="Q3552">
        <v>5963</v>
      </c>
    </row>
    <row r="3553" spans="1:17" x14ac:dyDescent="0.25">
      <c r="A3553" t="s">
        <v>375</v>
      </c>
      <c r="B3553" t="s">
        <v>360</v>
      </c>
      <c r="C3553" t="s">
        <v>157</v>
      </c>
      <c r="D3553" t="s">
        <v>12</v>
      </c>
      <c r="E3553" t="s">
        <v>132</v>
      </c>
      <c r="F3553" t="s">
        <v>4</v>
      </c>
      <c r="G3553">
        <v>11.886150000000001</v>
      </c>
      <c r="H3553">
        <v>630714.82999999996</v>
      </c>
      <c r="I3553">
        <v>3672161.72</v>
      </c>
      <c r="J3553">
        <v>-68.86</v>
      </c>
      <c r="K3553">
        <v>-68.86</v>
      </c>
      <c r="L3553">
        <v>0</v>
      </c>
      <c r="M3553" t="s">
        <v>376</v>
      </c>
      <c r="N3553" t="s">
        <v>28</v>
      </c>
      <c r="O3553">
        <v>40</v>
      </c>
      <c r="P3553">
        <v>50</v>
      </c>
      <c r="Q3553">
        <v>5963</v>
      </c>
    </row>
    <row r="3554" spans="1:17" x14ac:dyDescent="0.25">
      <c r="A3554" t="s">
        <v>375</v>
      </c>
      <c r="B3554" t="s">
        <v>360</v>
      </c>
      <c r="C3554" t="s">
        <v>157</v>
      </c>
      <c r="D3554" t="s">
        <v>12</v>
      </c>
      <c r="E3554" t="s">
        <v>133</v>
      </c>
      <c r="F3554" t="s">
        <v>4</v>
      </c>
      <c r="G3554">
        <v>12.38218</v>
      </c>
      <c r="H3554">
        <v>630714.82999999996</v>
      </c>
      <c r="I3554">
        <v>3672138.02</v>
      </c>
      <c r="J3554">
        <v>-68.86</v>
      </c>
      <c r="K3554">
        <v>-68.86</v>
      </c>
      <c r="L3554">
        <v>0</v>
      </c>
      <c r="M3554" t="s">
        <v>376</v>
      </c>
      <c r="N3554" t="s">
        <v>28</v>
      </c>
      <c r="O3554">
        <v>40</v>
      </c>
      <c r="P3554">
        <v>50</v>
      </c>
      <c r="Q3554">
        <v>5963</v>
      </c>
    </row>
    <row r="3555" spans="1:17" x14ac:dyDescent="0.25">
      <c r="A3555" t="s">
        <v>375</v>
      </c>
      <c r="B3555" t="s">
        <v>360</v>
      </c>
      <c r="C3555" t="s">
        <v>157</v>
      </c>
      <c r="D3555" t="s">
        <v>12</v>
      </c>
      <c r="E3555" t="s">
        <v>219</v>
      </c>
      <c r="F3555" t="s">
        <v>4</v>
      </c>
      <c r="G3555">
        <v>12.746700000000001</v>
      </c>
      <c r="H3555">
        <v>630714.82999999996</v>
      </c>
      <c r="I3555">
        <v>3672138.02</v>
      </c>
      <c r="J3555">
        <v>-68.86</v>
      </c>
      <c r="K3555">
        <v>-68.86</v>
      </c>
      <c r="L3555">
        <v>0</v>
      </c>
      <c r="M3555" t="s">
        <v>376</v>
      </c>
      <c r="N3555" t="s">
        <v>28</v>
      </c>
      <c r="O3555">
        <v>40</v>
      </c>
      <c r="P3555">
        <v>50</v>
      </c>
      <c r="Q3555">
        <v>5963</v>
      </c>
    </row>
    <row r="3556" spans="1:17" x14ac:dyDescent="0.25">
      <c r="A3556" t="s">
        <v>375</v>
      </c>
      <c r="B3556" t="s">
        <v>360</v>
      </c>
      <c r="C3556" t="s">
        <v>157</v>
      </c>
      <c r="D3556" t="s">
        <v>12</v>
      </c>
      <c r="E3556" t="s">
        <v>220</v>
      </c>
      <c r="F3556" t="s">
        <v>4</v>
      </c>
      <c r="G3556">
        <v>12.31081</v>
      </c>
      <c r="H3556">
        <v>630714.82999999996</v>
      </c>
      <c r="I3556">
        <v>3672114.31</v>
      </c>
      <c r="J3556">
        <v>-68.73</v>
      </c>
      <c r="K3556">
        <v>-68.73</v>
      </c>
      <c r="L3556">
        <v>0</v>
      </c>
      <c r="M3556" t="s">
        <v>376</v>
      </c>
      <c r="N3556" t="s">
        <v>28</v>
      </c>
      <c r="O3556">
        <v>40</v>
      </c>
      <c r="P3556">
        <v>50</v>
      </c>
      <c r="Q3556">
        <v>5963</v>
      </c>
    </row>
    <row r="3557" spans="1:17" x14ac:dyDescent="0.25">
      <c r="A3557" t="s">
        <v>375</v>
      </c>
      <c r="B3557" t="s">
        <v>360</v>
      </c>
      <c r="C3557" t="s">
        <v>157</v>
      </c>
      <c r="D3557" t="s">
        <v>12</v>
      </c>
      <c r="E3557" t="s">
        <v>221</v>
      </c>
      <c r="F3557" t="s">
        <v>4</v>
      </c>
      <c r="G3557">
        <v>11.476800000000001</v>
      </c>
      <c r="H3557">
        <v>630714.82999999996</v>
      </c>
      <c r="I3557">
        <v>3672114.31</v>
      </c>
      <c r="J3557">
        <v>-68.73</v>
      </c>
      <c r="K3557">
        <v>-68.73</v>
      </c>
      <c r="L3557">
        <v>0</v>
      </c>
      <c r="M3557" t="s">
        <v>376</v>
      </c>
      <c r="N3557" t="s">
        <v>28</v>
      </c>
      <c r="O3557">
        <v>40</v>
      </c>
      <c r="P3557">
        <v>50</v>
      </c>
      <c r="Q3557">
        <v>5963</v>
      </c>
    </row>
    <row r="3558" spans="1:17" x14ac:dyDescent="0.25">
      <c r="A3558" t="s">
        <v>375</v>
      </c>
      <c r="B3558" t="s">
        <v>360</v>
      </c>
      <c r="C3558" t="s">
        <v>157</v>
      </c>
      <c r="D3558" t="s">
        <v>12</v>
      </c>
      <c r="E3558" t="s">
        <v>222</v>
      </c>
      <c r="F3558" t="s">
        <v>4</v>
      </c>
      <c r="G3558">
        <v>9.5534300000000005</v>
      </c>
      <c r="H3558">
        <v>630714.82999999996</v>
      </c>
      <c r="I3558">
        <v>3672090.6</v>
      </c>
      <c r="J3558">
        <v>-68.86</v>
      </c>
      <c r="K3558">
        <v>-68.86</v>
      </c>
      <c r="L3558">
        <v>0</v>
      </c>
      <c r="M3558" t="s">
        <v>376</v>
      </c>
      <c r="N3558" t="s">
        <v>28</v>
      </c>
      <c r="O3558">
        <v>40</v>
      </c>
      <c r="P3558">
        <v>50</v>
      </c>
      <c r="Q3558">
        <v>5963</v>
      </c>
    </row>
    <row r="3559" spans="1:17" x14ac:dyDescent="0.25">
      <c r="A3559" t="s">
        <v>375</v>
      </c>
      <c r="B3559" t="s">
        <v>360</v>
      </c>
      <c r="C3559" t="s">
        <v>157</v>
      </c>
      <c r="D3559" t="s">
        <v>12</v>
      </c>
      <c r="E3559" t="s">
        <v>223</v>
      </c>
      <c r="F3559" t="s">
        <v>4</v>
      </c>
      <c r="G3559">
        <v>7.0433300000000001</v>
      </c>
      <c r="H3559">
        <v>630714.82999999996</v>
      </c>
      <c r="I3559">
        <v>3672090.6</v>
      </c>
      <c r="J3559">
        <v>-68.86</v>
      </c>
      <c r="K3559">
        <v>-68.86</v>
      </c>
      <c r="L3559">
        <v>0</v>
      </c>
      <c r="M3559" t="s">
        <v>376</v>
      </c>
      <c r="N3559" t="s">
        <v>28</v>
      </c>
      <c r="O3559">
        <v>40</v>
      </c>
      <c r="P3559">
        <v>50</v>
      </c>
      <c r="Q3559">
        <v>5963</v>
      </c>
    </row>
    <row r="3560" spans="1:17" x14ac:dyDescent="0.25">
      <c r="A3560" t="s">
        <v>375</v>
      </c>
      <c r="B3560" t="s">
        <v>360</v>
      </c>
      <c r="C3560" t="s">
        <v>157</v>
      </c>
      <c r="D3560" t="s">
        <v>12</v>
      </c>
      <c r="E3560" t="s">
        <v>224</v>
      </c>
      <c r="F3560" t="s">
        <v>4</v>
      </c>
      <c r="G3560">
        <v>4.7109699999999997</v>
      </c>
      <c r="H3560">
        <v>630750</v>
      </c>
      <c r="I3560">
        <v>3672075</v>
      </c>
      <c r="J3560">
        <v>-68.66</v>
      </c>
      <c r="K3560">
        <v>-68.66</v>
      </c>
      <c r="L3560">
        <v>0</v>
      </c>
      <c r="M3560" t="s">
        <v>376</v>
      </c>
      <c r="N3560" t="s">
        <v>28</v>
      </c>
      <c r="O3560">
        <v>40</v>
      </c>
      <c r="P3560">
        <v>50</v>
      </c>
      <c r="Q3560">
        <v>5963</v>
      </c>
    </row>
    <row r="3561" spans="1:17" x14ac:dyDescent="0.25">
      <c r="A3561" t="s">
        <v>375</v>
      </c>
      <c r="B3561" t="s">
        <v>360</v>
      </c>
      <c r="C3561" t="s">
        <v>157</v>
      </c>
      <c r="D3561" t="s">
        <v>12</v>
      </c>
      <c r="E3561" t="s">
        <v>225</v>
      </c>
      <c r="F3561" t="s">
        <v>4</v>
      </c>
      <c r="G3561">
        <v>3.0499000000000001</v>
      </c>
      <c r="H3561">
        <v>630850</v>
      </c>
      <c r="I3561">
        <v>3672100</v>
      </c>
      <c r="J3561">
        <v>-69.209999999999994</v>
      </c>
      <c r="K3561">
        <v>-69.209999999999994</v>
      </c>
      <c r="L3561">
        <v>0</v>
      </c>
      <c r="M3561" t="s">
        <v>376</v>
      </c>
      <c r="N3561" t="s">
        <v>28</v>
      </c>
      <c r="O3561">
        <v>40</v>
      </c>
      <c r="P3561">
        <v>50</v>
      </c>
      <c r="Q3561">
        <v>5963</v>
      </c>
    </row>
    <row r="3562" spans="1:17" x14ac:dyDescent="0.25">
      <c r="A3562" t="s">
        <v>375</v>
      </c>
      <c r="B3562" t="s">
        <v>360</v>
      </c>
      <c r="C3562" t="s">
        <v>157</v>
      </c>
      <c r="D3562" t="s">
        <v>12</v>
      </c>
      <c r="E3562" t="s">
        <v>134</v>
      </c>
      <c r="F3562" t="s">
        <v>4</v>
      </c>
      <c r="G3562">
        <v>0.12601000000000001</v>
      </c>
      <c r="H3562">
        <v>630714.82999999996</v>
      </c>
      <c r="I3562">
        <v>3672232.85</v>
      </c>
      <c r="J3562">
        <v>-68.91</v>
      </c>
      <c r="K3562">
        <v>-68.91</v>
      </c>
      <c r="L3562">
        <v>0</v>
      </c>
      <c r="M3562" t="s">
        <v>376</v>
      </c>
      <c r="N3562" t="s">
        <v>28</v>
      </c>
      <c r="O3562">
        <v>40</v>
      </c>
      <c r="P3562">
        <v>50</v>
      </c>
      <c r="Q3562">
        <v>5963</v>
      </c>
    </row>
    <row r="3563" spans="1:17" x14ac:dyDescent="0.25">
      <c r="A3563" t="s">
        <v>375</v>
      </c>
      <c r="B3563" t="s">
        <v>360</v>
      </c>
      <c r="C3563" t="s">
        <v>157</v>
      </c>
      <c r="D3563" t="s">
        <v>12</v>
      </c>
      <c r="E3563" t="s">
        <v>141</v>
      </c>
      <c r="F3563" t="s">
        <v>4</v>
      </c>
      <c r="G3563">
        <v>3.3989999999999999E-2</v>
      </c>
      <c r="H3563">
        <v>630423.97</v>
      </c>
      <c r="I3563">
        <v>3672375.09</v>
      </c>
      <c r="J3563">
        <v>-69.58</v>
      </c>
      <c r="K3563">
        <v>-69.58</v>
      </c>
      <c r="L3563">
        <v>0</v>
      </c>
      <c r="M3563" t="s">
        <v>376</v>
      </c>
      <c r="N3563" t="s">
        <v>28</v>
      </c>
      <c r="O3563">
        <v>40</v>
      </c>
      <c r="P3563">
        <v>50</v>
      </c>
      <c r="Q3563">
        <v>5963</v>
      </c>
    </row>
    <row r="3564" spans="1:17" x14ac:dyDescent="0.25">
      <c r="A3564" t="s">
        <v>375</v>
      </c>
      <c r="B3564" t="s">
        <v>360</v>
      </c>
      <c r="C3564" t="s">
        <v>157</v>
      </c>
      <c r="D3564" t="s">
        <v>12</v>
      </c>
      <c r="E3564" t="s">
        <v>142</v>
      </c>
      <c r="F3564" t="s">
        <v>4</v>
      </c>
      <c r="G3564">
        <v>3.304E-2</v>
      </c>
      <c r="H3564">
        <v>630423.97</v>
      </c>
      <c r="I3564">
        <v>3672375.09</v>
      </c>
      <c r="J3564">
        <v>-69.58</v>
      </c>
      <c r="K3564">
        <v>-69.58</v>
      </c>
      <c r="L3564">
        <v>0</v>
      </c>
      <c r="M3564" t="s">
        <v>376</v>
      </c>
      <c r="N3564" t="s">
        <v>28</v>
      </c>
      <c r="O3564">
        <v>40</v>
      </c>
      <c r="P3564">
        <v>50</v>
      </c>
      <c r="Q3564">
        <v>5963</v>
      </c>
    </row>
    <row r="3565" spans="1:17" x14ac:dyDescent="0.25">
      <c r="A3565" t="s">
        <v>375</v>
      </c>
      <c r="B3565" t="s">
        <v>360</v>
      </c>
      <c r="C3565" t="s">
        <v>157</v>
      </c>
      <c r="D3565" t="s">
        <v>12</v>
      </c>
      <c r="E3565" t="s">
        <v>143</v>
      </c>
      <c r="F3565" t="s">
        <v>4</v>
      </c>
      <c r="G3565">
        <v>3.0839999999999999E-2</v>
      </c>
      <c r="H3565">
        <v>630423.97</v>
      </c>
      <c r="I3565">
        <v>3672375.09</v>
      </c>
      <c r="J3565">
        <v>-69.58</v>
      </c>
      <c r="K3565">
        <v>-69.58</v>
      </c>
      <c r="L3565">
        <v>0</v>
      </c>
      <c r="M3565" t="s">
        <v>376</v>
      </c>
      <c r="N3565" t="s">
        <v>28</v>
      </c>
      <c r="O3565">
        <v>40</v>
      </c>
      <c r="P3565">
        <v>50</v>
      </c>
      <c r="Q3565">
        <v>5963</v>
      </c>
    </row>
    <row r="3566" spans="1:17" x14ac:dyDescent="0.25">
      <c r="A3566" t="s">
        <v>375</v>
      </c>
      <c r="B3566" t="s">
        <v>360</v>
      </c>
      <c r="C3566" t="s">
        <v>157</v>
      </c>
      <c r="D3566" t="s">
        <v>12</v>
      </c>
      <c r="E3566" t="s">
        <v>135</v>
      </c>
      <c r="F3566" t="s">
        <v>4</v>
      </c>
      <c r="G3566">
        <v>2.3359999999999999E-2</v>
      </c>
      <c r="H3566">
        <v>630399.73</v>
      </c>
      <c r="I3566">
        <v>3672375.09</v>
      </c>
      <c r="J3566">
        <v>-69.62</v>
      </c>
      <c r="K3566">
        <v>-69.62</v>
      </c>
      <c r="L3566">
        <v>0</v>
      </c>
      <c r="M3566" t="s">
        <v>376</v>
      </c>
      <c r="N3566" t="s">
        <v>28</v>
      </c>
      <c r="O3566">
        <v>40</v>
      </c>
      <c r="P3566">
        <v>50</v>
      </c>
      <c r="Q3566">
        <v>5963</v>
      </c>
    </row>
    <row r="3567" spans="1:17" x14ac:dyDescent="0.25">
      <c r="A3567" t="s">
        <v>375</v>
      </c>
      <c r="B3567" t="s">
        <v>360</v>
      </c>
      <c r="C3567" t="s">
        <v>157</v>
      </c>
      <c r="D3567" t="s">
        <v>12</v>
      </c>
      <c r="E3567" t="s">
        <v>136</v>
      </c>
      <c r="F3567" t="s">
        <v>4</v>
      </c>
      <c r="G3567">
        <v>2.265E-2</v>
      </c>
      <c r="H3567">
        <v>630399.73</v>
      </c>
      <c r="I3567">
        <v>3672375.09</v>
      </c>
      <c r="J3567">
        <v>-69.62</v>
      </c>
      <c r="K3567">
        <v>-69.62</v>
      </c>
      <c r="L3567">
        <v>0</v>
      </c>
      <c r="M3567" t="s">
        <v>376</v>
      </c>
      <c r="N3567" t="s">
        <v>28</v>
      </c>
      <c r="O3567">
        <v>40</v>
      </c>
      <c r="P3567">
        <v>50</v>
      </c>
      <c r="Q3567">
        <v>5963</v>
      </c>
    </row>
    <row r="3568" spans="1:17" x14ac:dyDescent="0.25">
      <c r="A3568" t="s">
        <v>375</v>
      </c>
      <c r="B3568" t="s">
        <v>360</v>
      </c>
      <c r="C3568" t="s">
        <v>157</v>
      </c>
      <c r="D3568" t="s">
        <v>12</v>
      </c>
      <c r="E3568" t="s">
        <v>137</v>
      </c>
      <c r="F3568" t="s">
        <v>4</v>
      </c>
      <c r="G3568">
        <v>2.2249999999999999E-2</v>
      </c>
      <c r="H3568">
        <v>630714.82999999996</v>
      </c>
      <c r="I3568">
        <v>3672303.97</v>
      </c>
      <c r="J3568">
        <v>-68.959999999999994</v>
      </c>
      <c r="K3568">
        <v>-68.959999999999994</v>
      </c>
      <c r="L3568">
        <v>0</v>
      </c>
      <c r="M3568" t="s">
        <v>376</v>
      </c>
      <c r="N3568" t="s">
        <v>28</v>
      </c>
      <c r="O3568">
        <v>40</v>
      </c>
      <c r="P3568">
        <v>50</v>
      </c>
      <c r="Q3568">
        <v>5963</v>
      </c>
    </row>
    <row r="3569" spans="1:17" x14ac:dyDescent="0.25">
      <c r="A3569" t="s">
        <v>375</v>
      </c>
      <c r="B3569" t="s">
        <v>360</v>
      </c>
      <c r="C3569" t="s">
        <v>157</v>
      </c>
      <c r="D3569" t="s">
        <v>12</v>
      </c>
      <c r="E3569" t="s">
        <v>138</v>
      </c>
      <c r="F3569" t="s">
        <v>4</v>
      </c>
      <c r="G3569">
        <v>2.3769999999999999E-2</v>
      </c>
      <c r="H3569">
        <v>630375.49</v>
      </c>
      <c r="I3569">
        <v>3672375.09</v>
      </c>
      <c r="J3569">
        <v>-69.680000000000007</v>
      </c>
      <c r="K3569">
        <v>-69.680000000000007</v>
      </c>
      <c r="L3569">
        <v>0</v>
      </c>
      <c r="M3569" t="s">
        <v>376</v>
      </c>
      <c r="N3569" t="s">
        <v>28</v>
      </c>
      <c r="O3569">
        <v>40</v>
      </c>
      <c r="P3569">
        <v>50</v>
      </c>
      <c r="Q3569">
        <v>5963</v>
      </c>
    </row>
    <row r="3570" spans="1:17" x14ac:dyDescent="0.25">
      <c r="A3570" t="s">
        <v>375</v>
      </c>
      <c r="B3570" t="s">
        <v>360</v>
      </c>
      <c r="C3570" t="s">
        <v>157</v>
      </c>
      <c r="D3570" t="s">
        <v>12</v>
      </c>
      <c r="E3570" t="s">
        <v>139</v>
      </c>
      <c r="F3570" t="s">
        <v>4</v>
      </c>
      <c r="G3570">
        <v>2.7959999999999999E-2</v>
      </c>
      <c r="H3570">
        <v>630399.73</v>
      </c>
      <c r="I3570">
        <v>3672375.09</v>
      </c>
      <c r="J3570">
        <v>-69.62</v>
      </c>
      <c r="K3570">
        <v>-69.62</v>
      </c>
      <c r="L3570">
        <v>0</v>
      </c>
      <c r="M3570" t="s">
        <v>376</v>
      </c>
      <c r="N3570" t="s">
        <v>28</v>
      </c>
      <c r="O3570">
        <v>40</v>
      </c>
      <c r="P3570">
        <v>50</v>
      </c>
      <c r="Q3570">
        <v>5963</v>
      </c>
    </row>
    <row r="3571" spans="1:17" x14ac:dyDescent="0.25">
      <c r="A3571" t="s">
        <v>375</v>
      </c>
      <c r="B3571" t="s">
        <v>360</v>
      </c>
      <c r="C3571" t="s">
        <v>157</v>
      </c>
      <c r="D3571" t="s">
        <v>12</v>
      </c>
      <c r="E3571" t="s">
        <v>140</v>
      </c>
      <c r="F3571" t="s">
        <v>4</v>
      </c>
      <c r="G3571">
        <v>4.3310000000000001E-2</v>
      </c>
      <c r="H3571">
        <v>630714.82999999996</v>
      </c>
      <c r="I3571">
        <v>3672280.26</v>
      </c>
      <c r="J3571">
        <v>-68.94</v>
      </c>
      <c r="K3571">
        <v>-68.94</v>
      </c>
      <c r="L3571">
        <v>0</v>
      </c>
      <c r="M3571" t="s">
        <v>376</v>
      </c>
      <c r="N3571" t="s">
        <v>28</v>
      </c>
      <c r="O3571">
        <v>40</v>
      </c>
      <c r="P3571">
        <v>50</v>
      </c>
      <c r="Q3571">
        <v>5963</v>
      </c>
    </row>
    <row r="3572" spans="1:17" x14ac:dyDescent="0.25">
      <c r="A3572" t="s">
        <v>375</v>
      </c>
      <c r="B3572" t="s">
        <v>360</v>
      </c>
      <c r="C3572" t="s">
        <v>157</v>
      </c>
      <c r="D3572" t="s">
        <v>12</v>
      </c>
      <c r="E3572" t="s">
        <v>3</v>
      </c>
      <c r="F3572" t="s">
        <v>4</v>
      </c>
      <c r="G3572">
        <v>88.807329999999993</v>
      </c>
      <c r="H3572">
        <v>630714.82999999996</v>
      </c>
      <c r="I3572">
        <v>3672138.02</v>
      </c>
      <c r="J3572">
        <v>-68.86</v>
      </c>
      <c r="K3572">
        <v>-68.86</v>
      </c>
      <c r="L3572">
        <v>0</v>
      </c>
      <c r="M3572" t="s">
        <v>376</v>
      </c>
      <c r="N3572" t="s">
        <v>28</v>
      </c>
      <c r="O3572">
        <v>40</v>
      </c>
      <c r="P3572">
        <v>50</v>
      </c>
      <c r="Q3572">
        <v>5963</v>
      </c>
    </row>
    <row r="3573" spans="1:17" x14ac:dyDescent="0.25">
      <c r="A3573" t="s">
        <v>375</v>
      </c>
      <c r="B3573" t="s">
        <v>360</v>
      </c>
      <c r="C3573" t="s">
        <v>157</v>
      </c>
      <c r="D3573" t="s">
        <v>12</v>
      </c>
      <c r="E3573" t="s">
        <v>251</v>
      </c>
      <c r="F3573" t="s">
        <v>4</v>
      </c>
      <c r="G3573">
        <v>88.73603</v>
      </c>
      <c r="H3573">
        <v>630714.82999999996</v>
      </c>
      <c r="I3573">
        <v>3672138.02</v>
      </c>
      <c r="J3573">
        <v>-68.86</v>
      </c>
      <c r="K3573">
        <v>-68.86</v>
      </c>
      <c r="L3573">
        <v>0</v>
      </c>
      <c r="M3573" t="s">
        <v>376</v>
      </c>
      <c r="N3573" t="s">
        <v>28</v>
      </c>
      <c r="O3573">
        <v>40</v>
      </c>
      <c r="P3573">
        <v>50</v>
      </c>
      <c r="Q3573">
        <v>5963</v>
      </c>
    </row>
    <row r="3574" spans="1:17" x14ac:dyDescent="0.25">
      <c r="A3574" t="s">
        <v>375</v>
      </c>
      <c r="B3574" t="s">
        <v>360</v>
      </c>
      <c r="C3574" t="s">
        <v>157</v>
      </c>
      <c r="D3574" t="s">
        <v>12</v>
      </c>
      <c r="E3574" t="s">
        <v>255</v>
      </c>
      <c r="F3574" t="s">
        <v>4</v>
      </c>
      <c r="G3574">
        <v>0.23979</v>
      </c>
      <c r="H3574">
        <v>630714.82999999996</v>
      </c>
      <c r="I3574">
        <v>3672280.26</v>
      </c>
      <c r="J3574">
        <v>-68.94</v>
      </c>
      <c r="K3574">
        <v>-68.94</v>
      </c>
      <c r="L3574">
        <v>0</v>
      </c>
      <c r="M3574" t="s">
        <v>376</v>
      </c>
      <c r="N3574" t="s">
        <v>28</v>
      </c>
      <c r="O3574">
        <v>40</v>
      </c>
      <c r="P3574">
        <v>50</v>
      </c>
      <c r="Q3574">
        <v>5963</v>
      </c>
    </row>
    <row r="3575" spans="1:17" x14ac:dyDescent="0.25">
      <c r="A3575" t="s">
        <v>375</v>
      </c>
      <c r="B3575" t="s">
        <v>360</v>
      </c>
      <c r="C3575" t="s">
        <v>157</v>
      </c>
      <c r="D3575" t="s">
        <v>12</v>
      </c>
      <c r="E3575" t="s">
        <v>257</v>
      </c>
      <c r="F3575" t="s">
        <v>4</v>
      </c>
      <c r="G3575">
        <v>1.2930000000000001E-2</v>
      </c>
      <c r="H3575">
        <v>630750</v>
      </c>
      <c r="I3575">
        <v>3670250</v>
      </c>
      <c r="J3575">
        <v>-66.31</v>
      </c>
      <c r="K3575">
        <v>-66.31</v>
      </c>
      <c r="L3575">
        <v>0</v>
      </c>
      <c r="M3575" t="s">
        <v>376</v>
      </c>
      <c r="N3575" t="s">
        <v>28</v>
      </c>
      <c r="O3575">
        <v>40</v>
      </c>
      <c r="P3575">
        <v>50</v>
      </c>
      <c r="Q3575">
        <v>5963</v>
      </c>
    </row>
    <row r="3576" spans="1:17" x14ac:dyDescent="0.25">
      <c r="A3576" t="s">
        <v>375</v>
      </c>
      <c r="B3576" t="s">
        <v>360</v>
      </c>
      <c r="C3576" t="s">
        <v>157</v>
      </c>
      <c r="D3576" t="s">
        <v>12</v>
      </c>
      <c r="E3576" t="s">
        <v>258</v>
      </c>
      <c r="F3576" t="s">
        <v>4</v>
      </c>
      <c r="G3576">
        <v>5.5599999999999998E-3</v>
      </c>
      <c r="H3576">
        <v>631000</v>
      </c>
      <c r="I3576">
        <v>3673200</v>
      </c>
      <c r="J3576">
        <v>-69.39</v>
      </c>
      <c r="K3576">
        <v>-69.39</v>
      </c>
      <c r="L3576">
        <v>0</v>
      </c>
      <c r="M3576" t="s">
        <v>376</v>
      </c>
      <c r="N3576" t="s">
        <v>28</v>
      </c>
      <c r="O3576">
        <v>40</v>
      </c>
      <c r="P3576">
        <v>50</v>
      </c>
      <c r="Q3576">
        <v>5963</v>
      </c>
    </row>
    <row r="3577" spans="1:17" x14ac:dyDescent="0.25">
      <c r="A3577" t="s">
        <v>375</v>
      </c>
      <c r="B3577" t="s">
        <v>360</v>
      </c>
      <c r="C3577" t="s">
        <v>157</v>
      </c>
      <c r="D3577" t="s">
        <v>12</v>
      </c>
      <c r="E3577" t="s">
        <v>259</v>
      </c>
      <c r="F3577" t="s">
        <v>4</v>
      </c>
      <c r="G3577">
        <v>3.7699999999999999E-3</v>
      </c>
      <c r="H3577">
        <v>631250</v>
      </c>
      <c r="I3577">
        <v>3671000</v>
      </c>
      <c r="J3577">
        <v>-67.63</v>
      </c>
      <c r="K3577">
        <v>-67.63</v>
      </c>
      <c r="L3577">
        <v>0</v>
      </c>
      <c r="M3577" t="s">
        <v>376</v>
      </c>
      <c r="N3577" t="s">
        <v>28</v>
      </c>
      <c r="O3577">
        <v>40</v>
      </c>
      <c r="P3577">
        <v>50</v>
      </c>
      <c r="Q3577">
        <v>5963</v>
      </c>
    </row>
    <row r="3578" spans="1:17" x14ac:dyDescent="0.25">
      <c r="A3578" t="s">
        <v>375</v>
      </c>
      <c r="B3578" t="s">
        <v>360</v>
      </c>
      <c r="C3578" t="s">
        <v>157</v>
      </c>
      <c r="D3578" t="s">
        <v>12</v>
      </c>
      <c r="E3578" t="s">
        <v>260</v>
      </c>
      <c r="F3578" t="s">
        <v>4</v>
      </c>
      <c r="G3578">
        <v>4.62E-3</v>
      </c>
      <c r="H3578">
        <v>632737.47</v>
      </c>
      <c r="I3578">
        <v>3670847.68</v>
      </c>
      <c r="J3578">
        <v>-65.8</v>
      </c>
      <c r="K3578">
        <v>-65.8</v>
      </c>
      <c r="L3578">
        <v>0</v>
      </c>
      <c r="M3578" t="s">
        <v>376</v>
      </c>
      <c r="N3578" t="s">
        <v>28</v>
      </c>
      <c r="O3578">
        <v>40</v>
      </c>
      <c r="P3578">
        <v>50</v>
      </c>
      <c r="Q3578">
        <v>5963</v>
      </c>
    </row>
    <row r="3579" spans="1:17" x14ac:dyDescent="0.25">
      <c r="A3579" t="s">
        <v>375</v>
      </c>
      <c r="B3579" t="s">
        <v>360</v>
      </c>
      <c r="C3579" t="s">
        <v>157</v>
      </c>
      <c r="D3579" t="s">
        <v>12</v>
      </c>
      <c r="E3579" t="s">
        <v>261</v>
      </c>
      <c r="F3579" t="s">
        <v>4</v>
      </c>
      <c r="G3579">
        <v>5.0099999999999997E-3</v>
      </c>
      <c r="H3579">
        <v>630300</v>
      </c>
      <c r="I3579">
        <v>3673300</v>
      </c>
      <c r="J3579">
        <v>-69.91</v>
      </c>
      <c r="K3579">
        <v>-69.91</v>
      </c>
      <c r="L3579">
        <v>0</v>
      </c>
      <c r="M3579" t="s">
        <v>376</v>
      </c>
      <c r="N3579" t="s">
        <v>28</v>
      </c>
      <c r="O3579">
        <v>40</v>
      </c>
      <c r="P3579">
        <v>50</v>
      </c>
      <c r="Q3579">
        <v>5963</v>
      </c>
    </row>
    <row r="3580" spans="1:17" x14ac:dyDescent="0.25">
      <c r="A3580" t="s">
        <v>375</v>
      </c>
      <c r="B3580" t="s">
        <v>360</v>
      </c>
      <c r="C3580" t="s">
        <v>157</v>
      </c>
      <c r="D3580" t="s">
        <v>12</v>
      </c>
      <c r="E3580" t="s">
        <v>262</v>
      </c>
      <c r="F3580" t="s">
        <v>4</v>
      </c>
      <c r="G3580">
        <v>4.1099999999999999E-3</v>
      </c>
      <c r="H3580">
        <v>630500</v>
      </c>
      <c r="I3580">
        <v>3673750</v>
      </c>
      <c r="J3580">
        <v>-69.569999999999993</v>
      </c>
      <c r="K3580">
        <v>-69.569999999999993</v>
      </c>
      <c r="L3580">
        <v>0</v>
      </c>
      <c r="M3580" t="s">
        <v>376</v>
      </c>
      <c r="N3580" t="s">
        <v>28</v>
      </c>
      <c r="O3580">
        <v>40</v>
      </c>
      <c r="P3580">
        <v>50</v>
      </c>
      <c r="Q3580">
        <v>5963</v>
      </c>
    </row>
    <row r="3581" spans="1:17" x14ac:dyDescent="0.25">
      <c r="A3581" t="s">
        <v>375</v>
      </c>
      <c r="B3581" t="s">
        <v>360</v>
      </c>
      <c r="C3581" t="s">
        <v>157</v>
      </c>
      <c r="D3581" t="s">
        <v>12</v>
      </c>
      <c r="E3581" t="s">
        <v>263</v>
      </c>
      <c r="F3581" t="s">
        <v>4</v>
      </c>
      <c r="G3581">
        <v>5.7299999999999999E-3</v>
      </c>
      <c r="H3581">
        <v>630825</v>
      </c>
      <c r="I3581">
        <v>3672475</v>
      </c>
      <c r="J3581">
        <v>-68.930000000000007</v>
      </c>
      <c r="K3581">
        <v>-68.930000000000007</v>
      </c>
      <c r="L3581">
        <v>0</v>
      </c>
      <c r="M3581" t="s">
        <v>376</v>
      </c>
      <c r="N3581" t="s">
        <v>28</v>
      </c>
      <c r="O3581">
        <v>40</v>
      </c>
      <c r="P3581">
        <v>50</v>
      </c>
      <c r="Q3581">
        <v>5963</v>
      </c>
    </row>
    <row r="3582" spans="1:17" x14ac:dyDescent="0.25">
      <c r="A3582" t="s">
        <v>375</v>
      </c>
      <c r="B3582" t="s">
        <v>360</v>
      </c>
      <c r="C3582" t="s">
        <v>157</v>
      </c>
      <c r="D3582" t="s">
        <v>12</v>
      </c>
      <c r="E3582" t="s">
        <v>264</v>
      </c>
      <c r="F3582" t="s">
        <v>4</v>
      </c>
      <c r="G3582">
        <v>4.0800000000000003E-3</v>
      </c>
      <c r="H3582">
        <v>630250</v>
      </c>
      <c r="I3582">
        <v>3670000</v>
      </c>
      <c r="J3582">
        <v>-66.42</v>
      </c>
      <c r="K3582">
        <v>-66.42</v>
      </c>
      <c r="L3582">
        <v>0</v>
      </c>
      <c r="M3582" t="s">
        <v>376</v>
      </c>
      <c r="N3582" t="s">
        <v>28</v>
      </c>
      <c r="O3582">
        <v>40</v>
      </c>
      <c r="P3582">
        <v>50</v>
      </c>
      <c r="Q3582">
        <v>5963</v>
      </c>
    </row>
    <row r="3583" spans="1:17" x14ac:dyDescent="0.25">
      <c r="A3583" t="s">
        <v>375</v>
      </c>
      <c r="B3583" t="s">
        <v>360</v>
      </c>
      <c r="C3583" t="s">
        <v>157</v>
      </c>
      <c r="D3583" t="s">
        <v>12</v>
      </c>
      <c r="E3583" t="s">
        <v>265</v>
      </c>
      <c r="F3583" t="s">
        <v>4</v>
      </c>
      <c r="G3583">
        <v>5.7499999999999999E-3</v>
      </c>
      <c r="H3583">
        <v>630125</v>
      </c>
      <c r="I3583">
        <v>3672500</v>
      </c>
      <c r="J3583">
        <v>-69.819999999999993</v>
      </c>
      <c r="K3583">
        <v>-69.819999999999993</v>
      </c>
      <c r="L3583">
        <v>0</v>
      </c>
      <c r="M3583" t="s">
        <v>376</v>
      </c>
      <c r="N3583" t="s">
        <v>28</v>
      </c>
      <c r="O3583">
        <v>40</v>
      </c>
      <c r="P3583">
        <v>50</v>
      </c>
      <c r="Q3583">
        <v>5963</v>
      </c>
    </row>
    <row r="3584" spans="1:17" x14ac:dyDescent="0.25">
      <c r="A3584" t="s">
        <v>375</v>
      </c>
      <c r="B3584" t="s">
        <v>360</v>
      </c>
      <c r="C3584" t="s">
        <v>157</v>
      </c>
      <c r="D3584" t="s">
        <v>12</v>
      </c>
      <c r="E3584" t="s">
        <v>266</v>
      </c>
      <c r="F3584" t="s">
        <v>4</v>
      </c>
      <c r="G3584">
        <v>4.2500000000000003E-3</v>
      </c>
      <c r="H3584">
        <v>629750</v>
      </c>
      <c r="I3584">
        <v>3670500</v>
      </c>
      <c r="J3584">
        <v>-67.73</v>
      </c>
      <c r="K3584">
        <v>-67.73</v>
      </c>
      <c r="L3584">
        <v>0</v>
      </c>
      <c r="M3584" t="s">
        <v>376</v>
      </c>
      <c r="N3584" t="s">
        <v>28</v>
      </c>
      <c r="O3584">
        <v>40</v>
      </c>
      <c r="P3584">
        <v>50</v>
      </c>
      <c r="Q3584">
        <v>5963</v>
      </c>
    </row>
    <row r="3585" spans="1:17" x14ac:dyDescent="0.25">
      <c r="A3585" t="s">
        <v>375</v>
      </c>
      <c r="B3585" t="s">
        <v>360</v>
      </c>
      <c r="C3585" t="s">
        <v>157</v>
      </c>
      <c r="D3585" t="s">
        <v>12</v>
      </c>
      <c r="E3585" t="s">
        <v>267</v>
      </c>
      <c r="F3585" t="s">
        <v>4</v>
      </c>
      <c r="G3585">
        <v>4.8199999999999996E-3</v>
      </c>
      <c r="H3585">
        <v>631000</v>
      </c>
      <c r="I3585">
        <v>3670500</v>
      </c>
      <c r="J3585">
        <v>-66.459999999999994</v>
      </c>
      <c r="K3585">
        <v>-66.459999999999994</v>
      </c>
      <c r="L3585">
        <v>0</v>
      </c>
      <c r="M3585" t="s">
        <v>376</v>
      </c>
      <c r="N3585" t="s">
        <v>28</v>
      </c>
      <c r="O3585">
        <v>40</v>
      </c>
      <c r="P3585">
        <v>50</v>
      </c>
      <c r="Q3585">
        <v>5963</v>
      </c>
    </row>
    <row r="3586" spans="1:17" x14ac:dyDescent="0.25">
      <c r="A3586" t="s">
        <v>375</v>
      </c>
      <c r="B3586" t="s">
        <v>360</v>
      </c>
      <c r="C3586" t="s">
        <v>157</v>
      </c>
      <c r="D3586" t="s">
        <v>12</v>
      </c>
      <c r="E3586" t="s">
        <v>268</v>
      </c>
      <c r="F3586" t="s">
        <v>4</v>
      </c>
      <c r="G3586">
        <v>4.3499999999999997E-3</v>
      </c>
      <c r="H3586">
        <v>630500</v>
      </c>
      <c r="I3586">
        <v>3671000</v>
      </c>
      <c r="J3586">
        <v>-68.3</v>
      </c>
      <c r="K3586">
        <v>-68.3</v>
      </c>
      <c r="L3586">
        <v>0</v>
      </c>
      <c r="M3586" t="s">
        <v>376</v>
      </c>
      <c r="N3586" t="s">
        <v>28</v>
      </c>
      <c r="O3586">
        <v>40</v>
      </c>
      <c r="P3586">
        <v>50</v>
      </c>
      <c r="Q3586">
        <v>5963</v>
      </c>
    </row>
    <row r="3587" spans="1:17" x14ac:dyDescent="0.25">
      <c r="A3587" t="s">
        <v>375</v>
      </c>
      <c r="B3587" t="s">
        <v>360</v>
      </c>
      <c r="C3587" t="s">
        <v>157</v>
      </c>
      <c r="D3587" t="s">
        <v>12</v>
      </c>
      <c r="E3587" t="s">
        <v>269</v>
      </c>
      <c r="F3587" t="s">
        <v>4</v>
      </c>
      <c r="G3587">
        <v>5.3800000000000002E-3</v>
      </c>
      <c r="H3587">
        <v>629500</v>
      </c>
      <c r="I3587">
        <v>3673250</v>
      </c>
      <c r="J3587">
        <v>-69.81</v>
      </c>
      <c r="K3587">
        <v>-69.81</v>
      </c>
      <c r="L3587">
        <v>0</v>
      </c>
      <c r="M3587" t="s">
        <v>376</v>
      </c>
      <c r="N3587" t="s">
        <v>28</v>
      </c>
      <c r="O3587">
        <v>40</v>
      </c>
      <c r="P3587">
        <v>50</v>
      </c>
      <c r="Q3587">
        <v>5963</v>
      </c>
    </row>
    <row r="3588" spans="1:17" x14ac:dyDescent="0.25">
      <c r="A3588" t="s">
        <v>375</v>
      </c>
      <c r="B3588" t="s">
        <v>360</v>
      </c>
      <c r="C3588" t="s">
        <v>157</v>
      </c>
      <c r="D3588" t="s">
        <v>12</v>
      </c>
      <c r="E3588" t="s">
        <v>270</v>
      </c>
      <c r="F3588" t="s">
        <v>4</v>
      </c>
      <c r="G3588">
        <v>5.7299999999999999E-3</v>
      </c>
      <c r="H3588">
        <v>630750</v>
      </c>
      <c r="I3588">
        <v>3670250</v>
      </c>
      <c r="J3588">
        <v>-66.31</v>
      </c>
      <c r="K3588">
        <v>-66.31</v>
      </c>
      <c r="L3588">
        <v>0</v>
      </c>
      <c r="M3588" t="s">
        <v>376</v>
      </c>
      <c r="N3588" t="s">
        <v>28</v>
      </c>
      <c r="O3588">
        <v>40</v>
      </c>
      <c r="P3588">
        <v>50</v>
      </c>
      <c r="Q3588">
        <v>5963</v>
      </c>
    </row>
    <row r="3589" spans="1:17" x14ac:dyDescent="0.25">
      <c r="A3589" t="s">
        <v>375</v>
      </c>
      <c r="B3589" t="s">
        <v>360</v>
      </c>
      <c r="C3589" t="s">
        <v>157</v>
      </c>
      <c r="D3589" t="s">
        <v>12</v>
      </c>
      <c r="E3589" t="s">
        <v>144</v>
      </c>
      <c r="F3589" t="s">
        <v>4</v>
      </c>
      <c r="G3589">
        <v>1.3679999999999999E-2</v>
      </c>
      <c r="H3589">
        <v>630714.82999999996</v>
      </c>
      <c r="I3589">
        <v>3672256.55</v>
      </c>
      <c r="J3589">
        <v>-68.92</v>
      </c>
      <c r="K3589">
        <v>-68.92</v>
      </c>
      <c r="L3589">
        <v>0</v>
      </c>
      <c r="M3589" t="s">
        <v>376</v>
      </c>
      <c r="N3589" t="s">
        <v>28</v>
      </c>
      <c r="O3589">
        <v>40</v>
      </c>
      <c r="P3589">
        <v>50</v>
      </c>
      <c r="Q3589">
        <v>5963</v>
      </c>
    </row>
    <row r="3590" spans="1:17" x14ac:dyDescent="0.25">
      <c r="A3590" t="s">
        <v>375</v>
      </c>
      <c r="B3590" t="s">
        <v>360</v>
      </c>
      <c r="C3590" t="s">
        <v>157</v>
      </c>
      <c r="D3590" t="s">
        <v>12</v>
      </c>
      <c r="E3590" t="s">
        <v>271</v>
      </c>
      <c r="F3590" t="s">
        <v>4</v>
      </c>
      <c r="G3590">
        <v>2.1900000000000001E-3</v>
      </c>
      <c r="H3590">
        <v>630438.49</v>
      </c>
      <c r="I3590">
        <v>3672380.53</v>
      </c>
      <c r="J3590">
        <v>-69.56</v>
      </c>
      <c r="K3590">
        <v>-69.56</v>
      </c>
      <c r="L3590">
        <v>0</v>
      </c>
      <c r="M3590" t="s">
        <v>376</v>
      </c>
      <c r="N3590" t="s">
        <v>28</v>
      </c>
      <c r="O3590">
        <v>40</v>
      </c>
      <c r="P3590">
        <v>50</v>
      </c>
      <c r="Q3590">
        <v>5963</v>
      </c>
    </row>
    <row r="3591" spans="1:17" x14ac:dyDescent="0.25">
      <c r="A3591" t="s">
        <v>375</v>
      </c>
      <c r="B3591" t="s">
        <v>360</v>
      </c>
      <c r="C3591" t="s">
        <v>157</v>
      </c>
      <c r="D3591" t="s">
        <v>12</v>
      </c>
      <c r="E3591" t="s">
        <v>272</v>
      </c>
      <c r="F3591" t="s">
        <v>4</v>
      </c>
      <c r="G3591">
        <v>2.1900000000000001E-3</v>
      </c>
      <c r="H3591">
        <v>630461.84</v>
      </c>
      <c r="I3591">
        <v>3672380.53</v>
      </c>
      <c r="J3591">
        <v>-69.52</v>
      </c>
      <c r="K3591">
        <v>-69.52</v>
      </c>
      <c r="L3591">
        <v>0</v>
      </c>
      <c r="M3591" t="s">
        <v>376</v>
      </c>
      <c r="N3591" t="s">
        <v>28</v>
      </c>
      <c r="O3591">
        <v>40</v>
      </c>
      <c r="P3591">
        <v>50</v>
      </c>
      <c r="Q3591">
        <v>5963</v>
      </c>
    </row>
    <row r="3592" spans="1:17" x14ac:dyDescent="0.25">
      <c r="A3592" t="s">
        <v>375</v>
      </c>
      <c r="B3592" t="s">
        <v>360</v>
      </c>
      <c r="C3592" t="s">
        <v>157</v>
      </c>
      <c r="D3592" t="s">
        <v>12</v>
      </c>
      <c r="E3592" t="s">
        <v>7</v>
      </c>
      <c r="F3592" t="s">
        <v>4</v>
      </c>
      <c r="G3592">
        <v>88.796840000000003</v>
      </c>
      <c r="H3592">
        <v>630714.82999999996</v>
      </c>
      <c r="I3592">
        <v>3672138.02</v>
      </c>
      <c r="J3592">
        <v>-68.86</v>
      </c>
      <c r="K3592">
        <v>-68.86</v>
      </c>
      <c r="L3592">
        <v>0</v>
      </c>
      <c r="M3592" t="s">
        <v>376</v>
      </c>
      <c r="N3592" t="s">
        <v>28</v>
      </c>
      <c r="O3592">
        <v>40</v>
      </c>
      <c r="P3592">
        <v>50</v>
      </c>
      <c r="Q3592">
        <v>5963</v>
      </c>
    </row>
    <row r="3593" spans="1:17" x14ac:dyDescent="0.25">
      <c r="A3593" t="s">
        <v>375</v>
      </c>
      <c r="B3593" t="s">
        <v>360</v>
      </c>
      <c r="C3593" t="s">
        <v>157</v>
      </c>
      <c r="D3593" t="s">
        <v>12</v>
      </c>
      <c r="E3593" t="s">
        <v>8</v>
      </c>
      <c r="F3593" t="s">
        <v>4</v>
      </c>
      <c r="G3593">
        <v>4.3800000000000002E-3</v>
      </c>
      <c r="H3593">
        <v>630438.49</v>
      </c>
      <c r="I3593">
        <v>3672380.53</v>
      </c>
      <c r="J3593">
        <v>-69.56</v>
      </c>
      <c r="K3593">
        <v>-69.56</v>
      </c>
      <c r="L3593">
        <v>0</v>
      </c>
      <c r="M3593" t="s">
        <v>376</v>
      </c>
      <c r="N3593" t="s">
        <v>28</v>
      </c>
      <c r="O3593">
        <v>40</v>
      </c>
      <c r="P3593">
        <v>50</v>
      </c>
      <c r="Q3593">
        <v>5963</v>
      </c>
    </row>
    <row r="3594" spans="1:17" x14ac:dyDescent="0.25">
      <c r="A3594" t="s">
        <v>375</v>
      </c>
      <c r="B3594" t="s">
        <v>360</v>
      </c>
      <c r="C3594" t="s">
        <v>157</v>
      </c>
      <c r="D3594" t="s">
        <v>12</v>
      </c>
      <c r="E3594" t="s">
        <v>252</v>
      </c>
      <c r="F3594" t="s">
        <v>4</v>
      </c>
      <c r="G3594">
        <v>8.5029999999999994E-2</v>
      </c>
      <c r="H3594">
        <v>630423.97</v>
      </c>
      <c r="I3594">
        <v>3672375.09</v>
      </c>
      <c r="J3594">
        <v>-69.58</v>
      </c>
      <c r="K3594">
        <v>-69.58</v>
      </c>
      <c r="L3594">
        <v>0</v>
      </c>
      <c r="M3594" t="s">
        <v>376</v>
      </c>
      <c r="N3594" t="s">
        <v>28</v>
      </c>
      <c r="O3594">
        <v>40</v>
      </c>
      <c r="P3594">
        <v>50</v>
      </c>
      <c r="Q3594">
        <v>5963</v>
      </c>
    </row>
    <row r="3595" spans="1:17" x14ac:dyDescent="0.25">
      <c r="A3595" t="s">
        <v>375</v>
      </c>
      <c r="B3595" t="s">
        <v>360</v>
      </c>
      <c r="C3595" t="s">
        <v>157</v>
      </c>
      <c r="D3595" t="s">
        <v>12</v>
      </c>
      <c r="E3595" t="s">
        <v>253</v>
      </c>
      <c r="F3595" t="s">
        <v>4</v>
      </c>
      <c r="G3595">
        <v>6.5280000000000005E-2</v>
      </c>
      <c r="H3595">
        <v>630714.82999999996</v>
      </c>
      <c r="I3595">
        <v>3672303.97</v>
      </c>
      <c r="J3595">
        <v>-68.959999999999994</v>
      </c>
      <c r="K3595">
        <v>-68.959999999999994</v>
      </c>
      <c r="L3595">
        <v>0</v>
      </c>
      <c r="M3595" t="s">
        <v>376</v>
      </c>
      <c r="N3595" t="s">
        <v>28</v>
      </c>
      <c r="O3595">
        <v>40</v>
      </c>
      <c r="P3595">
        <v>50</v>
      </c>
      <c r="Q3595">
        <v>5963</v>
      </c>
    </row>
    <row r="3596" spans="1:17" x14ac:dyDescent="0.25">
      <c r="A3596" t="s">
        <v>375</v>
      </c>
      <c r="B3596" t="s">
        <v>360</v>
      </c>
      <c r="C3596" t="s">
        <v>157</v>
      </c>
      <c r="D3596" t="s">
        <v>12</v>
      </c>
      <c r="E3596" t="s">
        <v>254</v>
      </c>
      <c r="F3596" t="s">
        <v>4</v>
      </c>
      <c r="G3596">
        <v>6.6180000000000003E-2</v>
      </c>
      <c r="H3596">
        <v>630399.73</v>
      </c>
      <c r="I3596">
        <v>3672375.09</v>
      </c>
      <c r="J3596">
        <v>-69.62</v>
      </c>
      <c r="K3596">
        <v>-69.62</v>
      </c>
      <c r="L3596">
        <v>0</v>
      </c>
      <c r="M3596" t="s">
        <v>376</v>
      </c>
      <c r="N3596" t="s">
        <v>28</v>
      </c>
      <c r="O3596">
        <v>40</v>
      </c>
      <c r="P3596">
        <v>50</v>
      </c>
      <c r="Q3596">
        <v>5963</v>
      </c>
    </row>
    <row r="3597" spans="1:17" x14ac:dyDescent="0.25">
      <c r="A3597" t="s">
        <v>375</v>
      </c>
      <c r="B3597" t="s">
        <v>360</v>
      </c>
      <c r="C3597" t="s">
        <v>157</v>
      </c>
      <c r="D3597" t="s">
        <v>12</v>
      </c>
      <c r="E3597" t="s">
        <v>256</v>
      </c>
      <c r="F3597" t="s">
        <v>4</v>
      </c>
      <c r="G3597">
        <v>9.493E-2</v>
      </c>
      <c r="H3597">
        <v>630714.82999999996</v>
      </c>
      <c r="I3597">
        <v>3672232.85</v>
      </c>
      <c r="J3597">
        <v>-68.91</v>
      </c>
      <c r="K3597">
        <v>-68.91</v>
      </c>
      <c r="L3597">
        <v>0</v>
      </c>
      <c r="M3597" t="s">
        <v>376</v>
      </c>
      <c r="N3597" t="s">
        <v>28</v>
      </c>
      <c r="O3597">
        <v>40</v>
      </c>
      <c r="P3597">
        <v>50</v>
      </c>
      <c r="Q3597">
        <v>5963</v>
      </c>
    </row>
    <row r="3598" spans="1:17" x14ac:dyDescent="0.25">
      <c r="A3598" t="s">
        <v>375</v>
      </c>
      <c r="B3598" t="s">
        <v>360</v>
      </c>
      <c r="C3598" t="s">
        <v>157</v>
      </c>
      <c r="D3598" t="s">
        <v>12</v>
      </c>
      <c r="E3598" t="s">
        <v>125</v>
      </c>
      <c r="F3598" t="s">
        <v>4</v>
      </c>
      <c r="G3598">
        <v>6.0207499999999996</v>
      </c>
      <c r="H3598">
        <v>630714.82999999996</v>
      </c>
      <c r="I3598">
        <v>3672232.85</v>
      </c>
      <c r="J3598">
        <v>-68.91</v>
      </c>
      <c r="K3598">
        <v>-68.91</v>
      </c>
      <c r="L3598">
        <v>0</v>
      </c>
      <c r="M3598" t="s">
        <v>376</v>
      </c>
      <c r="N3598" t="s">
        <v>28</v>
      </c>
      <c r="O3598">
        <v>40</v>
      </c>
      <c r="P3598">
        <v>50</v>
      </c>
      <c r="Q3598">
        <v>5963</v>
      </c>
    </row>
    <row r="3599" spans="1:17" x14ac:dyDescent="0.25">
      <c r="A3599" t="s">
        <v>375</v>
      </c>
      <c r="B3599" t="s">
        <v>360</v>
      </c>
      <c r="C3599" t="s">
        <v>157</v>
      </c>
      <c r="D3599" t="s">
        <v>12</v>
      </c>
      <c r="E3599" t="s">
        <v>128</v>
      </c>
      <c r="F3599" t="s">
        <v>4</v>
      </c>
      <c r="G3599">
        <v>7.0720299999999998</v>
      </c>
      <c r="H3599">
        <v>630714.82999999996</v>
      </c>
      <c r="I3599">
        <v>3672209.14</v>
      </c>
      <c r="J3599">
        <v>-68.89</v>
      </c>
      <c r="K3599">
        <v>-68.89</v>
      </c>
      <c r="L3599">
        <v>0</v>
      </c>
      <c r="M3599" t="s">
        <v>376</v>
      </c>
      <c r="N3599" t="s">
        <v>28</v>
      </c>
      <c r="O3599">
        <v>40</v>
      </c>
      <c r="P3599">
        <v>50</v>
      </c>
      <c r="Q3599">
        <v>5963</v>
      </c>
    </row>
    <row r="3600" spans="1:17" x14ac:dyDescent="0.25">
      <c r="A3600" t="s">
        <v>375</v>
      </c>
      <c r="B3600" t="s">
        <v>360</v>
      </c>
      <c r="C3600" t="s">
        <v>157</v>
      </c>
      <c r="D3600" t="s">
        <v>12</v>
      </c>
      <c r="E3600" t="s">
        <v>129</v>
      </c>
      <c r="F3600" t="s">
        <v>4</v>
      </c>
      <c r="G3600">
        <v>8.3312500000000007</v>
      </c>
      <c r="H3600">
        <v>630714.82999999996</v>
      </c>
      <c r="I3600">
        <v>3672209.14</v>
      </c>
      <c r="J3600">
        <v>-68.89</v>
      </c>
      <c r="K3600">
        <v>-68.89</v>
      </c>
      <c r="L3600">
        <v>0</v>
      </c>
      <c r="M3600" t="s">
        <v>376</v>
      </c>
      <c r="N3600" t="s">
        <v>28</v>
      </c>
      <c r="O3600">
        <v>40</v>
      </c>
      <c r="P3600">
        <v>50</v>
      </c>
      <c r="Q3600">
        <v>5963</v>
      </c>
    </row>
    <row r="3601" spans="1:17" x14ac:dyDescent="0.25">
      <c r="A3601" t="s">
        <v>375</v>
      </c>
      <c r="B3601" t="s">
        <v>360</v>
      </c>
      <c r="C3601" t="s">
        <v>157</v>
      </c>
      <c r="D3601" t="s">
        <v>12</v>
      </c>
      <c r="E3601" t="s">
        <v>130</v>
      </c>
      <c r="F3601" t="s">
        <v>4</v>
      </c>
      <c r="G3601">
        <v>9.3042499999999997</v>
      </c>
      <c r="H3601">
        <v>630714.82999999996</v>
      </c>
      <c r="I3601">
        <v>3672185.43</v>
      </c>
      <c r="J3601">
        <v>-68.89</v>
      </c>
      <c r="K3601">
        <v>-68.89</v>
      </c>
      <c r="L3601">
        <v>0</v>
      </c>
      <c r="M3601" t="s">
        <v>376</v>
      </c>
      <c r="N3601" t="s">
        <v>28</v>
      </c>
      <c r="O3601">
        <v>40</v>
      </c>
      <c r="P3601">
        <v>50</v>
      </c>
      <c r="Q3601">
        <v>5963</v>
      </c>
    </row>
    <row r="3602" spans="1:17" x14ac:dyDescent="0.25">
      <c r="A3602" t="s">
        <v>375</v>
      </c>
      <c r="B3602" t="s">
        <v>360</v>
      </c>
      <c r="C3602" t="s">
        <v>157</v>
      </c>
      <c r="D3602" t="s">
        <v>12</v>
      </c>
      <c r="E3602" t="s">
        <v>131</v>
      </c>
      <c r="F3602" t="s">
        <v>4</v>
      </c>
      <c r="G3602">
        <v>10.183960000000001</v>
      </c>
      <c r="H3602">
        <v>630714.82999999996</v>
      </c>
      <c r="I3602">
        <v>3672185.43</v>
      </c>
      <c r="J3602">
        <v>-68.89</v>
      </c>
      <c r="K3602">
        <v>-68.89</v>
      </c>
      <c r="L3602">
        <v>0</v>
      </c>
      <c r="M3602" t="s">
        <v>376</v>
      </c>
      <c r="N3602" t="s">
        <v>28</v>
      </c>
      <c r="O3602">
        <v>40</v>
      </c>
      <c r="P3602">
        <v>50</v>
      </c>
      <c r="Q3602">
        <v>5963</v>
      </c>
    </row>
    <row r="3603" spans="1:17" x14ac:dyDescent="0.25">
      <c r="A3603" t="s">
        <v>375</v>
      </c>
      <c r="B3603" t="s">
        <v>360</v>
      </c>
      <c r="C3603" t="s">
        <v>157</v>
      </c>
      <c r="D3603" t="s">
        <v>12</v>
      </c>
      <c r="E3603" t="s">
        <v>132</v>
      </c>
      <c r="F3603" t="s">
        <v>4</v>
      </c>
      <c r="G3603">
        <v>10.860060000000001</v>
      </c>
      <c r="H3603">
        <v>630714.82999999996</v>
      </c>
      <c r="I3603">
        <v>3672161.72</v>
      </c>
      <c r="J3603">
        <v>-68.86</v>
      </c>
      <c r="K3603">
        <v>-68.86</v>
      </c>
      <c r="L3603">
        <v>0</v>
      </c>
      <c r="M3603" t="s">
        <v>376</v>
      </c>
      <c r="N3603" t="s">
        <v>28</v>
      </c>
      <c r="O3603">
        <v>40</v>
      </c>
      <c r="P3603">
        <v>50</v>
      </c>
      <c r="Q3603">
        <v>5963</v>
      </c>
    </row>
    <row r="3604" spans="1:17" x14ac:dyDescent="0.25">
      <c r="A3604" t="s">
        <v>375</v>
      </c>
      <c r="B3604" t="s">
        <v>360</v>
      </c>
      <c r="C3604" t="s">
        <v>157</v>
      </c>
      <c r="D3604" t="s">
        <v>12</v>
      </c>
      <c r="E3604" t="s">
        <v>133</v>
      </c>
      <c r="F3604" t="s">
        <v>4</v>
      </c>
      <c r="G3604">
        <v>11.15273</v>
      </c>
      <c r="H3604">
        <v>630714.82999999996</v>
      </c>
      <c r="I3604">
        <v>3672161.72</v>
      </c>
      <c r="J3604">
        <v>-68.86</v>
      </c>
      <c r="K3604">
        <v>-68.86</v>
      </c>
      <c r="L3604">
        <v>0</v>
      </c>
      <c r="M3604" t="s">
        <v>376</v>
      </c>
      <c r="N3604" t="s">
        <v>28</v>
      </c>
      <c r="O3604">
        <v>40</v>
      </c>
      <c r="P3604">
        <v>50</v>
      </c>
      <c r="Q3604">
        <v>5963</v>
      </c>
    </row>
    <row r="3605" spans="1:17" x14ac:dyDescent="0.25">
      <c r="A3605" t="s">
        <v>375</v>
      </c>
      <c r="B3605" t="s">
        <v>360</v>
      </c>
      <c r="C3605" t="s">
        <v>157</v>
      </c>
      <c r="D3605" t="s">
        <v>12</v>
      </c>
      <c r="E3605" t="s">
        <v>219</v>
      </c>
      <c r="F3605" t="s">
        <v>4</v>
      </c>
      <c r="G3605">
        <v>11.46842</v>
      </c>
      <c r="H3605">
        <v>630714.82999999996</v>
      </c>
      <c r="I3605">
        <v>3672138.02</v>
      </c>
      <c r="J3605">
        <v>-68.86</v>
      </c>
      <c r="K3605">
        <v>-68.86</v>
      </c>
      <c r="L3605">
        <v>0</v>
      </c>
      <c r="M3605" t="s">
        <v>376</v>
      </c>
      <c r="N3605" t="s">
        <v>28</v>
      </c>
      <c r="O3605">
        <v>40</v>
      </c>
      <c r="P3605">
        <v>50</v>
      </c>
      <c r="Q3605">
        <v>5963</v>
      </c>
    </row>
    <row r="3606" spans="1:17" x14ac:dyDescent="0.25">
      <c r="A3606" t="s">
        <v>375</v>
      </c>
      <c r="B3606" t="s">
        <v>360</v>
      </c>
      <c r="C3606" t="s">
        <v>157</v>
      </c>
      <c r="D3606" t="s">
        <v>12</v>
      </c>
      <c r="E3606" t="s">
        <v>220</v>
      </c>
      <c r="F3606" t="s">
        <v>4</v>
      </c>
      <c r="G3606">
        <v>10.89795</v>
      </c>
      <c r="H3606">
        <v>630714.82999999996</v>
      </c>
      <c r="I3606">
        <v>3672138.02</v>
      </c>
      <c r="J3606">
        <v>-68.86</v>
      </c>
      <c r="K3606">
        <v>-68.86</v>
      </c>
      <c r="L3606">
        <v>0</v>
      </c>
      <c r="M3606" t="s">
        <v>376</v>
      </c>
      <c r="N3606" t="s">
        <v>28</v>
      </c>
      <c r="O3606">
        <v>40</v>
      </c>
      <c r="P3606">
        <v>50</v>
      </c>
      <c r="Q3606">
        <v>5963</v>
      </c>
    </row>
    <row r="3607" spans="1:17" x14ac:dyDescent="0.25">
      <c r="A3607" t="s">
        <v>375</v>
      </c>
      <c r="B3607" t="s">
        <v>360</v>
      </c>
      <c r="C3607" t="s">
        <v>157</v>
      </c>
      <c r="D3607" t="s">
        <v>12</v>
      </c>
      <c r="E3607" t="s">
        <v>221</v>
      </c>
      <c r="F3607" t="s">
        <v>4</v>
      </c>
      <c r="G3607">
        <v>10.476649999999999</v>
      </c>
      <c r="H3607">
        <v>630714.82999999996</v>
      </c>
      <c r="I3607">
        <v>3672114.31</v>
      </c>
      <c r="J3607">
        <v>-68.73</v>
      </c>
      <c r="K3607">
        <v>-68.73</v>
      </c>
      <c r="L3607">
        <v>0</v>
      </c>
      <c r="M3607" t="s">
        <v>376</v>
      </c>
      <c r="N3607" t="s">
        <v>28</v>
      </c>
      <c r="O3607">
        <v>40</v>
      </c>
      <c r="P3607">
        <v>50</v>
      </c>
      <c r="Q3607">
        <v>5963</v>
      </c>
    </row>
    <row r="3608" spans="1:17" x14ac:dyDescent="0.25">
      <c r="A3608" t="s">
        <v>375</v>
      </c>
      <c r="B3608" t="s">
        <v>360</v>
      </c>
      <c r="C3608" t="s">
        <v>157</v>
      </c>
      <c r="D3608" t="s">
        <v>12</v>
      </c>
      <c r="E3608" t="s">
        <v>222</v>
      </c>
      <c r="F3608" t="s">
        <v>4</v>
      </c>
      <c r="G3608">
        <v>8.6781400000000009</v>
      </c>
      <c r="H3608">
        <v>630714.82999999996</v>
      </c>
      <c r="I3608">
        <v>3672090.6</v>
      </c>
      <c r="J3608">
        <v>-68.86</v>
      </c>
      <c r="K3608">
        <v>-68.86</v>
      </c>
      <c r="L3608">
        <v>0</v>
      </c>
      <c r="M3608" t="s">
        <v>376</v>
      </c>
      <c r="N3608" t="s">
        <v>28</v>
      </c>
      <c r="O3608">
        <v>40</v>
      </c>
      <c r="P3608">
        <v>50</v>
      </c>
      <c r="Q3608">
        <v>5963</v>
      </c>
    </row>
    <row r="3609" spans="1:17" x14ac:dyDescent="0.25">
      <c r="A3609" t="s">
        <v>375</v>
      </c>
      <c r="B3609" t="s">
        <v>360</v>
      </c>
      <c r="C3609" t="s">
        <v>157</v>
      </c>
      <c r="D3609" t="s">
        <v>12</v>
      </c>
      <c r="E3609" t="s">
        <v>223</v>
      </c>
      <c r="F3609" t="s">
        <v>4</v>
      </c>
      <c r="G3609">
        <v>6.7739799999999999</v>
      </c>
      <c r="H3609">
        <v>630714.82999999996</v>
      </c>
      <c r="I3609">
        <v>3672090.6</v>
      </c>
      <c r="J3609">
        <v>-68.86</v>
      </c>
      <c r="K3609">
        <v>-68.86</v>
      </c>
      <c r="L3609">
        <v>0</v>
      </c>
      <c r="M3609" t="s">
        <v>376</v>
      </c>
      <c r="N3609" t="s">
        <v>28</v>
      </c>
      <c r="O3609">
        <v>40</v>
      </c>
      <c r="P3609">
        <v>50</v>
      </c>
      <c r="Q3609">
        <v>5963</v>
      </c>
    </row>
    <row r="3610" spans="1:17" x14ac:dyDescent="0.25">
      <c r="A3610" t="s">
        <v>375</v>
      </c>
      <c r="B3610" t="s">
        <v>360</v>
      </c>
      <c r="C3610" t="s">
        <v>157</v>
      </c>
      <c r="D3610" t="s">
        <v>12</v>
      </c>
      <c r="E3610" t="s">
        <v>224</v>
      </c>
      <c r="F3610" t="s">
        <v>4</v>
      </c>
      <c r="G3610">
        <v>4.5261699999999996</v>
      </c>
      <c r="H3610">
        <v>630725</v>
      </c>
      <c r="I3610">
        <v>3672075</v>
      </c>
      <c r="J3610">
        <v>-68.73</v>
      </c>
      <c r="K3610">
        <v>-68.73</v>
      </c>
      <c r="L3610">
        <v>0</v>
      </c>
      <c r="M3610" t="s">
        <v>376</v>
      </c>
      <c r="N3610" t="s">
        <v>28</v>
      </c>
      <c r="O3610">
        <v>40</v>
      </c>
      <c r="P3610">
        <v>50</v>
      </c>
      <c r="Q3610">
        <v>5963</v>
      </c>
    </row>
    <row r="3611" spans="1:17" x14ac:dyDescent="0.25">
      <c r="A3611" t="s">
        <v>375</v>
      </c>
      <c r="B3611" t="s">
        <v>360</v>
      </c>
      <c r="C3611" t="s">
        <v>157</v>
      </c>
      <c r="D3611" t="s">
        <v>12</v>
      </c>
      <c r="E3611" t="s">
        <v>225</v>
      </c>
      <c r="F3611" t="s">
        <v>4</v>
      </c>
      <c r="G3611">
        <v>2.7564000000000002</v>
      </c>
      <c r="H3611">
        <v>630800</v>
      </c>
      <c r="I3611">
        <v>3672075</v>
      </c>
      <c r="J3611">
        <v>-68.510000000000005</v>
      </c>
      <c r="K3611">
        <v>-68.510000000000005</v>
      </c>
      <c r="L3611">
        <v>0</v>
      </c>
      <c r="M3611" t="s">
        <v>376</v>
      </c>
      <c r="N3611" t="s">
        <v>28</v>
      </c>
      <c r="O3611">
        <v>40</v>
      </c>
      <c r="P3611">
        <v>50</v>
      </c>
      <c r="Q3611">
        <v>5963</v>
      </c>
    </row>
    <row r="3612" spans="1:17" x14ac:dyDescent="0.25">
      <c r="A3612" t="s">
        <v>375</v>
      </c>
      <c r="B3612" t="s">
        <v>360</v>
      </c>
      <c r="C3612" t="s">
        <v>157</v>
      </c>
      <c r="D3612" t="s">
        <v>12</v>
      </c>
      <c r="E3612" t="s">
        <v>134</v>
      </c>
      <c r="F3612" t="s">
        <v>4</v>
      </c>
      <c r="G3612">
        <v>9.493E-2</v>
      </c>
      <c r="H3612">
        <v>630714.82999999996</v>
      </c>
      <c r="I3612">
        <v>3672232.85</v>
      </c>
      <c r="J3612">
        <v>-68.91</v>
      </c>
      <c r="K3612">
        <v>-68.91</v>
      </c>
      <c r="L3612">
        <v>0</v>
      </c>
      <c r="M3612" t="s">
        <v>376</v>
      </c>
      <c r="N3612" t="s">
        <v>28</v>
      </c>
      <c r="O3612">
        <v>40</v>
      </c>
      <c r="P3612">
        <v>50</v>
      </c>
      <c r="Q3612">
        <v>5963</v>
      </c>
    </row>
    <row r="3613" spans="1:17" x14ac:dyDescent="0.25">
      <c r="A3613" t="s">
        <v>375</v>
      </c>
      <c r="B3613" t="s">
        <v>360</v>
      </c>
      <c r="C3613" t="s">
        <v>157</v>
      </c>
      <c r="D3613" t="s">
        <v>12</v>
      </c>
      <c r="E3613" t="s">
        <v>141</v>
      </c>
      <c r="F3613" t="s">
        <v>4</v>
      </c>
      <c r="G3613">
        <v>2.929E-2</v>
      </c>
      <c r="H3613">
        <v>630423.97</v>
      </c>
      <c r="I3613">
        <v>3672375.09</v>
      </c>
      <c r="J3613">
        <v>-69.58</v>
      </c>
      <c r="K3613">
        <v>-69.58</v>
      </c>
      <c r="L3613">
        <v>0</v>
      </c>
      <c r="M3613" t="s">
        <v>376</v>
      </c>
      <c r="N3613" t="s">
        <v>28</v>
      </c>
      <c r="O3613">
        <v>40</v>
      </c>
      <c r="P3613">
        <v>50</v>
      </c>
      <c r="Q3613">
        <v>5963</v>
      </c>
    </row>
    <row r="3614" spans="1:17" x14ac:dyDescent="0.25">
      <c r="A3614" t="s">
        <v>375</v>
      </c>
      <c r="B3614" t="s">
        <v>360</v>
      </c>
      <c r="C3614" t="s">
        <v>157</v>
      </c>
      <c r="D3614" t="s">
        <v>12</v>
      </c>
      <c r="E3614" t="s">
        <v>142</v>
      </c>
      <c r="F3614" t="s">
        <v>4</v>
      </c>
      <c r="G3614">
        <v>2.8719999999999999E-2</v>
      </c>
      <c r="H3614">
        <v>630423.97</v>
      </c>
      <c r="I3614">
        <v>3672375.09</v>
      </c>
      <c r="J3614">
        <v>-69.58</v>
      </c>
      <c r="K3614">
        <v>-69.58</v>
      </c>
      <c r="L3614">
        <v>0</v>
      </c>
      <c r="M3614" t="s">
        <v>376</v>
      </c>
      <c r="N3614" t="s">
        <v>28</v>
      </c>
      <c r="O3614">
        <v>40</v>
      </c>
      <c r="P3614">
        <v>50</v>
      </c>
      <c r="Q3614">
        <v>5963</v>
      </c>
    </row>
    <row r="3615" spans="1:17" x14ac:dyDescent="0.25">
      <c r="A3615" t="s">
        <v>375</v>
      </c>
      <c r="B3615" t="s">
        <v>360</v>
      </c>
      <c r="C3615" t="s">
        <v>157</v>
      </c>
      <c r="D3615" t="s">
        <v>12</v>
      </c>
      <c r="E3615" t="s">
        <v>143</v>
      </c>
      <c r="F3615" t="s">
        <v>4</v>
      </c>
      <c r="G3615">
        <v>2.7009999999999999E-2</v>
      </c>
      <c r="H3615">
        <v>630423.97</v>
      </c>
      <c r="I3615">
        <v>3672375.09</v>
      </c>
      <c r="J3615">
        <v>-69.58</v>
      </c>
      <c r="K3615">
        <v>-69.58</v>
      </c>
      <c r="L3615">
        <v>0</v>
      </c>
      <c r="M3615" t="s">
        <v>376</v>
      </c>
      <c r="N3615" t="s">
        <v>28</v>
      </c>
      <c r="O3615">
        <v>40</v>
      </c>
      <c r="P3615">
        <v>50</v>
      </c>
      <c r="Q3615">
        <v>5963</v>
      </c>
    </row>
    <row r="3616" spans="1:17" x14ac:dyDescent="0.25">
      <c r="A3616" t="s">
        <v>375</v>
      </c>
      <c r="B3616" t="s">
        <v>360</v>
      </c>
      <c r="C3616" t="s">
        <v>157</v>
      </c>
      <c r="D3616" t="s">
        <v>12</v>
      </c>
      <c r="E3616" t="s">
        <v>135</v>
      </c>
      <c r="F3616" t="s">
        <v>4</v>
      </c>
      <c r="G3616">
        <v>2.1819999999999999E-2</v>
      </c>
      <c r="H3616">
        <v>630714.82999999996</v>
      </c>
      <c r="I3616">
        <v>3672303.97</v>
      </c>
      <c r="J3616">
        <v>-68.959999999999994</v>
      </c>
      <c r="K3616">
        <v>-68.959999999999994</v>
      </c>
      <c r="L3616">
        <v>0</v>
      </c>
      <c r="M3616" t="s">
        <v>376</v>
      </c>
      <c r="N3616" t="s">
        <v>28</v>
      </c>
      <c r="O3616">
        <v>40</v>
      </c>
      <c r="P3616">
        <v>50</v>
      </c>
      <c r="Q3616">
        <v>5963</v>
      </c>
    </row>
    <row r="3617" spans="1:17" x14ac:dyDescent="0.25">
      <c r="A3617" t="s">
        <v>375</v>
      </c>
      <c r="B3617" t="s">
        <v>360</v>
      </c>
      <c r="C3617" t="s">
        <v>157</v>
      </c>
      <c r="D3617" t="s">
        <v>12</v>
      </c>
      <c r="E3617" t="s">
        <v>136</v>
      </c>
      <c r="F3617" t="s">
        <v>4</v>
      </c>
      <c r="G3617">
        <v>2.179E-2</v>
      </c>
      <c r="H3617">
        <v>630714.82999999996</v>
      </c>
      <c r="I3617">
        <v>3672303.97</v>
      </c>
      <c r="J3617">
        <v>-68.959999999999994</v>
      </c>
      <c r="K3617">
        <v>-68.959999999999994</v>
      </c>
      <c r="L3617">
        <v>0</v>
      </c>
      <c r="M3617" t="s">
        <v>376</v>
      </c>
      <c r="N3617" t="s">
        <v>28</v>
      </c>
      <c r="O3617">
        <v>40</v>
      </c>
      <c r="P3617">
        <v>50</v>
      </c>
      <c r="Q3617">
        <v>5963</v>
      </c>
    </row>
    <row r="3618" spans="1:17" x14ac:dyDescent="0.25">
      <c r="A3618" t="s">
        <v>375</v>
      </c>
      <c r="B3618" t="s">
        <v>360</v>
      </c>
      <c r="C3618" t="s">
        <v>157</v>
      </c>
      <c r="D3618" t="s">
        <v>12</v>
      </c>
      <c r="E3618" t="s">
        <v>137</v>
      </c>
      <c r="F3618" t="s">
        <v>4</v>
      </c>
      <c r="G3618">
        <v>2.1659999999999999E-2</v>
      </c>
      <c r="H3618">
        <v>630714.82999999996</v>
      </c>
      <c r="I3618">
        <v>3672303.97</v>
      </c>
      <c r="J3618">
        <v>-68.959999999999994</v>
      </c>
      <c r="K3618">
        <v>-68.959999999999994</v>
      </c>
      <c r="L3618">
        <v>0</v>
      </c>
      <c r="M3618" t="s">
        <v>376</v>
      </c>
      <c r="N3618" t="s">
        <v>28</v>
      </c>
      <c r="O3618">
        <v>40</v>
      </c>
      <c r="P3618">
        <v>50</v>
      </c>
      <c r="Q3618">
        <v>5963</v>
      </c>
    </row>
    <row r="3619" spans="1:17" x14ac:dyDescent="0.25">
      <c r="A3619" t="s">
        <v>375</v>
      </c>
      <c r="B3619" t="s">
        <v>360</v>
      </c>
      <c r="C3619" t="s">
        <v>157</v>
      </c>
      <c r="D3619" t="s">
        <v>12</v>
      </c>
      <c r="E3619" t="s">
        <v>138</v>
      </c>
      <c r="F3619" t="s">
        <v>4</v>
      </c>
      <c r="G3619">
        <v>2.1350000000000001E-2</v>
      </c>
      <c r="H3619">
        <v>630714.82999999996</v>
      </c>
      <c r="I3619">
        <v>3672280.26</v>
      </c>
      <c r="J3619">
        <v>-68.94</v>
      </c>
      <c r="K3619">
        <v>-68.94</v>
      </c>
      <c r="L3619">
        <v>0</v>
      </c>
      <c r="M3619" t="s">
        <v>376</v>
      </c>
      <c r="N3619" t="s">
        <v>28</v>
      </c>
      <c r="O3619">
        <v>40</v>
      </c>
      <c r="P3619">
        <v>50</v>
      </c>
      <c r="Q3619">
        <v>5963</v>
      </c>
    </row>
    <row r="3620" spans="1:17" x14ac:dyDescent="0.25">
      <c r="A3620" t="s">
        <v>375</v>
      </c>
      <c r="B3620" t="s">
        <v>360</v>
      </c>
      <c r="C3620" t="s">
        <v>157</v>
      </c>
      <c r="D3620" t="s">
        <v>12</v>
      </c>
      <c r="E3620" t="s">
        <v>139</v>
      </c>
      <c r="F3620" t="s">
        <v>4</v>
      </c>
      <c r="G3620">
        <v>2.3779999999999999E-2</v>
      </c>
      <c r="H3620">
        <v>630399.73</v>
      </c>
      <c r="I3620">
        <v>3672375.09</v>
      </c>
      <c r="J3620">
        <v>-69.62</v>
      </c>
      <c r="K3620">
        <v>-69.62</v>
      </c>
      <c r="L3620">
        <v>0</v>
      </c>
      <c r="M3620" t="s">
        <v>376</v>
      </c>
      <c r="N3620" t="s">
        <v>28</v>
      </c>
      <c r="O3620">
        <v>40</v>
      </c>
      <c r="P3620">
        <v>50</v>
      </c>
      <c r="Q3620">
        <v>5963</v>
      </c>
    </row>
    <row r="3621" spans="1:17" x14ac:dyDescent="0.25">
      <c r="A3621" t="s">
        <v>375</v>
      </c>
      <c r="B3621" t="s">
        <v>360</v>
      </c>
      <c r="C3621" t="s">
        <v>157</v>
      </c>
      <c r="D3621" t="s">
        <v>12</v>
      </c>
      <c r="E3621" t="s">
        <v>140</v>
      </c>
      <c r="F3621" t="s">
        <v>4</v>
      </c>
      <c r="G3621">
        <v>3.9629999999999999E-2</v>
      </c>
      <c r="H3621">
        <v>630714.82999999996</v>
      </c>
      <c r="I3621">
        <v>3672280.26</v>
      </c>
      <c r="J3621">
        <v>-68.94</v>
      </c>
      <c r="K3621">
        <v>-68.94</v>
      </c>
      <c r="L3621">
        <v>0</v>
      </c>
      <c r="M3621" t="s">
        <v>376</v>
      </c>
      <c r="N3621" t="s">
        <v>28</v>
      </c>
      <c r="O3621">
        <v>40</v>
      </c>
      <c r="P3621">
        <v>50</v>
      </c>
      <c r="Q3621">
        <v>5963</v>
      </c>
    </row>
    <row r="3622" spans="1:17" x14ac:dyDescent="0.25">
      <c r="A3622" t="s">
        <v>375</v>
      </c>
      <c r="B3622" t="s">
        <v>361</v>
      </c>
      <c r="C3622" t="s">
        <v>11</v>
      </c>
      <c r="D3622" t="s">
        <v>18</v>
      </c>
      <c r="E3622" t="s">
        <v>3</v>
      </c>
      <c r="F3622" t="s">
        <v>4</v>
      </c>
      <c r="G3622">
        <v>1.3676699999999999</v>
      </c>
      <c r="H3622">
        <v>630448.19999999995</v>
      </c>
      <c r="I3622">
        <v>3672375.09</v>
      </c>
      <c r="J3622">
        <v>-69.53</v>
      </c>
      <c r="K3622">
        <v>-69.53</v>
      </c>
      <c r="L3622">
        <v>0</v>
      </c>
      <c r="M3622" t="s">
        <v>376</v>
      </c>
      <c r="N3622" t="s">
        <v>28</v>
      </c>
      <c r="O3622">
        <v>10</v>
      </c>
      <c r="P3622">
        <v>17</v>
      </c>
      <c r="Q3622">
        <v>5963</v>
      </c>
    </row>
    <row r="3623" spans="1:17" x14ac:dyDescent="0.25">
      <c r="A3623" t="s">
        <v>375</v>
      </c>
      <c r="B3623" t="s">
        <v>361</v>
      </c>
      <c r="C3623" t="s">
        <v>11</v>
      </c>
      <c r="D3623" t="s">
        <v>18</v>
      </c>
      <c r="E3623" t="s">
        <v>255</v>
      </c>
      <c r="F3623" t="s">
        <v>4</v>
      </c>
      <c r="G3623">
        <v>1.3676699999999999</v>
      </c>
      <c r="H3623">
        <v>630448.19999999995</v>
      </c>
      <c r="I3623">
        <v>3672375.09</v>
      </c>
      <c r="J3623">
        <v>-69.53</v>
      </c>
      <c r="K3623">
        <v>-69.53</v>
      </c>
      <c r="L3623">
        <v>0</v>
      </c>
      <c r="M3623" t="s">
        <v>376</v>
      </c>
      <c r="N3623" t="s">
        <v>28</v>
      </c>
      <c r="O3623">
        <v>10</v>
      </c>
      <c r="P3623">
        <v>17</v>
      </c>
      <c r="Q3623">
        <v>5963</v>
      </c>
    </row>
    <row r="3624" spans="1:17" x14ac:dyDescent="0.25">
      <c r="A3624" t="s">
        <v>375</v>
      </c>
      <c r="B3624" t="s">
        <v>361</v>
      </c>
      <c r="C3624" t="s">
        <v>11</v>
      </c>
      <c r="D3624" t="s">
        <v>18</v>
      </c>
      <c r="E3624" t="s">
        <v>7</v>
      </c>
      <c r="F3624" t="s">
        <v>4</v>
      </c>
      <c r="G3624">
        <v>1.3676699999999999</v>
      </c>
      <c r="H3624">
        <v>630448.19999999995</v>
      </c>
      <c r="I3624">
        <v>3672375.09</v>
      </c>
      <c r="J3624">
        <v>-69.53</v>
      </c>
      <c r="K3624">
        <v>-69.53</v>
      </c>
      <c r="L3624">
        <v>0</v>
      </c>
      <c r="M3624" t="s">
        <v>376</v>
      </c>
      <c r="N3624" t="s">
        <v>28</v>
      </c>
      <c r="O3624">
        <v>10</v>
      </c>
      <c r="P3624">
        <v>17</v>
      </c>
      <c r="Q3624">
        <v>5963</v>
      </c>
    </row>
    <row r="3625" spans="1:17" x14ac:dyDescent="0.25">
      <c r="A3625" t="s">
        <v>375</v>
      </c>
      <c r="B3625" t="s">
        <v>361</v>
      </c>
      <c r="C3625" t="s">
        <v>11</v>
      </c>
      <c r="D3625" t="s">
        <v>18</v>
      </c>
      <c r="E3625" t="s">
        <v>252</v>
      </c>
      <c r="F3625" t="s">
        <v>4</v>
      </c>
      <c r="G3625">
        <v>0.55954999999999999</v>
      </c>
      <c r="H3625">
        <v>630448.19999999995</v>
      </c>
      <c r="I3625">
        <v>3672375.09</v>
      </c>
      <c r="J3625">
        <v>-69.53</v>
      </c>
      <c r="K3625">
        <v>-69.53</v>
      </c>
      <c r="L3625">
        <v>0</v>
      </c>
      <c r="M3625" t="s">
        <v>376</v>
      </c>
      <c r="N3625" t="s">
        <v>28</v>
      </c>
      <c r="O3625">
        <v>10</v>
      </c>
      <c r="P3625">
        <v>17</v>
      </c>
      <c r="Q3625">
        <v>5963</v>
      </c>
    </row>
    <row r="3626" spans="1:17" x14ac:dyDescent="0.25">
      <c r="A3626" t="s">
        <v>375</v>
      </c>
      <c r="B3626" t="s">
        <v>361</v>
      </c>
      <c r="C3626" t="s">
        <v>11</v>
      </c>
      <c r="D3626" t="s">
        <v>18</v>
      </c>
      <c r="E3626" t="s">
        <v>253</v>
      </c>
      <c r="F3626" t="s">
        <v>4</v>
      </c>
      <c r="G3626">
        <v>0.37997999999999998</v>
      </c>
      <c r="H3626">
        <v>630555.26</v>
      </c>
      <c r="I3626">
        <v>3672380.53</v>
      </c>
      <c r="J3626">
        <v>-69.34</v>
      </c>
      <c r="K3626">
        <v>-69.34</v>
      </c>
      <c r="L3626">
        <v>0</v>
      </c>
      <c r="M3626" t="s">
        <v>376</v>
      </c>
      <c r="N3626" t="s">
        <v>28</v>
      </c>
      <c r="O3626">
        <v>10</v>
      </c>
      <c r="P3626">
        <v>17</v>
      </c>
      <c r="Q3626">
        <v>5963</v>
      </c>
    </row>
    <row r="3627" spans="1:17" x14ac:dyDescent="0.25">
      <c r="A3627" t="s">
        <v>375</v>
      </c>
      <c r="B3627" t="s">
        <v>361</v>
      </c>
      <c r="C3627" t="s">
        <v>11</v>
      </c>
      <c r="D3627" t="s">
        <v>18</v>
      </c>
      <c r="E3627" t="s">
        <v>254</v>
      </c>
      <c r="F3627" t="s">
        <v>4</v>
      </c>
      <c r="G3627">
        <v>0.46127000000000001</v>
      </c>
      <c r="H3627">
        <v>630448.19999999995</v>
      </c>
      <c r="I3627">
        <v>3672375.09</v>
      </c>
      <c r="J3627">
        <v>-69.53</v>
      </c>
      <c r="K3627">
        <v>-69.53</v>
      </c>
      <c r="L3627">
        <v>0</v>
      </c>
      <c r="M3627" t="s">
        <v>376</v>
      </c>
      <c r="N3627" t="s">
        <v>28</v>
      </c>
      <c r="O3627">
        <v>10</v>
      </c>
      <c r="P3627">
        <v>17</v>
      </c>
      <c r="Q3627">
        <v>5963</v>
      </c>
    </row>
    <row r="3628" spans="1:17" x14ac:dyDescent="0.25">
      <c r="A3628" t="s">
        <v>375</v>
      </c>
      <c r="B3628" t="s">
        <v>361</v>
      </c>
      <c r="C3628" t="s">
        <v>11</v>
      </c>
      <c r="D3628" t="s">
        <v>18</v>
      </c>
      <c r="E3628" t="s">
        <v>256</v>
      </c>
      <c r="F3628" t="s">
        <v>4</v>
      </c>
      <c r="G3628">
        <v>0.31537999999999999</v>
      </c>
      <c r="H3628">
        <v>630714.82999999996</v>
      </c>
      <c r="I3628">
        <v>3672209.14</v>
      </c>
      <c r="J3628">
        <v>-68.89</v>
      </c>
      <c r="K3628">
        <v>-68.89</v>
      </c>
      <c r="L3628">
        <v>0</v>
      </c>
      <c r="M3628" t="s">
        <v>376</v>
      </c>
      <c r="N3628" t="s">
        <v>28</v>
      </c>
      <c r="O3628">
        <v>10</v>
      </c>
      <c r="P3628">
        <v>17</v>
      </c>
      <c r="Q3628">
        <v>5963</v>
      </c>
    </row>
    <row r="3629" spans="1:17" x14ac:dyDescent="0.25">
      <c r="A3629" t="s">
        <v>375</v>
      </c>
      <c r="B3629" t="s">
        <v>361</v>
      </c>
      <c r="C3629" t="s">
        <v>11</v>
      </c>
      <c r="D3629" t="s">
        <v>18</v>
      </c>
      <c r="E3629" t="s">
        <v>134</v>
      </c>
      <c r="F3629" t="s">
        <v>4</v>
      </c>
      <c r="G3629">
        <v>0.31537999999999999</v>
      </c>
      <c r="H3629">
        <v>630714.82999999996</v>
      </c>
      <c r="I3629">
        <v>3672209.14</v>
      </c>
      <c r="J3629">
        <v>-68.89</v>
      </c>
      <c r="K3629">
        <v>-68.89</v>
      </c>
      <c r="L3629">
        <v>0</v>
      </c>
      <c r="M3629" t="s">
        <v>376</v>
      </c>
      <c r="N3629" t="s">
        <v>28</v>
      </c>
      <c r="O3629">
        <v>10</v>
      </c>
      <c r="P3629">
        <v>17</v>
      </c>
      <c r="Q3629">
        <v>5963</v>
      </c>
    </row>
    <row r="3630" spans="1:17" x14ac:dyDescent="0.25">
      <c r="A3630" t="s">
        <v>375</v>
      </c>
      <c r="B3630" t="s">
        <v>361</v>
      </c>
      <c r="C3630" t="s">
        <v>11</v>
      </c>
      <c r="D3630" t="s">
        <v>18</v>
      </c>
      <c r="E3630" t="s">
        <v>141</v>
      </c>
      <c r="F3630" t="s">
        <v>4</v>
      </c>
      <c r="G3630">
        <v>0.18762999999999999</v>
      </c>
      <c r="H3630">
        <v>630472.43999999994</v>
      </c>
      <c r="I3630">
        <v>3672375.09</v>
      </c>
      <c r="J3630">
        <v>-69.489999999999995</v>
      </c>
      <c r="K3630">
        <v>-69.489999999999995</v>
      </c>
      <c r="L3630">
        <v>0</v>
      </c>
      <c r="M3630" t="s">
        <v>376</v>
      </c>
      <c r="N3630" t="s">
        <v>28</v>
      </c>
      <c r="O3630">
        <v>10</v>
      </c>
      <c r="P3630">
        <v>17</v>
      </c>
      <c r="Q3630">
        <v>5963</v>
      </c>
    </row>
    <row r="3631" spans="1:17" x14ac:dyDescent="0.25">
      <c r="A3631" t="s">
        <v>375</v>
      </c>
      <c r="B3631" t="s">
        <v>361</v>
      </c>
      <c r="C3631" t="s">
        <v>11</v>
      </c>
      <c r="D3631" t="s">
        <v>18</v>
      </c>
      <c r="E3631" t="s">
        <v>142</v>
      </c>
      <c r="F3631" t="s">
        <v>4</v>
      </c>
      <c r="G3631">
        <v>0.19361</v>
      </c>
      <c r="H3631">
        <v>630448.19999999995</v>
      </c>
      <c r="I3631">
        <v>3672375.09</v>
      </c>
      <c r="J3631">
        <v>-69.53</v>
      </c>
      <c r="K3631">
        <v>-69.53</v>
      </c>
      <c r="L3631">
        <v>0</v>
      </c>
      <c r="M3631" t="s">
        <v>376</v>
      </c>
      <c r="N3631" t="s">
        <v>28</v>
      </c>
      <c r="O3631">
        <v>10</v>
      </c>
      <c r="P3631">
        <v>17</v>
      </c>
      <c r="Q3631">
        <v>5963</v>
      </c>
    </row>
    <row r="3632" spans="1:17" x14ac:dyDescent="0.25">
      <c r="A3632" t="s">
        <v>375</v>
      </c>
      <c r="B3632" t="s">
        <v>361</v>
      </c>
      <c r="C3632" t="s">
        <v>11</v>
      </c>
      <c r="D3632" t="s">
        <v>18</v>
      </c>
      <c r="E3632" t="s">
        <v>143</v>
      </c>
      <c r="F3632" t="s">
        <v>4</v>
      </c>
      <c r="G3632">
        <v>0.19034999999999999</v>
      </c>
      <c r="H3632">
        <v>630545.16</v>
      </c>
      <c r="I3632">
        <v>3672375.09</v>
      </c>
      <c r="J3632">
        <v>-69.349999999999994</v>
      </c>
      <c r="K3632">
        <v>-69.349999999999994</v>
      </c>
      <c r="L3632">
        <v>0</v>
      </c>
      <c r="M3632" t="s">
        <v>376</v>
      </c>
      <c r="N3632" t="s">
        <v>28</v>
      </c>
      <c r="O3632">
        <v>10</v>
      </c>
      <c r="P3632">
        <v>17</v>
      </c>
      <c r="Q3632">
        <v>5963</v>
      </c>
    </row>
    <row r="3633" spans="1:17" x14ac:dyDescent="0.25">
      <c r="A3633" t="s">
        <v>375</v>
      </c>
      <c r="B3633" t="s">
        <v>361</v>
      </c>
      <c r="C3633" t="s">
        <v>11</v>
      </c>
      <c r="D3633" t="s">
        <v>18</v>
      </c>
      <c r="E3633" t="s">
        <v>135</v>
      </c>
      <c r="F3633" t="s">
        <v>4</v>
      </c>
      <c r="G3633">
        <v>0.15232000000000001</v>
      </c>
      <c r="H3633">
        <v>630555.26</v>
      </c>
      <c r="I3633">
        <v>3672380.53</v>
      </c>
      <c r="J3633">
        <v>-69.34</v>
      </c>
      <c r="K3633">
        <v>-69.34</v>
      </c>
      <c r="L3633">
        <v>0</v>
      </c>
      <c r="M3633" t="s">
        <v>376</v>
      </c>
      <c r="N3633" t="s">
        <v>28</v>
      </c>
      <c r="O3633">
        <v>10</v>
      </c>
      <c r="P3633">
        <v>17</v>
      </c>
      <c r="Q3633">
        <v>5963</v>
      </c>
    </row>
    <row r="3634" spans="1:17" x14ac:dyDescent="0.25">
      <c r="A3634" t="s">
        <v>375</v>
      </c>
      <c r="B3634" t="s">
        <v>361</v>
      </c>
      <c r="C3634" t="s">
        <v>11</v>
      </c>
      <c r="D3634" t="s">
        <v>18</v>
      </c>
      <c r="E3634" t="s">
        <v>136</v>
      </c>
      <c r="F3634" t="s">
        <v>4</v>
      </c>
      <c r="G3634">
        <v>0.11971999999999999</v>
      </c>
      <c r="H3634">
        <v>630555.26</v>
      </c>
      <c r="I3634">
        <v>3672380.53</v>
      </c>
      <c r="J3634">
        <v>-69.34</v>
      </c>
      <c r="K3634">
        <v>-69.34</v>
      </c>
      <c r="L3634">
        <v>0</v>
      </c>
      <c r="M3634" t="s">
        <v>376</v>
      </c>
      <c r="N3634" t="s">
        <v>28</v>
      </c>
      <c r="O3634">
        <v>10</v>
      </c>
      <c r="P3634">
        <v>17</v>
      </c>
      <c r="Q3634">
        <v>5963</v>
      </c>
    </row>
    <row r="3635" spans="1:17" x14ac:dyDescent="0.25">
      <c r="A3635" t="s">
        <v>375</v>
      </c>
      <c r="B3635" t="s">
        <v>361</v>
      </c>
      <c r="C3635" t="s">
        <v>11</v>
      </c>
      <c r="D3635" t="s">
        <v>18</v>
      </c>
      <c r="E3635" t="s">
        <v>137</v>
      </c>
      <c r="F3635" t="s">
        <v>4</v>
      </c>
      <c r="G3635">
        <v>0.11226999999999999</v>
      </c>
      <c r="H3635">
        <v>630423.97</v>
      </c>
      <c r="I3635">
        <v>3672375.09</v>
      </c>
      <c r="J3635">
        <v>-69.58</v>
      </c>
      <c r="K3635">
        <v>-69.58</v>
      </c>
      <c r="L3635">
        <v>0</v>
      </c>
      <c r="M3635" t="s">
        <v>376</v>
      </c>
      <c r="N3635" t="s">
        <v>28</v>
      </c>
      <c r="O3635">
        <v>10</v>
      </c>
      <c r="P3635">
        <v>17</v>
      </c>
      <c r="Q3635">
        <v>5963</v>
      </c>
    </row>
    <row r="3636" spans="1:17" x14ac:dyDescent="0.25">
      <c r="A3636" t="s">
        <v>375</v>
      </c>
      <c r="B3636" t="s">
        <v>361</v>
      </c>
      <c r="C3636" t="s">
        <v>11</v>
      </c>
      <c r="D3636" t="s">
        <v>18</v>
      </c>
      <c r="E3636" t="s">
        <v>138</v>
      </c>
      <c r="F3636" t="s">
        <v>4</v>
      </c>
      <c r="G3636">
        <v>0.15619</v>
      </c>
      <c r="H3636">
        <v>630472.43999999994</v>
      </c>
      <c r="I3636">
        <v>3672375.09</v>
      </c>
      <c r="J3636">
        <v>-69.489999999999995</v>
      </c>
      <c r="K3636">
        <v>-69.489999999999995</v>
      </c>
      <c r="L3636">
        <v>0</v>
      </c>
      <c r="M3636" t="s">
        <v>376</v>
      </c>
      <c r="N3636" t="s">
        <v>28</v>
      </c>
      <c r="O3636">
        <v>10</v>
      </c>
      <c r="P3636">
        <v>17</v>
      </c>
      <c r="Q3636">
        <v>5963</v>
      </c>
    </row>
    <row r="3637" spans="1:17" x14ac:dyDescent="0.25">
      <c r="A3637" t="s">
        <v>375</v>
      </c>
      <c r="B3637" t="s">
        <v>361</v>
      </c>
      <c r="C3637" t="s">
        <v>11</v>
      </c>
      <c r="D3637" t="s">
        <v>18</v>
      </c>
      <c r="E3637" t="s">
        <v>139</v>
      </c>
      <c r="F3637" t="s">
        <v>4</v>
      </c>
      <c r="G3637">
        <v>0.1588</v>
      </c>
      <c r="H3637">
        <v>630448.19999999995</v>
      </c>
      <c r="I3637">
        <v>3672375.09</v>
      </c>
      <c r="J3637">
        <v>-69.53</v>
      </c>
      <c r="K3637">
        <v>-69.53</v>
      </c>
      <c r="L3637">
        <v>0</v>
      </c>
      <c r="M3637" t="s">
        <v>376</v>
      </c>
      <c r="N3637" t="s">
        <v>28</v>
      </c>
      <c r="O3637">
        <v>10</v>
      </c>
      <c r="P3637">
        <v>17</v>
      </c>
      <c r="Q3637">
        <v>5963</v>
      </c>
    </row>
    <row r="3638" spans="1:17" x14ac:dyDescent="0.25">
      <c r="A3638" t="s">
        <v>375</v>
      </c>
      <c r="B3638" t="s">
        <v>361</v>
      </c>
      <c r="C3638" t="s">
        <v>11</v>
      </c>
      <c r="D3638" t="s">
        <v>18</v>
      </c>
      <c r="E3638" t="s">
        <v>140</v>
      </c>
      <c r="F3638" t="s">
        <v>4</v>
      </c>
      <c r="G3638">
        <v>0.15028</v>
      </c>
      <c r="H3638">
        <v>630448.19999999995</v>
      </c>
      <c r="I3638">
        <v>3672375.09</v>
      </c>
      <c r="J3638">
        <v>-69.53</v>
      </c>
      <c r="K3638">
        <v>-69.53</v>
      </c>
      <c r="L3638">
        <v>0</v>
      </c>
      <c r="M3638" t="s">
        <v>376</v>
      </c>
      <c r="N3638" t="s">
        <v>28</v>
      </c>
      <c r="O3638">
        <v>10</v>
      </c>
      <c r="P3638">
        <v>17</v>
      </c>
      <c r="Q3638">
        <v>5963</v>
      </c>
    </row>
    <row r="3639" spans="1:17" x14ac:dyDescent="0.25">
      <c r="A3639" t="s">
        <v>375</v>
      </c>
      <c r="B3639" t="s">
        <v>361</v>
      </c>
      <c r="C3639" t="s">
        <v>11</v>
      </c>
      <c r="D3639" t="s">
        <v>20</v>
      </c>
      <c r="E3639" t="s">
        <v>3</v>
      </c>
      <c r="F3639" t="s">
        <v>4</v>
      </c>
      <c r="G3639">
        <v>1.27067</v>
      </c>
      <c r="H3639">
        <v>630448.19999999995</v>
      </c>
      <c r="I3639">
        <v>3672375.09</v>
      </c>
      <c r="J3639">
        <v>-69.53</v>
      </c>
      <c r="K3639">
        <v>-69.53</v>
      </c>
      <c r="L3639">
        <v>0</v>
      </c>
      <c r="M3639" t="s">
        <v>376</v>
      </c>
      <c r="N3639" t="s">
        <v>28</v>
      </c>
      <c r="O3639">
        <v>10</v>
      </c>
      <c r="P3639">
        <v>17</v>
      </c>
      <c r="Q3639">
        <v>5963</v>
      </c>
    </row>
    <row r="3640" spans="1:17" x14ac:dyDescent="0.25">
      <c r="A3640" t="s">
        <v>375</v>
      </c>
      <c r="B3640" t="s">
        <v>361</v>
      </c>
      <c r="C3640" t="s">
        <v>11</v>
      </c>
      <c r="D3640" t="s">
        <v>20</v>
      </c>
      <c r="E3640" t="s">
        <v>255</v>
      </c>
      <c r="F3640" t="s">
        <v>4</v>
      </c>
      <c r="G3640">
        <v>1.27067</v>
      </c>
      <c r="H3640">
        <v>630448.19999999995</v>
      </c>
      <c r="I3640">
        <v>3672375.09</v>
      </c>
      <c r="J3640">
        <v>-69.53</v>
      </c>
      <c r="K3640">
        <v>-69.53</v>
      </c>
      <c r="L3640">
        <v>0</v>
      </c>
      <c r="M3640" t="s">
        <v>376</v>
      </c>
      <c r="N3640" t="s">
        <v>28</v>
      </c>
      <c r="O3640">
        <v>10</v>
      </c>
      <c r="P3640">
        <v>17</v>
      </c>
      <c r="Q3640">
        <v>5963</v>
      </c>
    </row>
    <row r="3641" spans="1:17" x14ac:dyDescent="0.25">
      <c r="A3641" t="s">
        <v>375</v>
      </c>
      <c r="B3641" t="s">
        <v>361</v>
      </c>
      <c r="C3641" t="s">
        <v>11</v>
      </c>
      <c r="D3641" t="s">
        <v>20</v>
      </c>
      <c r="E3641" t="s">
        <v>7</v>
      </c>
      <c r="F3641" t="s">
        <v>4</v>
      </c>
      <c r="G3641">
        <v>1.27067</v>
      </c>
      <c r="H3641">
        <v>630448.19999999995</v>
      </c>
      <c r="I3641">
        <v>3672375.09</v>
      </c>
      <c r="J3641">
        <v>-69.53</v>
      </c>
      <c r="K3641">
        <v>-69.53</v>
      </c>
      <c r="L3641">
        <v>0</v>
      </c>
      <c r="M3641" t="s">
        <v>376</v>
      </c>
      <c r="N3641" t="s">
        <v>28</v>
      </c>
      <c r="O3641">
        <v>10</v>
      </c>
      <c r="P3641">
        <v>17</v>
      </c>
      <c r="Q3641">
        <v>5963</v>
      </c>
    </row>
    <row r="3642" spans="1:17" x14ac:dyDescent="0.25">
      <c r="A3642" t="s">
        <v>375</v>
      </c>
      <c r="B3642" t="s">
        <v>361</v>
      </c>
      <c r="C3642" t="s">
        <v>11</v>
      </c>
      <c r="D3642" t="s">
        <v>20</v>
      </c>
      <c r="E3642" t="s">
        <v>252</v>
      </c>
      <c r="F3642" t="s">
        <v>4</v>
      </c>
      <c r="G3642">
        <v>0.51851999999999998</v>
      </c>
      <c r="H3642">
        <v>630448.19999999995</v>
      </c>
      <c r="I3642">
        <v>3672375.09</v>
      </c>
      <c r="J3642">
        <v>-69.53</v>
      </c>
      <c r="K3642">
        <v>-69.53</v>
      </c>
      <c r="L3642">
        <v>0</v>
      </c>
      <c r="M3642" t="s">
        <v>376</v>
      </c>
      <c r="N3642" t="s">
        <v>28</v>
      </c>
      <c r="O3642">
        <v>10</v>
      </c>
      <c r="P3642">
        <v>17</v>
      </c>
      <c r="Q3642">
        <v>5963</v>
      </c>
    </row>
    <row r="3643" spans="1:17" x14ac:dyDescent="0.25">
      <c r="A3643" t="s">
        <v>375</v>
      </c>
      <c r="B3643" t="s">
        <v>361</v>
      </c>
      <c r="C3643" t="s">
        <v>11</v>
      </c>
      <c r="D3643" t="s">
        <v>20</v>
      </c>
      <c r="E3643" t="s">
        <v>253</v>
      </c>
      <c r="F3643" t="s">
        <v>4</v>
      </c>
      <c r="G3643">
        <v>0.32190999999999997</v>
      </c>
      <c r="H3643">
        <v>630423.97</v>
      </c>
      <c r="I3643">
        <v>3672375.09</v>
      </c>
      <c r="J3643">
        <v>-69.58</v>
      </c>
      <c r="K3643">
        <v>-69.58</v>
      </c>
      <c r="L3643">
        <v>0</v>
      </c>
      <c r="M3643" t="s">
        <v>376</v>
      </c>
      <c r="N3643" t="s">
        <v>28</v>
      </c>
      <c r="O3643">
        <v>10</v>
      </c>
      <c r="P3643">
        <v>17</v>
      </c>
      <c r="Q3643">
        <v>5963</v>
      </c>
    </row>
    <row r="3644" spans="1:17" x14ac:dyDescent="0.25">
      <c r="A3644" t="s">
        <v>375</v>
      </c>
      <c r="B3644" t="s">
        <v>361</v>
      </c>
      <c r="C3644" t="s">
        <v>11</v>
      </c>
      <c r="D3644" t="s">
        <v>20</v>
      </c>
      <c r="E3644" t="s">
        <v>254</v>
      </c>
      <c r="F3644" t="s">
        <v>4</v>
      </c>
      <c r="G3644">
        <v>0.43522</v>
      </c>
      <c r="H3644">
        <v>630448.19999999995</v>
      </c>
      <c r="I3644">
        <v>3672375.09</v>
      </c>
      <c r="J3644">
        <v>-69.53</v>
      </c>
      <c r="K3644">
        <v>-69.53</v>
      </c>
      <c r="L3644">
        <v>0</v>
      </c>
      <c r="M3644" t="s">
        <v>376</v>
      </c>
      <c r="N3644" t="s">
        <v>28</v>
      </c>
      <c r="O3644">
        <v>10</v>
      </c>
      <c r="P3644">
        <v>17</v>
      </c>
      <c r="Q3644">
        <v>5963</v>
      </c>
    </row>
    <row r="3645" spans="1:17" x14ac:dyDescent="0.25">
      <c r="A3645" t="s">
        <v>375</v>
      </c>
      <c r="B3645" t="s">
        <v>361</v>
      </c>
      <c r="C3645" t="s">
        <v>11</v>
      </c>
      <c r="D3645" t="s">
        <v>20</v>
      </c>
      <c r="E3645" t="s">
        <v>256</v>
      </c>
      <c r="F3645" t="s">
        <v>4</v>
      </c>
      <c r="G3645">
        <v>0.30717</v>
      </c>
      <c r="H3645">
        <v>630714.82999999996</v>
      </c>
      <c r="I3645">
        <v>3672209.14</v>
      </c>
      <c r="J3645">
        <v>-68.89</v>
      </c>
      <c r="K3645">
        <v>-68.89</v>
      </c>
      <c r="L3645">
        <v>0</v>
      </c>
      <c r="M3645" t="s">
        <v>376</v>
      </c>
      <c r="N3645" t="s">
        <v>28</v>
      </c>
      <c r="O3645">
        <v>10</v>
      </c>
      <c r="P3645">
        <v>17</v>
      </c>
      <c r="Q3645">
        <v>5963</v>
      </c>
    </row>
    <row r="3646" spans="1:17" x14ac:dyDescent="0.25">
      <c r="A3646" t="s">
        <v>375</v>
      </c>
      <c r="B3646" t="s">
        <v>361</v>
      </c>
      <c r="C3646" t="s">
        <v>11</v>
      </c>
      <c r="D3646" t="s">
        <v>20</v>
      </c>
      <c r="E3646" t="s">
        <v>134</v>
      </c>
      <c r="F3646" t="s">
        <v>4</v>
      </c>
      <c r="G3646">
        <v>0.30717</v>
      </c>
      <c r="H3646">
        <v>630714.82999999996</v>
      </c>
      <c r="I3646">
        <v>3672209.14</v>
      </c>
      <c r="J3646">
        <v>-68.89</v>
      </c>
      <c r="K3646">
        <v>-68.89</v>
      </c>
      <c r="L3646">
        <v>0</v>
      </c>
      <c r="M3646" t="s">
        <v>376</v>
      </c>
      <c r="N3646" t="s">
        <v>28</v>
      </c>
      <c r="O3646">
        <v>10</v>
      </c>
      <c r="P3646">
        <v>17</v>
      </c>
      <c r="Q3646">
        <v>5963</v>
      </c>
    </row>
    <row r="3647" spans="1:17" x14ac:dyDescent="0.25">
      <c r="A3647" t="s">
        <v>375</v>
      </c>
      <c r="B3647" t="s">
        <v>361</v>
      </c>
      <c r="C3647" t="s">
        <v>11</v>
      </c>
      <c r="D3647" t="s">
        <v>20</v>
      </c>
      <c r="E3647" t="s">
        <v>141</v>
      </c>
      <c r="F3647" t="s">
        <v>4</v>
      </c>
      <c r="G3647">
        <v>0.17451</v>
      </c>
      <c r="H3647">
        <v>630448.19999999995</v>
      </c>
      <c r="I3647">
        <v>3672375.09</v>
      </c>
      <c r="J3647">
        <v>-69.53</v>
      </c>
      <c r="K3647">
        <v>-69.53</v>
      </c>
      <c r="L3647">
        <v>0</v>
      </c>
      <c r="M3647" t="s">
        <v>376</v>
      </c>
      <c r="N3647" t="s">
        <v>28</v>
      </c>
      <c r="O3647">
        <v>10</v>
      </c>
      <c r="P3647">
        <v>17</v>
      </c>
      <c r="Q3647">
        <v>5963</v>
      </c>
    </row>
    <row r="3648" spans="1:17" x14ac:dyDescent="0.25">
      <c r="A3648" t="s">
        <v>375</v>
      </c>
      <c r="B3648" t="s">
        <v>361</v>
      </c>
      <c r="C3648" t="s">
        <v>11</v>
      </c>
      <c r="D3648" t="s">
        <v>20</v>
      </c>
      <c r="E3648" t="s">
        <v>142</v>
      </c>
      <c r="F3648" t="s">
        <v>4</v>
      </c>
      <c r="G3648">
        <v>0.17823</v>
      </c>
      <c r="H3648">
        <v>630448.19999999995</v>
      </c>
      <c r="I3648">
        <v>3672375.09</v>
      </c>
      <c r="J3648">
        <v>-69.53</v>
      </c>
      <c r="K3648">
        <v>-69.53</v>
      </c>
      <c r="L3648">
        <v>0</v>
      </c>
      <c r="M3648" t="s">
        <v>376</v>
      </c>
      <c r="N3648" t="s">
        <v>28</v>
      </c>
      <c r="O3648">
        <v>10</v>
      </c>
      <c r="P3648">
        <v>17</v>
      </c>
      <c r="Q3648">
        <v>5963</v>
      </c>
    </row>
    <row r="3649" spans="1:17" x14ac:dyDescent="0.25">
      <c r="A3649" t="s">
        <v>375</v>
      </c>
      <c r="B3649" t="s">
        <v>361</v>
      </c>
      <c r="C3649" t="s">
        <v>11</v>
      </c>
      <c r="D3649" t="s">
        <v>20</v>
      </c>
      <c r="E3649" t="s">
        <v>143</v>
      </c>
      <c r="F3649" t="s">
        <v>4</v>
      </c>
      <c r="G3649">
        <v>0.16786000000000001</v>
      </c>
      <c r="H3649">
        <v>630448.19999999995</v>
      </c>
      <c r="I3649">
        <v>3672375.09</v>
      </c>
      <c r="J3649">
        <v>-69.53</v>
      </c>
      <c r="K3649">
        <v>-69.53</v>
      </c>
      <c r="L3649">
        <v>0</v>
      </c>
      <c r="M3649" t="s">
        <v>376</v>
      </c>
      <c r="N3649" t="s">
        <v>28</v>
      </c>
      <c r="O3649">
        <v>10</v>
      </c>
      <c r="P3649">
        <v>17</v>
      </c>
      <c r="Q3649">
        <v>5963</v>
      </c>
    </row>
    <row r="3650" spans="1:17" x14ac:dyDescent="0.25">
      <c r="A3650" t="s">
        <v>375</v>
      </c>
      <c r="B3650" t="s">
        <v>361</v>
      </c>
      <c r="C3650" t="s">
        <v>11</v>
      </c>
      <c r="D3650" t="s">
        <v>20</v>
      </c>
      <c r="E3650" t="s">
        <v>135</v>
      </c>
      <c r="F3650" t="s">
        <v>4</v>
      </c>
      <c r="G3650">
        <v>0.11224000000000001</v>
      </c>
      <c r="H3650">
        <v>630423.97</v>
      </c>
      <c r="I3650">
        <v>3672375.09</v>
      </c>
      <c r="J3650">
        <v>-69.58</v>
      </c>
      <c r="K3650">
        <v>-69.58</v>
      </c>
      <c r="L3650">
        <v>0</v>
      </c>
      <c r="M3650" t="s">
        <v>376</v>
      </c>
      <c r="N3650" t="s">
        <v>28</v>
      </c>
      <c r="O3650">
        <v>10</v>
      </c>
      <c r="P3650">
        <v>17</v>
      </c>
      <c r="Q3650">
        <v>5963</v>
      </c>
    </row>
    <row r="3651" spans="1:17" x14ac:dyDescent="0.25">
      <c r="A3651" t="s">
        <v>375</v>
      </c>
      <c r="B3651" t="s">
        <v>361</v>
      </c>
      <c r="C3651" t="s">
        <v>11</v>
      </c>
      <c r="D3651" t="s">
        <v>20</v>
      </c>
      <c r="E3651" t="s">
        <v>136</v>
      </c>
      <c r="F3651" t="s">
        <v>4</v>
      </c>
      <c r="G3651">
        <v>0.10635</v>
      </c>
      <c r="H3651">
        <v>630423.97</v>
      </c>
      <c r="I3651">
        <v>3672375.09</v>
      </c>
      <c r="J3651">
        <v>-69.58</v>
      </c>
      <c r="K3651">
        <v>-69.58</v>
      </c>
      <c r="L3651">
        <v>0</v>
      </c>
      <c r="M3651" t="s">
        <v>376</v>
      </c>
      <c r="N3651" t="s">
        <v>28</v>
      </c>
      <c r="O3651">
        <v>10</v>
      </c>
      <c r="P3651">
        <v>17</v>
      </c>
      <c r="Q3651">
        <v>5963</v>
      </c>
    </row>
    <row r="3652" spans="1:17" x14ac:dyDescent="0.25">
      <c r="A3652" t="s">
        <v>375</v>
      </c>
      <c r="B3652" t="s">
        <v>361</v>
      </c>
      <c r="C3652" t="s">
        <v>11</v>
      </c>
      <c r="D3652" t="s">
        <v>20</v>
      </c>
      <c r="E3652" t="s">
        <v>137</v>
      </c>
      <c r="F3652" t="s">
        <v>4</v>
      </c>
      <c r="G3652">
        <v>0.10264</v>
      </c>
      <c r="H3652">
        <v>630423.97</v>
      </c>
      <c r="I3652">
        <v>3672375.09</v>
      </c>
      <c r="J3652">
        <v>-69.58</v>
      </c>
      <c r="K3652">
        <v>-69.58</v>
      </c>
      <c r="L3652">
        <v>0</v>
      </c>
      <c r="M3652" t="s">
        <v>376</v>
      </c>
      <c r="N3652" t="s">
        <v>28</v>
      </c>
      <c r="O3652">
        <v>10</v>
      </c>
      <c r="P3652">
        <v>17</v>
      </c>
      <c r="Q3652">
        <v>5963</v>
      </c>
    </row>
    <row r="3653" spans="1:17" x14ac:dyDescent="0.25">
      <c r="A3653" t="s">
        <v>375</v>
      </c>
      <c r="B3653" t="s">
        <v>361</v>
      </c>
      <c r="C3653" t="s">
        <v>11</v>
      </c>
      <c r="D3653" t="s">
        <v>20</v>
      </c>
      <c r="E3653" t="s">
        <v>138</v>
      </c>
      <c r="F3653" t="s">
        <v>4</v>
      </c>
      <c r="G3653">
        <v>0.14534</v>
      </c>
      <c r="H3653">
        <v>630448.19999999995</v>
      </c>
      <c r="I3653">
        <v>3672375.09</v>
      </c>
      <c r="J3653">
        <v>-69.53</v>
      </c>
      <c r="K3653">
        <v>-69.53</v>
      </c>
      <c r="L3653">
        <v>0</v>
      </c>
      <c r="M3653" t="s">
        <v>376</v>
      </c>
      <c r="N3653" t="s">
        <v>28</v>
      </c>
      <c r="O3653">
        <v>10</v>
      </c>
      <c r="P3653">
        <v>17</v>
      </c>
      <c r="Q3653">
        <v>5963</v>
      </c>
    </row>
    <row r="3654" spans="1:17" x14ac:dyDescent="0.25">
      <c r="A3654" t="s">
        <v>375</v>
      </c>
      <c r="B3654" t="s">
        <v>361</v>
      </c>
      <c r="C3654" t="s">
        <v>11</v>
      </c>
      <c r="D3654" t="s">
        <v>20</v>
      </c>
      <c r="E3654" t="s">
        <v>139</v>
      </c>
      <c r="F3654" t="s">
        <v>4</v>
      </c>
      <c r="G3654">
        <v>0.14845</v>
      </c>
      <c r="H3654">
        <v>630448.19999999995</v>
      </c>
      <c r="I3654">
        <v>3672375.09</v>
      </c>
      <c r="J3654">
        <v>-69.53</v>
      </c>
      <c r="K3654">
        <v>-69.53</v>
      </c>
      <c r="L3654">
        <v>0</v>
      </c>
      <c r="M3654" t="s">
        <v>376</v>
      </c>
      <c r="N3654" t="s">
        <v>28</v>
      </c>
      <c r="O3654">
        <v>10</v>
      </c>
      <c r="P3654">
        <v>17</v>
      </c>
      <c r="Q3654">
        <v>5963</v>
      </c>
    </row>
    <row r="3655" spans="1:17" x14ac:dyDescent="0.25">
      <c r="A3655" t="s">
        <v>375</v>
      </c>
      <c r="B3655" t="s">
        <v>361</v>
      </c>
      <c r="C3655" t="s">
        <v>11</v>
      </c>
      <c r="D3655" t="s">
        <v>20</v>
      </c>
      <c r="E3655" t="s">
        <v>140</v>
      </c>
      <c r="F3655" t="s">
        <v>4</v>
      </c>
      <c r="G3655">
        <v>0.14047000000000001</v>
      </c>
      <c r="H3655">
        <v>630423.97</v>
      </c>
      <c r="I3655">
        <v>3672375.09</v>
      </c>
      <c r="J3655">
        <v>-69.58</v>
      </c>
      <c r="K3655">
        <v>-69.58</v>
      </c>
      <c r="L3655">
        <v>0</v>
      </c>
      <c r="M3655" t="s">
        <v>376</v>
      </c>
      <c r="N3655" t="s">
        <v>28</v>
      </c>
      <c r="O3655">
        <v>10</v>
      </c>
      <c r="P3655">
        <v>17</v>
      </c>
      <c r="Q3655">
        <v>5963</v>
      </c>
    </row>
    <row r="3656" spans="1:17" x14ac:dyDescent="0.25">
      <c r="A3656" t="s">
        <v>375</v>
      </c>
      <c r="B3656" t="s">
        <v>362</v>
      </c>
      <c r="C3656" t="s">
        <v>11</v>
      </c>
      <c r="D3656" t="s">
        <v>12</v>
      </c>
      <c r="E3656" t="s">
        <v>3</v>
      </c>
      <c r="F3656" t="s">
        <v>4</v>
      </c>
      <c r="G3656">
        <v>5.3760000000000002E-2</v>
      </c>
      <c r="H3656">
        <v>630399.73</v>
      </c>
      <c r="I3656">
        <v>3672375.09</v>
      </c>
      <c r="J3656">
        <v>-69.62</v>
      </c>
      <c r="K3656">
        <v>-69.62</v>
      </c>
      <c r="L3656">
        <v>0</v>
      </c>
      <c r="M3656" t="s">
        <v>376</v>
      </c>
      <c r="N3656" t="s">
        <v>28</v>
      </c>
      <c r="O3656">
        <v>10</v>
      </c>
      <c r="P3656">
        <v>17</v>
      </c>
      <c r="Q3656">
        <v>5963</v>
      </c>
    </row>
    <row r="3657" spans="1:17" x14ac:dyDescent="0.25">
      <c r="A3657" t="s">
        <v>375</v>
      </c>
      <c r="B3657" t="s">
        <v>362</v>
      </c>
      <c r="C3657" t="s">
        <v>11</v>
      </c>
      <c r="D3657" t="s">
        <v>12</v>
      </c>
      <c r="E3657" t="s">
        <v>255</v>
      </c>
      <c r="F3657" t="s">
        <v>4</v>
      </c>
      <c r="G3657">
        <v>5.3760000000000002E-2</v>
      </c>
      <c r="H3657">
        <v>630399.73</v>
      </c>
      <c r="I3657">
        <v>3672375.09</v>
      </c>
      <c r="J3657">
        <v>-69.62</v>
      </c>
      <c r="K3657">
        <v>-69.62</v>
      </c>
      <c r="L3657">
        <v>0</v>
      </c>
      <c r="M3657" t="s">
        <v>376</v>
      </c>
      <c r="N3657" t="s">
        <v>28</v>
      </c>
      <c r="O3657">
        <v>10</v>
      </c>
      <c r="P3657">
        <v>17</v>
      </c>
      <c r="Q3657">
        <v>5963</v>
      </c>
    </row>
    <row r="3658" spans="1:17" x14ac:dyDescent="0.25">
      <c r="A3658" t="s">
        <v>375</v>
      </c>
      <c r="B3658" t="s">
        <v>362</v>
      </c>
      <c r="C3658" t="s">
        <v>11</v>
      </c>
      <c r="D3658" t="s">
        <v>12</v>
      </c>
      <c r="E3658" t="s">
        <v>7</v>
      </c>
      <c r="F3658" t="s">
        <v>4</v>
      </c>
      <c r="G3658">
        <v>5.3760000000000002E-2</v>
      </c>
      <c r="H3658">
        <v>630399.73</v>
      </c>
      <c r="I3658">
        <v>3672375.09</v>
      </c>
      <c r="J3658">
        <v>-69.62</v>
      </c>
      <c r="K3658">
        <v>-69.62</v>
      </c>
      <c r="L3658">
        <v>0</v>
      </c>
      <c r="M3658" t="s">
        <v>376</v>
      </c>
      <c r="N3658" t="s">
        <v>28</v>
      </c>
      <c r="O3658">
        <v>10</v>
      </c>
      <c r="P3658">
        <v>17</v>
      </c>
      <c r="Q3658">
        <v>5963</v>
      </c>
    </row>
    <row r="3659" spans="1:17" x14ac:dyDescent="0.25">
      <c r="A3659" t="s">
        <v>375</v>
      </c>
      <c r="B3659" t="s">
        <v>362</v>
      </c>
      <c r="C3659" t="s">
        <v>11</v>
      </c>
      <c r="D3659" t="s">
        <v>12</v>
      </c>
      <c r="E3659" t="s">
        <v>252</v>
      </c>
      <c r="F3659" t="s">
        <v>4</v>
      </c>
      <c r="G3659">
        <v>1.8280000000000001E-2</v>
      </c>
      <c r="H3659">
        <v>630423.97</v>
      </c>
      <c r="I3659">
        <v>3672375.09</v>
      </c>
      <c r="J3659">
        <v>-69.58</v>
      </c>
      <c r="K3659">
        <v>-69.58</v>
      </c>
      <c r="L3659">
        <v>0</v>
      </c>
      <c r="M3659" t="s">
        <v>376</v>
      </c>
      <c r="N3659" t="s">
        <v>28</v>
      </c>
      <c r="O3659">
        <v>10</v>
      </c>
      <c r="P3659">
        <v>17</v>
      </c>
      <c r="Q3659">
        <v>5963</v>
      </c>
    </row>
    <row r="3660" spans="1:17" x14ac:dyDescent="0.25">
      <c r="A3660" t="s">
        <v>375</v>
      </c>
      <c r="B3660" t="s">
        <v>362</v>
      </c>
      <c r="C3660" t="s">
        <v>11</v>
      </c>
      <c r="D3660" t="s">
        <v>12</v>
      </c>
      <c r="E3660" t="s">
        <v>253</v>
      </c>
      <c r="F3660" t="s">
        <v>4</v>
      </c>
      <c r="G3660">
        <v>1.272E-2</v>
      </c>
      <c r="H3660">
        <v>630399.73</v>
      </c>
      <c r="I3660">
        <v>3672375.09</v>
      </c>
      <c r="J3660">
        <v>-69.62</v>
      </c>
      <c r="K3660">
        <v>-69.62</v>
      </c>
      <c r="L3660">
        <v>0</v>
      </c>
      <c r="M3660" t="s">
        <v>376</v>
      </c>
      <c r="N3660" t="s">
        <v>28</v>
      </c>
      <c r="O3660">
        <v>10</v>
      </c>
      <c r="P3660">
        <v>17</v>
      </c>
      <c r="Q3660">
        <v>5963</v>
      </c>
    </row>
    <row r="3661" spans="1:17" x14ac:dyDescent="0.25">
      <c r="A3661" t="s">
        <v>375</v>
      </c>
      <c r="B3661" t="s">
        <v>362</v>
      </c>
      <c r="C3661" t="s">
        <v>11</v>
      </c>
      <c r="D3661" t="s">
        <v>12</v>
      </c>
      <c r="E3661" t="s">
        <v>254</v>
      </c>
      <c r="F3661" t="s">
        <v>4</v>
      </c>
      <c r="G3661">
        <v>1.4500000000000001E-2</v>
      </c>
      <c r="H3661">
        <v>630399.73</v>
      </c>
      <c r="I3661">
        <v>3672375.09</v>
      </c>
      <c r="J3661">
        <v>-69.62</v>
      </c>
      <c r="K3661">
        <v>-69.62</v>
      </c>
      <c r="L3661">
        <v>0</v>
      </c>
      <c r="M3661" t="s">
        <v>376</v>
      </c>
      <c r="N3661" t="s">
        <v>28</v>
      </c>
      <c r="O3661">
        <v>10</v>
      </c>
      <c r="P3661">
        <v>17</v>
      </c>
      <c r="Q3661">
        <v>5963</v>
      </c>
    </row>
    <row r="3662" spans="1:17" x14ac:dyDescent="0.25">
      <c r="A3662" t="s">
        <v>375</v>
      </c>
      <c r="B3662" t="s">
        <v>362</v>
      </c>
      <c r="C3662" t="s">
        <v>11</v>
      </c>
      <c r="D3662" t="s">
        <v>12</v>
      </c>
      <c r="E3662" t="s">
        <v>256</v>
      </c>
      <c r="F3662" t="s">
        <v>4</v>
      </c>
      <c r="G3662">
        <v>2.5260000000000001E-2</v>
      </c>
      <c r="H3662">
        <v>630714.82999999996</v>
      </c>
      <c r="I3662">
        <v>3672232.85</v>
      </c>
      <c r="J3662">
        <v>-68.91</v>
      </c>
      <c r="K3662">
        <v>-68.91</v>
      </c>
      <c r="L3662">
        <v>0</v>
      </c>
      <c r="M3662" t="s">
        <v>376</v>
      </c>
      <c r="N3662" t="s">
        <v>28</v>
      </c>
      <c r="O3662">
        <v>10</v>
      </c>
      <c r="P3662">
        <v>17</v>
      </c>
      <c r="Q3662">
        <v>5963</v>
      </c>
    </row>
    <row r="3663" spans="1:17" x14ac:dyDescent="0.25">
      <c r="A3663" t="s">
        <v>375</v>
      </c>
      <c r="B3663" t="s">
        <v>362</v>
      </c>
      <c r="C3663" t="s">
        <v>11</v>
      </c>
      <c r="D3663" t="s">
        <v>12</v>
      </c>
      <c r="E3663" t="s">
        <v>134</v>
      </c>
      <c r="F3663" t="s">
        <v>4</v>
      </c>
      <c r="G3663">
        <v>2.5260000000000001E-2</v>
      </c>
      <c r="H3663">
        <v>630714.82999999996</v>
      </c>
      <c r="I3663">
        <v>3672232.85</v>
      </c>
      <c r="J3663">
        <v>-68.91</v>
      </c>
      <c r="K3663">
        <v>-68.91</v>
      </c>
      <c r="L3663">
        <v>0</v>
      </c>
      <c r="M3663" t="s">
        <v>376</v>
      </c>
      <c r="N3663" t="s">
        <v>28</v>
      </c>
      <c r="O3663">
        <v>10</v>
      </c>
      <c r="P3663">
        <v>17</v>
      </c>
      <c r="Q3663">
        <v>5963</v>
      </c>
    </row>
    <row r="3664" spans="1:17" x14ac:dyDescent="0.25">
      <c r="A3664" t="s">
        <v>375</v>
      </c>
      <c r="B3664" t="s">
        <v>362</v>
      </c>
      <c r="C3664" t="s">
        <v>11</v>
      </c>
      <c r="D3664" t="s">
        <v>12</v>
      </c>
      <c r="E3664" t="s">
        <v>141</v>
      </c>
      <c r="F3664" t="s">
        <v>4</v>
      </c>
      <c r="G3664">
        <v>6.3499999999999997E-3</v>
      </c>
      <c r="H3664">
        <v>630423.97</v>
      </c>
      <c r="I3664">
        <v>3672375.09</v>
      </c>
      <c r="J3664">
        <v>-69.58</v>
      </c>
      <c r="K3664">
        <v>-69.58</v>
      </c>
      <c r="L3664">
        <v>0</v>
      </c>
      <c r="M3664" t="s">
        <v>376</v>
      </c>
      <c r="N3664" t="s">
        <v>28</v>
      </c>
      <c r="O3664">
        <v>10</v>
      </c>
      <c r="P3664">
        <v>17</v>
      </c>
      <c r="Q3664">
        <v>5963</v>
      </c>
    </row>
    <row r="3665" spans="1:17" x14ac:dyDescent="0.25">
      <c r="A3665" t="s">
        <v>375</v>
      </c>
      <c r="B3665" t="s">
        <v>362</v>
      </c>
      <c r="C3665" t="s">
        <v>11</v>
      </c>
      <c r="D3665" t="s">
        <v>12</v>
      </c>
      <c r="E3665" t="s">
        <v>142</v>
      </c>
      <c r="F3665" t="s">
        <v>4</v>
      </c>
      <c r="G3665">
        <v>6.1700000000000001E-3</v>
      </c>
      <c r="H3665">
        <v>630423.97</v>
      </c>
      <c r="I3665">
        <v>3672375.09</v>
      </c>
      <c r="J3665">
        <v>-69.58</v>
      </c>
      <c r="K3665">
        <v>-69.58</v>
      </c>
      <c r="L3665">
        <v>0</v>
      </c>
      <c r="M3665" t="s">
        <v>376</v>
      </c>
      <c r="N3665" t="s">
        <v>28</v>
      </c>
      <c r="O3665">
        <v>10</v>
      </c>
      <c r="P3665">
        <v>17</v>
      </c>
      <c r="Q3665">
        <v>5963</v>
      </c>
    </row>
    <row r="3666" spans="1:17" x14ac:dyDescent="0.25">
      <c r="A3666" t="s">
        <v>375</v>
      </c>
      <c r="B3666" t="s">
        <v>362</v>
      </c>
      <c r="C3666" t="s">
        <v>11</v>
      </c>
      <c r="D3666" t="s">
        <v>12</v>
      </c>
      <c r="E3666" t="s">
        <v>143</v>
      </c>
      <c r="F3666" t="s">
        <v>4</v>
      </c>
      <c r="G3666">
        <v>5.7600000000000004E-3</v>
      </c>
      <c r="H3666">
        <v>630423.97</v>
      </c>
      <c r="I3666">
        <v>3672375.09</v>
      </c>
      <c r="J3666">
        <v>-69.58</v>
      </c>
      <c r="K3666">
        <v>-69.58</v>
      </c>
      <c r="L3666">
        <v>0</v>
      </c>
      <c r="M3666" t="s">
        <v>376</v>
      </c>
      <c r="N3666" t="s">
        <v>28</v>
      </c>
      <c r="O3666">
        <v>10</v>
      </c>
      <c r="P3666">
        <v>17</v>
      </c>
      <c r="Q3666">
        <v>5963</v>
      </c>
    </row>
    <row r="3667" spans="1:17" x14ac:dyDescent="0.25">
      <c r="A3667" t="s">
        <v>375</v>
      </c>
      <c r="B3667" t="s">
        <v>362</v>
      </c>
      <c r="C3667" t="s">
        <v>11</v>
      </c>
      <c r="D3667" t="s">
        <v>12</v>
      </c>
      <c r="E3667" t="s">
        <v>135</v>
      </c>
      <c r="F3667" t="s">
        <v>4</v>
      </c>
      <c r="G3667">
        <v>4.3600000000000002E-3</v>
      </c>
      <c r="H3667">
        <v>630399.73</v>
      </c>
      <c r="I3667">
        <v>3672375.09</v>
      </c>
      <c r="J3667">
        <v>-69.62</v>
      </c>
      <c r="K3667">
        <v>-69.62</v>
      </c>
      <c r="L3667">
        <v>0</v>
      </c>
      <c r="M3667" t="s">
        <v>376</v>
      </c>
      <c r="N3667" t="s">
        <v>28</v>
      </c>
      <c r="O3667">
        <v>10</v>
      </c>
      <c r="P3667">
        <v>17</v>
      </c>
      <c r="Q3667">
        <v>5963</v>
      </c>
    </row>
    <row r="3668" spans="1:17" x14ac:dyDescent="0.25">
      <c r="A3668" t="s">
        <v>375</v>
      </c>
      <c r="B3668" t="s">
        <v>362</v>
      </c>
      <c r="C3668" t="s">
        <v>11</v>
      </c>
      <c r="D3668" t="s">
        <v>12</v>
      </c>
      <c r="E3668" t="s">
        <v>136</v>
      </c>
      <c r="F3668" t="s">
        <v>4</v>
      </c>
      <c r="G3668">
        <v>4.2300000000000003E-3</v>
      </c>
      <c r="H3668">
        <v>630399.73</v>
      </c>
      <c r="I3668">
        <v>3672375.09</v>
      </c>
      <c r="J3668">
        <v>-69.62</v>
      </c>
      <c r="K3668">
        <v>-69.62</v>
      </c>
      <c r="L3668">
        <v>0</v>
      </c>
      <c r="M3668" t="s">
        <v>376</v>
      </c>
      <c r="N3668" t="s">
        <v>28</v>
      </c>
      <c r="O3668">
        <v>10</v>
      </c>
      <c r="P3668">
        <v>17</v>
      </c>
      <c r="Q3668">
        <v>5963</v>
      </c>
    </row>
    <row r="3669" spans="1:17" x14ac:dyDescent="0.25">
      <c r="A3669" t="s">
        <v>375</v>
      </c>
      <c r="B3669" t="s">
        <v>362</v>
      </c>
      <c r="C3669" t="s">
        <v>11</v>
      </c>
      <c r="D3669" t="s">
        <v>12</v>
      </c>
      <c r="E3669" t="s">
        <v>137</v>
      </c>
      <c r="F3669" t="s">
        <v>4</v>
      </c>
      <c r="G3669">
        <v>4.1599999999999996E-3</v>
      </c>
      <c r="H3669">
        <v>630714.82999999996</v>
      </c>
      <c r="I3669">
        <v>3672303.97</v>
      </c>
      <c r="J3669">
        <v>-68.959999999999994</v>
      </c>
      <c r="K3669">
        <v>-68.959999999999994</v>
      </c>
      <c r="L3669">
        <v>0</v>
      </c>
      <c r="M3669" t="s">
        <v>376</v>
      </c>
      <c r="N3669" t="s">
        <v>28</v>
      </c>
      <c r="O3669">
        <v>10</v>
      </c>
      <c r="P3669">
        <v>17</v>
      </c>
      <c r="Q3669">
        <v>5963</v>
      </c>
    </row>
    <row r="3670" spans="1:17" x14ac:dyDescent="0.25">
      <c r="A3670" t="s">
        <v>375</v>
      </c>
      <c r="B3670" t="s">
        <v>362</v>
      </c>
      <c r="C3670" t="s">
        <v>11</v>
      </c>
      <c r="D3670" t="s">
        <v>12</v>
      </c>
      <c r="E3670" t="s">
        <v>138</v>
      </c>
      <c r="F3670" t="s">
        <v>4</v>
      </c>
      <c r="G3670">
        <v>4.4400000000000004E-3</v>
      </c>
      <c r="H3670">
        <v>630375.49</v>
      </c>
      <c r="I3670">
        <v>3672375.09</v>
      </c>
      <c r="J3670">
        <v>-69.680000000000007</v>
      </c>
      <c r="K3670">
        <v>-69.680000000000007</v>
      </c>
      <c r="L3670">
        <v>0</v>
      </c>
      <c r="M3670" t="s">
        <v>376</v>
      </c>
      <c r="N3670" t="s">
        <v>28</v>
      </c>
      <c r="O3670">
        <v>10</v>
      </c>
      <c r="P3670">
        <v>17</v>
      </c>
      <c r="Q3670">
        <v>5963</v>
      </c>
    </row>
    <row r="3671" spans="1:17" x14ac:dyDescent="0.25">
      <c r="A3671" t="s">
        <v>375</v>
      </c>
      <c r="B3671" t="s">
        <v>362</v>
      </c>
      <c r="C3671" t="s">
        <v>11</v>
      </c>
      <c r="D3671" t="s">
        <v>12</v>
      </c>
      <c r="E3671" t="s">
        <v>139</v>
      </c>
      <c r="F3671" t="s">
        <v>4</v>
      </c>
      <c r="G3671">
        <v>5.2199999999999998E-3</v>
      </c>
      <c r="H3671">
        <v>630399.73</v>
      </c>
      <c r="I3671">
        <v>3672375.09</v>
      </c>
      <c r="J3671">
        <v>-69.62</v>
      </c>
      <c r="K3671">
        <v>-69.62</v>
      </c>
      <c r="L3671">
        <v>0</v>
      </c>
      <c r="M3671" t="s">
        <v>376</v>
      </c>
      <c r="N3671" t="s">
        <v>28</v>
      </c>
      <c r="O3671">
        <v>10</v>
      </c>
      <c r="P3671">
        <v>17</v>
      </c>
      <c r="Q3671">
        <v>5963</v>
      </c>
    </row>
    <row r="3672" spans="1:17" x14ac:dyDescent="0.25">
      <c r="A3672" t="s">
        <v>375</v>
      </c>
      <c r="B3672" t="s">
        <v>362</v>
      </c>
      <c r="C3672" t="s">
        <v>11</v>
      </c>
      <c r="D3672" t="s">
        <v>12</v>
      </c>
      <c r="E3672" t="s">
        <v>140</v>
      </c>
      <c r="F3672" t="s">
        <v>4</v>
      </c>
      <c r="G3672">
        <v>4.9899999999999996E-3</v>
      </c>
      <c r="H3672">
        <v>630399.73</v>
      </c>
      <c r="I3672">
        <v>3672375.09</v>
      </c>
      <c r="J3672">
        <v>-69.62</v>
      </c>
      <c r="K3672">
        <v>-69.62</v>
      </c>
      <c r="L3672">
        <v>0</v>
      </c>
      <c r="M3672" t="s">
        <v>376</v>
      </c>
      <c r="N3672" t="s">
        <v>28</v>
      </c>
      <c r="O3672">
        <v>10</v>
      </c>
      <c r="P3672">
        <v>17</v>
      </c>
      <c r="Q3672">
        <v>5963</v>
      </c>
    </row>
    <row r="3673" spans="1:17" x14ac:dyDescent="0.25">
      <c r="A3673" t="s">
        <v>375</v>
      </c>
      <c r="B3673" t="s">
        <v>363</v>
      </c>
      <c r="C3673" t="s">
        <v>11</v>
      </c>
      <c r="D3673" t="s">
        <v>18</v>
      </c>
      <c r="E3673" t="s">
        <v>3</v>
      </c>
      <c r="F3673" t="s">
        <v>4</v>
      </c>
      <c r="G3673">
        <v>141.03082000000001</v>
      </c>
      <c r="H3673">
        <v>630448.19999999995</v>
      </c>
      <c r="I3673">
        <v>3672375.09</v>
      </c>
      <c r="J3673">
        <v>-69.53</v>
      </c>
      <c r="K3673">
        <v>-69.53</v>
      </c>
      <c r="L3673">
        <v>0</v>
      </c>
      <c r="M3673" t="s">
        <v>376</v>
      </c>
      <c r="N3673" t="s">
        <v>28</v>
      </c>
      <c r="O3673">
        <v>10</v>
      </c>
      <c r="P3673">
        <v>17</v>
      </c>
      <c r="Q3673">
        <v>5963</v>
      </c>
    </row>
    <row r="3674" spans="1:17" x14ac:dyDescent="0.25">
      <c r="A3674" t="s">
        <v>375</v>
      </c>
      <c r="B3674" t="s">
        <v>363</v>
      </c>
      <c r="C3674" t="s">
        <v>11</v>
      </c>
      <c r="D3674" t="s">
        <v>18</v>
      </c>
      <c r="E3674" t="s">
        <v>255</v>
      </c>
      <c r="F3674" t="s">
        <v>4</v>
      </c>
      <c r="G3674">
        <v>141.03082000000001</v>
      </c>
      <c r="H3674">
        <v>630448.19999999995</v>
      </c>
      <c r="I3674">
        <v>3672375.09</v>
      </c>
      <c r="J3674">
        <v>-69.53</v>
      </c>
      <c r="K3674">
        <v>-69.53</v>
      </c>
      <c r="L3674">
        <v>0</v>
      </c>
      <c r="M3674" t="s">
        <v>376</v>
      </c>
      <c r="N3674" t="s">
        <v>28</v>
      </c>
      <c r="O3674">
        <v>10</v>
      </c>
      <c r="P3674">
        <v>17</v>
      </c>
      <c r="Q3674">
        <v>5963</v>
      </c>
    </row>
    <row r="3675" spans="1:17" x14ac:dyDescent="0.25">
      <c r="A3675" t="s">
        <v>375</v>
      </c>
      <c r="B3675" t="s">
        <v>363</v>
      </c>
      <c r="C3675" t="s">
        <v>11</v>
      </c>
      <c r="D3675" t="s">
        <v>18</v>
      </c>
      <c r="E3675" t="s">
        <v>7</v>
      </c>
      <c r="F3675" t="s">
        <v>4</v>
      </c>
      <c r="G3675">
        <v>141.03082000000001</v>
      </c>
      <c r="H3675">
        <v>630448.19999999995</v>
      </c>
      <c r="I3675">
        <v>3672375.09</v>
      </c>
      <c r="J3675">
        <v>-69.53</v>
      </c>
      <c r="K3675">
        <v>-69.53</v>
      </c>
      <c r="L3675">
        <v>0</v>
      </c>
      <c r="M3675" t="s">
        <v>376</v>
      </c>
      <c r="N3675" t="s">
        <v>28</v>
      </c>
      <c r="O3675">
        <v>10</v>
      </c>
      <c r="P3675">
        <v>17</v>
      </c>
      <c r="Q3675">
        <v>5963</v>
      </c>
    </row>
    <row r="3676" spans="1:17" x14ac:dyDescent="0.25">
      <c r="A3676" t="s">
        <v>375</v>
      </c>
      <c r="B3676" t="s">
        <v>363</v>
      </c>
      <c r="C3676" t="s">
        <v>11</v>
      </c>
      <c r="D3676" t="s">
        <v>18</v>
      </c>
      <c r="E3676" t="s">
        <v>252</v>
      </c>
      <c r="F3676" t="s">
        <v>4</v>
      </c>
      <c r="G3676">
        <v>88.253060000000005</v>
      </c>
      <c r="H3676">
        <v>630569.4</v>
      </c>
      <c r="I3676">
        <v>3672375.09</v>
      </c>
      <c r="J3676">
        <v>-69.3</v>
      </c>
      <c r="K3676">
        <v>-69.3</v>
      </c>
      <c r="L3676">
        <v>0</v>
      </c>
      <c r="M3676" t="s">
        <v>376</v>
      </c>
      <c r="N3676" t="s">
        <v>28</v>
      </c>
      <c r="O3676">
        <v>10</v>
      </c>
      <c r="P3676">
        <v>17</v>
      </c>
      <c r="Q3676">
        <v>5963</v>
      </c>
    </row>
    <row r="3677" spans="1:17" x14ac:dyDescent="0.25">
      <c r="A3677" t="s">
        <v>375</v>
      </c>
      <c r="B3677" t="s">
        <v>363</v>
      </c>
      <c r="C3677" t="s">
        <v>11</v>
      </c>
      <c r="D3677" t="s">
        <v>18</v>
      </c>
      <c r="E3677" t="s">
        <v>253</v>
      </c>
      <c r="F3677" t="s">
        <v>4</v>
      </c>
      <c r="G3677">
        <v>49.561210000000003</v>
      </c>
      <c r="H3677">
        <v>630555.26</v>
      </c>
      <c r="I3677">
        <v>3672380.53</v>
      </c>
      <c r="J3677">
        <v>-69.34</v>
      </c>
      <c r="K3677">
        <v>-69.34</v>
      </c>
      <c r="L3677">
        <v>0</v>
      </c>
      <c r="M3677" t="s">
        <v>376</v>
      </c>
      <c r="N3677" t="s">
        <v>28</v>
      </c>
      <c r="O3677">
        <v>10</v>
      </c>
      <c r="P3677">
        <v>17</v>
      </c>
      <c r="Q3677">
        <v>5963</v>
      </c>
    </row>
    <row r="3678" spans="1:17" x14ac:dyDescent="0.25">
      <c r="A3678" t="s">
        <v>375</v>
      </c>
      <c r="B3678" t="s">
        <v>363</v>
      </c>
      <c r="C3678" t="s">
        <v>11</v>
      </c>
      <c r="D3678" t="s">
        <v>18</v>
      </c>
      <c r="E3678" t="s">
        <v>254</v>
      </c>
      <c r="F3678" t="s">
        <v>4</v>
      </c>
      <c r="G3678">
        <v>54.37182</v>
      </c>
      <c r="H3678">
        <v>630423.97</v>
      </c>
      <c r="I3678">
        <v>3672375.09</v>
      </c>
      <c r="J3678">
        <v>-69.58</v>
      </c>
      <c r="K3678">
        <v>-69.58</v>
      </c>
      <c r="L3678">
        <v>0</v>
      </c>
      <c r="M3678" t="s">
        <v>376</v>
      </c>
      <c r="N3678" t="s">
        <v>28</v>
      </c>
      <c r="O3678">
        <v>10</v>
      </c>
      <c r="P3678">
        <v>17</v>
      </c>
      <c r="Q3678">
        <v>5963</v>
      </c>
    </row>
    <row r="3679" spans="1:17" x14ac:dyDescent="0.25">
      <c r="A3679" t="s">
        <v>375</v>
      </c>
      <c r="B3679" t="s">
        <v>363</v>
      </c>
      <c r="C3679" t="s">
        <v>11</v>
      </c>
      <c r="D3679" t="s">
        <v>18</v>
      </c>
      <c r="E3679" t="s">
        <v>256</v>
      </c>
      <c r="F3679" t="s">
        <v>4</v>
      </c>
      <c r="G3679">
        <v>55.037350000000004</v>
      </c>
      <c r="H3679">
        <v>630714.82999999996</v>
      </c>
      <c r="I3679">
        <v>3672209.14</v>
      </c>
      <c r="J3679">
        <v>-68.89</v>
      </c>
      <c r="K3679">
        <v>-68.89</v>
      </c>
      <c r="L3679">
        <v>0</v>
      </c>
      <c r="M3679" t="s">
        <v>376</v>
      </c>
      <c r="N3679" t="s">
        <v>28</v>
      </c>
      <c r="O3679">
        <v>10</v>
      </c>
      <c r="P3679">
        <v>17</v>
      </c>
      <c r="Q3679">
        <v>5963</v>
      </c>
    </row>
    <row r="3680" spans="1:17" x14ac:dyDescent="0.25">
      <c r="A3680" t="s">
        <v>375</v>
      </c>
      <c r="B3680" t="s">
        <v>363</v>
      </c>
      <c r="C3680" t="s">
        <v>11</v>
      </c>
      <c r="D3680" t="s">
        <v>18</v>
      </c>
      <c r="E3680" t="s">
        <v>134</v>
      </c>
      <c r="F3680" t="s">
        <v>4</v>
      </c>
      <c r="G3680">
        <v>55.037350000000004</v>
      </c>
      <c r="H3680">
        <v>630714.82999999996</v>
      </c>
      <c r="I3680">
        <v>3672209.14</v>
      </c>
      <c r="J3680">
        <v>-68.89</v>
      </c>
      <c r="K3680">
        <v>-68.89</v>
      </c>
      <c r="L3680">
        <v>0</v>
      </c>
      <c r="M3680" t="s">
        <v>376</v>
      </c>
      <c r="N3680" t="s">
        <v>28</v>
      </c>
      <c r="O3680">
        <v>10</v>
      </c>
      <c r="P3680">
        <v>17</v>
      </c>
      <c r="Q3680">
        <v>5963</v>
      </c>
    </row>
    <row r="3681" spans="1:17" x14ac:dyDescent="0.25">
      <c r="A3681" t="s">
        <v>375</v>
      </c>
      <c r="B3681" t="s">
        <v>363</v>
      </c>
      <c r="C3681" t="s">
        <v>11</v>
      </c>
      <c r="D3681" t="s">
        <v>18</v>
      </c>
      <c r="E3681" t="s">
        <v>141</v>
      </c>
      <c r="F3681" t="s">
        <v>4</v>
      </c>
      <c r="G3681">
        <v>29.314820000000001</v>
      </c>
      <c r="H3681">
        <v>630569.4</v>
      </c>
      <c r="I3681">
        <v>3672375.09</v>
      </c>
      <c r="J3681">
        <v>-69.3</v>
      </c>
      <c r="K3681">
        <v>-69.3</v>
      </c>
      <c r="L3681">
        <v>0</v>
      </c>
      <c r="M3681" t="s">
        <v>376</v>
      </c>
      <c r="N3681" t="s">
        <v>28</v>
      </c>
      <c r="O3681">
        <v>10</v>
      </c>
      <c r="P3681">
        <v>17</v>
      </c>
      <c r="Q3681">
        <v>5963</v>
      </c>
    </row>
    <row r="3682" spans="1:17" x14ac:dyDescent="0.25">
      <c r="A3682" t="s">
        <v>375</v>
      </c>
      <c r="B3682" t="s">
        <v>363</v>
      </c>
      <c r="C3682" t="s">
        <v>11</v>
      </c>
      <c r="D3682" t="s">
        <v>18</v>
      </c>
      <c r="E3682" t="s">
        <v>142</v>
      </c>
      <c r="F3682" t="s">
        <v>4</v>
      </c>
      <c r="G3682">
        <v>29.702449999999999</v>
      </c>
      <c r="H3682">
        <v>630569.4</v>
      </c>
      <c r="I3682">
        <v>3672375.09</v>
      </c>
      <c r="J3682">
        <v>-69.3</v>
      </c>
      <c r="K3682">
        <v>-69.3</v>
      </c>
      <c r="L3682">
        <v>0</v>
      </c>
      <c r="M3682" t="s">
        <v>376</v>
      </c>
      <c r="N3682" t="s">
        <v>28</v>
      </c>
      <c r="O3682">
        <v>10</v>
      </c>
      <c r="P3682">
        <v>17</v>
      </c>
      <c r="Q3682">
        <v>5963</v>
      </c>
    </row>
    <row r="3683" spans="1:17" x14ac:dyDescent="0.25">
      <c r="A3683" t="s">
        <v>375</v>
      </c>
      <c r="B3683" t="s">
        <v>363</v>
      </c>
      <c r="C3683" t="s">
        <v>11</v>
      </c>
      <c r="D3683" t="s">
        <v>18</v>
      </c>
      <c r="E3683" t="s">
        <v>143</v>
      </c>
      <c r="F3683" t="s">
        <v>4</v>
      </c>
      <c r="G3683">
        <v>29.235779999999998</v>
      </c>
      <c r="H3683">
        <v>630569.4</v>
      </c>
      <c r="I3683">
        <v>3672375.09</v>
      </c>
      <c r="J3683">
        <v>-69.3</v>
      </c>
      <c r="K3683">
        <v>-69.3</v>
      </c>
      <c r="L3683">
        <v>0</v>
      </c>
      <c r="M3683" t="s">
        <v>376</v>
      </c>
      <c r="N3683" t="s">
        <v>28</v>
      </c>
      <c r="O3683">
        <v>10</v>
      </c>
      <c r="P3683">
        <v>17</v>
      </c>
      <c r="Q3683">
        <v>5963</v>
      </c>
    </row>
    <row r="3684" spans="1:17" x14ac:dyDescent="0.25">
      <c r="A3684" t="s">
        <v>375</v>
      </c>
      <c r="B3684" t="s">
        <v>363</v>
      </c>
      <c r="C3684" t="s">
        <v>11</v>
      </c>
      <c r="D3684" t="s">
        <v>18</v>
      </c>
      <c r="E3684" t="s">
        <v>135</v>
      </c>
      <c r="F3684" t="s">
        <v>4</v>
      </c>
      <c r="G3684">
        <v>19.866520000000001</v>
      </c>
      <c r="H3684">
        <v>630555.26</v>
      </c>
      <c r="I3684">
        <v>3672380.53</v>
      </c>
      <c r="J3684">
        <v>-69.34</v>
      </c>
      <c r="K3684">
        <v>-69.34</v>
      </c>
      <c r="L3684">
        <v>0</v>
      </c>
      <c r="M3684" t="s">
        <v>376</v>
      </c>
      <c r="N3684" t="s">
        <v>28</v>
      </c>
      <c r="O3684">
        <v>10</v>
      </c>
      <c r="P3684">
        <v>17</v>
      </c>
      <c r="Q3684">
        <v>5963</v>
      </c>
    </row>
    <row r="3685" spans="1:17" x14ac:dyDescent="0.25">
      <c r="A3685" t="s">
        <v>375</v>
      </c>
      <c r="B3685" t="s">
        <v>363</v>
      </c>
      <c r="C3685" t="s">
        <v>11</v>
      </c>
      <c r="D3685" t="s">
        <v>18</v>
      </c>
      <c r="E3685" t="s">
        <v>136</v>
      </c>
      <c r="F3685" t="s">
        <v>4</v>
      </c>
      <c r="G3685">
        <v>17.094660000000001</v>
      </c>
      <c r="H3685">
        <v>630593.64</v>
      </c>
      <c r="I3685">
        <v>3672375.09</v>
      </c>
      <c r="J3685">
        <v>-69.260000000000005</v>
      </c>
      <c r="K3685">
        <v>-69.260000000000005</v>
      </c>
      <c r="L3685">
        <v>0</v>
      </c>
      <c r="M3685" t="s">
        <v>376</v>
      </c>
      <c r="N3685" t="s">
        <v>28</v>
      </c>
      <c r="O3685">
        <v>10</v>
      </c>
      <c r="P3685">
        <v>17</v>
      </c>
      <c r="Q3685">
        <v>5963</v>
      </c>
    </row>
    <row r="3686" spans="1:17" x14ac:dyDescent="0.25">
      <c r="A3686" t="s">
        <v>375</v>
      </c>
      <c r="B3686" t="s">
        <v>363</v>
      </c>
      <c r="C3686" t="s">
        <v>11</v>
      </c>
      <c r="D3686" t="s">
        <v>18</v>
      </c>
      <c r="E3686" t="s">
        <v>137</v>
      </c>
      <c r="F3686" t="s">
        <v>4</v>
      </c>
      <c r="G3686">
        <v>15.52463</v>
      </c>
      <c r="H3686">
        <v>630399.73</v>
      </c>
      <c r="I3686">
        <v>3671995.77</v>
      </c>
      <c r="J3686">
        <v>-69.36</v>
      </c>
      <c r="K3686">
        <v>-69.36</v>
      </c>
      <c r="L3686">
        <v>0</v>
      </c>
      <c r="M3686" t="s">
        <v>376</v>
      </c>
      <c r="N3686" t="s">
        <v>28</v>
      </c>
      <c r="O3686">
        <v>10</v>
      </c>
      <c r="P3686">
        <v>17</v>
      </c>
      <c r="Q3686">
        <v>5963</v>
      </c>
    </row>
    <row r="3687" spans="1:17" x14ac:dyDescent="0.25">
      <c r="A3687" t="s">
        <v>375</v>
      </c>
      <c r="B3687" t="s">
        <v>363</v>
      </c>
      <c r="C3687" t="s">
        <v>11</v>
      </c>
      <c r="D3687" t="s">
        <v>18</v>
      </c>
      <c r="E3687" t="s">
        <v>138</v>
      </c>
      <c r="F3687" t="s">
        <v>4</v>
      </c>
      <c r="G3687">
        <v>18.853439999999999</v>
      </c>
      <c r="H3687">
        <v>630472.43999999994</v>
      </c>
      <c r="I3687">
        <v>3672375.09</v>
      </c>
      <c r="J3687">
        <v>-69.489999999999995</v>
      </c>
      <c r="K3687">
        <v>-69.489999999999995</v>
      </c>
      <c r="L3687">
        <v>0</v>
      </c>
      <c r="M3687" t="s">
        <v>376</v>
      </c>
      <c r="N3687" t="s">
        <v>28</v>
      </c>
      <c r="O3687">
        <v>10</v>
      </c>
      <c r="P3687">
        <v>17</v>
      </c>
      <c r="Q3687">
        <v>5963</v>
      </c>
    </row>
    <row r="3688" spans="1:17" x14ac:dyDescent="0.25">
      <c r="A3688" t="s">
        <v>375</v>
      </c>
      <c r="B3688" t="s">
        <v>363</v>
      </c>
      <c r="C3688" t="s">
        <v>11</v>
      </c>
      <c r="D3688" t="s">
        <v>18</v>
      </c>
      <c r="E3688" t="s">
        <v>139</v>
      </c>
      <c r="F3688" t="s">
        <v>4</v>
      </c>
      <c r="G3688">
        <v>19.367149999999999</v>
      </c>
      <c r="H3688">
        <v>630399.73</v>
      </c>
      <c r="I3688">
        <v>3672375.09</v>
      </c>
      <c r="J3688">
        <v>-69.62</v>
      </c>
      <c r="K3688">
        <v>-69.62</v>
      </c>
      <c r="L3688">
        <v>0</v>
      </c>
      <c r="M3688" t="s">
        <v>376</v>
      </c>
      <c r="N3688" t="s">
        <v>28</v>
      </c>
      <c r="O3688">
        <v>10</v>
      </c>
      <c r="P3688">
        <v>17</v>
      </c>
      <c r="Q3688">
        <v>5963</v>
      </c>
    </row>
    <row r="3689" spans="1:17" x14ac:dyDescent="0.25">
      <c r="A3689" t="s">
        <v>375</v>
      </c>
      <c r="B3689" t="s">
        <v>363</v>
      </c>
      <c r="C3689" t="s">
        <v>11</v>
      </c>
      <c r="D3689" t="s">
        <v>18</v>
      </c>
      <c r="E3689" t="s">
        <v>140</v>
      </c>
      <c r="F3689" t="s">
        <v>4</v>
      </c>
      <c r="G3689">
        <v>19.02056</v>
      </c>
      <c r="H3689">
        <v>630555.26</v>
      </c>
      <c r="I3689">
        <v>3672380.53</v>
      </c>
      <c r="J3689">
        <v>-69.34</v>
      </c>
      <c r="K3689">
        <v>-69.34</v>
      </c>
      <c r="L3689">
        <v>0</v>
      </c>
      <c r="M3689" t="s">
        <v>376</v>
      </c>
      <c r="N3689" t="s">
        <v>28</v>
      </c>
      <c r="O3689">
        <v>10</v>
      </c>
      <c r="P3689">
        <v>17</v>
      </c>
      <c r="Q3689">
        <v>5963</v>
      </c>
    </row>
    <row r="3690" spans="1:17" x14ac:dyDescent="0.25">
      <c r="A3690" t="s">
        <v>375</v>
      </c>
      <c r="B3690" t="s">
        <v>363</v>
      </c>
      <c r="C3690" t="s">
        <v>11</v>
      </c>
      <c r="D3690" t="s">
        <v>234</v>
      </c>
      <c r="E3690" t="s">
        <v>3</v>
      </c>
      <c r="F3690" t="s">
        <v>4</v>
      </c>
      <c r="G3690">
        <v>140.93222</v>
      </c>
      <c r="H3690">
        <v>630448.19999999995</v>
      </c>
      <c r="I3690">
        <v>3672375.09</v>
      </c>
      <c r="J3690">
        <v>-69.53</v>
      </c>
      <c r="K3690">
        <v>-69.53</v>
      </c>
      <c r="L3690">
        <v>0</v>
      </c>
      <c r="M3690" t="s">
        <v>376</v>
      </c>
      <c r="N3690" t="s">
        <v>28</v>
      </c>
      <c r="O3690">
        <v>10</v>
      </c>
      <c r="P3690">
        <v>17</v>
      </c>
      <c r="Q3690">
        <v>5963</v>
      </c>
    </row>
    <row r="3691" spans="1:17" x14ac:dyDescent="0.25">
      <c r="A3691" t="s">
        <v>375</v>
      </c>
      <c r="B3691" t="s">
        <v>363</v>
      </c>
      <c r="C3691" t="s">
        <v>11</v>
      </c>
      <c r="D3691" t="s">
        <v>234</v>
      </c>
      <c r="E3691" t="s">
        <v>255</v>
      </c>
      <c r="F3691" t="s">
        <v>4</v>
      </c>
      <c r="G3691">
        <v>140.93222</v>
      </c>
      <c r="H3691">
        <v>630448.19999999995</v>
      </c>
      <c r="I3691">
        <v>3672375.09</v>
      </c>
      <c r="J3691">
        <v>-69.53</v>
      </c>
      <c r="K3691">
        <v>-69.53</v>
      </c>
      <c r="L3691">
        <v>0</v>
      </c>
      <c r="M3691" t="s">
        <v>376</v>
      </c>
      <c r="N3691" t="s">
        <v>28</v>
      </c>
      <c r="O3691">
        <v>10</v>
      </c>
      <c r="P3691">
        <v>17</v>
      </c>
      <c r="Q3691">
        <v>5963</v>
      </c>
    </row>
    <row r="3692" spans="1:17" x14ac:dyDescent="0.25">
      <c r="A3692" t="s">
        <v>375</v>
      </c>
      <c r="B3692" t="s">
        <v>363</v>
      </c>
      <c r="C3692" t="s">
        <v>11</v>
      </c>
      <c r="D3692" t="s">
        <v>234</v>
      </c>
      <c r="E3692" t="s">
        <v>7</v>
      </c>
      <c r="F3692" t="s">
        <v>4</v>
      </c>
      <c r="G3692">
        <v>140.93222</v>
      </c>
      <c r="H3692">
        <v>630448.19999999995</v>
      </c>
      <c r="I3692">
        <v>3672375.09</v>
      </c>
      <c r="J3692">
        <v>-69.53</v>
      </c>
      <c r="K3692">
        <v>-69.53</v>
      </c>
      <c r="L3692">
        <v>0</v>
      </c>
      <c r="M3692" t="s">
        <v>376</v>
      </c>
      <c r="N3692" t="s">
        <v>28</v>
      </c>
      <c r="O3692">
        <v>10</v>
      </c>
      <c r="P3692">
        <v>17</v>
      </c>
      <c r="Q3692">
        <v>5963</v>
      </c>
    </row>
    <row r="3693" spans="1:17" x14ac:dyDescent="0.25">
      <c r="A3693" t="s">
        <v>375</v>
      </c>
      <c r="B3693" t="s">
        <v>363</v>
      </c>
      <c r="C3693" t="s">
        <v>11</v>
      </c>
      <c r="D3693" t="s">
        <v>234</v>
      </c>
      <c r="E3693" t="s">
        <v>252</v>
      </c>
      <c r="F3693" t="s">
        <v>4</v>
      </c>
      <c r="G3693">
        <v>87.753429999999994</v>
      </c>
      <c r="H3693">
        <v>630569.4</v>
      </c>
      <c r="I3693">
        <v>3672375.09</v>
      </c>
      <c r="J3693">
        <v>-69.3</v>
      </c>
      <c r="K3693">
        <v>-69.3</v>
      </c>
      <c r="L3693">
        <v>0</v>
      </c>
      <c r="M3693" t="s">
        <v>376</v>
      </c>
      <c r="N3693" t="s">
        <v>28</v>
      </c>
      <c r="O3693">
        <v>10</v>
      </c>
      <c r="P3693">
        <v>17</v>
      </c>
      <c r="Q3693">
        <v>5963</v>
      </c>
    </row>
    <row r="3694" spans="1:17" x14ac:dyDescent="0.25">
      <c r="A3694" t="s">
        <v>375</v>
      </c>
      <c r="B3694" t="s">
        <v>363</v>
      </c>
      <c r="C3694" t="s">
        <v>11</v>
      </c>
      <c r="D3694" t="s">
        <v>234</v>
      </c>
      <c r="E3694" t="s">
        <v>253</v>
      </c>
      <c r="F3694" t="s">
        <v>4</v>
      </c>
      <c r="G3694">
        <v>46.090530000000001</v>
      </c>
      <c r="H3694">
        <v>630569.4</v>
      </c>
      <c r="I3694">
        <v>3672375.09</v>
      </c>
      <c r="J3694">
        <v>-69.3</v>
      </c>
      <c r="K3694">
        <v>-69.3</v>
      </c>
      <c r="L3694">
        <v>0</v>
      </c>
      <c r="M3694" t="s">
        <v>376</v>
      </c>
      <c r="N3694" t="s">
        <v>28</v>
      </c>
      <c r="O3694">
        <v>10</v>
      </c>
      <c r="P3694">
        <v>17</v>
      </c>
      <c r="Q3694">
        <v>5963</v>
      </c>
    </row>
    <row r="3695" spans="1:17" x14ac:dyDescent="0.25">
      <c r="A3695" t="s">
        <v>375</v>
      </c>
      <c r="B3695" t="s">
        <v>363</v>
      </c>
      <c r="C3695" t="s">
        <v>11</v>
      </c>
      <c r="D3695" t="s">
        <v>234</v>
      </c>
      <c r="E3695" t="s">
        <v>254</v>
      </c>
      <c r="F3695" t="s">
        <v>4</v>
      </c>
      <c r="G3695">
        <v>54.202939999999998</v>
      </c>
      <c r="H3695">
        <v>630423.97</v>
      </c>
      <c r="I3695">
        <v>3672375.09</v>
      </c>
      <c r="J3695">
        <v>-69.58</v>
      </c>
      <c r="K3695">
        <v>-69.58</v>
      </c>
      <c r="L3695">
        <v>0</v>
      </c>
      <c r="M3695" t="s">
        <v>376</v>
      </c>
      <c r="N3695" t="s">
        <v>28</v>
      </c>
      <c r="O3695">
        <v>10</v>
      </c>
      <c r="P3695">
        <v>17</v>
      </c>
      <c r="Q3695">
        <v>5963</v>
      </c>
    </row>
    <row r="3696" spans="1:17" x14ac:dyDescent="0.25">
      <c r="A3696" t="s">
        <v>375</v>
      </c>
      <c r="B3696" t="s">
        <v>363</v>
      </c>
      <c r="C3696" t="s">
        <v>11</v>
      </c>
      <c r="D3696" t="s">
        <v>234</v>
      </c>
      <c r="E3696" t="s">
        <v>256</v>
      </c>
      <c r="F3696" t="s">
        <v>4</v>
      </c>
      <c r="G3696">
        <v>55.031700000000001</v>
      </c>
      <c r="H3696">
        <v>630714.82999999996</v>
      </c>
      <c r="I3696">
        <v>3672209.14</v>
      </c>
      <c r="J3696">
        <v>-68.89</v>
      </c>
      <c r="K3696">
        <v>-68.89</v>
      </c>
      <c r="L3696">
        <v>0</v>
      </c>
      <c r="M3696" t="s">
        <v>376</v>
      </c>
      <c r="N3696" t="s">
        <v>28</v>
      </c>
      <c r="O3696">
        <v>10</v>
      </c>
      <c r="P3696">
        <v>17</v>
      </c>
      <c r="Q3696">
        <v>5963</v>
      </c>
    </row>
    <row r="3697" spans="1:17" x14ac:dyDescent="0.25">
      <c r="A3697" t="s">
        <v>375</v>
      </c>
      <c r="B3697" t="s">
        <v>363</v>
      </c>
      <c r="C3697" t="s">
        <v>11</v>
      </c>
      <c r="D3697" t="s">
        <v>234</v>
      </c>
      <c r="E3697" t="s">
        <v>134</v>
      </c>
      <c r="F3697" t="s">
        <v>4</v>
      </c>
      <c r="G3697">
        <v>55.031700000000001</v>
      </c>
      <c r="H3697">
        <v>630714.82999999996</v>
      </c>
      <c r="I3697">
        <v>3672209.14</v>
      </c>
      <c r="J3697">
        <v>-68.89</v>
      </c>
      <c r="K3697">
        <v>-68.89</v>
      </c>
      <c r="L3697">
        <v>0</v>
      </c>
      <c r="M3697" t="s">
        <v>376</v>
      </c>
      <c r="N3697" t="s">
        <v>28</v>
      </c>
      <c r="O3697">
        <v>10</v>
      </c>
      <c r="P3697">
        <v>17</v>
      </c>
      <c r="Q3697">
        <v>5963</v>
      </c>
    </row>
    <row r="3698" spans="1:17" x14ac:dyDescent="0.25">
      <c r="A3698" t="s">
        <v>375</v>
      </c>
      <c r="B3698" t="s">
        <v>363</v>
      </c>
      <c r="C3698" t="s">
        <v>11</v>
      </c>
      <c r="D3698" t="s">
        <v>234</v>
      </c>
      <c r="E3698" t="s">
        <v>141</v>
      </c>
      <c r="F3698" t="s">
        <v>4</v>
      </c>
      <c r="G3698">
        <v>29.25806</v>
      </c>
      <c r="H3698">
        <v>630569.4</v>
      </c>
      <c r="I3698">
        <v>3672375.09</v>
      </c>
      <c r="J3698">
        <v>-69.3</v>
      </c>
      <c r="K3698">
        <v>-69.3</v>
      </c>
      <c r="L3698">
        <v>0</v>
      </c>
      <c r="M3698" t="s">
        <v>376</v>
      </c>
      <c r="N3698" t="s">
        <v>28</v>
      </c>
      <c r="O3698">
        <v>10</v>
      </c>
      <c r="P3698">
        <v>17</v>
      </c>
      <c r="Q3698">
        <v>5963</v>
      </c>
    </row>
    <row r="3699" spans="1:17" x14ac:dyDescent="0.25">
      <c r="A3699" t="s">
        <v>375</v>
      </c>
      <c r="B3699" t="s">
        <v>363</v>
      </c>
      <c r="C3699" t="s">
        <v>11</v>
      </c>
      <c r="D3699" t="s">
        <v>234</v>
      </c>
      <c r="E3699" t="s">
        <v>142</v>
      </c>
      <c r="F3699" t="s">
        <v>4</v>
      </c>
      <c r="G3699">
        <v>29.392810000000001</v>
      </c>
      <c r="H3699">
        <v>630569.4</v>
      </c>
      <c r="I3699">
        <v>3672375.09</v>
      </c>
      <c r="J3699">
        <v>-69.3</v>
      </c>
      <c r="K3699">
        <v>-69.3</v>
      </c>
      <c r="L3699">
        <v>0</v>
      </c>
      <c r="M3699" t="s">
        <v>376</v>
      </c>
      <c r="N3699" t="s">
        <v>28</v>
      </c>
      <c r="O3699">
        <v>10</v>
      </c>
      <c r="P3699">
        <v>17</v>
      </c>
      <c r="Q3699">
        <v>5963</v>
      </c>
    </row>
    <row r="3700" spans="1:17" x14ac:dyDescent="0.25">
      <c r="A3700" t="s">
        <v>375</v>
      </c>
      <c r="B3700" t="s">
        <v>363</v>
      </c>
      <c r="C3700" t="s">
        <v>11</v>
      </c>
      <c r="D3700" t="s">
        <v>234</v>
      </c>
      <c r="E3700" t="s">
        <v>143</v>
      </c>
      <c r="F3700" t="s">
        <v>4</v>
      </c>
      <c r="G3700">
        <v>29.10256</v>
      </c>
      <c r="H3700">
        <v>630569.4</v>
      </c>
      <c r="I3700">
        <v>3672375.09</v>
      </c>
      <c r="J3700">
        <v>-69.3</v>
      </c>
      <c r="K3700">
        <v>-69.3</v>
      </c>
      <c r="L3700">
        <v>0</v>
      </c>
      <c r="M3700" t="s">
        <v>376</v>
      </c>
      <c r="N3700" t="s">
        <v>28</v>
      </c>
      <c r="O3700">
        <v>10</v>
      </c>
      <c r="P3700">
        <v>17</v>
      </c>
      <c r="Q3700">
        <v>5963</v>
      </c>
    </row>
    <row r="3701" spans="1:17" x14ac:dyDescent="0.25">
      <c r="A3701" t="s">
        <v>375</v>
      </c>
      <c r="B3701" t="s">
        <v>363</v>
      </c>
      <c r="C3701" t="s">
        <v>11</v>
      </c>
      <c r="D3701" t="s">
        <v>234</v>
      </c>
      <c r="E3701" t="s">
        <v>135</v>
      </c>
      <c r="F3701" t="s">
        <v>4</v>
      </c>
      <c r="G3701">
        <v>18.54466</v>
      </c>
      <c r="H3701">
        <v>630569.4</v>
      </c>
      <c r="I3701">
        <v>3672375.09</v>
      </c>
      <c r="J3701">
        <v>-69.3</v>
      </c>
      <c r="K3701">
        <v>-69.3</v>
      </c>
      <c r="L3701">
        <v>0</v>
      </c>
      <c r="M3701" t="s">
        <v>376</v>
      </c>
      <c r="N3701" t="s">
        <v>28</v>
      </c>
      <c r="O3701">
        <v>10</v>
      </c>
      <c r="P3701">
        <v>17</v>
      </c>
      <c r="Q3701">
        <v>5963</v>
      </c>
    </row>
    <row r="3702" spans="1:17" x14ac:dyDescent="0.25">
      <c r="A3702" t="s">
        <v>375</v>
      </c>
      <c r="B3702" t="s">
        <v>363</v>
      </c>
      <c r="C3702" t="s">
        <v>11</v>
      </c>
      <c r="D3702" t="s">
        <v>234</v>
      </c>
      <c r="E3702" t="s">
        <v>136</v>
      </c>
      <c r="F3702" t="s">
        <v>4</v>
      </c>
      <c r="G3702">
        <v>15.41178</v>
      </c>
      <c r="H3702">
        <v>630593.64</v>
      </c>
      <c r="I3702">
        <v>3672375.09</v>
      </c>
      <c r="J3702">
        <v>-69.260000000000005</v>
      </c>
      <c r="K3702">
        <v>-69.260000000000005</v>
      </c>
      <c r="L3702">
        <v>0</v>
      </c>
      <c r="M3702" t="s">
        <v>376</v>
      </c>
      <c r="N3702" t="s">
        <v>28</v>
      </c>
      <c r="O3702">
        <v>10</v>
      </c>
      <c r="P3702">
        <v>17</v>
      </c>
      <c r="Q3702">
        <v>5963</v>
      </c>
    </row>
    <row r="3703" spans="1:17" x14ac:dyDescent="0.25">
      <c r="A3703" t="s">
        <v>375</v>
      </c>
      <c r="B3703" t="s">
        <v>363</v>
      </c>
      <c r="C3703" t="s">
        <v>11</v>
      </c>
      <c r="D3703" t="s">
        <v>234</v>
      </c>
      <c r="E3703" t="s">
        <v>137</v>
      </c>
      <c r="F3703" t="s">
        <v>4</v>
      </c>
      <c r="G3703">
        <v>15.45579</v>
      </c>
      <c r="H3703">
        <v>630399.73</v>
      </c>
      <c r="I3703">
        <v>3671995.77</v>
      </c>
      <c r="J3703">
        <v>-69.36</v>
      </c>
      <c r="K3703">
        <v>-69.36</v>
      </c>
      <c r="L3703">
        <v>0</v>
      </c>
      <c r="M3703" t="s">
        <v>376</v>
      </c>
      <c r="N3703" t="s">
        <v>28</v>
      </c>
      <c r="O3703">
        <v>10</v>
      </c>
      <c r="P3703">
        <v>17</v>
      </c>
      <c r="Q3703">
        <v>5963</v>
      </c>
    </row>
    <row r="3704" spans="1:17" x14ac:dyDescent="0.25">
      <c r="A3704" t="s">
        <v>375</v>
      </c>
      <c r="B3704" t="s">
        <v>363</v>
      </c>
      <c r="C3704" t="s">
        <v>11</v>
      </c>
      <c r="D3704" t="s">
        <v>234</v>
      </c>
      <c r="E3704" t="s">
        <v>138</v>
      </c>
      <c r="F3704" t="s">
        <v>4</v>
      </c>
      <c r="G3704">
        <v>18.046569999999999</v>
      </c>
      <c r="H3704">
        <v>630448.19999999995</v>
      </c>
      <c r="I3704">
        <v>3672375.09</v>
      </c>
      <c r="J3704">
        <v>-69.53</v>
      </c>
      <c r="K3704">
        <v>-69.53</v>
      </c>
      <c r="L3704">
        <v>0</v>
      </c>
      <c r="M3704" t="s">
        <v>376</v>
      </c>
      <c r="N3704" t="s">
        <v>28</v>
      </c>
      <c r="O3704">
        <v>10</v>
      </c>
      <c r="P3704">
        <v>17</v>
      </c>
      <c r="Q3704">
        <v>5963</v>
      </c>
    </row>
    <row r="3705" spans="1:17" x14ac:dyDescent="0.25">
      <c r="A3705" t="s">
        <v>375</v>
      </c>
      <c r="B3705" t="s">
        <v>363</v>
      </c>
      <c r="C3705" t="s">
        <v>11</v>
      </c>
      <c r="D3705" t="s">
        <v>234</v>
      </c>
      <c r="E3705" t="s">
        <v>139</v>
      </c>
      <c r="F3705" t="s">
        <v>4</v>
      </c>
      <c r="G3705">
        <v>19.19211</v>
      </c>
      <c r="H3705">
        <v>630399.73</v>
      </c>
      <c r="I3705">
        <v>3672375.09</v>
      </c>
      <c r="J3705">
        <v>-69.62</v>
      </c>
      <c r="K3705">
        <v>-69.62</v>
      </c>
      <c r="L3705">
        <v>0</v>
      </c>
      <c r="M3705" t="s">
        <v>376</v>
      </c>
      <c r="N3705" t="s">
        <v>28</v>
      </c>
      <c r="O3705">
        <v>10</v>
      </c>
      <c r="P3705">
        <v>17</v>
      </c>
      <c r="Q3705">
        <v>5963</v>
      </c>
    </row>
    <row r="3706" spans="1:17" x14ac:dyDescent="0.25">
      <c r="A3706" t="s">
        <v>375</v>
      </c>
      <c r="B3706" t="s">
        <v>363</v>
      </c>
      <c r="C3706" t="s">
        <v>11</v>
      </c>
      <c r="D3706" t="s">
        <v>234</v>
      </c>
      <c r="E3706" t="s">
        <v>140</v>
      </c>
      <c r="F3706" t="s">
        <v>4</v>
      </c>
      <c r="G3706">
        <v>18.738589999999999</v>
      </c>
      <c r="H3706">
        <v>630545.16</v>
      </c>
      <c r="I3706">
        <v>3672375.09</v>
      </c>
      <c r="J3706">
        <v>-69.349999999999994</v>
      </c>
      <c r="K3706">
        <v>-69.349999999999994</v>
      </c>
      <c r="L3706">
        <v>0</v>
      </c>
      <c r="M3706" t="s">
        <v>376</v>
      </c>
      <c r="N3706" t="s">
        <v>28</v>
      </c>
      <c r="O3706">
        <v>10</v>
      </c>
      <c r="P3706">
        <v>17</v>
      </c>
      <c r="Q3706">
        <v>5963</v>
      </c>
    </row>
    <row r="3707" spans="1:17" x14ac:dyDescent="0.25">
      <c r="A3707" t="s">
        <v>375</v>
      </c>
      <c r="B3707" t="s">
        <v>364</v>
      </c>
      <c r="C3707" t="s">
        <v>13</v>
      </c>
      <c r="D3707" t="s">
        <v>14</v>
      </c>
      <c r="E3707" t="s">
        <v>3</v>
      </c>
      <c r="F3707" t="s">
        <v>4</v>
      </c>
      <c r="G3707">
        <v>4.3353299999999999</v>
      </c>
      <c r="H3707">
        <v>630593.64</v>
      </c>
      <c r="I3707">
        <v>3671995.77</v>
      </c>
      <c r="J3707">
        <v>-69.02</v>
      </c>
      <c r="K3707">
        <v>-69.02</v>
      </c>
      <c r="L3707">
        <v>0</v>
      </c>
      <c r="M3707">
        <v>21112524</v>
      </c>
      <c r="N3707" t="s">
        <v>28</v>
      </c>
      <c r="O3707">
        <v>24</v>
      </c>
      <c r="P3707">
        <v>32</v>
      </c>
      <c r="Q3707">
        <v>5963</v>
      </c>
    </row>
    <row r="3708" spans="1:17" x14ac:dyDescent="0.25">
      <c r="A3708" t="s">
        <v>375</v>
      </c>
      <c r="B3708" t="s">
        <v>364</v>
      </c>
      <c r="C3708" t="s">
        <v>13</v>
      </c>
      <c r="D3708" t="s">
        <v>14</v>
      </c>
      <c r="E3708" t="s">
        <v>3</v>
      </c>
      <c r="F3708" t="s">
        <v>6</v>
      </c>
      <c r="G3708">
        <v>3.9288500000000002</v>
      </c>
      <c r="H3708">
        <v>630593.64</v>
      </c>
      <c r="I3708">
        <v>3671995.77</v>
      </c>
      <c r="J3708">
        <v>-69.02</v>
      </c>
      <c r="K3708">
        <v>-69.02</v>
      </c>
      <c r="L3708">
        <v>0</v>
      </c>
      <c r="M3708">
        <v>21041824</v>
      </c>
      <c r="N3708" t="s">
        <v>28</v>
      </c>
      <c r="O3708">
        <v>24</v>
      </c>
      <c r="P3708">
        <v>32</v>
      </c>
      <c r="Q3708">
        <v>5963</v>
      </c>
    </row>
    <row r="3709" spans="1:17" x14ac:dyDescent="0.25">
      <c r="A3709" t="s">
        <v>375</v>
      </c>
      <c r="B3709" t="s">
        <v>364</v>
      </c>
      <c r="C3709" t="s">
        <v>13</v>
      </c>
      <c r="D3709" t="s">
        <v>14</v>
      </c>
      <c r="E3709" t="s">
        <v>3</v>
      </c>
      <c r="F3709" t="s">
        <v>246</v>
      </c>
      <c r="G3709">
        <v>3.3762099999999999</v>
      </c>
      <c r="H3709">
        <v>630714.82999999996</v>
      </c>
      <c r="I3709">
        <v>3672114.31</v>
      </c>
      <c r="J3709">
        <v>-68.73</v>
      </c>
      <c r="K3709">
        <v>-68.73</v>
      </c>
      <c r="L3709">
        <v>0</v>
      </c>
      <c r="M3709">
        <v>21101824</v>
      </c>
      <c r="N3709" t="s">
        <v>28</v>
      </c>
      <c r="O3709">
        <v>24</v>
      </c>
      <c r="P3709">
        <v>32</v>
      </c>
      <c r="Q3709">
        <v>5963</v>
      </c>
    </row>
    <row r="3710" spans="1:17" x14ac:dyDescent="0.25">
      <c r="A3710" t="s">
        <v>375</v>
      </c>
      <c r="B3710" t="s">
        <v>364</v>
      </c>
      <c r="C3710" t="s">
        <v>13</v>
      </c>
      <c r="D3710" t="s">
        <v>14</v>
      </c>
      <c r="E3710" t="s">
        <v>3</v>
      </c>
      <c r="F3710" t="s">
        <v>247</v>
      </c>
      <c r="G3710">
        <v>3.3312200000000001</v>
      </c>
      <c r="H3710">
        <v>630714.82999999996</v>
      </c>
      <c r="I3710">
        <v>3672138.02</v>
      </c>
      <c r="J3710">
        <v>-68.86</v>
      </c>
      <c r="K3710">
        <v>-68.86</v>
      </c>
      <c r="L3710">
        <v>0</v>
      </c>
      <c r="M3710">
        <v>21040824</v>
      </c>
      <c r="N3710" t="s">
        <v>28</v>
      </c>
      <c r="O3710">
        <v>24</v>
      </c>
      <c r="P3710">
        <v>32</v>
      </c>
      <c r="Q3710">
        <v>5963</v>
      </c>
    </row>
    <row r="3711" spans="1:17" x14ac:dyDescent="0.25">
      <c r="A3711" t="s">
        <v>375</v>
      </c>
      <c r="B3711" t="s">
        <v>364</v>
      </c>
      <c r="C3711" t="s">
        <v>13</v>
      </c>
      <c r="D3711" t="s">
        <v>14</v>
      </c>
      <c r="E3711" t="s">
        <v>3</v>
      </c>
      <c r="F3711" t="s">
        <v>248</v>
      </c>
      <c r="G3711">
        <v>3.12723</v>
      </c>
      <c r="H3711">
        <v>630714.82999999996</v>
      </c>
      <c r="I3711">
        <v>3672114.31</v>
      </c>
      <c r="J3711">
        <v>-68.73</v>
      </c>
      <c r="K3711">
        <v>-68.73</v>
      </c>
      <c r="L3711">
        <v>0</v>
      </c>
      <c r="M3711">
        <v>21042524</v>
      </c>
      <c r="N3711" t="s">
        <v>28</v>
      </c>
      <c r="O3711">
        <v>24</v>
      </c>
      <c r="P3711">
        <v>32</v>
      </c>
      <c r="Q3711">
        <v>5963</v>
      </c>
    </row>
    <row r="3712" spans="1:17" x14ac:dyDescent="0.25">
      <c r="A3712" t="s">
        <v>375</v>
      </c>
      <c r="B3712" t="s">
        <v>364</v>
      </c>
      <c r="C3712" t="s">
        <v>13</v>
      </c>
      <c r="D3712" t="s">
        <v>14</v>
      </c>
      <c r="E3712" t="s">
        <v>3</v>
      </c>
      <c r="F3712" t="s">
        <v>15</v>
      </c>
      <c r="G3712">
        <v>3.1227</v>
      </c>
      <c r="H3712">
        <v>630714.82999999996</v>
      </c>
      <c r="I3712">
        <v>3672114.31</v>
      </c>
      <c r="J3712">
        <v>-68.73</v>
      </c>
      <c r="K3712">
        <v>-68.73</v>
      </c>
      <c r="L3712">
        <v>0</v>
      </c>
      <c r="M3712">
        <v>21040824</v>
      </c>
      <c r="N3712" t="s">
        <v>28</v>
      </c>
      <c r="O3712">
        <v>24</v>
      </c>
      <c r="P3712">
        <v>32</v>
      </c>
      <c r="Q3712">
        <v>5963</v>
      </c>
    </row>
    <row r="3713" spans="1:17" x14ac:dyDescent="0.25">
      <c r="A3713" t="s">
        <v>375</v>
      </c>
      <c r="B3713" t="s">
        <v>364</v>
      </c>
      <c r="C3713" t="s">
        <v>13</v>
      </c>
      <c r="D3713" t="s">
        <v>14</v>
      </c>
      <c r="E3713" t="s">
        <v>251</v>
      </c>
      <c r="F3713" t="s">
        <v>4</v>
      </c>
      <c r="G3713">
        <v>4.27698</v>
      </c>
      <c r="H3713">
        <v>630593.64</v>
      </c>
      <c r="I3713">
        <v>3671995.77</v>
      </c>
      <c r="J3713">
        <v>-69.02</v>
      </c>
      <c r="K3713">
        <v>-69.02</v>
      </c>
      <c r="L3713">
        <v>0</v>
      </c>
      <c r="M3713">
        <v>21112524</v>
      </c>
      <c r="N3713" t="s">
        <v>28</v>
      </c>
      <c r="O3713">
        <v>24</v>
      </c>
      <c r="P3713">
        <v>32</v>
      </c>
      <c r="Q3713">
        <v>5963</v>
      </c>
    </row>
    <row r="3714" spans="1:17" x14ac:dyDescent="0.25">
      <c r="A3714" t="s">
        <v>375</v>
      </c>
      <c r="B3714" t="s">
        <v>364</v>
      </c>
      <c r="C3714" t="s">
        <v>13</v>
      </c>
      <c r="D3714" t="s">
        <v>14</v>
      </c>
      <c r="E3714" t="s">
        <v>251</v>
      </c>
      <c r="F3714" t="s">
        <v>6</v>
      </c>
      <c r="G3714">
        <v>3.86585</v>
      </c>
      <c r="H3714">
        <v>630593.64</v>
      </c>
      <c r="I3714">
        <v>3671995.77</v>
      </c>
      <c r="J3714">
        <v>-69.02</v>
      </c>
      <c r="K3714">
        <v>-69.02</v>
      </c>
      <c r="L3714">
        <v>0</v>
      </c>
      <c r="M3714">
        <v>21041824</v>
      </c>
      <c r="N3714" t="s">
        <v>28</v>
      </c>
      <c r="O3714">
        <v>24</v>
      </c>
      <c r="P3714">
        <v>32</v>
      </c>
      <c r="Q3714">
        <v>5963</v>
      </c>
    </row>
    <row r="3715" spans="1:17" x14ac:dyDescent="0.25">
      <c r="A3715" t="s">
        <v>375</v>
      </c>
      <c r="B3715" t="s">
        <v>364</v>
      </c>
      <c r="C3715" t="s">
        <v>13</v>
      </c>
      <c r="D3715" t="s">
        <v>14</v>
      </c>
      <c r="E3715" t="s">
        <v>251</v>
      </c>
      <c r="F3715" t="s">
        <v>246</v>
      </c>
      <c r="G3715">
        <v>3.3345500000000001</v>
      </c>
      <c r="H3715">
        <v>630714.82999999996</v>
      </c>
      <c r="I3715">
        <v>3672114.31</v>
      </c>
      <c r="J3715">
        <v>-68.73</v>
      </c>
      <c r="K3715">
        <v>-68.73</v>
      </c>
      <c r="L3715">
        <v>0</v>
      </c>
      <c r="M3715">
        <v>21101824</v>
      </c>
      <c r="N3715" t="s">
        <v>28</v>
      </c>
      <c r="O3715">
        <v>24</v>
      </c>
      <c r="P3715">
        <v>32</v>
      </c>
      <c r="Q3715">
        <v>5963</v>
      </c>
    </row>
    <row r="3716" spans="1:17" x14ac:dyDescent="0.25">
      <c r="A3716" t="s">
        <v>375</v>
      </c>
      <c r="B3716" t="s">
        <v>364</v>
      </c>
      <c r="C3716" t="s">
        <v>13</v>
      </c>
      <c r="D3716" t="s">
        <v>14</v>
      </c>
      <c r="E3716" t="s">
        <v>251</v>
      </c>
      <c r="F3716" t="s">
        <v>247</v>
      </c>
      <c r="G3716">
        <v>3.3118699999999999</v>
      </c>
      <c r="H3716">
        <v>630714.82999999996</v>
      </c>
      <c r="I3716">
        <v>3672138.02</v>
      </c>
      <c r="J3716">
        <v>-68.86</v>
      </c>
      <c r="K3716">
        <v>-68.86</v>
      </c>
      <c r="L3716">
        <v>0</v>
      </c>
      <c r="M3716">
        <v>21040824</v>
      </c>
      <c r="N3716" t="s">
        <v>28</v>
      </c>
      <c r="O3716">
        <v>24</v>
      </c>
      <c r="P3716">
        <v>32</v>
      </c>
      <c r="Q3716">
        <v>5963</v>
      </c>
    </row>
    <row r="3717" spans="1:17" x14ac:dyDescent="0.25">
      <c r="A3717" t="s">
        <v>375</v>
      </c>
      <c r="B3717" t="s">
        <v>364</v>
      </c>
      <c r="C3717" t="s">
        <v>13</v>
      </c>
      <c r="D3717" t="s">
        <v>14</v>
      </c>
      <c r="E3717" t="s">
        <v>251</v>
      </c>
      <c r="F3717" t="s">
        <v>248</v>
      </c>
      <c r="G3717">
        <v>3.1153499999999998</v>
      </c>
      <c r="H3717">
        <v>630714.82999999996</v>
      </c>
      <c r="I3717">
        <v>3672114.31</v>
      </c>
      <c r="J3717">
        <v>-68.73</v>
      </c>
      <c r="K3717">
        <v>-68.73</v>
      </c>
      <c r="L3717">
        <v>0</v>
      </c>
      <c r="M3717">
        <v>21042524</v>
      </c>
      <c r="N3717" t="s">
        <v>28</v>
      </c>
      <c r="O3717">
        <v>24</v>
      </c>
      <c r="P3717">
        <v>32</v>
      </c>
      <c r="Q3717">
        <v>5963</v>
      </c>
    </row>
    <row r="3718" spans="1:17" x14ac:dyDescent="0.25">
      <c r="A3718" t="s">
        <v>375</v>
      </c>
      <c r="B3718" t="s">
        <v>364</v>
      </c>
      <c r="C3718" t="s">
        <v>13</v>
      </c>
      <c r="D3718" t="s">
        <v>14</v>
      </c>
      <c r="E3718" t="s">
        <v>251</v>
      </c>
      <c r="F3718" t="s">
        <v>15</v>
      </c>
      <c r="G3718">
        <v>3.1125600000000002</v>
      </c>
      <c r="H3718">
        <v>630714.82999999996</v>
      </c>
      <c r="I3718">
        <v>3672114.31</v>
      </c>
      <c r="J3718">
        <v>-68.73</v>
      </c>
      <c r="K3718">
        <v>-68.73</v>
      </c>
      <c r="L3718">
        <v>0</v>
      </c>
      <c r="M3718">
        <v>21040824</v>
      </c>
      <c r="N3718" t="s">
        <v>28</v>
      </c>
      <c r="O3718">
        <v>24</v>
      </c>
      <c r="P3718">
        <v>32</v>
      </c>
      <c r="Q3718">
        <v>5963</v>
      </c>
    </row>
    <row r="3719" spans="1:17" x14ac:dyDescent="0.25">
      <c r="A3719" t="s">
        <v>375</v>
      </c>
      <c r="B3719" t="s">
        <v>364</v>
      </c>
      <c r="C3719" t="s">
        <v>13</v>
      </c>
      <c r="D3719" t="s">
        <v>14</v>
      </c>
      <c r="E3719" t="s">
        <v>255</v>
      </c>
      <c r="F3719" t="s">
        <v>4</v>
      </c>
      <c r="G3719">
        <v>0.38973999999999998</v>
      </c>
      <c r="H3719">
        <v>630423.97</v>
      </c>
      <c r="I3719">
        <v>3672375.09</v>
      </c>
      <c r="J3719">
        <v>-69.58</v>
      </c>
      <c r="K3719">
        <v>-69.58</v>
      </c>
      <c r="L3719">
        <v>0</v>
      </c>
      <c r="M3719">
        <v>21080524</v>
      </c>
      <c r="N3719" t="s">
        <v>28</v>
      </c>
      <c r="O3719">
        <v>24</v>
      </c>
      <c r="P3719">
        <v>32</v>
      </c>
      <c r="Q3719">
        <v>5963</v>
      </c>
    </row>
    <row r="3720" spans="1:17" x14ac:dyDescent="0.25">
      <c r="A3720" t="s">
        <v>375</v>
      </c>
      <c r="B3720" t="s">
        <v>364</v>
      </c>
      <c r="C3720" t="s">
        <v>13</v>
      </c>
      <c r="D3720" t="s">
        <v>14</v>
      </c>
      <c r="E3720" t="s">
        <v>255</v>
      </c>
      <c r="F3720" t="s">
        <v>6</v>
      </c>
      <c r="G3720">
        <v>0.34871000000000002</v>
      </c>
      <c r="H3720">
        <v>630399.73</v>
      </c>
      <c r="I3720">
        <v>3672375.09</v>
      </c>
      <c r="J3720">
        <v>-69.62</v>
      </c>
      <c r="K3720">
        <v>-69.62</v>
      </c>
      <c r="L3720">
        <v>0</v>
      </c>
      <c r="M3720">
        <v>21071224</v>
      </c>
      <c r="N3720" t="s">
        <v>28</v>
      </c>
      <c r="O3720">
        <v>24</v>
      </c>
      <c r="P3720">
        <v>32</v>
      </c>
      <c r="Q3720">
        <v>5963</v>
      </c>
    </row>
    <row r="3721" spans="1:17" x14ac:dyDescent="0.25">
      <c r="A3721" t="s">
        <v>375</v>
      </c>
      <c r="B3721" t="s">
        <v>364</v>
      </c>
      <c r="C3721" t="s">
        <v>13</v>
      </c>
      <c r="D3721" t="s">
        <v>14</v>
      </c>
      <c r="E3721" t="s">
        <v>255</v>
      </c>
      <c r="F3721" t="s">
        <v>246</v>
      </c>
      <c r="G3721">
        <v>0.27825</v>
      </c>
      <c r="H3721">
        <v>630423.97</v>
      </c>
      <c r="I3721">
        <v>3672375.09</v>
      </c>
      <c r="J3721">
        <v>-69.58</v>
      </c>
      <c r="K3721">
        <v>-69.58</v>
      </c>
      <c r="L3721">
        <v>0</v>
      </c>
      <c r="M3721">
        <v>21082124</v>
      </c>
      <c r="N3721" t="s">
        <v>28</v>
      </c>
      <c r="O3721">
        <v>24</v>
      </c>
      <c r="P3721">
        <v>32</v>
      </c>
      <c r="Q3721">
        <v>5963</v>
      </c>
    </row>
    <row r="3722" spans="1:17" x14ac:dyDescent="0.25">
      <c r="A3722" t="s">
        <v>375</v>
      </c>
      <c r="B3722" t="s">
        <v>364</v>
      </c>
      <c r="C3722" t="s">
        <v>13</v>
      </c>
      <c r="D3722" t="s">
        <v>14</v>
      </c>
      <c r="E3722" t="s">
        <v>255</v>
      </c>
      <c r="F3722" t="s">
        <v>247</v>
      </c>
      <c r="G3722">
        <v>0.26716000000000001</v>
      </c>
      <c r="H3722">
        <v>630423.97</v>
      </c>
      <c r="I3722">
        <v>3672375.09</v>
      </c>
      <c r="J3722">
        <v>-69.58</v>
      </c>
      <c r="K3722">
        <v>-69.58</v>
      </c>
      <c r="L3722">
        <v>0</v>
      </c>
      <c r="M3722">
        <v>21080824</v>
      </c>
      <c r="N3722" t="s">
        <v>28</v>
      </c>
      <c r="O3722">
        <v>24</v>
      </c>
      <c r="P3722">
        <v>32</v>
      </c>
      <c r="Q3722">
        <v>5963</v>
      </c>
    </row>
    <row r="3723" spans="1:17" x14ac:dyDescent="0.25">
      <c r="A3723" t="s">
        <v>375</v>
      </c>
      <c r="B3723" t="s">
        <v>364</v>
      </c>
      <c r="C3723" t="s">
        <v>13</v>
      </c>
      <c r="D3723" t="s">
        <v>14</v>
      </c>
      <c r="E3723" t="s">
        <v>255</v>
      </c>
      <c r="F3723" t="s">
        <v>248</v>
      </c>
      <c r="G3723">
        <v>0.25269999999999998</v>
      </c>
      <c r="H3723">
        <v>630399.73</v>
      </c>
      <c r="I3723">
        <v>3672375.09</v>
      </c>
      <c r="J3723">
        <v>-69.62</v>
      </c>
      <c r="K3723">
        <v>-69.62</v>
      </c>
      <c r="L3723">
        <v>0</v>
      </c>
      <c r="M3723">
        <v>21070824</v>
      </c>
      <c r="N3723" t="s">
        <v>28</v>
      </c>
      <c r="O3723">
        <v>24</v>
      </c>
      <c r="P3723">
        <v>32</v>
      </c>
      <c r="Q3723">
        <v>5963</v>
      </c>
    </row>
    <row r="3724" spans="1:17" x14ac:dyDescent="0.25">
      <c r="A3724" t="s">
        <v>375</v>
      </c>
      <c r="B3724" t="s">
        <v>364</v>
      </c>
      <c r="C3724" t="s">
        <v>13</v>
      </c>
      <c r="D3724" t="s">
        <v>14</v>
      </c>
      <c r="E3724" t="s">
        <v>255</v>
      </c>
      <c r="F3724" t="s">
        <v>15</v>
      </c>
      <c r="G3724">
        <v>0.24413000000000001</v>
      </c>
      <c r="H3724">
        <v>630399.73</v>
      </c>
      <c r="I3724">
        <v>3672375.09</v>
      </c>
      <c r="J3724">
        <v>-69.62</v>
      </c>
      <c r="K3724">
        <v>-69.62</v>
      </c>
      <c r="L3724">
        <v>0</v>
      </c>
      <c r="M3724">
        <v>21063024</v>
      </c>
      <c r="N3724" t="s">
        <v>28</v>
      </c>
      <c r="O3724">
        <v>24</v>
      </c>
      <c r="P3724">
        <v>32</v>
      </c>
      <c r="Q3724">
        <v>5963</v>
      </c>
    </row>
    <row r="3725" spans="1:17" x14ac:dyDescent="0.25">
      <c r="A3725" t="s">
        <v>375</v>
      </c>
      <c r="B3725" t="s">
        <v>364</v>
      </c>
      <c r="C3725" t="s">
        <v>13</v>
      </c>
      <c r="D3725" t="s">
        <v>14</v>
      </c>
      <c r="E3725" t="s">
        <v>7</v>
      </c>
      <c r="F3725" t="s">
        <v>4</v>
      </c>
      <c r="G3725">
        <v>4.3353299999999999</v>
      </c>
      <c r="H3725">
        <v>630593.64</v>
      </c>
      <c r="I3725">
        <v>3671995.77</v>
      </c>
      <c r="J3725">
        <v>-69.02</v>
      </c>
      <c r="K3725">
        <v>-69.02</v>
      </c>
      <c r="L3725">
        <v>0</v>
      </c>
      <c r="M3725">
        <v>21112524</v>
      </c>
      <c r="N3725" t="s">
        <v>28</v>
      </c>
      <c r="O3725">
        <v>24</v>
      </c>
      <c r="P3725">
        <v>32</v>
      </c>
      <c r="Q3725">
        <v>5963</v>
      </c>
    </row>
    <row r="3726" spans="1:17" x14ac:dyDescent="0.25">
      <c r="A3726" t="s">
        <v>375</v>
      </c>
      <c r="B3726" t="s">
        <v>364</v>
      </c>
      <c r="C3726" t="s">
        <v>13</v>
      </c>
      <c r="D3726" t="s">
        <v>14</v>
      </c>
      <c r="E3726" t="s">
        <v>7</v>
      </c>
      <c r="F3726" t="s">
        <v>6</v>
      </c>
      <c r="G3726">
        <v>3.9288500000000002</v>
      </c>
      <c r="H3726">
        <v>630593.64</v>
      </c>
      <c r="I3726">
        <v>3671995.77</v>
      </c>
      <c r="J3726">
        <v>-69.02</v>
      </c>
      <c r="K3726">
        <v>-69.02</v>
      </c>
      <c r="L3726">
        <v>0</v>
      </c>
      <c r="M3726">
        <v>21041824</v>
      </c>
      <c r="N3726" t="s">
        <v>28</v>
      </c>
      <c r="O3726">
        <v>24</v>
      </c>
      <c r="P3726">
        <v>32</v>
      </c>
      <c r="Q3726">
        <v>5963</v>
      </c>
    </row>
    <row r="3727" spans="1:17" x14ac:dyDescent="0.25">
      <c r="A3727" t="s">
        <v>375</v>
      </c>
      <c r="B3727" t="s">
        <v>364</v>
      </c>
      <c r="C3727" t="s">
        <v>13</v>
      </c>
      <c r="D3727" t="s">
        <v>14</v>
      </c>
      <c r="E3727" t="s">
        <v>7</v>
      </c>
      <c r="F3727" t="s">
        <v>246</v>
      </c>
      <c r="G3727">
        <v>3.3762099999999999</v>
      </c>
      <c r="H3727">
        <v>630714.82999999996</v>
      </c>
      <c r="I3727">
        <v>3672114.31</v>
      </c>
      <c r="J3727">
        <v>-68.73</v>
      </c>
      <c r="K3727">
        <v>-68.73</v>
      </c>
      <c r="L3727">
        <v>0</v>
      </c>
      <c r="M3727">
        <v>21101824</v>
      </c>
      <c r="N3727" t="s">
        <v>28</v>
      </c>
      <c r="O3727">
        <v>24</v>
      </c>
      <c r="P3727">
        <v>32</v>
      </c>
      <c r="Q3727">
        <v>5963</v>
      </c>
    </row>
    <row r="3728" spans="1:17" x14ac:dyDescent="0.25">
      <c r="A3728" t="s">
        <v>375</v>
      </c>
      <c r="B3728" t="s">
        <v>364</v>
      </c>
      <c r="C3728" t="s">
        <v>13</v>
      </c>
      <c r="D3728" t="s">
        <v>14</v>
      </c>
      <c r="E3728" t="s">
        <v>7</v>
      </c>
      <c r="F3728" t="s">
        <v>247</v>
      </c>
      <c r="G3728">
        <v>3.3312200000000001</v>
      </c>
      <c r="H3728">
        <v>630714.82999999996</v>
      </c>
      <c r="I3728">
        <v>3672138.02</v>
      </c>
      <c r="J3728">
        <v>-68.86</v>
      </c>
      <c r="K3728">
        <v>-68.86</v>
      </c>
      <c r="L3728">
        <v>0</v>
      </c>
      <c r="M3728">
        <v>21040824</v>
      </c>
      <c r="N3728" t="s">
        <v>28</v>
      </c>
      <c r="O3728">
        <v>24</v>
      </c>
      <c r="P3728">
        <v>32</v>
      </c>
      <c r="Q3728">
        <v>5963</v>
      </c>
    </row>
    <row r="3729" spans="1:17" x14ac:dyDescent="0.25">
      <c r="A3729" t="s">
        <v>375</v>
      </c>
      <c r="B3729" t="s">
        <v>364</v>
      </c>
      <c r="C3729" t="s">
        <v>13</v>
      </c>
      <c r="D3729" t="s">
        <v>14</v>
      </c>
      <c r="E3729" t="s">
        <v>7</v>
      </c>
      <c r="F3729" t="s">
        <v>248</v>
      </c>
      <c r="G3729">
        <v>3.12723</v>
      </c>
      <c r="H3729">
        <v>630714.82999999996</v>
      </c>
      <c r="I3729">
        <v>3672114.31</v>
      </c>
      <c r="J3729">
        <v>-68.73</v>
      </c>
      <c r="K3729">
        <v>-68.73</v>
      </c>
      <c r="L3729">
        <v>0</v>
      </c>
      <c r="M3729">
        <v>21042524</v>
      </c>
      <c r="N3729" t="s">
        <v>28</v>
      </c>
      <c r="O3729">
        <v>24</v>
      </c>
      <c r="P3729">
        <v>32</v>
      </c>
      <c r="Q3729">
        <v>5963</v>
      </c>
    </row>
    <row r="3730" spans="1:17" x14ac:dyDescent="0.25">
      <c r="A3730" t="s">
        <v>375</v>
      </c>
      <c r="B3730" t="s">
        <v>364</v>
      </c>
      <c r="C3730" t="s">
        <v>13</v>
      </c>
      <c r="D3730" t="s">
        <v>14</v>
      </c>
      <c r="E3730" t="s">
        <v>7</v>
      </c>
      <c r="F3730" t="s">
        <v>15</v>
      </c>
      <c r="G3730">
        <v>3.1227</v>
      </c>
      <c r="H3730">
        <v>630714.82999999996</v>
      </c>
      <c r="I3730">
        <v>3672114.31</v>
      </c>
      <c r="J3730">
        <v>-68.73</v>
      </c>
      <c r="K3730">
        <v>-68.73</v>
      </c>
      <c r="L3730">
        <v>0</v>
      </c>
      <c r="M3730">
        <v>21040824</v>
      </c>
      <c r="N3730" t="s">
        <v>28</v>
      </c>
      <c r="O3730">
        <v>24</v>
      </c>
      <c r="P3730">
        <v>32</v>
      </c>
      <c r="Q3730">
        <v>5963</v>
      </c>
    </row>
    <row r="3731" spans="1:17" x14ac:dyDescent="0.25">
      <c r="A3731" t="s">
        <v>375</v>
      </c>
      <c r="B3731" t="s">
        <v>364</v>
      </c>
      <c r="C3731" t="s">
        <v>13</v>
      </c>
      <c r="D3731" t="s">
        <v>14</v>
      </c>
      <c r="E3731" t="s">
        <v>252</v>
      </c>
      <c r="F3731" t="s">
        <v>4</v>
      </c>
      <c r="G3731">
        <v>0.16993</v>
      </c>
      <c r="H3731">
        <v>630423.97</v>
      </c>
      <c r="I3731">
        <v>3672375.09</v>
      </c>
      <c r="J3731">
        <v>-69.58</v>
      </c>
      <c r="K3731">
        <v>-69.58</v>
      </c>
      <c r="L3731">
        <v>0</v>
      </c>
      <c r="M3731">
        <v>21080524</v>
      </c>
      <c r="N3731" t="s">
        <v>28</v>
      </c>
      <c r="O3731">
        <v>24</v>
      </c>
      <c r="P3731">
        <v>32</v>
      </c>
      <c r="Q3731">
        <v>5963</v>
      </c>
    </row>
    <row r="3732" spans="1:17" x14ac:dyDescent="0.25">
      <c r="A3732" t="s">
        <v>375</v>
      </c>
      <c r="B3732" t="s">
        <v>364</v>
      </c>
      <c r="C3732" t="s">
        <v>13</v>
      </c>
      <c r="D3732" t="s">
        <v>14</v>
      </c>
      <c r="E3732" t="s">
        <v>252</v>
      </c>
      <c r="F3732" t="s">
        <v>6</v>
      </c>
      <c r="G3732">
        <v>0.14749000000000001</v>
      </c>
      <c r="H3732">
        <v>630423.97</v>
      </c>
      <c r="I3732">
        <v>3672375.09</v>
      </c>
      <c r="J3732">
        <v>-69.58</v>
      </c>
      <c r="K3732">
        <v>-69.58</v>
      </c>
      <c r="L3732">
        <v>0</v>
      </c>
      <c r="M3732">
        <v>21071224</v>
      </c>
      <c r="N3732" t="s">
        <v>28</v>
      </c>
      <c r="O3732">
        <v>24</v>
      </c>
      <c r="P3732">
        <v>32</v>
      </c>
      <c r="Q3732">
        <v>5963</v>
      </c>
    </row>
    <row r="3733" spans="1:17" x14ac:dyDescent="0.25">
      <c r="A3733" t="s">
        <v>375</v>
      </c>
      <c r="B3733" t="s">
        <v>364</v>
      </c>
      <c r="C3733" t="s">
        <v>13</v>
      </c>
      <c r="D3733" t="s">
        <v>14</v>
      </c>
      <c r="E3733" t="s">
        <v>252</v>
      </c>
      <c r="F3733" t="s">
        <v>246</v>
      </c>
      <c r="G3733">
        <v>0.11781999999999999</v>
      </c>
      <c r="H3733">
        <v>630423.97</v>
      </c>
      <c r="I3733">
        <v>3672375.09</v>
      </c>
      <c r="J3733">
        <v>-69.58</v>
      </c>
      <c r="K3733">
        <v>-69.58</v>
      </c>
      <c r="L3733">
        <v>0</v>
      </c>
      <c r="M3733">
        <v>21080824</v>
      </c>
      <c r="N3733" t="s">
        <v>28</v>
      </c>
      <c r="O3733">
        <v>24</v>
      </c>
      <c r="P3733">
        <v>32</v>
      </c>
      <c r="Q3733">
        <v>5963</v>
      </c>
    </row>
    <row r="3734" spans="1:17" x14ac:dyDescent="0.25">
      <c r="A3734" t="s">
        <v>375</v>
      </c>
      <c r="B3734" t="s">
        <v>364</v>
      </c>
      <c r="C3734" t="s">
        <v>13</v>
      </c>
      <c r="D3734" t="s">
        <v>14</v>
      </c>
      <c r="E3734" t="s">
        <v>252</v>
      </c>
      <c r="F3734" t="s">
        <v>247</v>
      </c>
      <c r="G3734">
        <v>0.11631</v>
      </c>
      <c r="H3734">
        <v>630423.97</v>
      </c>
      <c r="I3734">
        <v>3672375.09</v>
      </c>
      <c r="J3734">
        <v>-69.58</v>
      </c>
      <c r="K3734">
        <v>-69.58</v>
      </c>
      <c r="L3734">
        <v>0</v>
      </c>
      <c r="M3734">
        <v>21082124</v>
      </c>
      <c r="N3734" t="s">
        <v>28</v>
      </c>
      <c r="O3734">
        <v>24</v>
      </c>
      <c r="P3734">
        <v>32</v>
      </c>
      <c r="Q3734">
        <v>5963</v>
      </c>
    </row>
    <row r="3735" spans="1:17" x14ac:dyDescent="0.25">
      <c r="A3735" t="s">
        <v>375</v>
      </c>
      <c r="B3735" t="s">
        <v>364</v>
      </c>
      <c r="C3735" t="s">
        <v>13</v>
      </c>
      <c r="D3735" t="s">
        <v>14</v>
      </c>
      <c r="E3735" t="s">
        <v>252</v>
      </c>
      <c r="F3735" t="s">
        <v>248</v>
      </c>
      <c r="G3735">
        <v>0.11137</v>
      </c>
      <c r="H3735">
        <v>630423.97</v>
      </c>
      <c r="I3735">
        <v>3672375.09</v>
      </c>
      <c r="J3735">
        <v>-69.58</v>
      </c>
      <c r="K3735">
        <v>-69.58</v>
      </c>
      <c r="L3735">
        <v>0</v>
      </c>
      <c r="M3735">
        <v>21062124</v>
      </c>
      <c r="N3735" t="s">
        <v>28</v>
      </c>
      <c r="O3735">
        <v>24</v>
      </c>
      <c r="P3735">
        <v>32</v>
      </c>
      <c r="Q3735">
        <v>5963</v>
      </c>
    </row>
    <row r="3736" spans="1:17" x14ac:dyDescent="0.25">
      <c r="A3736" t="s">
        <v>375</v>
      </c>
      <c r="B3736" t="s">
        <v>364</v>
      </c>
      <c r="C3736" t="s">
        <v>13</v>
      </c>
      <c r="D3736" t="s">
        <v>14</v>
      </c>
      <c r="E3736" t="s">
        <v>252</v>
      </c>
      <c r="F3736" t="s">
        <v>15</v>
      </c>
      <c r="G3736">
        <v>0.10051</v>
      </c>
      <c r="H3736">
        <v>630423.97</v>
      </c>
      <c r="I3736">
        <v>3672375.09</v>
      </c>
      <c r="J3736">
        <v>-69.58</v>
      </c>
      <c r="K3736">
        <v>-69.58</v>
      </c>
      <c r="L3736">
        <v>0</v>
      </c>
      <c r="M3736">
        <v>21062924</v>
      </c>
      <c r="N3736" t="s">
        <v>28</v>
      </c>
      <c r="O3736">
        <v>24</v>
      </c>
      <c r="P3736">
        <v>32</v>
      </c>
      <c r="Q3736">
        <v>5963</v>
      </c>
    </row>
    <row r="3737" spans="1:17" x14ac:dyDescent="0.25">
      <c r="A3737" t="s">
        <v>375</v>
      </c>
      <c r="B3737" t="s">
        <v>364</v>
      </c>
      <c r="C3737" t="s">
        <v>13</v>
      </c>
      <c r="D3737" t="s">
        <v>14</v>
      </c>
      <c r="E3737" t="s">
        <v>253</v>
      </c>
      <c r="F3737" t="s">
        <v>4</v>
      </c>
      <c r="G3737">
        <v>9.5159999999999995E-2</v>
      </c>
      <c r="H3737">
        <v>630399.73</v>
      </c>
      <c r="I3737">
        <v>3672375.09</v>
      </c>
      <c r="J3737">
        <v>-69.62</v>
      </c>
      <c r="K3737">
        <v>-69.62</v>
      </c>
      <c r="L3737">
        <v>0</v>
      </c>
      <c r="M3737">
        <v>21080524</v>
      </c>
      <c r="N3737" t="s">
        <v>28</v>
      </c>
      <c r="O3737">
        <v>24</v>
      </c>
      <c r="P3737">
        <v>32</v>
      </c>
      <c r="Q3737">
        <v>5963</v>
      </c>
    </row>
    <row r="3738" spans="1:17" x14ac:dyDescent="0.25">
      <c r="A3738" t="s">
        <v>375</v>
      </c>
      <c r="B3738" t="s">
        <v>364</v>
      </c>
      <c r="C3738" t="s">
        <v>13</v>
      </c>
      <c r="D3738" t="s">
        <v>14</v>
      </c>
      <c r="E3738" t="s">
        <v>253</v>
      </c>
      <c r="F3738" t="s">
        <v>6</v>
      </c>
      <c r="G3738">
        <v>9.468E-2</v>
      </c>
      <c r="H3738">
        <v>630399.73</v>
      </c>
      <c r="I3738">
        <v>3672375.09</v>
      </c>
      <c r="J3738">
        <v>-69.62</v>
      </c>
      <c r="K3738">
        <v>-69.62</v>
      </c>
      <c r="L3738">
        <v>0</v>
      </c>
      <c r="M3738">
        <v>21071224</v>
      </c>
      <c r="N3738" t="s">
        <v>28</v>
      </c>
      <c r="O3738">
        <v>24</v>
      </c>
      <c r="P3738">
        <v>32</v>
      </c>
      <c r="Q3738">
        <v>5963</v>
      </c>
    </row>
    <row r="3739" spans="1:17" x14ac:dyDescent="0.25">
      <c r="A3739" t="s">
        <v>375</v>
      </c>
      <c r="B3739" t="s">
        <v>364</v>
      </c>
      <c r="C3739" t="s">
        <v>13</v>
      </c>
      <c r="D3739" t="s">
        <v>14</v>
      </c>
      <c r="E3739" t="s">
        <v>253</v>
      </c>
      <c r="F3739" t="s">
        <v>246</v>
      </c>
      <c r="G3739">
        <v>7.2050000000000003E-2</v>
      </c>
      <c r="H3739">
        <v>630399.73</v>
      </c>
      <c r="I3739">
        <v>3672375.09</v>
      </c>
      <c r="J3739">
        <v>-69.62</v>
      </c>
      <c r="K3739">
        <v>-69.62</v>
      </c>
      <c r="L3739">
        <v>0</v>
      </c>
      <c r="M3739">
        <v>21062924</v>
      </c>
      <c r="N3739" t="s">
        <v>28</v>
      </c>
      <c r="O3739">
        <v>24</v>
      </c>
      <c r="P3739">
        <v>32</v>
      </c>
      <c r="Q3739">
        <v>5963</v>
      </c>
    </row>
    <row r="3740" spans="1:17" x14ac:dyDescent="0.25">
      <c r="A3740" t="s">
        <v>375</v>
      </c>
      <c r="B3740" t="s">
        <v>364</v>
      </c>
      <c r="C3740" t="s">
        <v>13</v>
      </c>
      <c r="D3740" t="s">
        <v>14</v>
      </c>
      <c r="E3740" t="s">
        <v>253</v>
      </c>
      <c r="F3740" t="s">
        <v>247</v>
      </c>
      <c r="G3740">
        <v>7.0260000000000003E-2</v>
      </c>
      <c r="H3740">
        <v>630399.73</v>
      </c>
      <c r="I3740">
        <v>3672375.09</v>
      </c>
      <c r="J3740">
        <v>-69.62</v>
      </c>
      <c r="K3740">
        <v>-69.62</v>
      </c>
      <c r="L3740">
        <v>0</v>
      </c>
      <c r="M3740">
        <v>21080824</v>
      </c>
      <c r="N3740" t="s">
        <v>28</v>
      </c>
      <c r="O3740">
        <v>24</v>
      </c>
      <c r="P3740">
        <v>32</v>
      </c>
      <c r="Q3740">
        <v>5963</v>
      </c>
    </row>
    <row r="3741" spans="1:17" x14ac:dyDescent="0.25">
      <c r="A3741" t="s">
        <v>375</v>
      </c>
      <c r="B3741" t="s">
        <v>364</v>
      </c>
      <c r="C3741" t="s">
        <v>13</v>
      </c>
      <c r="D3741" t="s">
        <v>14</v>
      </c>
      <c r="E3741" t="s">
        <v>253</v>
      </c>
      <c r="F3741" t="s">
        <v>248</v>
      </c>
      <c r="G3741">
        <v>6.6830000000000001E-2</v>
      </c>
      <c r="H3741">
        <v>630399.73</v>
      </c>
      <c r="I3741">
        <v>3672375.09</v>
      </c>
      <c r="J3741">
        <v>-69.62</v>
      </c>
      <c r="K3741">
        <v>-69.62</v>
      </c>
      <c r="L3741">
        <v>0</v>
      </c>
      <c r="M3741">
        <v>21070824</v>
      </c>
      <c r="N3741" t="s">
        <v>28</v>
      </c>
      <c r="O3741">
        <v>24</v>
      </c>
      <c r="P3741">
        <v>32</v>
      </c>
      <c r="Q3741">
        <v>5963</v>
      </c>
    </row>
    <row r="3742" spans="1:17" x14ac:dyDescent="0.25">
      <c r="A3742" t="s">
        <v>375</v>
      </c>
      <c r="B3742" t="s">
        <v>364</v>
      </c>
      <c r="C3742" t="s">
        <v>13</v>
      </c>
      <c r="D3742" t="s">
        <v>14</v>
      </c>
      <c r="E3742" t="s">
        <v>253</v>
      </c>
      <c r="F3742" t="s">
        <v>15</v>
      </c>
      <c r="G3742">
        <v>6.5689999999999998E-2</v>
      </c>
      <c r="H3742">
        <v>630399.73</v>
      </c>
      <c r="I3742">
        <v>3672375.09</v>
      </c>
      <c r="J3742">
        <v>-69.62</v>
      </c>
      <c r="K3742">
        <v>-69.62</v>
      </c>
      <c r="L3742">
        <v>0</v>
      </c>
      <c r="M3742">
        <v>21063024</v>
      </c>
      <c r="N3742" t="s">
        <v>28</v>
      </c>
      <c r="O3742">
        <v>24</v>
      </c>
      <c r="P3742">
        <v>32</v>
      </c>
      <c r="Q3742">
        <v>5963</v>
      </c>
    </row>
    <row r="3743" spans="1:17" x14ac:dyDescent="0.25">
      <c r="A3743" t="s">
        <v>375</v>
      </c>
      <c r="B3743" t="s">
        <v>364</v>
      </c>
      <c r="C3743" t="s">
        <v>13</v>
      </c>
      <c r="D3743" t="s">
        <v>14</v>
      </c>
      <c r="E3743" t="s">
        <v>254</v>
      </c>
      <c r="F3743" t="s">
        <v>4</v>
      </c>
      <c r="G3743">
        <v>0.11611</v>
      </c>
      <c r="H3743">
        <v>630399.73</v>
      </c>
      <c r="I3743">
        <v>3672375.09</v>
      </c>
      <c r="J3743">
        <v>-69.62</v>
      </c>
      <c r="K3743">
        <v>-69.62</v>
      </c>
      <c r="L3743">
        <v>0</v>
      </c>
      <c r="M3743">
        <v>21080524</v>
      </c>
      <c r="N3743" t="s">
        <v>28</v>
      </c>
      <c r="O3743">
        <v>24</v>
      </c>
      <c r="P3743">
        <v>32</v>
      </c>
      <c r="Q3743">
        <v>5963</v>
      </c>
    </row>
    <row r="3744" spans="1:17" x14ac:dyDescent="0.25">
      <c r="A3744" t="s">
        <v>375</v>
      </c>
      <c r="B3744" t="s">
        <v>364</v>
      </c>
      <c r="C3744" t="s">
        <v>13</v>
      </c>
      <c r="D3744" t="s">
        <v>14</v>
      </c>
      <c r="E3744" t="s">
        <v>254</v>
      </c>
      <c r="F3744" t="s">
        <v>6</v>
      </c>
      <c r="G3744">
        <v>0.11318</v>
      </c>
      <c r="H3744">
        <v>630399.73</v>
      </c>
      <c r="I3744">
        <v>3672375.09</v>
      </c>
      <c r="J3744">
        <v>-69.62</v>
      </c>
      <c r="K3744">
        <v>-69.62</v>
      </c>
      <c r="L3744">
        <v>0</v>
      </c>
      <c r="M3744">
        <v>21071224</v>
      </c>
      <c r="N3744" t="s">
        <v>28</v>
      </c>
      <c r="O3744">
        <v>24</v>
      </c>
      <c r="P3744">
        <v>32</v>
      </c>
      <c r="Q3744">
        <v>5963</v>
      </c>
    </row>
    <row r="3745" spans="1:17" x14ac:dyDescent="0.25">
      <c r="A3745" t="s">
        <v>375</v>
      </c>
      <c r="B3745" t="s">
        <v>364</v>
      </c>
      <c r="C3745" t="s">
        <v>13</v>
      </c>
      <c r="D3745" t="s">
        <v>14</v>
      </c>
      <c r="E3745" t="s">
        <v>254</v>
      </c>
      <c r="F3745" t="s">
        <v>246</v>
      </c>
      <c r="G3745">
        <v>8.6480000000000001E-2</v>
      </c>
      <c r="H3745">
        <v>630399.73</v>
      </c>
      <c r="I3745">
        <v>3672375.09</v>
      </c>
      <c r="J3745">
        <v>-69.62</v>
      </c>
      <c r="K3745">
        <v>-69.62</v>
      </c>
      <c r="L3745">
        <v>0</v>
      </c>
      <c r="M3745">
        <v>21080824</v>
      </c>
      <c r="N3745" t="s">
        <v>28</v>
      </c>
      <c r="O3745">
        <v>24</v>
      </c>
      <c r="P3745">
        <v>32</v>
      </c>
      <c r="Q3745">
        <v>5963</v>
      </c>
    </row>
    <row r="3746" spans="1:17" x14ac:dyDescent="0.25">
      <c r="A3746" t="s">
        <v>375</v>
      </c>
      <c r="B3746" t="s">
        <v>364</v>
      </c>
      <c r="C3746" t="s">
        <v>13</v>
      </c>
      <c r="D3746" t="s">
        <v>14</v>
      </c>
      <c r="E3746" t="s">
        <v>254</v>
      </c>
      <c r="F3746" t="s">
        <v>247</v>
      </c>
      <c r="G3746">
        <v>7.9810000000000006E-2</v>
      </c>
      <c r="H3746">
        <v>630399.73</v>
      </c>
      <c r="I3746">
        <v>3672375.09</v>
      </c>
      <c r="J3746">
        <v>-69.62</v>
      </c>
      <c r="K3746">
        <v>-69.62</v>
      </c>
      <c r="L3746">
        <v>0</v>
      </c>
      <c r="M3746">
        <v>21062924</v>
      </c>
      <c r="N3746" t="s">
        <v>28</v>
      </c>
      <c r="O3746">
        <v>24</v>
      </c>
      <c r="P3746">
        <v>32</v>
      </c>
      <c r="Q3746">
        <v>5963</v>
      </c>
    </row>
    <row r="3747" spans="1:17" x14ac:dyDescent="0.25">
      <c r="A3747" t="s">
        <v>375</v>
      </c>
      <c r="B3747" t="s">
        <v>364</v>
      </c>
      <c r="C3747" t="s">
        <v>13</v>
      </c>
      <c r="D3747" t="s">
        <v>14</v>
      </c>
      <c r="E3747" t="s">
        <v>254</v>
      </c>
      <c r="F3747" t="s">
        <v>248</v>
      </c>
      <c r="G3747">
        <v>7.9570000000000002E-2</v>
      </c>
      <c r="H3747">
        <v>630399.73</v>
      </c>
      <c r="I3747">
        <v>3672375.09</v>
      </c>
      <c r="J3747">
        <v>-69.62</v>
      </c>
      <c r="K3747">
        <v>-69.62</v>
      </c>
      <c r="L3747">
        <v>0</v>
      </c>
      <c r="M3747">
        <v>21082124</v>
      </c>
      <c r="N3747" t="s">
        <v>28</v>
      </c>
      <c r="O3747">
        <v>24</v>
      </c>
      <c r="P3747">
        <v>32</v>
      </c>
      <c r="Q3747">
        <v>5963</v>
      </c>
    </row>
    <row r="3748" spans="1:17" x14ac:dyDescent="0.25">
      <c r="A3748" t="s">
        <v>375</v>
      </c>
      <c r="B3748" t="s">
        <v>364</v>
      </c>
      <c r="C3748" t="s">
        <v>13</v>
      </c>
      <c r="D3748" t="s">
        <v>14</v>
      </c>
      <c r="E3748" t="s">
        <v>254</v>
      </c>
      <c r="F3748" t="s">
        <v>15</v>
      </c>
      <c r="G3748">
        <v>7.9339999999999994E-2</v>
      </c>
      <c r="H3748">
        <v>630399.73</v>
      </c>
      <c r="I3748">
        <v>3672375.09</v>
      </c>
      <c r="J3748">
        <v>-69.62</v>
      </c>
      <c r="K3748">
        <v>-69.62</v>
      </c>
      <c r="L3748">
        <v>0</v>
      </c>
      <c r="M3748">
        <v>21062124</v>
      </c>
      <c r="N3748" t="s">
        <v>28</v>
      </c>
      <c r="O3748">
        <v>24</v>
      </c>
      <c r="P3748">
        <v>32</v>
      </c>
      <c r="Q3748">
        <v>5963</v>
      </c>
    </row>
    <row r="3749" spans="1:17" x14ac:dyDescent="0.25">
      <c r="A3749" t="s">
        <v>375</v>
      </c>
      <c r="B3749" t="s">
        <v>364</v>
      </c>
      <c r="C3749" t="s">
        <v>13</v>
      </c>
      <c r="D3749" t="s">
        <v>14</v>
      </c>
      <c r="E3749" t="s">
        <v>256</v>
      </c>
      <c r="F3749" t="s">
        <v>4</v>
      </c>
      <c r="G3749">
        <v>3.4070000000000003E-2</v>
      </c>
      <c r="H3749">
        <v>630714.82999999996</v>
      </c>
      <c r="I3749">
        <v>3672232.85</v>
      </c>
      <c r="J3749">
        <v>-68.91</v>
      </c>
      <c r="K3749">
        <v>-68.91</v>
      </c>
      <c r="L3749">
        <v>0</v>
      </c>
      <c r="M3749">
        <v>21042224</v>
      </c>
      <c r="N3749" t="s">
        <v>28</v>
      </c>
      <c r="O3749">
        <v>24</v>
      </c>
      <c r="P3749">
        <v>32</v>
      </c>
      <c r="Q3749">
        <v>5963</v>
      </c>
    </row>
    <row r="3750" spans="1:17" x14ac:dyDescent="0.25">
      <c r="A3750" t="s">
        <v>375</v>
      </c>
      <c r="B3750" t="s">
        <v>364</v>
      </c>
      <c r="C3750" t="s">
        <v>13</v>
      </c>
      <c r="D3750" t="s">
        <v>14</v>
      </c>
      <c r="E3750" t="s">
        <v>256</v>
      </c>
      <c r="F3750" t="s">
        <v>6</v>
      </c>
      <c r="G3750">
        <v>3.1329999999999997E-2</v>
      </c>
      <c r="H3750">
        <v>630714.82999999996</v>
      </c>
      <c r="I3750">
        <v>3672232.85</v>
      </c>
      <c r="J3750">
        <v>-68.91</v>
      </c>
      <c r="K3750">
        <v>-68.91</v>
      </c>
      <c r="L3750">
        <v>0</v>
      </c>
      <c r="M3750">
        <v>21051624</v>
      </c>
      <c r="N3750" t="s">
        <v>28</v>
      </c>
      <c r="O3750">
        <v>24</v>
      </c>
      <c r="P3750">
        <v>32</v>
      </c>
      <c r="Q3750">
        <v>5963</v>
      </c>
    </row>
    <row r="3751" spans="1:17" x14ac:dyDescent="0.25">
      <c r="A3751" t="s">
        <v>375</v>
      </c>
      <c r="B3751" t="s">
        <v>364</v>
      </c>
      <c r="C3751" t="s">
        <v>13</v>
      </c>
      <c r="D3751" t="s">
        <v>14</v>
      </c>
      <c r="E3751" t="s">
        <v>256</v>
      </c>
      <c r="F3751" t="s">
        <v>246</v>
      </c>
      <c r="G3751">
        <v>3.0970000000000001E-2</v>
      </c>
      <c r="H3751">
        <v>630714.82999999996</v>
      </c>
      <c r="I3751">
        <v>3672232.85</v>
      </c>
      <c r="J3751">
        <v>-68.91</v>
      </c>
      <c r="K3751">
        <v>-68.91</v>
      </c>
      <c r="L3751">
        <v>0</v>
      </c>
      <c r="M3751">
        <v>21050224</v>
      </c>
      <c r="N3751" t="s">
        <v>28</v>
      </c>
      <c r="O3751">
        <v>24</v>
      </c>
      <c r="P3751">
        <v>32</v>
      </c>
      <c r="Q3751">
        <v>5963</v>
      </c>
    </row>
    <row r="3752" spans="1:17" x14ac:dyDescent="0.25">
      <c r="A3752" t="s">
        <v>375</v>
      </c>
      <c r="B3752" t="s">
        <v>364</v>
      </c>
      <c r="C3752" t="s">
        <v>13</v>
      </c>
      <c r="D3752" t="s">
        <v>14</v>
      </c>
      <c r="E3752" t="s">
        <v>256</v>
      </c>
      <c r="F3752" t="s">
        <v>247</v>
      </c>
      <c r="G3752">
        <v>2.7619999999999999E-2</v>
      </c>
      <c r="H3752">
        <v>630714.82999999996</v>
      </c>
      <c r="I3752">
        <v>3672232.85</v>
      </c>
      <c r="J3752">
        <v>-68.91</v>
      </c>
      <c r="K3752">
        <v>-68.91</v>
      </c>
      <c r="L3752">
        <v>0</v>
      </c>
      <c r="M3752">
        <v>21052124</v>
      </c>
      <c r="N3752" t="s">
        <v>28</v>
      </c>
      <c r="O3752">
        <v>24</v>
      </c>
      <c r="P3752">
        <v>32</v>
      </c>
      <c r="Q3752">
        <v>5963</v>
      </c>
    </row>
    <row r="3753" spans="1:17" x14ac:dyDescent="0.25">
      <c r="A3753" t="s">
        <v>375</v>
      </c>
      <c r="B3753" t="s">
        <v>364</v>
      </c>
      <c r="C3753" t="s">
        <v>13</v>
      </c>
      <c r="D3753" t="s">
        <v>14</v>
      </c>
      <c r="E3753" t="s">
        <v>256</v>
      </c>
      <c r="F3753" t="s">
        <v>248</v>
      </c>
      <c r="G3753">
        <v>2.7009999999999999E-2</v>
      </c>
      <c r="H3753">
        <v>630714.82999999996</v>
      </c>
      <c r="I3753">
        <v>3672232.85</v>
      </c>
      <c r="J3753">
        <v>-68.91</v>
      </c>
      <c r="K3753">
        <v>-68.91</v>
      </c>
      <c r="L3753">
        <v>0</v>
      </c>
      <c r="M3753">
        <v>21052724</v>
      </c>
      <c r="N3753" t="s">
        <v>28</v>
      </c>
      <c r="O3753">
        <v>24</v>
      </c>
      <c r="P3753">
        <v>32</v>
      </c>
      <c r="Q3753">
        <v>5963</v>
      </c>
    </row>
    <row r="3754" spans="1:17" x14ac:dyDescent="0.25">
      <c r="A3754" t="s">
        <v>375</v>
      </c>
      <c r="B3754" t="s">
        <v>364</v>
      </c>
      <c r="C3754" t="s">
        <v>13</v>
      </c>
      <c r="D3754" t="s">
        <v>14</v>
      </c>
      <c r="E3754" t="s">
        <v>256</v>
      </c>
      <c r="F3754" t="s">
        <v>15</v>
      </c>
      <c r="G3754">
        <v>2.5090000000000001E-2</v>
      </c>
      <c r="H3754">
        <v>630714.82999999996</v>
      </c>
      <c r="I3754">
        <v>3672232.85</v>
      </c>
      <c r="J3754">
        <v>-68.91</v>
      </c>
      <c r="K3754">
        <v>-68.91</v>
      </c>
      <c r="L3754">
        <v>0</v>
      </c>
      <c r="M3754">
        <v>21031024</v>
      </c>
      <c r="N3754" t="s">
        <v>28</v>
      </c>
      <c r="O3754">
        <v>24</v>
      </c>
      <c r="P3754">
        <v>32</v>
      </c>
      <c r="Q3754">
        <v>5963</v>
      </c>
    </row>
    <row r="3755" spans="1:17" x14ac:dyDescent="0.25">
      <c r="A3755" t="s">
        <v>375</v>
      </c>
      <c r="B3755" t="s">
        <v>364</v>
      </c>
      <c r="C3755" t="s">
        <v>13</v>
      </c>
      <c r="D3755" t="s">
        <v>14</v>
      </c>
      <c r="E3755" t="s">
        <v>125</v>
      </c>
      <c r="F3755" t="s">
        <v>4</v>
      </c>
      <c r="G3755">
        <v>0.41520000000000001</v>
      </c>
      <c r="H3755">
        <v>630157.34</v>
      </c>
      <c r="I3755">
        <v>3672090.6</v>
      </c>
      <c r="J3755">
        <v>-69.87</v>
      </c>
      <c r="K3755">
        <v>-69.87</v>
      </c>
      <c r="L3755">
        <v>0</v>
      </c>
      <c r="M3755">
        <v>21090324</v>
      </c>
      <c r="N3755" t="s">
        <v>28</v>
      </c>
      <c r="O3755">
        <v>24</v>
      </c>
      <c r="P3755">
        <v>32</v>
      </c>
      <c r="Q3755">
        <v>5963</v>
      </c>
    </row>
    <row r="3756" spans="1:17" x14ac:dyDescent="0.25">
      <c r="A3756" t="s">
        <v>375</v>
      </c>
      <c r="B3756" t="s">
        <v>364</v>
      </c>
      <c r="C3756" t="s">
        <v>13</v>
      </c>
      <c r="D3756" t="s">
        <v>14</v>
      </c>
      <c r="E3756" t="s">
        <v>125</v>
      </c>
      <c r="F3756" t="s">
        <v>6</v>
      </c>
      <c r="G3756">
        <v>0.31167</v>
      </c>
      <c r="H3756">
        <v>630714.82999999996</v>
      </c>
      <c r="I3756">
        <v>3672256.55</v>
      </c>
      <c r="J3756">
        <v>-68.92</v>
      </c>
      <c r="K3756">
        <v>-68.92</v>
      </c>
      <c r="L3756">
        <v>0</v>
      </c>
      <c r="M3756">
        <v>21052024</v>
      </c>
      <c r="N3756" t="s">
        <v>28</v>
      </c>
      <c r="O3756">
        <v>24</v>
      </c>
      <c r="P3756">
        <v>32</v>
      </c>
      <c r="Q3756">
        <v>5963</v>
      </c>
    </row>
    <row r="3757" spans="1:17" x14ac:dyDescent="0.25">
      <c r="A3757" t="s">
        <v>375</v>
      </c>
      <c r="B3757" t="s">
        <v>364</v>
      </c>
      <c r="C3757" t="s">
        <v>13</v>
      </c>
      <c r="D3757" t="s">
        <v>14</v>
      </c>
      <c r="E3757" t="s">
        <v>125</v>
      </c>
      <c r="F3757" t="s">
        <v>246</v>
      </c>
      <c r="G3757">
        <v>0.29532000000000003</v>
      </c>
      <c r="H3757">
        <v>630725</v>
      </c>
      <c r="I3757">
        <v>3672250</v>
      </c>
      <c r="J3757">
        <v>-68.89</v>
      </c>
      <c r="K3757">
        <v>-68.89</v>
      </c>
      <c r="L3757">
        <v>0</v>
      </c>
      <c r="M3757">
        <v>21052024</v>
      </c>
      <c r="N3757" t="s">
        <v>28</v>
      </c>
      <c r="O3757">
        <v>24</v>
      </c>
      <c r="P3757">
        <v>32</v>
      </c>
      <c r="Q3757">
        <v>5963</v>
      </c>
    </row>
    <row r="3758" spans="1:17" x14ac:dyDescent="0.25">
      <c r="A3758" t="s">
        <v>375</v>
      </c>
      <c r="B3758" t="s">
        <v>364</v>
      </c>
      <c r="C3758" t="s">
        <v>13</v>
      </c>
      <c r="D3758" t="s">
        <v>14</v>
      </c>
      <c r="E3758" t="s">
        <v>125</v>
      </c>
      <c r="F3758" t="s">
        <v>247</v>
      </c>
      <c r="G3758">
        <v>0.26269999999999999</v>
      </c>
      <c r="H3758">
        <v>630714.82999999996</v>
      </c>
      <c r="I3758">
        <v>3672256.55</v>
      </c>
      <c r="J3758">
        <v>-68.92</v>
      </c>
      <c r="K3758">
        <v>-68.92</v>
      </c>
      <c r="L3758">
        <v>0</v>
      </c>
      <c r="M3758">
        <v>21052124</v>
      </c>
      <c r="N3758" t="s">
        <v>28</v>
      </c>
      <c r="O3758">
        <v>24</v>
      </c>
      <c r="P3758">
        <v>32</v>
      </c>
      <c r="Q3758">
        <v>5963</v>
      </c>
    </row>
    <row r="3759" spans="1:17" x14ac:dyDescent="0.25">
      <c r="A3759" t="s">
        <v>375</v>
      </c>
      <c r="B3759" t="s">
        <v>364</v>
      </c>
      <c r="C3759" t="s">
        <v>13</v>
      </c>
      <c r="D3759" t="s">
        <v>14</v>
      </c>
      <c r="E3759" t="s">
        <v>125</v>
      </c>
      <c r="F3759" t="s">
        <v>248</v>
      </c>
      <c r="G3759">
        <v>0.24604000000000001</v>
      </c>
      <c r="H3759">
        <v>630714.82999999996</v>
      </c>
      <c r="I3759">
        <v>3672232.85</v>
      </c>
      <c r="J3759">
        <v>-68.91</v>
      </c>
      <c r="K3759">
        <v>-68.91</v>
      </c>
      <c r="L3759">
        <v>0</v>
      </c>
      <c r="M3759">
        <v>21042124</v>
      </c>
      <c r="N3759" t="s">
        <v>28</v>
      </c>
      <c r="O3759">
        <v>24</v>
      </c>
      <c r="P3759">
        <v>32</v>
      </c>
      <c r="Q3759">
        <v>5963</v>
      </c>
    </row>
    <row r="3760" spans="1:17" x14ac:dyDescent="0.25">
      <c r="A3760" t="s">
        <v>375</v>
      </c>
      <c r="B3760" t="s">
        <v>364</v>
      </c>
      <c r="C3760" t="s">
        <v>13</v>
      </c>
      <c r="D3760" t="s">
        <v>14</v>
      </c>
      <c r="E3760" t="s">
        <v>125</v>
      </c>
      <c r="F3760" t="s">
        <v>15</v>
      </c>
      <c r="G3760">
        <v>0.23479</v>
      </c>
      <c r="H3760">
        <v>630714.82999999996</v>
      </c>
      <c r="I3760">
        <v>3672232.85</v>
      </c>
      <c r="J3760">
        <v>-68.91</v>
      </c>
      <c r="K3760">
        <v>-68.91</v>
      </c>
      <c r="L3760">
        <v>0</v>
      </c>
      <c r="M3760">
        <v>21090524</v>
      </c>
      <c r="N3760" t="s">
        <v>28</v>
      </c>
      <c r="O3760">
        <v>24</v>
      </c>
      <c r="P3760">
        <v>32</v>
      </c>
      <c r="Q3760">
        <v>5963</v>
      </c>
    </row>
    <row r="3761" spans="1:17" x14ac:dyDescent="0.25">
      <c r="A3761" t="s">
        <v>375</v>
      </c>
      <c r="B3761" t="s">
        <v>364</v>
      </c>
      <c r="C3761" t="s">
        <v>13</v>
      </c>
      <c r="D3761" t="s">
        <v>14</v>
      </c>
      <c r="E3761" t="s">
        <v>128</v>
      </c>
      <c r="F3761" t="s">
        <v>4</v>
      </c>
      <c r="G3761">
        <v>0.41122999999999998</v>
      </c>
      <c r="H3761">
        <v>630714.82999999996</v>
      </c>
      <c r="I3761">
        <v>3672256.55</v>
      </c>
      <c r="J3761">
        <v>-68.92</v>
      </c>
      <c r="K3761">
        <v>-68.92</v>
      </c>
      <c r="L3761">
        <v>0</v>
      </c>
      <c r="M3761">
        <v>21090524</v>
      </c>
      <c r="N3761" t="s">
        <v>28</v>
      </c>
      <c r="O3761">
        <v>24</v>
      </c>
      <c r="P3761">
        <v>32</v>
      </c>
      <c r="Q3761">
        <v>5963</v>
      </c>
    </row>
    <row r="3762" spans="1:17" x14ac:dyDescent="0.25">
      <c r="A3762" t="s">
        <v>375</v>
      </c>
      <c r="B3762" t="s">
        <v>364</v>
      </c>
      <c r="C3762" t="s">
        <v>13</v>
      </c>
      <c r="D3762" t="s">
        <v>14</v>
      </c>
      <c r="E3762" t="s">
        <v>128</v>
      </c>
      <c r="F3762" t="s">
        <v>6</v>
      </c>
      <c r="G3762">
        <v>0.34327000000000002</v>
      </c>
      <c r="H3762">
        <v>630714.82999999996</v>
      </c>
      <c r="I3762">
        <v>3672232.85</v>
      </c>
      <c r="J3762">
        <v>-68.91</v>
      </c>
      <c r="K3762">
        <v>-68.91</v>
      </c>
      <c r="L3762">
        <v>0</v>
      </c>
      <c r="M3762">
        <v>21090524</v>
      </c>
      <c r="N3762" t="s">
        <v>28</v>
      </c>
      <c r="O3762">
        <v>24</v>
      </c>
      <c r="P3762">
        <v>32</v>
      </c>
      <c r="Q3762">
        <v>5963</v>
      </c>
    </row>
    <row r="3763" spans="1:17" x14ac:dyDescent="0.25">
      <c r="A3763" t="s">
        <v>375</v>
      </c>
      <c r="B3763" t="s">
        <v>364</v>
      </c>
      <c r="C3763" t="s">
        <v>13</v>
      </c>
      <c r="D3763" t="s">
        <v>14</v>
      </c>
      <c r="E3763" t="s">
        <v>128</v>
      </c>
      <c r="F3763" t="s">
        <v>246</v>
      </c>
      <c r="G3763">
        <v>0.33352999999999999</v>
      </c>
      <c r="H3763">
        <v>630714.82999999996</v>
      </c>
      <c r="I3763">
        <v>3672232.85</v>
      </c>
      <c r="J3763">
        <v>-68.91</v>
      </c>
      <c r="K3763">
        <v>-68.91</v>
      </c>
      <c r="L3763">
        <v>0</v>
      </c>
      <c r="M3763">
        <v>21052024</v>
      </c>
      <c r="N3763" t="s">
        <v>28</v>
      </c>
      <c r="O3763">
        <v>24</v>
      </c>
      <c r="P3763">
        <v>32</v>
      </c>
      <c r="Q3763">
        <v>5963</v>
      </c>
    </row>
    <row r="3764" spans="1:17" x14ac:dyDescent="0.25">
      <c r="A3764" t="s">
        <v>375</v>
      </c>
      <c r="B3764" t="s">
        <v>364</v>
      </c>
      <c r="C3764" t="s">
        <v>13</v>
      </c>
      <c r="D3764" t="s">
        <v>14</v>
      </c>
      <c r="E3764" t="s">
        <v>128</v>
      </c>
      <c r="F3764" t="s">
        <v>247</v>
      </c>
      <c r="G3764">
        <v>0.30235000000000001</v>
      </c>
      <c r="H3764">
        <v>630714.82999999996</v>
      </c>
      <c r="I3764">
        <v>3672232.85</v>
      </c>
      <c r="J3764">
        <v>-68.91</v>
      </c>
      <c r="K3764">
        <v>-68.91</v>
      </c>
      <c r="L3764">
        <v>0</v>
      </c>
      <c r="M3764">
        <v>21052124</v>
      </c>
      <c r="N3764" t="s">
        <v>28</v>
      </c>
      <c r="O3764">
        <v>24</v>
      </c>
      <c r="P3764">
        <v>32</v>
      </c>
      <c r="Q3764">
        <v>5963</v>
      </c>
    </row>
    <row r="3765" spans="1:17" x14ac:dyDescent="0.25">
      <c r="A3765" t="s">
        <v>375</v>
      </c>
      <c r="B3765" t="s">
        <v>364</v>
      </c>
      <c r="C3765" t="s">
        <v>13</v>
      </c>
      <c r="D3765" t="s">
        <v>14</v>
      </c>
      <c r="E3765" t="s">
        <v>128</v>
      </c>
      <c r="F3765" t="s">
        <v>248</v>
      </c>
      <c r="G3765">
        <v>0.29216999999999999</v>
      </c>
      <c r="H3765">
        <v>630714.82999999996</v>
      </c>
      <c r="I3765">
        <v>3672232.85</v>
      </c>
      <c r="J3765">
        <v>-68.91</v>
      </c>
      <c r="K3765">
        <v>-68.91</v>
      </c>
      <c r="L3765">
        <v>0</v>
      </c>
      <c r="M3765">
        <v>21051624</v>
      </c>
      <c r="N3765" t="s">
        <v>28</v>
      </c>
      <c r="O3765">
        <v>24</v>
      </c>
      <c r="P3765">
        <v>32</v>
      </c>
      <c r="Q3765">
        <v>5963</v>
      </c>
    </row>
    <row r="3766" spans="1:17" x14ac:dyDescent="0.25">
      <c r="A3766" t="s">
        <v>375</v>
      </c>
      <c r="B3766" t="s">
        <v>364</v>
      </c>
      <c r="C3766" t="s">
        <v>13</v>
      </c>
      <c r="D3766" t="s">
        <v>14</v>
      </c>
      <c r="E3766" t="s">
        <v>128</v>
      </c>
      <c r="F3766" t="s">
        <v>15</v>
      </c>
      <c r="G3766">
        <v>0.27034000000000002</v>
      </c>
      <c r="H3766">
        <v>630714.82999999996</v>
      </c>
      <c r="I3766">
        <v>3672232.85</v>
      </c>
      <c r="J3766">
        <v>-68.91</v>
      </c>
      <c r="K3766">
        <v>-68.91</v>
      </c>
      <c r="L3766">
        <v>0</v>
      </c>
      <c r="M3766">
        <v>21040824</v>
      </c>
      <c r="N3766" t="s">
        <v>28</v>
      </c>
      <c r="O3766">
        <v>24</v>
      </c>
      <c r="P3766">
        <v>32</v>
      </c>
      <c r="Q3766">
        <v>5963</v>
      </c>
    </row>
    <row r="3767" spans="1:17" x14ac:dyDescent="0.25">
      <c r="A3767" t="s">
        <v>375</v>
      </c>
      <c r="B3767" t="s">
        <v>364</v>
      </c>
      <c r="C3767" t="s">
        <v>13</v>
      </c>
      <c r="D3767" t="s">
        <v>14</v>
      </c>
      <c r="E3767" t="s">
        <v>129</v>
      </c>
      <c r="F3767" t="s">
        <v>4</v>
      </c>
      <c r="G3767">
        <v>0.42409000000000002</v>
      </c>
      <c r="H3767">
        <v>630714.82999999996</v>
      </c>
      <c r="I3767">
        <v>3672209.14</v>
      </c>
      <c r="J3767">
        <v>-68.89</v>
      </c>
      <c r="K3767">
        <v>-68.89</v>
      </c>
      <c r="L3767">
        <v>0</v>
      </c>
      <c r="M3767">
        <v>21050224</v>
      </c>
      <c r="N3767" t="s">
        <v>28</v>
      </c>
      <c r="O3767">
        <v>24</v>
      </c>
      <c r="P3767">
        <v>32</v>
      </c>
      <c r="Q3767">
        <v>5963</v>
      </c>
    </row>
    <row r="3768" spans="1:17" x14ac:dyDescent="0.25">
      <c r="A3768" t="s">
        <v>375</v>
      </c>
      <c r="B3768" t="s">
        <v>364</v>
      </c>
      <c r="C3768" t="s">
        <v>13</v>
      </c>
      <c r="D3768" t="s">
        <v>14</v>
      </c>
      <c r="E3768" t="s">
        <v>129</v>
      </c>
      <c r="F3768" t="s">
        <v>6</v>
      </c>
      <c r="G3768">
        <v>0.37126999999999999</v>
      </c>
      <c r="H3768">
        <v>630714.82999999996</v>
      </c>
      <c r="I3768">
        <v>3672232.85</v>
      </c>
      <c r="J3768">
        <v>-68.91</v>
      </c>
      <c r="K3768">
        <v>-68.91</v>
      </c>
      <c r="L3768">
        <v>0</v>
      </c>
      <c r="M3768">
        <v>21052024</v>
      </c>
      <c r="N3768" t="s">
        <v>28</v>
      </c>
      <c r="O3768">
        <v>24</v>
      </c>
      <c r="P3768">
        <v>32</v>
      </c>
      <c r="Q3768">
        <v>5963</v>
      </c>
    </row>
    <row r="3769" spans="1:17" x14ac:dyDescent="0.25">
      <c r="A3769" t="s">
        <v>375</v>
      </c>
      <c r="B3769" t="s">
        <v>364</v>
      </c>
      <c r="C3769" t="s">
        <v>13</v>
      </c>
      <c r="D3769" t="s">
        <v>14</v>
      </c>
      <c r="E3769" t="s">
        <v>129</v>
      </c>
      <c r="F3769" t="s">
        <v>246</v>
      </c>
      <c r="G3769">
        <v>0.35577999999999999</v>
      </c>
      <c r="H3769">
        <v>630714.82999999996</v>
      </c>
      <c r="I3769">
        <v>3672232.85</v>
      </c>
      <c r="J3769">
        <v>-68.91</v>
      </c>
      <c r="K3769">
        <v>-68.91</v>
      </c>
      <c r="L3769">
        <v>0</v>
      </c>
      <c r="M3769">
        <v>21050224</v>
      </c>
      <c r="N3769" t="s">
        <v>28</v>
      </c>
      <c r="O3769">
        <v>24</v>
      </c>
      <c r="P3769">
        <v>32</v>
      </c>
      <c r="Q3769">
        <v>5963</v>
      </c>
    </row>
    <row r="3770" spans="1:17" x14ac:dyDescent="0.25">
      <c r="A3770" t="s">
        <v>375</v>
      </c>
      <c r="B3770" t="s">
        <v>364</v>
      </c>
      <c r="C3770" t="s">
        <v>13</v>
      </c>
      <c r="D3770" t="s">
        <v>14</v>
      </c>
      <c r="E3770" t="s">
        <v>129</v>
      </c>
      <c r="F3770" t="s">
        <v>247</v>
      </c>
      <c r="G3770">
        <v>0.32595000000000002</v>
      </c>
      <c r="H3770">
        <v>630714.82999999996</v>
      </c>
      <c r="I3770">
        <v>3672209.14</v>
      </c>
      <c r="J3770">
        <v>-68.89</v>
      </c>
      <c r="K3770">
        <v>-68.89</v>
      </c>
      <c r="L3770">
        <v>0</v>
      </c>
      <c r="M3770">
        <v>21052124</v>
      </c>
      <c r="N3770" t="s">
        <v>28</v>
      </c>
      <c r="O3770">
        <v>24</v>
      </c>
      <c r="P3770">
        <v>32</v>
      </c>
      <c r="Q3770">
        <v>5963</v>
      </c>
    </row>
    <row r="3771" spans="1:17" x14ac:dyDescent="0.25">
      <c r="A3771" t="s">
        <v>375</v>
      </c>
      <c r="B3771" t="s">
        <v>364</v>
      </c>
      <c r="C3771" t="s">
        <v>13</v>
      </c>
      <c r="D3771" t="s">
        <v>14</v>
      </c>
      <c r="E3771" t="s">
        <v>129</v>
      </c>
      <c r="F3771" t="s">
        <v>248</v>
      </c>
      <c r="G3771">
        <v>0.31137999999999999</v>
      </c>
      <c r="H3771">
        <v>630725</v>
      </c>
      <c r="I3771">
        <v>3672225</v>
      </c>
      <c r="J3771">
        <v>-68.89</v>
      </c>
      <c r="K3771">
        <v>-68.89</v>
      </c>
      <c r="L3771">
        <v>0</v>
      </c>
      <c r="M3771">
        <v>21051624</v>
      </c>
      <c r="N3771" t="s">
        <v>28</v>
      </c>
      <c r="O3771">
        <v>24</v>
      </c>
      <c r="P3771">
        <v>32</v>
      </c>
      <c r="Q3771">
        <v>5963</v>
      </c>
    </row>
    <row r="3772" spans="1:17" x14ac:dyDescent="0.25">
      <c r="A3772" t="s">
        <v>375</v>
      </c>
      <c r="B3772" t="s">
        <v>364</v>
      </c>
      <c r="C3772" t="s">
        <v>13</v>
      </c>
      <c r="D3772" t="s">
        <v>14</v>
      </c>
      <c r="E3772" t="s">
        <v>129</v>
      </c>
      <c r="F3772" t="s">
        <v>15</v>
      </c>
      <c r="G3772">
        <v>0.29458000000000001</v>
      </c>
      <c r="H3772">
        <v>630714.82999999996</v>
      </c>
      <c r="I3772">
        <v>3672209.14</v>
      </c>
      <c r="J3772">
        <v>-68.89</v>
      </c>
      <c r="K3772">
        <v>-68.89</v>
      </c>
      <c r="L3772">
        <v>0</v>
      </c>
      <c r="M3772">
        <v>21040824</v>
      </c>
      <c r="N3772" t="s">
        <v>28</v>
      </c>
      <c r="O3772">
        <v>24</v>
      </c>
      <c r="P3772">
        <v>32</v>
      </c>
      <c r="Q3772">
        <v>5963</v>
      </c>
    </row>
    <row r="3773" spans="1:17" x14ac:dyDescent="0.25">
      <c r="A3773" t="s">
        <v>375</v>
      </c>
      <c r="B3773" t="s">
        <v>364</v>
      </c>
      <c r="C3773" t="s">
        <v>13</v>
      </c>
      <c r="D3773" t="s">
        <v>14</v>
      </c>
      <c r="E3773" t="s">
        <v>130</v>
      </c>
      <c r="F3773" t="s">
        <v>4</v>
      </c>
      <c r="G3773">
        <v>0.46911000000000003</v>
      </c>
      <c r="H3773">
        <v>630714.82999999996</v>
      </c>
      <c r="I3773">
        <v>3672185.43</v>
      </c>
      <c r="J3773">
        <v>-68.89</v>
      </c>
      <c r="K3773">
        <v>-68.89</v>
      </c>
      <c r="L3773">
        <v>0</v>
      </c>
      <c r="M3773">
        <v>21050224</v>
      </c>
      <c r="N3773" t="s">
        <v>28</v>
      </c>
      <c r="O3773">
        <v>24</v>
      </c>
      <c r="P3773">
        <v>32</v>
      </c>
      <c r="Q3773">
        <v>5963</v>
      </c>
    </row>
    <row r="3774" spans="1:17" x14ac:dyDescent="0.25">
      <c r="A3774" t="s">
        <v>375</v>
      </c>
      <c r="B3774" t="s">
        <v>364</v>
      </c>
      <c r="C3774" t="s">
        <v>13</v>
      </c>
      <c r="D3774" t="s">
        <v>14</v>
      </c>
      <c r="E3774" t="s">
        <v>130</v>
      </c>
      <c r="F3774" t="s">
        <v>6</v>
      </c>
      <c r="G3774">
        <v>0.40725</v>
      </c>
      <c r="H3774">
        <v>630714.82999999996</v>
      </c>
      <c r="I3774">
        <v>3672185.43</v>
      </c>
      <c r="J3774">
        <v>-68.89</v>
      </c>
      <c r="K3774">
        <v>-68.89</v>
      </c>
      <c r="L3774">
        <v>0</v>
      </c>
      <c r="M3774">
        <v>21051624</v>
      </c>
      <c r="N3774" t="s">
        <v>28</v>
      </c>
      <c r="O3774">
        <v>24</v>
      </c>
      <c r="P3774">
        <v>32</v>
      </c>
      <c r="Q3774">
        <v>5963</v>
      </c>
    </row>
    <row r="3775" spans="1:17" x14ac:dyDescent="0.25">
      <c r="A3775" t="s">
        <v>375</v>
      </c>
      <c r="B3775" t="s">
        <v>364</v>
      </c>
      <c r="C3775" t="s">
        <v>13</v>
      </c>
      <c r="D3775" t="s">
        <v>14</v>
      </c>
      <c r="E3775" t="s">
        <v>130</v>
      </c>
      <c r="F3775" t="s">
        <v>246</v>
      </c>
      <c r="G3775">
        <v>0.39045999999999997</v>
      </c>
      <c r="H3775">
        <v>630714.82999999996</v>
      </c>
      <c r="I3775">
        <v>3672209.14</v>
      </c>
      <c r="J3775">
        <v>-68.89</v>
      </c>
      <c r="K3775">
        <v>-68.89</v>
      </c>
      <c r="L3775">
        <v>0</v>
      </c>
      <c r="M3775">
        <v>21090524</v>
      </c>
      <c r="N3775" t="s">
        <v>28</v>
      </c>
      <c r="O3775">
        <v>24</v>
      </c>
      <c r="P3775">
        <v>32</v>
      </c>
      <c r="Q3775">
        <v>5963</v>
      </c>
    </row>
    <row r="3776" spans="1:17" x14ac:dyDescent="0.25">
      <c r="A3776" t="s">
        <v>375</v>
      </c>
      <c r="B3776" t="s">
        <v>364</v>
      </c>
      <c r="C3776" t="s">
        <v>13</v>
      </c>
      <c r="D3776" t="s">
        <v>14</v>
      </c>
      <c r="E3776" t="s">
        <v>130</v>
      </c>
      <c r="F3776" t="s">
        <v>247</v>
      </c>
      <c r="G3776">
        <v>0.38001000000000001</v>
      </c>
      <c r="H3776">
        <v>630714.82999999996</v>
      </c>
      <c r="I3776">
        <v>3672209.14</v>
      </c>
      <c r="J3776">
        <v>-68.89</v>
      </c>
      <c r="K3776">
        <v>-68.89</v>
      </c>
      <c r="L3776">
        <v>0</v>
      </c>
      <c r="M3776">
        <v>21052124</v>
      </c>
      <c r="N3776" t="s">
        <v>28</v>
      </c>
      <c r="O3776">
        <v>24</v>
      </c>
      <c r="P3776">
        <v>32</v>
      </c>
      <c r="Q3776">
        <v>5963</v>
      </c>
    </row>
    <row r="3777" spans="1:17" x14ac:dyDescent="0.25">
      <c r="A3777" t="s">
        <v>375</v>
      </c>
      <c r="B3777" t="s">
        <v>364</v>
      </c>
      <c r="C3777" t="s">
        <v>13</v>
      </c>
      <c r="D3777" t="s">
        <v>14</v>
      </c>
      <c r="E3777" t="s">
        <v>130</v>
      </c>
      <c r="F3777" t="s">
        <v>248</v>
      </c>
      <c r="G3777">
        <v>0.35408000000000001</v>
      </c>
      <c r="H3777">
        <v>630714.82999999996</v>
      </c>
      <c r="I3777">
        <v>3672209.14</v>
      </c>
      <c r="J3777">
        <v>-68.89</v>
      </c>
      <c r="K3777">
        <v>-68.89</v>
      </c>
      <c r="L3777">
        <v>0</v>
      </c>
      <c r="M3777">
        <v>21051624</v>
      </c>
      <c r="N3777" t="s">
        <v>28</v>
      </c>
      <c r="O3777">
        <v>24</v>
      </c>
      <c r="P3777">
        <v>32</v>
      </c>
      <c r="Q3777">
        <v>5963</v>
      </c>
    </row>
    <row r="3778" spans="1:17" x14ac:dyDescent="0.25">
      <c r="A3778" t="s">
        <v>375</v>
      </c>
      <c r="B3778" t="s">
        <v>364</v>
      </c>
      <c r="C3778" t="s">
        <v>13</v>
      </c>
      <c r="D3778" t="s">
        <v>14</v>
      </c>
      <c r="E3778" t="s">
        <v>130</v>
      </c>
      <c r="F3778" t="s">
        <v>15</v>
      </c>
      <c r="G3778">
        <v>0.33315</v>
      </c>
      <c r="H3778">
        <v>630714.82999999996</v>
      </c>
      <c r="I3778">
        <v>3672185.43</v>
      </c>
      <c r="J3778">
        <v>-68.89</v>
      </c>
      <c r="K3778">
        <v>-68.89</v>
      </c>
      <c r="L3778">
        <v>0</v>
      </c>
      <c r="M3778">
        <v>21040524</v>
      </c>
      <c r="N3778" t="s">
        <v>28</v>
      </c>
      <c r="O3778">
        <v>24</v>
      </c>
      <c r="P3778">
        <v>32</v>
      </c>
      <c r="Q3778">
        <v>5963</v>
      </c>
    </row>
    <row r="3779" spans="1:17" x14ac:dyDescent="0.25">
      <c r="A3779" t="s">
        <v>375</v>
      </c>
      <c r="B3779" t="s">
        <v>364</v>
      </c>
      <c r="C3779" t="s">
        <v>13</v>
      </c>
      <c r="D3779" t="s">
        <v>14</v>
      </c>
      <c r="E3779" t="s">
        <v>131</v>
      </c>
      <c r="F3779" t="s">
        <v>4</v>
      </c>
      <c r="G3779">
        <v>0.49085000000000001</v>
      </c>
      <c r="H3779">
        <v>630714.82999999996</v>
      </c>
      <c r="I3779">
        <v>3672185.43</v>
      </c>
      <c r="J3779">
        <v>-68.89</v>
      </c>
      <c r="K3779">
        <v>-68.89</v>
      </c>
      <c r="L3779">
        <v>0</v>
      </c>
      <c r="M3779">
        <v>21050224</v>
      </c>
      <c r="N3779" t="s">
        <v>28</v>
      </c>
      <c r="O3779">
        <v>24</v>
      </c>
      <c r="P3779">
        <v>32</v>
      </c>
      <c r="Q3779">
        <v>5963</v>
      </c>
    </row>
    <row r="3780" spans="1:17" x14ac:dyDescent="0.25">
      <c r="A3780" t="s">
        <v>375</v>
      </c>
      <c r="B3780" t="s">
        <v>364</v>
      </c>
      <c r="C3780" t="s">
        <v>13</v>
      </c>
      <c r="D3780" t="s">
        <v>14</v>
      </c>
      <c r="E3780" t="s">
        <v>131</v>
      </c>
      <c r="F3780" t="s">
        <v>6</v>
      </c>
      <c r="G3780">
        <v>0.43670999999999999</v>
      </c>
      <c r="H3780">
        <v>630714.82999999996</v>
      </c>
      <c r="I3780">
        <v>3672161.72</v>
      </c>
      <c r="J3780">
        <v>-68.86</v>
      </c>
      <c r="K3780">
        <v>-68.86</v>
      </c>
      <c r="L3780">
        <v>0</v>
      </c>
      <c r="M3780">
        <v>21051624</v>
      </c>
      <c r="N3780" t="s">
        <v>28</v>
      </c>
      <c r="O3780">
        <v>24</v>
      </c>
      <c r="P3780">
        <v>32</v>
      </c>
      <c r="Q3780">
        <v>5963</v>
      </c>
    </row>
    <row r="3781" spans="1:17" x14ac:dyDescent="0.25">
      <c r="A3781" t="s">
        <v>375</v>
      </c>
      <c r="B3781" t="s">
        <v>364</v>
      </c>
      <c r="C3781" t="s">
        <v>13</v>
      </c>
      <c r="D3781" t="s">
        <v>14</v>
      </c>
      <c r="E3781" t="s">
        <v>131</v>
      </c>
      <c r="F3781" t="s">
        <v>246</v>
      </c>
      <c r="G3781">
        <v>0.40958</v>
      </c>
      <c r="H3781">
        <v>630714.82999999996</v>
      </c>
      <c r="I3781">
        <v>3672185.43</v>
      </c>
      <c r="J3781">
        <v>-68.89</v>
      </c>
      <c r="K3781">
        <v>-68.89</v>
      </c>
      <c r="L3781">
        <v>0</v>
      </c>
      <c r="M3781">
        <v>21052024</v>
      </c>
      <c r="N3781" t="s">
        <v>28</v>
      </c>
      <c r="O3781">
        <v>24</v>
      </c>
      <c r="P3781">
        <v>32</v>
      </c>
      <c r="Q3781">
        <v>5963</v>
      </c>
    </row>
    <row r="3782" spans="1:17" x14ac:dyDescent="0.25">
      <c r="A3782" t="s">
        <v>375</v>
      </c>
      <c r="B3782" t="s">
        <v>364</v>
      </c>
      <c r="C3782" t="s">
        <v>13</v>
      </c>
      <c r="D3782" t="s">
        <v>14</v>
      </c>
      <c r="E3782" t="s">
        <v>131</v>
      </c>
      <c r="F3782" t="s">
        <v>247</v>
      </c>
      <c r="G3782">
        <v>0.39983999999999997</v>
      </c>
      <c r="H3782">
        <v>630714.82999999996</v>
      </c>
      <c r="I3782">
        <v>3672185.43</v>
      </c>
      <c r="J3782">
        <v>-68.89</v>
      </c>
      <c r="K3782">
        <v>-68.89</v>
      </c>
      <c r="L3782">
        <v>0</v>
      </c>
      <c r="M3782">
        <v>21052124</v>
      </c>
      <c r="N3782" t="s">
        <v>28</v>
      </c>
      <c r="O3782">
        <v>24</v>
      </c>
      <c r="P3782">
        <v>32</v>
      </c>
      <c r="Q3782">
        <v>5963</v>
      </c>
    </row>
    <row r="3783" spans="1:17" x14ac:dyDescent="0.25">
      <c r="A3783" t="s">
        <v>375</v>
      </c>
      <c r="B3783" t="s">
        <v>364</v>
      </c>
      <c r="C3783" t="s">
        <v>13</v>
      </c>
      <c r="D3783" t="s">
        <v>14</v>
      </c>
      <c r="E3783" t="s">
        <v>131</v>
      </c>
      <c r="F3783" t="s">
        <v>248</v>
      </c>
      <c r="G3783">
        <v>0.36181000000000002</v>
      </c>
      <c r="H3783">
        <v>630714.82999999996</v>
      </c>
      <c r="I3783">
        <v>3672185.43</v>
      </c>
      <c r="J3783">
        <v>-68.89</v>
      </c>
      <c r="K3783">
        <v>-68.89</v>
      </c>
      <c r="L3783">
        <v>0</v>
      </c>
      <c r="M3783">
        <v>21102324</v>
      </c>
      <c r="N3783" t="s">
        <v>28</v>
      </c>
      <c r="O3783">
        <v>24</v>
      </c>
      <c r="P3783">
        <v>32</v>
      </c>
      <c r="Q3783">
        <v>5963</v>
      </c>
    </row>
    <row r="3784" spans="1:17" x14ac:dyDescent="0.25">
      <c r="A3784" t="s">
        <v>375</v>
      </c>
      <c r="B3784" t="s">
        <v>364</v>
      </c>
      <c r="C3784" t="s">
        <v>13</v>
      </c>
      <c r="D3784" t="s">
        <v>14</v>
      </c>
      <c r="E3784" t="s">
        <v>131</v>
      </c>
      <c r="F3784" t="s">
        <v>15</v>
      </c>
      <c r="G3784">
        <v>0.35965000000000003</v>
      </c>
      <c r="H3784">
        <v>630714.82999999996</v>
      </c>
      <c r="I3784">
        <v>3672185.43</v>
      </c>
      <c r="J3784">
        <v>-68.89</v>
      </c>
      <c r="K3784">
        <v>-68.89</v>
      </c>
      <c r="L3784">
        <v>0</v>
      </c>
      <c r="M3784">
        <v>21030924</v>
      </c>
      <c r="N3784" t="s">
        <v>28</v>
      </c>
      <c r="O3784">
        <v>24</v>
      </c>
      <c r="P3784">
        <v>32</v>
      </c>
      <c r="Q3784">
        <v>5963</v>
      </c>
    </row>
    <row r="3785" spans="1:17" x14ac:dyDescent="0.25">
      <c r="A3785" t="s">
        <v>375</v>
      </c>
      <c r="B3785" t="s">
        <v>364</v>
      </c>
      <c r="C3785" t="s">
        <v>13</v>
      </c>
      <c r="D3785" t="s">
        <v>14</v>
      </c>
      <c r="E3785" t="s">
        <v>132</v>
      </c>
      <c r="F3785" t="s">
        <v>4</v>
      </c>
      <c r="G3785">
        <v>0.52198999999999995</v>
      </c>
      <c r="H3785">
        <v>630569.4</v>
      </c>
      <c r="I3785">
        <v>3671995.77</v>
      </c>
      <c r="J3785">
        <v>-69.069999999999993</v>
      </c>
      <c r="K3785">
        <v>-69.069999999999993</v>
      </c>
      <c r="L3785">
        <v>0</v>
      </c>
      <c r="M3785">
        <v>21041824</v>
      </c>
      <c r="N3785" t="s">
        <v>28</v>
      </c>
      <c r="O3785">
        <v>24</v>
      </c>
      <c r="P3785">
        <v>32</v>
      </c>
      <c r="Q3785">
        <v>5963</v>
      </c>
    </row>
    <row r="3786" spans="1:17" x14ac:dyDescent="0.25">
      <c r="A3786" t="s">
        <v>375</v>
      </c>
      <c r="B3786" t="s">
        <v>364</v>
      </c>
      <c r="C3786" t="s">
        <v>13</v>
      </c>
      <c r="D3786" t="s">
        <v>14</v>
      </c>
      <c r="E3786" t="s">
        <v>132</v>
      </c>
      <c r="F3786" t="s">
        <v>6</v>
      </c>
      <c r="G3786">
        <v>0.48453000000000002</v>
      </c>
      <c r="H3786">
        <v>630545.16</v>
      </c>
      <c r="I3786">
        <v>3671995.77</v>
      </c>
      <c r="J3786">
        <v>-69.12</v>
      </c>
      <c r="K3786">
        <v>-69.12</v>
      </c>
      <c r="L3786">
        <v>0</v>
      </c>
      <c r="M3786">
        <v>21022024</v>
      </c>
      <c r="N3786" t="s">
        <v>28</v>
      </c>
      <c r="O3786">
        <v>24</v>
      </c>
      <c r="P3786">
        <v>32</v>
      </c>
      <c r="Q3786">
        <v>5963</v>
      </c>
    </row>
    <row r="3787" spans="1:17" x14ac:dyDescent="0.25">
      <c r="A3787" t="s">
        <v>375</v>
      </c>
      <c r="B3787" t="s">
        <v>364</v>
      </c>
      <c r="C3787" t="s">
        <v>13</v>
      </c>
      <c r="D3787" t="s">
        <v>14</v>
      </c>
      <c r="E3787" t="s">
        <v>132</v>
      </c>
      <c r="F3787" t="s">
        <v>246</v>
      </c>
      <c r="G3787">
        <v>0.42958000000000002</v>
      </c>
      <c r="H3787">
        <v>630714.82999999996</v>
      </c>
      <c r="I3787">
        <v>3672185.43</v>
      </c>
      <c r="J3787">
        <v>-68.89</v>
      </c>
      <c r="K3787">
        <v>-68.89</v>
      </c>
      <c r="L3787">
        <v>0</v>
      </c>
      <c r="M3787">
        <v>21090524</v>
      </c>
      <c r="N3787" t="s">
        <v>28</v>
      </c>
      <c r="O3787">
        <v>24</v>
      </c>
      <c r="P3787">
        <v>32</v>
      </c>
      <c r="Q3787">
        <v>5963</v>
      </c>
    </row>
    <row r="3788" spans="1:17" x14ac:dyDescent="0.25">
      <c r="A3788" t="s">
        <v>375</v>
      </c>
      <c r="B3788" t="s">
        <v>364</v>
      </c>
      <c r="C3788" t="s">
        <v>13</v>
      </c>
      <c r="D3788" t="s">
        <v>14</v>
      </c>
      <c r="E3788" t="s">
        <v>132</v>
      </c>
      <c r="F3788" t="s">
        <v>247</v>
      </c>
      <c r="G3788">
        <v>0.41356999999999999</v>
      </c>
      <c r="H3788">
        <v>630714.82999999996</v>
      </c>
      <c r="I3788">
        <v>3672185.43</v>
      </c>
      <c r="J3788">
        <v>-68.89</v>
      </c>
      <c r="K3788">
        <v>-68.89</v>
      </c>
      <c r="L3788">
        <v>0</v>
      </c>
      <c r="M3788">
        <v>21052124</v>
      </c>
      <c r="N3788" t="s">
        <v>28</v>
      </c>
      <c r="O3788">
        <v>24</v>
      </c>
      <c r="P3788">
        <v>32</v>
      </c>
      <c r="Q3788">
        <v>5963</v>
      </c>
    </row>
    <row r="3789" spans="1:17" x14ac:dyDescent="0.25">
      <c r="A3789" t="s">
        <v>375</v>
      </c>
      <c r="B3789" t="s">
        <v>364</v>
      </c>
      <c r="C3789" t="s">
        <v>13</v>
      </c>
      <c r="D3789" t="s">
        <v>14</v>
      </c>
      <c r="E3789" t="s">
        <v>132</v>
      </c>
      <c r="F3789" t="s">
        <v>248</v>
      </c>
      <c r="G3789">
        <v>0.39344000000000001</v>
      </c>
      <c r="H3789">
        <v>630714.82999999996</v>
      </c>
      <c r="I3789">
        <v>3672161.72</v>
      </c>
      <c r="J3789">
        <v>-68.86</v>
      </c>
      <c r="K3789">
        <v>-68.86</v>
      </c>
      <c r="L3789">
        <v>0</v>
      </c>
      <c r="M3789">
        <v>21040524</v>
      </c>
      <c r="N3789" t="s">
        <v>28</v>
      </c>
      <c r="O3789">
        <v>24</v>
      </c>
      <c r="P3789">
        <v>32</v>
      </c>
      <c r="Q3789">
        <v>5963</v>
      </c>
    </row>
    <row r="3790" spans="1:17" x14ac:dyDescent="0.25">
      <c r="A3790" t="s">
        <v>375</v>
      </c>
      <c r="B3790" t="s">
        <v>364</v>
      </c>
      <c r="C3790" t="s">
        <v>13</v>
      </c>
      <c r="D3790" t="s">
        <v>14</v>
      </c>
      <c r="E3790" t="s">
        <v>132</v>
      </c>
      <c r="F3790" t="s">
        <v>15</v>
      </c>
      <c r="G3790">
        <v>0.38928000000000001</v>
      </c>
      <c r="H3790">
        <v>630714.82999999996</v>
      </c>
      <c r="I3790">
        <v>3672161.72</v>
      </c>
      <c r="J3790">
        <v>-68.86</v>
      </c>
      <c r="K3790">
        <v>-68.86</v>
      </c>
      <c r="L3790">
        <v>0</v>
      </c>
      <c r="M3790">
        <v>21052124</v>
      </c>
      <c r="N3790" t="s">
        <v>28</v>
      </c>
      <c r="O3790">
        <v>24</v>
      </c>
      <c r="P3790">
        <v>32</v>
      </c>
      <c r="Q3790">
        <v>5963</v>
      </c>
    </row>
    <row r="3791" spans="1:17" x14ac:dyDescent="0.25">
      <c r="A3791" t="s">
        <v>375</v>
      </c>
      <c r="B3791" t="s">
        <v>364</v>
      </c>
      <c r="C3791" t="s">
        <v>13</v>
      </c>
      <c r="D3791" t="s">
        <v>14</v>
      </c>
      <c r="E3791" t="s">
        <v>133</v>
      </c>
      <c r="F3791" t="s">
        <v>4</v>
      </c>
      <c r="G3791">
        <v>0.56696000000000002</v>
      </c>
      <c r="H3791">
        <v>630569.4</v>
      </c>
      <c r="I3791">
        <v>3671995.77</v>
      </c>
      <c r="J3791">
        <v>-69.069999999999993</v>
      </c>
      <c r="K3791">
        <v>-69.069999999999993</v>
      </c>
      <c r="L3791">
        <v>0</v>
      </c>
      <c r="M3791">
        <v>21041824</v>
      </c>
      <c r="N3791" t="s">
        <v>28</v>
      </c>
      <c r="O3791">
        <v>24</v>
      </c>
      <c r="P3791">
        <v>32</v>
      </c>
      <c r="Q3791">
        <v>5963</v>
      </c>
    </row>
    <row r="3792" spans="1:17" x14ac:dyDescent="0.25">
      <c r="A3792" t="s">
        <v>375</v>
      </c>
      <c r="B3792" t="s">
        <v>364</v>
      </c>
      <c r="C3792" t="s">
        <v>13</v>
      </c>
      <c r="D3792" t="s">
        <v>14</v>
      </c>
      <c r="E3792" t="s">
        <v>133</v>
      </c>
      <c r="F3792" t="s">
        <v>6</v>
      </c>
      <c r="G3792">
        <v>0.48258000000000001</v>
      </c>
      <c r="H3792">
        <v>630569.4</v>
      </c>
      <c r="I3792">
        <v>3671995.77</v>
      </c>
      <c r="J3792">
        <v>-69.069999999999993</v>
      </c>
      <c r="K3792">
        <v>-69.069999999999993</v>
      </c>
      <c r="L3792">
        <v>0</v>
      </c>
      <c r="M3792">
        <v>21112524</v>
      </c>
      <c r="N3792" t="s">
        <v>28</v>
      </c>
      <c r="O3792">
        <v>24</v>
      </c>
      <c r="P3792">
        <v>32</v>
      </c>
      <c r="Q3792">
        <v>5963</v>
      </c>
    </row>
    <row r="3793" spans="1:17" x14ac:dyDescent="0.25">
      <c r="A3793" t="s">
        <v>375</v>
      </c>
      <c r="B3793" t="s">
        <v>364</v>
      </c>
      <c r="C3793" t="s">
        <v>13</v>
      </c>
      <c r="D3793" t="s">
        <v>14</v>
      </c>
      <c r="E3793" t="s">
        <v>133</v>
      </c>
      <c r="F3793" t="s">
        <v>246</v>
      </c>
      <c r="G3793">
        <v>0.44616</v>
      </c>
      <c r="H3793">
        <v>630714.82999999996</v>
      </c>
      <c r="I3793">
        <v>3672161.72</v>
      </c>
      <c r="J3793">
        <v>-68.86</v>
      </c>
      <c r="K3793">
        <v>-68.86</v>
      </c>
      <c r="L3793">
        <v>0</v>
      </c>
      <c r="M3793">
        <v>21051624</v>
      </c>
      <c r="N3793" t="s">
        <v>28</v>
      </c>
      <c r="O3793">
        <v>24</v>
      </c>
      <c r="P3793">
        <v>32</v>
      </c>
      <c r="Q3793">
        <v>5963</v>
      </c>
    </row>
    <row r="3794" spans="1:17" x14ac:dyDescent="0.25">
      <c r="A3794" t="s">
        <v>375</v>
      </c>
      <c r="B3794" t="s">
        <v>364</v>
      </c>
      <c r="C3794" t="s">
        <v>13</v>
      </c>
      <c r="D3794" t="s">
        <v>14</v>
      </c>
      <c r="E3794" t="s">
        <v>133</v>
      </c>
      <c r="F3794" t="s">
        <v>247</v>
      </c>
      <c r="G3794">
        <v>0.42980000000000002</v>
      </c>
      <c r="H3794">
        <v>630714.82999999996</v>
      </c>
      <c r="I3794">
        <v>3672138.02</v>
      </c>
      <c r="J3794">
        <v>-68.86</v>
      </c>
      <c r="K3794">
        <v>-68.86</v>
      </c>
      <c r="L3794">
        <v>0</v>
      </c>
      <c r="M3794">
        <v>21040524</v>
      </c>
      <c r="N3794" t="s">
        <v>28</v>
      </c>
      <c r="O3794">
        <v>24</v>
      </c>
      <c r="P3794">
        <v>32</v>
      </c>
      <c r="Q3794">
        <v>5963</v>
      </c>
    </row>
    <row r="3795" spans="1:17" x14ac:dyDescent="0.25">
      <c r="A3795" t="s">
        <v>375</v>
      </c>
      <c r="B3795" t="s">
        <v>364</v>
      </c>
      <c r="C3795" t="s">
        <v>13</v>
      </c>
      <c r="D3795" t="s">
        <v>14</v>
      </c>
      <c r="E3795" t="s">
        <v>133</v>
      </c>
      <c r="F3795" t="s">
        <v>248</v>
      </c>
      <c r="G3795">
        <v>0.39212999999999998</v>
      </c>
      <c r="H3795">
        <v>630714.82999999996</v>
      </c>
      <c r="I3795">
        <v>3672161.72</v>
      </c>
      <c r="J3795">
        <v>-68.86</v>
      </c>
      <c r="K3795">
        <v>-68.86</v>
      </c>
      <c r="L3795">
        <v>0</v>
      </c>
      <c r="M3795">
        <v>21040824</v>
      </c>
      <c r="N3795" t="s">
        <v>28</v>
      </c>
      <c r="O3795">
        <v>24</v>
      </c>
      <c r="P3795">
        <v>32</v>
      </c>
      <c r="Q3795">
        <v>5963</v>
      </c>
    </row>
    <row r="3796" spans="1:17" x14ac:dyDescent="0.25">
      <c r="A3796" t="s">
        <v>375</v>
      </c>
      <c r="B3796" t="s">
        <v>364</v>
      </c>
      <c r="C3796" t="s">
        <v>13</v>
      </c>
      <c r="D3796" t="s">
        <v>14</v>
      </c>
      <c r="E3796" t="s">
        <v>133</v>
      </c>
      <c r="F3796" t="s">
        <v>15</v>
      </c>
      <c r="G3796">
        <v>0.38805000000000001</v>
      </c>
      <c r="H3796">
        <v>630714.82999999996</v>
      </c>
      <c r="I3796">
        <v>3672161.72</v>
      </c>
      <c r="J3796">
        <v>-68.86</v>
      </c>
      <c r="K3796">
        <v>-68.86</v>
      </c>
      <c r="L3796">
        <v>0</v>
      </c>
      <c r="M3796">
        <v>21102324</v>
      </c>
      <c r="N3796" t="s">
        <v>28</v>
      </c>
      <c r="O3796">
        <v>24</v>
      </c>
      <c r="P3796">
        <v>32</v>
      </c>
      <c r="Q3796">
        <v>5963</v>
      </c>
    </row>
    <row r="3797" spans="1:17" x14ac:dyDescent="0.25">
      <c r="A3797" t="s">
        <v>375</v>
      </c>
      <c r="B3797" t="s">
        <v>364</v>
      </c>
      <c r="C3797" t="s">
        <v>13</v>
      </c>
      <c r="D3797" t="s">
        <v>14</v>
      </c>
      <c r="E3797" t="s">
        <v>219</v>
      </c>
      <c r="F3797" t="s">
        <v>4</v>
      </c>
      <c r="G3797">
        <v>0.57340999999999998</v>
      </c>
      <c r="H3797">
        <v>630593.64</v>
      </c>
      <c r="I3797">
        <v>3671995.77</v>
      </c>
      <c r="J3797">
        <v>-69.02</v>
      </c>
      <c r="K3797">
        <v>-69.02</v>
      </c>
      <c r="L3797">
        <v>0</v>
      </c>
      <c r="M3797">
        <v>21112524</v>
      </c>
      <c r="N3797" t="s">
        <v>28</v>
      </c>
      <c r="O3797">
        <v>24</v>
      </c>
      <c r="P3797">
        <v>32</v>
      </c>
      <c r="Q3797">
        <v>5963</v>
      </c>
    </row>
    <row r="3798" spans="1:17" x14ac:dyDescent="0.25">
      <c r="A3798" t="s">
        <v>375</v>
      </c>
      <c r="B3798" t="s">
        <v>364</v>
      </c>
      <c r="C3798" t="s">
        <v>13</v>
      </c>
      <c r="D3798" t="s">
        <v>14</v>
      </c>
      <c r="E3798" t="s">
        <v>219</v>
      </c>
      <c r="F3798" t="s">
        <v>6</v>
      </c>
      <c r="G3798">
        <v>0.54212000000000005</v>
      </c>
      <c r="H3798">
        <v>630593.64</v>
      </c>
      <c r="I3798">
        <v>3671995.77</v>
      </c>
      <c r="J3798">
        <v>-69.02</v>
      </c>
      <c r="K3798">
        <v>-69.02</v>
      </c>
      <c r="L3798">
        <v>0</v>
      </c>
      <c r="M3798">
        <v>21041824</v>
      </c>
      <c r="N3798" t="s">
        <v>28</v>
      </c>
      <c r="O3798">
        <v>24</v>
      </c>
      <c r="P3798">
        <v>32</v>
      </c>
      <c r="Q3798">
        <v>5963</v>
      </c>
    </row>
    <row r="3799" spans="1:17" x14ac:dyDescent="0.25">
      <c r="A3799" t="s">
        <v>375</v>
      </c>
      <c r="B3799" t="s">
        <v>364</v>
      </c>
      <c r="C3799" t="s">
        <v>13</v>
      </c>
      <c r="D3799" t="s">
        <v>14</v>
      </c>
      <c r="E3799" t="s">
        <v>219</v>
      </c>
      <c r="F3799" t="s">
        <v>246</v>
      </c>
      <c r="G3799">
        <v>0.44457000000000002</v>
      </c>
      <c r="H3799">
        <v>630714.82999999996</v>
      </c>
      <c r="I3799">
        <v>3672161.72</v>
      </c>
      <c r="J3799">
        <v>-68.86</v>
      </c>
      <c r="K3799">
        <v>-68.86</v>
      </c>
      <c r="L3799">
        <v>0</v>
      </c>
      <c r="M3799">
        <v>21090524</v>
      </c>
      <c r="N3799" t="s">
        <v>28</v>
      </c>
      <c r="O3799">
        <v>24</v>
      </c>
      <c r="P3799">
        <v>32</v>
      </c>
      <c r="Q3799">
        <v>5963</v>
      </c>
    </row>
    <row r="3800" spans="1:17" x14ac:dyDescent="0.25">
      <c r="A3800" t="s">
        <v>375</v>
      </c>
      <c r="B3800" t="s">
        <v>364</v>
      </c>
      <c r="C3800" t="s">
        <v>13</v>
      </c>
      <c r="D3800" t="s">
        <v>14</v>
      </c>
      <c r="E3800" t="s">
        <v>219</v>
      </c>
      <c r="F3800" t="s">
        <v>247</v>
      </c>
      <c r="G3800">
        <v>0.42887999999999998</v>
      </c>
      <c r="H3800">
        <v>630569.4</v>
      </c>
      <c r="I3800">
        <v>3671995.77</v>
      </c>
      <c r="J3800">
        <v>-69.069999999999993</v>
      </c>
      <c r="K3800">
        <v>-69.069999999999993</v>
      </c>
      <c r="L3800">
        <v>0</v>
      </c>
      <c r="M3800">
        <v>21022024</v>
      </c>
      <c r="N3800" t="s">
        <v>28</v>
      </c>
      <c r="O3800">
        <v>24</v>
      </c>
      <c r="P3800">
        <v>32</v>
      </c>
      <c r="Q3800">
        <v>5963</v>
      </c>
    </row>
    <row r="3801" spans="1:17" x14ac:dyDescent="0.25">
      <c r="A3801" t="s">
        <v>375</v>
      </c>
      <c r="B3801" t="s">
        <v>364</v>
      </c>
      <c r="C3801" t="s">
        <v>13</v>
      </c>
      <c r="D3801" t="s">
        <v>14</v>
      </c>
      <c r="E3801" t="s">
        <v>219</v>
      </c>
      <c r="F3801" t="s">
        <v>248</v>
      </c>
      <c r="G3801">
        <v>0.41105999999999998</v>
      </c>
      <c r="H3801">
        <v>630714.82999999996</v>
      </c>
      <c r="I3801">
        <v>3672138.02</v>
      </c>
      <c r="J3801">
        <v>-68.86</v>
      </c>
      <c r="K3801">
        <v>-68.86</v>
      </c>
      <c r="L3801">
        <v>0</v>
      </c>
      <c r="M3801">
        <v>21042224</v>
      </c>
      <c r="N3801" t="s">
        <v>28</v>
      </c>
      <c r="O3801">
        <v>24</v>
      </c>
      <c r="P3801">
        <v>32</v>
      </c>
      <c r="Q3801">
        <v>5963</v>
      </c>
    </row>
    <row r="3802" spans="1:17" x14ac:dyDescent="0.25">
      <c r="A3802" t="s">
        <v>375</v>
      </c>
      <c r="B3802" t="s">
        <v>364</v>
      </c>
      <c r="C3802" t="s">
        <v>13</v>
      </c>
      <c r="D3802" t="s">
        <v>14</v>
      </c>
      <c r="E3802" t="s">
        <v>219</v>
      </c>
      <c r="F3802" t="s">
        <v>15</v>
      </c>
      <c r="G3802">
        <v>0.39882000000000001</v>
      </c>
      <c r="H3802">
        <v>630714.82999999996</v>
      </c>
      <c r="I3802">
        <v>3672138.02</v>
      </c>
      <c r="J3802">
        <v>-68.86</v>
      </c>
      <c r="K3802">
        <v>-68.86</v>
      </c>
      <c r="L3802">
        <v>0</v>
      </c>
      <c r="M3802">
        <v>21052124</v>
      </c>
      <c r="N3802" t="s">
        <v>28</v>
      </c>
      <c r="O3802">
        <v>24</v>
      </c>
      <c r="P3802">
        <v>32</v>
      </c>
      <c r="Q3802">
        <v>5963</v>
      </c>
    </row>
    <row r="3803" spans="1:17" x14ac:dyDescent="0.25">
      <c r="A3803" t="s">
        <v>375</v>
      </c>
      <c r="B3803" t="s">
        <v>364</v>
      </c>
      <c r="C3803" t="s">
        <v>13</v>
      </c>
      <c r="D3803" t="s">
        <v>14</v>
      </c>
      <c r="E3803" t="s">
        <v>220</v>
      </c>
      <c r="F3803" t="s">
        <v>4</v>
      </c>
      <c r="G3803">
        <v>0.54962999999999995</v>
      </c>
      <c r="H3803">
        <v>630593.64</v>
      </c>
      <c r="I3803">
        <v>3671995.77</v>
      </c>
      <c r="J3803">
        <v>-69.02</v>
      </c>
      <c r="K3803">
        <v>-69.02</v>
      </c>
      <c r="L3803">
        <v>0</v>
      </c>
      <c r="M3803">
        <v>21041824</v>
      </c>
      <c r="N3803" t="s">
        <v>28</v>
      </c>
      <c r="O3803">
        <v>24</v>
      </c>
      <c r="P3803">
        <v>32</v>
      </c>
      <c r="Q3803">
        <v>5963</v>
      </c>
    </row>
    <row r="3804" spans="1:17" x14ac:dyDescent="0.25">
      <c r="A3804" t="s">
        <v>375</v>
      </c>
      <c r="B3804" t="s">
        <v>364</v>
      </c>
      <c r="C3804" t="s">
        <v>13</v>
      </c>
      <c r="D3804" t="s">
        <v>14</v>
      </c>
      <c r="E3804" t="s">
        <v>220</v>
      </c>
      <c r="F3804" t="s">
        <v>6</v>
      </c>
      <c r="G3804">
        <v>0.54822000000000004</v>
      </c>
      <c r="H3804">
        <v>630593.64</v>
      </c>
      <c r="I3804">
        <v>3671995.77</v>
      </c>
      <c r="J3804">
        <v>-69.02</v>
      </c>
      <c r="K3804">
        <v>-69.02</v>
      </c>
      <c r="L3804">
        <v>0</v>
      </c>
      <c r="M3804">
        <v>21112524</v>
      </c>
      <c r="N3804" t="s">
        <v>28</v>
      </c>
      <c r="O3804">
        <v>24</v>
      </c>
      <c r="P3804">
        <v>32</v>
      </c>
      <c r="Q3804">
        <v>5963</v>
      </c>
    </row>
    <row r="3805" spans="1:17" x14ac:dyDescent="0.25">
      <c r="A3805" t="s">
        <v>375</v>
      </c>
      <c r="B3805" t="s">
        <v>364</v>
      </c>
      <c r="C3805" t="s">
        <v>13</v>
      </c>
      <c r="D3805" t="s">
        <v>14</v>
      </c>
      <c r="E3805" t="s">
        <v>220</v>
      </c>
      <c r="F3805" t="s">
        <v>246</v>
      </c>
      <c r="G3805">
        <v>0.44979000000000002</v>
      </c>
      <c r="H3805">
        <v>630714.82999999996</v>
      </c>
      <c r="I3805">
        <v>3672114.31</v>
      </c>
      <c r="J3805">
        <v>-68.73</v>
      </c>
      <c r="K3805">
        <v>-68.73</v>
      </c>
      <c r="L3805">
        <v>0</v>
      </c>
      <c r="M3805">
        <v>21040524</v>
      </c>
      <c r="N3805" t="s">
        <v>28</v>
      </c>
      <c r="O3805">
        <v>24</v>
      </c>
      <c r="P3805">
        <v>32</v>
      </c>
      <c r="Q3805">
        <v>5963</v>
      </c>
    </row>
    <row r="3806" spans="1:17" x14ac:dyDescent="0.25">
      <c r="A3806" t="s">
        <v>375</v>
      </c>
      <c r="B3806" t="s">
        <v>364</v>
      </c>
      <c r="C3806" t="s">
        <v>13</v>
      </c>
      <c r="D3806" t="s">
        <v>14</v>
      </c>
      <c r="E3806" t="s">
        <v>220</v>
      </c>
      <c r="F3806" t="s">
        <v>247</v>
      </c>
      <c r="G3806">
        <v>0.40711999999999998</v>
      </c>
      <c r="H3806">
        <v>630714.82999999996</v>
      </c>
      <c r="I3806">
        <v>3672114.31</v>
      </c>
      <c r="J3806">
        <v>-68.73</v>
      </c>
      <c r="K3806">
        <v>-68.73</v>
      </c>
      <c r="L3806">
        <v>0</v>
      </c>
      <c r="M3806">
        <v>21042224</v>
      </c>
      <c r="N3806" t="s">
        <v>28</v>
      </c>
      <c r="O3806">
        <v>24</v>
      </c>
      <c r="P3806">
        <v>32</v>
      </c>
      <c r="Q3806">
        <v>5963</v>
      </c>
    </row>
    <row r="3807" spans="1:17" x14ac:dyDescent="0.25">
      <c r="A3807" t="s">
        <v>375</v>
      </c>
      <c r="B3807" t="s">
        <v>364</v>
      </c>
      <c r="C3807" t="s">
        <v>13</v>
      </c>
      <c r="D3807" t="s">
        <v>14</v>
      </c>
      <c r="E3807" t="s">
        <v>220</v>
      </c>
      <c r="F3807" t="s">
        <v>248</v>
      </c>
      <c r="G3807">
        <v>0.39047999999999999</v>
      </c>
      <c r="H3807">
        <v>630714.82999999996</v>
      </c>
      <c r="I3807">
        <v>3672138.02</v>
      </c>
      <c r="J3807">
        <v>-68.86</v>
      </c>
      <c r="K3807">
        <v>-68.86</v>
      </c>
      <c r="L3807">
        <v>0</v>
      </c>
      <c r="M3807">
        <v>21040524</v>
      </c>
      <c r="N3807" t="s">
        <v>28</v>
      </c>
      <c r="O3807">
        <v>24</v>
      </c>
      <c r="P3807">
        <v>32</v>
      </c>
      <c r="Q3807">
        <v>5963</v>
      </c>
    </row>
    <row r="3808" spans="1:17" x14ac:dyDescent="0.25">
      <c r="A3808" t="s">
        <v>375</v>
      </c>
      <c r="B3808" t="s">
        <v>364</v>
      </c>
      <c r="C3808" t="s">
        <v>13</v>
      </c>
      <c r="D3808" t="s">
        <v>14</v>
      </c>
      <c r="E3808" t="s">
        <v>220</v>
      </c>
      <c r="F3808" t="s">
        <v>15</v>
      </c>
      <c r="G3808">
        <v>0.38629000000000002</v>
      </c>
      <c r="H3808">
        <v>630714.82999999996</v>
      </c>
      <c r="I3808">
        <v>3672138.02</v>
      </c>
      <c r="J3808">
        <v>-68.86</v>
      </c>
      <c r="K3808">
        <v>-68.86</v>
      </c>
      <c r="L3808">
        <v>0</v>
      </c>
      <c r="M3808">
        <v>21040824</v>
      </c>
      <c r="N3808" t="s">
        <v>28</v>
      </c>
      <c r="O3808">
        <v>24</v>
      </c>
      <c r="P3808">
        <v>32</v>
      </c>
      <c r="Q3808">
        <v>5963</v>
      </c>
    </row>
    <row r="3809" spans="1:17" x14ac:dyDescent="0.25">
      <c r="A3809" t="s">
        <v>375</v>
      </c>
      <c r="B3809" t="s">
        <v>364</v>
      </c>
      <c r="C3809" t="s">
        <v>13</v>
      </c>
      <c r="D3809" t="s">
        <v>14</v>
      </c>
      <c r="E3809" t="s">
        <v>221</v>
      </c>
      <c r="F3809" t="s">
        <v>4</v>
      </c>
      <c r="G3809">
        <v>0.48535</v>
      </c>
      <c r="H3809">
        <v>630593.64</v>
      </c>
      <c r="I3809">
        <v>3671995.77</v>
      </c>
      <c r="J3809">
        <v>-69.02</v>
      </c>
      <c r="K3809">
        <v>-69.02</v>
      </c>
      <c r="L3809">
        <v>0</v>
      </c>
      <c r="M3809">
        <v>21041824</v>
      </c>
      <c r="N3809" t="s">
        <v>28</v>
      </c>
      <c r="O3809">
        <v>24</v>
      </c>
      <c r="P3809">
        <v>32</v>
      </c>
      <c r="Q3809">
        <v>5963</v>
      </c>
    </row>
    <row r="3810" spans="1:17" x14ac:dyDescent="0.25">
      <c r="A3810" t="s">
        <v>375</v>
      </c>
      <c r="B3810" t="s">
        <v>364</v>
      </c>
      <c r="C3810" t="s">
        <v>13</v>
      </c>
      <c r="D3810" t="s">
        <v>14</v>
      </c>
      <c r="E3810" t="s">
        <v>221</v>
      </c>
      <c r="F3810" t="s">
        <v>6</v>
      </c>
      <c r="G3810">
        <v>0.42825999999999997</v>
      </c>
      <c r="H3810">
        <v>630714.82999999996</v>
      </c>
      <c r="I3810">
        <v>3672114.31</v>
      </c>
      <c r="J3810">
        <v>-68.73</v>
      </c>
      <c r="K3810">
        <v>-68.73</v>
      </c>
      <c r="L3810">
        <v>0</v>
      </c>
      <c r="M3810">
        <v>21051624</v>
      </c>
      <c r="N3810" t="s">
        <v>28</v>
      </c>
      <c r="O3810">
        <v>24</v>
      </c>
      <c r="P3810">
        <v>32</v>
      </c>
      <c r="Q3810">
        <v>5963</v>
      </c>
    </row>
    <row r="3811" spans="1:17" x14ac:dyDescent="0.25">
      <c r="A3811" t="s">
        <v>375</v>
      </c>
      <c r="B3811" t="s">
        <v>364</v>
      </c>
      <c r="C3811" t="s">
        <v>13</v>
      </c>
      <c r="D3811" t="s">
        <v>14</v>
      </c>
      <c r="E3811" t="s">
        <v>221</v>
      </c>
      <c r="F3811" t="s">
        <v>246</v>
      </c>
      <c r="G3811">
        <v>0.41388000000000003</v>
      </c>
      <c r="H3811">
        <v>630714.82999999996</v>
      </c>
      <c r="I3811">
        <v>3672114.31</v>
      </c>
      <c r="J3811">
        <v>-68.73</v>
      </c>
      <c r="K3811">
        <v>-68.73</v>
      </c>
      <c r="L3811">
        <v>0</v>
      </c>
      <c r="M3811">
        <v>21040524</v>
      </c>
      <c r="N3811" t="s">
        <v>28</v>
      </c>
      <c r="O3811">
        <v>24</v>
      </c>
      <c r="P3811">
        <v>32</v>
      </c>
      <c r="Q3811">
        <v>5963</v>
      </c>
    </row>
    <row r="3812" spans="1:17" x14ac:dyDescent="0.25">
      <c r="A3812" t="s">
        <v>375</v>
      </c>
      <c r="B3812" t="s">
        <v>364</v>
      </c>
      <c r="C3812" t="s">
        <v>13</v>
      </c>
      <c r="D3812" t="s">
        <v>14</v>
      </c>
      <c r="E3812" t="s">
        <v>221</v>
      </c>
      <c r="F3812" t="s">
        <v>247</v>
      </c>
      <c r="G3812">
        <v>0.39735999999999999</v>
      </c>
      <c r="H3812">
        <v>630714.82999999996</v>
      </c>
      <c r="I3812">
        <v>3672114.31</v>
      </c>
      <c r="J3812">
        <v>-68.73</v>
      </c>
      <c r="K3812">
        <v>-68.73</v>
      </c>
      <c r="L3812">
        <v>0</v>
      </c>
      <c r="M3812">
        <v>21052024</v>
      </c>
      <c r="N3812" t="s">
        <v>28</v>
      </c>
      <c r="O3812">
        <v>24</v>
      </c>
      <c r="P3812">
        <v>32</v>
      </c>
      <c r="Q3812">
        <v>5963</v>
      </c>
    </row>
    <row r="3813" spans="1:17" x14ac:dyDescent="0.25">
      <c r="A3813" t="s">
        <v>375</v>
      </c>
      <c r="B3813" t="s">
        <v>364</v>
      </c>
      <c r="C3813" t="s">
        <v>13</v>
      </c>
      <c r="D3813" t="s">
        <v>14</v>
      </c>
      <c r="E3813" t="s">
        <v>221</v>
      </c>
      <c r="F3813" t="s">
        <v>248</v>
      </c>
      <c r="G3813">
        <v>0.36564999999999998</v>
      </c>
      <c r="H3813">
        <v>630714.82999999996</v>
      </c>
      <c r="I3813">
        <v>3672114.31</v>
      </c>
      <c r="J3813">
        <v>-68.73</v>
      </c>
      <c r="K3813">
        <v>-68.73</v>
      </c>
      <c r="L3813">
        <v>0</v>
      </c>
      <c r="M3813">
        <v>21040824</v>
      </c>
      <c r="N3813" t="s">
        <v>28</v>
      </c>
      <c r="O3813">
        <v>24</v>
      </c>
      <c r="P3813">
        <v>32</v>
      </c>
      <c r="Q3813">
        <v>5963</v>
      </c>
    </row>
    <row r="3814" spans="1:17" x14ac:dyDescent="0.25">
      <c r="A3814" t="s">
        <v>375</v>
      </c>
      <c r="B3814" t="s">
        <v>364</v>
      </c>
      <c r="C3814" t="s">
        <v>13</v>
      </c>
      <c r="D3814" t="s">
        <v>14</v>
      </c>
      <c r="E3814" t="s">
        <v>221</v>
      </c>
      <c r="F3814" t="s">
        <v>15</v>
      </c>
      <c r="G3814">
        <v>0.35333999999999999</v>
      </c>
      <c r="H3814">
        <v>630714.82999999996</v>
      </c>
      <c r="I3814">
        <v>3672114.31</v>
      </c>
      <c r="J3814">
        <v>-68.73</v>
      </c>
      <c r="K3814">
        <v>-68.73</v>
      </c>
      <c r="L3814">
        <v>0</v>
      </c>
      <c r="M3814">
        <v>21032524</v>
      </c>
      <c r="N3814" t="s">
        <v>28</v>
      </c>
      <c r="O3814">
        <v>24</v>
      </c>
      <c r="P3814">
        <v>32</v>
      </c>
      <c r="Q3814">
        <v>5963</v>
      </c>
    </row>
    <row r="3815" spans="1:17" x14ac:dyDescent="0.25">
      <c r="A3815" t="s">
        <v>375</v>
      </c>
      <c r="B3815" t="s">
        <v>364</v>
      </c>
      <c r="C3815" t="s">
        <v>13</v>
      </c>
      <c r="D3815" t="s">
        <v>14</v>
      </c>
      <c r="E3815" t="s">
        <v>222</v>
      </c>
      <c r="F3815" t="s">
        <v>4</v>
      </c>
      <c r="G3815">
        <v>0.50331000000000004</v>
      </c>
      <c r="H3815">
        <v>630351.25</v>
      </c>
      <c r="I3815">
        <v>3671995.77</v>
      </c>
      <c r="J3815">
        <v>-69.44</v>
      </c>
      <c r="K3815">
        <v>-69.44</v>
      </c>
      <c r="L3815">
        <v>0</v>
      </c>
      <c r="M3815">
        <v>21090324</v>
      </c>
      <c r="N3815" t="s">
        <v>28</v>
      </c>
      <c r="O3815">
        <v>24</v>
      </c>
      <c r="P3815">
        <v>32</v>
      </c>
      <c r="Q3815">
        <v>5963</v>
      </c>
    </row>
    <row r="3816" spans="1:17" x14ac:dyDescent="0.25">
      <c r="A3816" t="s">
        <v>375</v>
      </c>
      <c r="B3816" t="s">
        <v>364</v>
      </c>
      <c r="C3816" t="s">
        <v>13</v>
      </c>
      <c r="D3816" t="s">
        <v>14</v>
      </c>
      <c r="E3816" t="s">
        <v>222</v>
      </c>
      <c r="F3816" t="s">
        <v>6</v>
      </c>
      <c r="G3816">
        <v>0.37959999999999999</v>
      </c>
      <c r="H3816">
        <v>630714.82999999996</v>
      </c>
      <c r="I3816">
        <v>3672114.31</v>
      </c>
      <c r="J3816">
        <v>-68.73</v>
      </c>
      <c r="K3816">
        <v>-68.73</v>
      </c>
      <c r="L3816">
        <v>0</v>
      </c>
      <c r="M3816">
        <v>21050224</v>
      </c>
      <c r="N3816" t="s">
        <v>28</v>
      </c>
      <c r="O3816">
        <v>24</v>
      </c>
      <c r="P3816">
        <v>32</v>
      </c>
      <c r="Q3816">
        <v>5963</v>
      </c>
    </row>
    <row r="3817" spans="1:17" x14ac:dyDescent="0.25">
      <c r="A3817" t="s">
        <v>375</v>
      </c>
      <c r="B3817" t="s">
        <v>364</v>
      </c>
      <c r="C3817" t="s">
        <v>13</v>
      </c>
      <c r="D3817" t="s">
        <v>14</v>
      </c>
      <c r="E3817" t="s">
        <v>222</v>
      </c>
      <c r="F3817" t="s">
        <v>246</v>
      </c>
      <c r="G3817">
        <v>0.36649999999999999</v>
      </c>
      <c r="H3817">
        <v>630714.82999999996</v>
      </c>
      <c r="I3817">
        <v>3672090.6</v>
      </c>
      <c r="J3817">
        <v>-68.86</v>
      </c>
      <c r="K3817">
        <v>-68.86</v>
      </c>
      <c r="L3817">
        <v>0</v>
      </c>
      <c r="M3817">
        <v>21040524</v>
      </c>
      <c r="N3817" t="s">
        <v>28</v>
      </c>
      <c r="O3817">
        <v>24</v>
      </c>
      <c r="P3817">
        <v>32</v>
      </c>
      <c r="Q3817">
        <v>5963</v>
      </c>
    </row>
    <row r="3818" spans="1:17" x14ac:dyDescent="0.25">
      <c r="A3818" t="s">
        <v>375</v>
      </c>
      <c r="B3818" t="s">
        <v>364</v>
      </c>
      <c r="C3818" t="s">
        <v>13</v>
      </c>
      <c r="D3818" t="s">
        <v>14</v>
      </c>
      <c r="E3818" t="s">
        <v>222</v>
      </c>
      <c r="F3818" t="s">
        <v>247</v>
      </c>
      <c r="G3818">
        <v>0.32285000000000003</v>
      </c>
      <c r="H3818">
        <v>630725</v>
      </c>
      <c r="I3818">
        <v>3672100</v>
      </c>
      <c r="J3818">
        <v>-68.84</v>
      </c>
      <c r="K3818">
        <v>-68.84</v>
      </c>
      <c r="L3818">
        <v>0</v>
      </c>
      <c r="M3818">
        <v>21052024</v>
      </c>
      <c r="N3818" t="s">
        <v>28</v>
      </c>
      <c r="O3818">
        <v>24</v>
      </c>
      <c r="P3818">
        <v>32</v>
      </c>
      <c r="Q3818">
        <v>5963</v>
      </c>
    </row>
    <row r="3819" spans="1:17" x14ac:dyDescent="0.25">
      <c r="A3819" t="s">
        <v>375</v>
      </c>
      <c r="B3819" t="s">
        <v>364</v>
      </c>
      <c r="C3819" t="s">
        <v>13</v>
      </c>
      <c r="D3819" t="s">
        <v>14</v>
      </c>
      <c r="E3819" t="s">
        <v>222</v>
      </c>
      <c r="F3819" t="s">
        <v>248</v>
      </c>
      <c r="G3819">
        <v>0.31096000000000001</v>
      </c>
      <c r="H3819">
        <v>630714.82999999996</v>
      </c>
      <c r="I3819">
        <v>3672114.31</v>
      </c>
      <c r="J3819">
        <v>-68.73</v>
      </c>
      <c r="K3819">
        <v>-68.73</v>
      </c>
      <c r="L3819">
        <v>0</v>
      </c>
      <c r="M3819">
        <v>21040524</v>
      </c>
      <c r="N3819" t="s">
        <v>28</v>
      </c>
      <c r="O3819">
        <v>24</v>
      </c>
      <c r="P3819">
        <v>32</v>
      </c>
      <c r="Q3819">
        <v>5963</v>
      </c>
    </row>
    <row r="3820" spans="1:17" x14ac:dyDescent="0.25">
      <c r="A3820" t="s">
        <v>375</v>
      </c>
      <c r="B3820" t="s">
        <v>364</v>
      </c>
      <c r="C3820" t="s">
        <v>13</v>
      </c>
      <c r="D3820" t="s">
        <v>14</v>
      </c>
      <c r="E3820" t="s">
        <v>222</v>
      </c>
      <c r="F3820" t="s">
        <v>15</v>
      </c>
      <c r="G3820">
        <v>0.31030999999999997</v>
      </c>
      <c r="H3820">
        <v>630714.82999999996</v>
      </c>
      <c r="I3820">
        <v>3672114.31</v>
      </c>
      <c r="J3820">
        <v>-68.73</v>
      </c>
      <c r="K3820">
        <v>-68.73</v>
      </c>
      <c r="L3820">
        <v>0</v>
      </c>
      <c r="M3820">
        <v>21040824</v>
      </c>
      <c r="N3820" t="s">
        <v>28</v>
      </c>
      <c r="O3820">
        <v>24</v>
      </c>
      <c r="P3820">
        <v>32</v>
      </c>
      <c r="Q3820">
        <v>5963</v>
      </c>
    </row>
    <row r="3821" spans="1:17" x14ac:dyDescent="0.25">
      <c r="A3821" t="s">
        <v>375</v>
      </c>
      <c r="B3821" t="s">
        <v>364</v>
      </c>
      <c r="C3821" t="s">
        <v>13</v>
      </c>
      <c r="D3821" t="s">
        <v>14</v>
      </c>
      <c r="E3821" t="s">
        <v>223</v>
      </c>
      <c r="F3821" t="s">
        <v>4</v>
      </c>
      <c r="G3821">
        <v>0.53305000000000002</v>
      </c>
      <c r="H3821">
        <v>630399.73</v>
      </c>
      <c r="I3821">
        <v>3671995.77</v>
      </c>
      <c r="J3821">
        <v>-69.36</v>
      </c>
      <c r="K3821">
        <v>-69.36</v>
      </c>
      <c r="L3821">
        <v>0</v>
      </c>
      <c r="M3821">
        <v>21090324</v>
      </c>
      <c r="N3821" t="s">
        <v>28</v>
      </c>
      <c r="O3821">
        <v>24</v>
      </c>
      <c r="P3821">
        <v>32</v>
      </c>
      <c r="Q3821">
        <v>5963</v>
      </c>
    </row>
    <row r="3822" spans="1:17" x14ac:dyDescent="0.25">
      <c r="A3822" t="s">
        <v>375</v>
      </c>
      <c r="B3822" t="s">
        <v>364</v>
      </c>
      <c r="C3822" t="s">
        <v>13</v>
      </c>
      <c r="D3822" t="s">
        <v>14</v>
      </c>
      <c r="E3822" t="s">
        <v>223</v>
      </c>
      <c r="F3822" t="s">
        <v>6</v>
      </c>
      <c r="G3822">
        <v>0.29194999999999999</v>
      </c>
      <c r="H3822">
        <v>630725</v>
      </c>
      <c r="I3822">
        <v>3672100</v>
      </c>
      <c r="J3822">
        <v>-68.84</v>
      </c>
      <c r="K3822">
        <v>-68.84</v>
      </c>
      <c r="L3822">
        <v>0</v>
      </c>
      <c r="M3822">
        <v>21050224</v>
      </c>
      <c r="N3822" t="s">
        <v>28</v>
      </c>
      <c r="O3822">
        <v>24</v>
      </c>
      <c r="P3822">
        <v>32</v>
      </c>
      <c r="Q3822">
        <v>5963</v>
      </c>
    </row>
    <row r="3823" spans="1:17" x14ac:dyDescent="0.25">
      <c r="A3823" t="s">
        <v>375</v>
      </c>
      <c r="B3823" t="s">
        <v>364</v>
      </c>
      <c r="C3823" t="s">
        <v>13</v>
      </c>
      <c r="D3823" t="s">
        <v>14</v>
      </c>
      <c r="E3823" t="s">
        <v>223</v>
      </c>
      <c r="F3823" t="s">
        <v>246</v>
      </c>
      <c r="G3823">
        <v>0.2913</v>
      </c>
      <c r="H3823">
        <v>630725</v>
      </c>
      <c r="I3823">
        <v>3672100</v>
      </c>
      <c r="J3823">
        <v>-68.84</v>
      </c>
      <c r="K3823">
        <v>-68.84</v>
      </c>
      <c r="L3823">
        <v>0</v>
      </c>
      <c r="M3823">
        <v>21052024</v>
      </c>
      <c r="N3823" t="s">
        <v>28</v>
      </c>
      <c r="O3823">
        <v>24</v>
      </c>
      <c r="P3823">
        <v>32</v>
      </c>
      <c r="Q3823">
        <v>5963</v>
      </c>
    </row>
    <row r="3824" spans="1:17" x14ac:dyDescent="0.25">
      <c r="A3824" t="s">
        <v>375</v>
      </c>
      <c r="B3824" t="s">
        <v>364</v>
      </c>
      <c r="C3824" t="s">
        <v>13</v>
      </c>
      <c r="D3824" t="s">
        <v>14</v>
      </c>
      <c r="E3824" t="s">
        <v>223</v>
      </c>
      <c r="F3824" t="s">
        <v>247</v>
      </c>
      <c r="G3824">
        <v>0.26672000000000001</v>
      </c>
      <c r="H3824">
        <v>630714.82999999996</v>
      </c>
      <c r="I3824">
        <v>3672090.6</v>
      </c>
      <c r="J3824">
        <v>-68.86</v>
      </c>
      <c r="K3824">
        <v>-68.86</v>
      </c>
      <c r="L3824">
        <v>0</v>
      </c>
      <c r="M3824">
        <v>21040524</v>
      </c>
      <c r="N3824" t="s">
        <v>28</v>
      </c>
      <c r="O3824">
        <v>24</v>
      </c>
      <c r="P3824">
        <v>32</v>
      </c>
      <c r="Q3824">
        <v>5963</v>
      </c>
    </row>
    <row r="3825" spans="1:17" x14ac:dyDescent="0.25">
      <c r="A3825" t="s">
        <v>375</v>
      </c>
      <c r="B3825" t="s">
        <v>364</v>
      </c>
      <c r="C3825" t="s">
        <v>13</v>
      </c>
      <c r="D3825" t="s">
        <v>14</v>
      </c>
      <c r="E3825" t="s">
        <v>223</v>
      </c>
      <c r="F3825" t="s">
        <v>248</v>
      </c>
      <c r="G3825">
        <v>0.24221999999999999</v>
      </c>
      <c r="H3825">
        <v>630714.82999999996</v>
      </c>
      <c r="I3825">
        <v>3672090.6</v>
      </c>
      <c r="J3825">
        <v>-68.86</v>
      </c>
      <c r="K3825">
        <v>-68.86</v>
      </c>
      <c r="L3825">
        <v>0</v>
      </c>
      <c r="M3825">
        <v>21042124</v>
      </c>
      <c r="N3825" t="s">
        <v>28</v>
      </c>
      <c r="O3825">
        <v>24</v>
      </c>
      <c r="P3825">
        <v>32</v>
      </c>
      <c r="Q3825">
        <v>5963</v>
      </c>
    </row>
    <row r="3826" spans="1:17" x14ac:dyDescent="0.25">
      <c r="A3826" t="s">
        <v>375</v>
      </c>
      <c r="B3826" t="s">
        <v>364</v>
      </c>
      <c r="C3826" t="s">
        <v>13</v>
      </c>
      <c r="D3826" t="s">
        <v>14</v>
      </c>
      <c r="E3826" t="s">
        <v>223</v>
      </c>
      <c r="F3826" t="s">
        <v>15</v>
      </c>
      <c r="G3826">
        <v>0.24015</v>
      </c>
      <c r="H3826">
        <v>630714.82999999996</v>
      </c>
      <c r="I3826">
        <v>3672090.6</v>
      </c>
      <c r="J3826">
        <v>-68.86</v>
      </c>
      <c r="K3826">
        <v>-68.86</v>
      </c>
      <c r="L3826">
        <v>0</v>
      </c>
      <c r="M3826">
        <v>21040824</v>
      </c>
      <c r="N3826" t="s">
        <v>28</v>
      </c>
      <c r="O3826">
        <v>24</v>
      </c>
      <c r="P3826">
        <v>32</v>
      </c>
      <c r="Q3826">
        <v>5963</v>
      </c>
    </row>
    <row r="3827" spans="1:17" x14ac:dyDescent="0.25">
      <c r="A3827" t="s">
        <v>375</v>
      </c>
      <c r="B3827" t="s">
        <v>364</v>
      </c>
      <c r="C3827" t="s">
        <v>13</v>
      </c>
      <c r="D3827" t="s">
        <v>14</v>
      </c>
      <c r="E3827" t="s">
        <v>224</v>
      </c>
      <c r="F3827" t="s">
        <v>4</v>
      </c>
      <c r="G3827">
        <v>0.55562</v>
      </c>
      <c r="H3827">
        <v>630423.97</v>
      </c>
      <c r="I3827">
        <v>3671995.77</v>
      </c>
      <c r="J3827">
        <v>-69.31</v>
      </c>
      <c r="K3827">
        <v>-69.31</v>
      </c>
      <c r="L3827">
        <v>0</v>
      </c>
      <c r="M3827">
        <v>21090324</v>
      </c>
      <c r="N3827" t="s">
        <v>28</v>
      </c>
      <c r="O3827">
        <v>24</v>
      </c>
      <c r="P3827">
        <v>32</v>
      </c>
      <c r="Q3827">
        <v>5963</v>
      </c>
    </row>
    <row r="3828" spans="1:17" x14ac:dyDescent="0.25">
      <c r="A3828" t="s">
        <v>375</v>
      </c>
      <c r="B3828" t="s">
        <v>364</v>
      </c>
      <c r="C3828" t="s">
        <v>13</v>
      </c>
      <c r="D3828" t="s">
        <v>14</v>
      </c>
      <c r="E3828" t="s">
        <v>224</v>
      </c>
      <c r="F3828" t="s">
        <v>6</v>
      </c>
      <c r="G3828">
        <v>0.31648999999999999</v>
      </c>
      <c r="H3828">
        <v>630775</v>
      </c>
      <c r="I3828">
        <v>3672125</v>
      </c>
      <c r="J3828">
        <v>-68.61</v>
      </c>
      <c r="K3828">
        <v>-68.61</v>
      </c>
      <c r="L3828">
        <v>0</v>
      </c>
      <c r="M3828">
        <v>21090424</v>
      </c>
      <c r="N3828" t="s">
        <v>28</v>
      </c>
      <c r="O3828">
        <v>24</v>
      </c>
      <c r="P3828">
        <v>32</v>
      </c>
      <c r="Q3828">
        <v>5963</v>
      </c>
    </row>
    <row r="3829" spans="1:17" x14ac:dyDescent="0.25">
      <c r="A3829" t="s">
        <v>375</v>
      </c>
      <c r="B3829" t="s">
        <v>364</v>
      </c>
      <c r="C3829" t="s">
        <v>13</v>
      </c>
      <c r="D3829" t="s">
        <v>14</v>
      </c>
      <c r="E3829" t="s">
        <v>224</v>
      </c>
      <c r="F3829" t="s">
        <v>246</v>
      </c>
      <c r="G3829">
        <v>0.20946999999999999</v>
      </c>
      <c r="H3829">
        <v>630725</v>
      </c>
      <c r="I3829">
        <v>3672100</v>
      </c>
      <c r="J3829">
        <v>-68.84</v>
      </c>
      <c r="K3829">
        <v>-68.84</v>
      </c>
      <c r="L3829">
        <v>0</v>
      </c>
      <c r="M3829">
        <v>21052024</v>
      </c>
      <c r="N3829" t="s">
        <v>28</v>
      </c>
      <c r="O3829">
        <v>24</v>
      </c>
      <c r="P3829">
        <v>32</v>
      </c>
      <c r="Q3829">
        <v>5963</v>
      </c>
    </row>
    <row r="3830" spans="1:17" x14ac:dyDescent="0.25">
      <c r="A3830" t="s">
        <v>375</v>
      </c>
      <c r="B3830" t="s">
        <v>364</v>
      </c>
      <c r="C3830" t="s">
        <v>13</v>
      </c>
      <c r="D3830" t="s">
        <v>14</v>
      </c>
      <c r="E3830" t="s">
        <v>224</v>
      </c>
      <c r="F3830" t="s">
        <v>247</v>
      </c>
      <c r="G3830">
        <v>0.18543000000000001</v>
      </c>
      <c r="H3830">
        <v>630725</v>
      </c>
      <c r="I3830">
        <v>3672075</v>
      </c>
      <c r="J3830">
        <v>-68.73</v>
      </c>
      <c r="K3830">
        <v>-68.73</v>
      </c>
      <c r="L3830">
        <v>0</v>
      </c>
      <c r="M3830">
        <v>21040524</v>
      </c>
      <c r="N3830" t="s">
        <v>28</v>
      </c>
      <c r="O3830">
        <v>24</v>
      </c>
      <c r="P3830">
        <v>32</v>
      </c>
      <c r="Q3830">
        <v>5963</v>
      </c>
    </row>
    <row r="3831" spans="1:17" x14ac:dyDescent="0.25">
      <c r="A3831" t="s">
        <v>375</v>
      </c>
      <c r="B3831" t="s">
        <v>364</v>
      </c>
      <c r="C3831" t="s">
        <v>13</v>
      </c>
      <c r="D3831" t="s">
        <v>14</v>
      </c>
      <c r="E3831" t="s">
        <v>224</v>
      </c>
      <c r="F3831" t="s">
        <v>248</v>
      </c>
      <c r="G3831">
        <v>0.17929</v>
      </c>
      <c r="H3831">
        <v>630725</v>
      </c>
      <c r="I3831">
        <v>3672075</v>
      </c>
      <c r="J3831">
        <v>-68.73</v>
      </c>
      <c r="K3831">
        <v>-68.73</v>
      </c>
      <c r="L3831">
        <v>0</v>
      </c>
      <c r="M3831">
        <v>21042124</v>
      </c>
      <c r="N3831" t="s">
        <v>28</v>
      </c>
      <c r="O3831">
        <v>24</v>
      </c>
      <c r="P3831">
        <v>32</v>
      </c>
      <c r="Q3831">
        <v>5963</v>
      </c>
    </row>
    <row r="3832" spans="1:17" x14ac:dyDescent="0.25">
      <c r="A3832" t="s">
        <v>375</v>
      </c>
      <c r="B3832" t="s">
        <v>364</v>
      </c>
      <c r="C3832" t="s">
        <v>13</v>
      </c>
      <c r="D3832" t="s">
        <v>14</v>
      </c>
      <c r="E3832" t="s">
        <v>224</v>
      </c>
      <c r="F3832" t="s">
        <v>15</v>
      </c>
      <c r="G3832">
        <v>0.16882</v>
      </c>
      <c r="H3832">
        <v>630725</v>
      </c>
      <c r="I3832">
        <v>3672075</v>
      </c>
      <c r="J3832">
        <v>-68.73</v>
      </c>
      <c r="K3832">
        <v>-68.73</v>
      </c>
      <c r="L3832">
        <v>0</v>
      </c>
      <c r="M3832">
        <v>21032524</v>
      </c>
      <c r="N3832" t="s">
        <v>28</v>
      </c>
      <c r="O3832">
        <v>24</v>
      </c>
      <c r="P3832">
        <v>32</v>
      </c>
      <c r="Q3832">
        <v>5963</v>
      </c>
    </row>
    <row r="3833" spans="1:17" x14ac:dyDescent="0.25">
      <c r="A3833" t="s">
        <v>375</v>
      </c>
      <c r="B3833" t="s">
        <v>364</v>
      </c>
      <c r="C3833" t="s">
        <v>13</v>
      </c>
      <c r="D3833" t="s">
        <v>14</v>
      </c>
      <c r="E3833" t="s">
        <v>225</v>
      </c>
      <c r="F3833" t="s">
        <v>4</v>
      </c>
      <c r="G3833">
        <v>0.53874999999999995</v>
      </c>
      <c r="H3833">
        <v>630425</v>
      </c>
      <c r="I3833">
        <v>3671975</v>
      </c>
      <c r="J3833">
        <v>-69.290000000000006</v>
      </c>
      <c r="K3833">
        <v>-69.290000000000006</v>
      </c>
      <c r="L3833">
        <v>0</v>
      </c>
      <c r="M3833">
        <v>21090324</v>
      </c>
      <c r="N3833" t="s">
        <v>28</v>
      </c>
      <c r="O3833">
        <v>24</v>
      </c>
      <c r="P3833">
        <v>32</v>
      </c>
      <c r="Q3833">
        <v>5963</v>
      </c>
    </row>
    <row r="3834" spans="1:17" x14ac:dyDescent="0.25">
      <c r="A3834" t="s">
        <v>375</v>
      </c>
      <c r="B3834" t="s">
        <v>364</v>
      </c>
      <c r="C3834" t="s">
        <v>13</v>
      </c>
      <c r="D3834" t="s">
        <v>14</v>
      </c>
      <c r="E3834" t="s">
        <v>225</v>
      </c>
      <c r="F3834" t="s">
        <v>6</v>
      </c>
      <c r="G3834">
        <v>0.29247000000000001</v>
      </c>
      <c r="H3834">
        <v>630750</v>
      </c>
      <c r="I3834">
        <v>3672100</v>
      </c>
      <c r="J3834">
        <v>-68.77</v>
      </c>
      <c r="K3834">
        <v>-68.77</v>
      </c>
      <c r="L3834">
        <v>0</v>
      </c>
      <c r="M3834">
        <v>21090524</v>
      </c>
      <c r="N3834" t="s">
        <v>28</v>
      </c>
      <c r="O3834">
        <v>24</v>
      </c>
      <c r="P3834">
        <v>32</v>
      </c>
      <c r="Q3834">
        <v>5963</v>
      </c>
    </row>
    <row r="3835" spans="1:17" x14ac:dyDescent="0.25">
      <c r="A3835" t="s">
        <v>375</v>
      </c>
      <c r="B3835" t="s">
        <v>364</v>
      </c>
      <c r="C3835" t="s">
        <v>13</v>
      </c>
      <c r="D3835" t="s">
        <v>14</v>
      </c>
      <c r="E3835" t="s">
        <v>225</v>
      </c>
      <c r="F3835" t="s">
        <v>246</v>
      </c>
      <c r="G3835">
        <v>0.12790000000000001</v>
      </c>
      <c r="H3835">
        <v>630800</v>
      </c>
      <c r="I3835">
        <v>3672100</v>
      </c>
      <c r="J3835">
        <v>-68.459999999999994</v>
      </c>
      <c r="K3835">
        <v>-68.459999999999994</v>
      </c>
      <c r="L3835">
        <v>0</v>
      </c>
      <c r="M3835">
        <v>21052024</v>
      </c>
      <c r="N3835" t="s">
        <v>28</v>
      </c>
      <c r="O3835">
        <v>24</v>
      </c>
      <c r="P3835">
        <v>32</v>
      </c>
      <c r="Q3835">
        <v>5963</v>
      </c>
    </row>
    <row r="3836" spans="1:17" x14ac:dyDescent="0.25">
      <c r="A3836" t="s">
        <v>375</v>
      </c>
      <c r="B3836" t="s">
        <v>364</v>
      </c>
      <c r="C3836" t="s">
        <v>13</v>
      </c>
      <c r="D3836" t="s">
        <v>14</v>
      </c>
      <c r="E3836" t="s">
        <v>225</v>
      </c>
      <c r="F3836" t="s">
        <v>247</v>
      </c>
      <c r="G3836">
        <v>0.11461</v>
      </c>
      <c r="H3836">
        <v>630775</v>
      </c>
      <c r="I3836">
        <v>3672075</v>
      </c>
      <c r="J3836">
        <v>-68.59</v>
      </c>
      <c r="K3836">
        <v>-68.59</v>
      </c>
      <c r="L3836">
        <v>0</v>
      </c>
      <c r="M3836">
        <v>21052024</v>
      </c>
      <c r="N3836" t="s">
        <v>28</v>
      </c>
      <c r="O3836">
        <v>24</v>
      </c>
      <c r="P3836">
        <v>32</v>
      </c>
      <c r="Q3836">
        <v>5963</v>
      </c>
    </row>
    <row r="3837" spans="1:17" x14ac:dyDescent="0.25">
      <c r="A3837" t="s">
        <v>375</v>
      </c>
      <c r="B3837" t="s">
        <v>364</v>
      </c>
      <c r="C3837" t="s">
        <v>13</v>
      </c>
      <c r="D3837" t="s">
        <v>14</v>
      </c>
      <c r="E3837" t="s">
        <v>225</v>
      </c>
      <c r="F3837" t="s">
        <v>248</v>
      </c>
      <c r="G3837">
        <v>0.10853</v>
      </c>
      <c r="H3837">
        <v>630775</v>
      </c>
      <c r="I3837">
        <v>3672075</v>
      </c>
      <c r="J3837">
        <v>-68.59</v>
      </c>
      <c r="K3837">
        <v>-68.59</v>
      </c>
      <c r="L3837">
        <v>0</v>
      </c>
      <c r="M3837">
        <v>21042124</v>
      </c>
      <c r="N3837" t="s">
        <v>28</v>
      </c>
      <c r="O3837">
        <v>24</v>
      </c>
      <c r="P3837">
        <v>32</v>
      </c>
      <c r="Q3837">
        <v>5963</v>
      </c>
    </row>
    <row r="3838" spans="1:17" x14ac:dyDescent="0.25">
      <c r="A3838" t="s">
        <v>375</v>
      </c>
      <c r="B3838" t="s">
        <v>364</v>
      </c>
      <c r="C3838" t="s">
        <v>13</v>
      </c>
      <c r="D3838" t="s">
        <v>14</v>
      </c>
      <c r="E3838" t="s">
        <v>225</v>
      </c>
      <c r="F3838" t="s">
        <v>15</v>
      </c>
      <c r="G3838">
        <v>0.10059</v>
      </c>
      <c r="H3838">
        <v>630775</v>
      </c>
      <c r="I3838">
        <v>3672075</v>
      </c>
      <c r="J3838">
        <v>-68.59</v>
      </c>
      <c r="K3838">
        <v>-68.59</v>
      </c>
      <c r="L3838">
        <v>0</v>
      </c>
      <c r="M3838">
        <v>21040524</v>
      </c>
      <c r="N3838" t="s">
        <v>28</v>
      </c>
      <c r="O3838">
        <v>24</v>
      </c>
      <c r="P3838">
        <v>32</v>
      </c>
      <c r="Q3838">
        <v>5963</v>
      </c>
    </row>
    <row r="3839" spans="1:17" x14ac:dyDescent="0.25">
      <c r="A3839" t="s">
        <v>375</v>
      </c>
      <c r="B3839" t="s">
        <v>364</v>
      </c>
      <c r="C3839" t="s">
        <v>13</v>
      </c>
      <c r="D3839" t="s">
        <v>14</v>
      </c>
      <c r="E3839" t="s">
        <v>134</v>
      </c>
      <c r="F3839" t="s">
        <v>4</v>
      </c>
      <c r="G3839">
        <v>3.4070000000000003E-2</v>
      </c>
      <c r="H3839">
        <v>630714.82999999996</v>
      </c>
      <c r="I3839">
        <v>3672232.85</v>
      </c>
      <c r="J3839">
        <v>-68.91</v>
      </c>
      <c r="K3839">
        <v>-68.91</v>
      </c>
      <c r="L3839">
        <v>0</v>
      </c>
      <c r="M3839">
        <v>21042224</v>
      </c>
      <c r="N3839" t="s">
        <v>28</v>
      </c>
      <c r="O3839">
        <v>24</v>
      </c>
      <c r="P3839">
        <v>32</v>
      </c>
      <c r="Q3839">
        <v>5963</v>
      </c>
    </row>
    <row r="3840" spans="1:17" x14ac:dyDescent="0.25">
      <c r="A3840" t="s">
        <v>375</v>
      </c>
      <c r="B3840" t="s">
        <v>364</v>
      </c>
      <c r="C3840" t="s">
        <v>13</v>
      </c>
      <c r="D3840" t="s">
        <v>14</v>
      </c>
      <c r="E3840" t="s">
        <v>134</v>
      </c>
      <c r="F3840" t="s">
        <v>6</v>
      </c>
      <c r="G3840">
        <v>3.1329999999999997E-2</v>
      </c>
      <c r="H3840">
        <v>630714.82999999996</v>
      </c>
      <c r="I3840">
        <v>3672232.85</v>
      </c>
      <c r="J3840">
        <v>-68.91</v>
      </c>
      <c r="K3840">
        <v>-68.91</v>
      </c>
      <c r="L3840">
        <v>0</v>
      </c>
      <c r="M3840">
        <v>21051624</v>
      </c>
      <c r="N3840" t="s">
        <v>28</v>
      </c>
      <c r="O3840">
        <v>24</v>
      </c>
      <c r="P3840">
        <v>32</v>
      </c>
      <c r="Q3840">
        <v>5963</v>
      </c>
    </row>
    <row r="3841" spans="1:17" x14ac:dyDescent="0.25">
      <c r="A3841" t="s">
        <v>375</v>
      </c>
      <c r="B3841" t="s">
        <v>364</v>
      </c>
      <c r="C3841" t="s">
        <v>13</v>
      </c>
      <c r="D3841" t="s">
        <v>14</v>
      </c>
      <c r="E3841" t="s">
        <v>134</v>
      </c>
      <c r="F3841" t="s">
        <v>246</v>
      </c>
      <c r="G3841">
        <v>3.0970000000000001E-2</v>
      </c>
      <c r="H3841">
        <v>630714.82999999996</v>
      </c>
      <c r="I3841">
        <v>3672232.85</v>
      </c>
      <c r="J3841">
        <v>-68.91</v>
      </c>
      <c r="K3841">
        <v>-68.91</v>
      </c>
      <c r="L3841">
        <v>0</v>
      </c>
      <c r="M3841">
        <v>21050224</v>
      </c>
      <c r="N3841" t="s">
        <v>28</v>
      </c>
      <c r="O3841">
        <v>24</v>
      </c>
      <c r="P3841">
        <v>32</v>
      </c>
      <c r="Q3841">
        <v>5963</v>
      </c>
    </row>
    <row r="3842" spans="1:17" x14ac:dyDescent="0.25">
      <c r="A3842" t="s">
        <v>375</v>
      </c>
      <c r="B3842" t="s">
        <v>364</v>
      </c>
      <c r="C3842" t="s">
        <v>13</v>
      </c>
      <c r="D3842" t="s">
        <v>14</v>
      </c>
      <c r="E3842" t="s">
        <v>134</v>
      </c>
      <c r="F3842" t="s">
        <v>247</v>
      </c>
      <c r="G3842">
        <v>2.7619999999999999E-2</v>
      </c>
      <c r="H3842">
        <v>630714.82999999996</v>
      </c>
      <c r="I3842">
        <v>3672232.85</v>
      </c>
      <c r="J3842">
        <v>-68.91</v>
      </c>
      <c r="K3842">
        <v>-68.91</v>
      </c>
      <c r="L3842">
        <v>0</v>
      </c>
      <c r="M3842">
        <v>21052124</v>
      </c>
      <c r="N3842" t="s">
        <v>28</v>
      </c>
      <c r="O3842">
        <v>24</v>
      </c>
      <c r="P3842">
        <v>32</v>
      </c>
      <c r="Q3842">
        <v>5963</v>
      </c>
    </row>
    <row r="3843" spans="1:17" x14ac:dyDescent="0.25">
      <c r="A3843" t="s">
        <v>375</v>
      </c>
      <c r="B3843" t="s">
        <v>364</v>
      </c>
      <c r="C3843" t="s">
        <v>13</v>
      </c>
      <c r="D3843" t="s">
        <v>14</v>
      </c>
      <c r="E3843" t="s">
        <v>134</v>
      </c>
      <c r="F3843" t="s">
        <v>248</v>
      </c>
      <c r="G3843">
        <v>2.7009999999999999E-2</v>
      </c>
      <c r="H3843">
        <v>630714.82999999996</v>
      </c>
      <c r="I3843">
        <v>3672232.85</v>
      </c>
      <c r="J3843">
        <v>-68.91</v>
      </c>
      <c r="K3843">
        <v>-68.91</v>
      </c>
      <c r="L3843">
        <v>0</v>
      </c>
      <c r="M3843">
        <v>21052724</v>
      </c>
      <c r="N3843" t="s">
        <v>28</v>
      </c>
      <c r="O3843">
        <v>24</v>
      </c>
      <c r="P3843">
        <v>32</v>
      </c>
      <c r="Q3843">
        <v>5963</v>
      </c>
    </row>
    <row r="3844" spans="1:17" x14ac:dyDescent="0.25">
      <c r="A3844" t="s">
        <v>375</v>
      </c>
      <c r="B3844" t="s">
        <v>364</v>
      </c>
      <c r="C3844" t="s">
        <v>13</v>
      </c>
      <c r="D3844" t="s">
        <v>14</v>
      </c>
      <c r="E3844" t="s">
        <v>134</v>
      </c>
      <c r="F3844" t="s">
        <v>15</v>
      </c>
      <c r="G3844">
        <v>2.5090000000000001E-2</v>
      </c>
      <c r="H3844">
        <v>630714.82999999996</v>
      </c>
      <c r="I3844">
        <v>3672232.85</v>
      </c>
      <c r="J3844">
        <v>-68.91</v>
      </c>
      <c r="K3844">
        <v>-68.91</v>
      </c>
      <c r="L3844">
        <v>0</v>
      </c>
      <c r="M3844">
        <v>21031024</v>
      </c>
      <c r="N3844" t="s">
        <v>28</v>
      </c>
      <c r="O3844">
        <v>24</v>
      </c>
      <c r="P3844">
        <v>32</v>
      </c>
      <c r="Q3844">
        <v>5963</v>
      </c>
    </row>
    <row r="3845" spans="1:17" x14ac:dyDescent="0.25">
      <c r="A3845" t="s">
        <v>375</v>
      </c>
      <c r="B3845" t="s">
        <v>364</v>
      </c>
      <c r="C3845" t="s">
        <v>13</v>
      </c>
      <c r="D3845" t="s">
        <v>14</v>
      </c>
      <c r="E3845" t="s">
        <v>141</v>
      </c>
      <c r="F3845" t="s">
        <v>4</v>
      </c>
      <c r="G3845">
        <v>5.7599999999999998E-2</v>
      </c>
      <c r="H3845">
        <v>630423.97</v>
      </c>
      <c r="I3845">
        <v>3672375.09</v>
      </c>
      <c r="J3845">
        <v>-69.58</v>
      </c>
      <c r="K3845">
        <v>-69.58</v>
      </c>
      <c r="L3845">
        <v>0</v>
      </c>
      <c r="M3845">
        <v>21080524</v>
      </c>
      <c r="N3845" t="s">
        <v>28</v>
      </c>
      <c r="O3845">
        <v>24</v>
      </c>
      <c r="P3845">
        <v>32</v>
      </c>
      <c r="Q3845">
        <v>5963</v>
      </c>
    </row>
    <row r="3846" spans="1:17" x14ac:dyDescent="0.25">
      <c r="A3846" t="s">
        <v>375</v>
      </c>
      <c r="B3846" t="s">
        <v>364</v>
      </c>
      <c r="C3846" t="s">
        <v>13</v>
      </c>
      <c r="D3846" t="s">
        <v>14</v>
      </c>
      <c r="E3846" t="s">
        <v>141</v>
      </c>
      <c r="F3846" t="s">
        <v>6</v>
      </c>
      <c r="G3846">
        <v>4.9489999999999999E-2</v>
      </c>
      <c r="H3846">
        <v>630423.97</v>
      </c>
      <c r="I3846">
        <v>3672375.09</v>
      </c>
      <c r="J3846">
        <v>-69.58</v>
      </c>
      <c r="K3846">
        <v>-69.58</v>
      </c>
      <c r="L3846">
        <v>0</v>
      </c>
      <c r="M3846">
        <v>21071224</v>
      </c>
      <c r="N3846" t="s">
        <v>28</v>
      </c>
      <c r="O3846">
        <v>24</v>
      </c>
      <c r="P3846">
        <v>32</v>
      </c>
      <c r="Q3846">
        <v>5963</v>
      </c>
    </row>
    <row r="3847" spans="1:17" x14ac:dyDescent="0.25">
      <c r="A3847" t="s">
        <v>375</v>
      </c>
      <c r="B3847" t="s">
        <v>364</v>
      </c>
      <c r="C3847" t="s">
        <v>13</v>
      </c>
      <c r="D3847" t="s">
        <v>14</v>
      </c>
      <c r="E3847" t="s">
        <v>141</v>
      </c>
      <c r="F3847" t="s">
        <v>246</v>
      </c>
      <c r="G3847">
        <v>4.0590000000000001E-2</v>
      </c>
      <c r="H3847">
        <v>630423.97</v>
      </c>
      <c r="I3847">
        <v>3672375.09</v>
      </c>
      <c r="J3847">
        <v>-69.58</v>
      </c>
      <c r="K3847">
        <v>-69.58</v>
      </c>
      <c r="L3847">
        <v>0</v>
      </c>
      <c r="M3847">
        <v>21082124</v>
      </c>
      <c r="N3847" t="s">
        <v>28</v>
      </c>
      <c r="O3847">
        <v>24</v>
      </c>
      <c r="P3847">
        <v>32</v>
      </c>
      <c r="Q3847">
        <v>5963</v>
      </c>
    </row>
    <row r="3848" spans="1:17" x14ac:dyDescent="0.25">
      <c r="A3848" t="s">
        <v>375</v>
      </c>
      <c r="B3848" t="s">
        <v>364</v>
      </c>
      <c r="C3848" t="s">
        <v>13</v>
      </c>
      <c r="D3848" t="s">
        <v>14</v>
      </c>
      <c r="E3848" t="s">
        <v>141</v>
      </c>
      <c r="F3848" t="s">
        <v>247</v>
      </c>
      <c r="G3848">
        <v>3.9730000000000001E-2</v>
      </c>
      <c r="H3848">
        <v>630423.97</v>
      </c>
      <c r="I3848">
        <v>3672375.09</v>
      </c>
      <c r="J3848">
        <v>-69.58</v>
      </c>
      <c r="K3848">
        <v>-69.58</v>
      </c>
      <c r="L3848">
        <v>0</v>
      </c>
      <c r="M3848">
        <v>21080824</v>
      </c>
      <c r="N3848" t="s">
        <v>28</v>
      </c>
      <c r="O3848">
        <v>24</v>
      </c>
      <c r="P3848">
        <v>32</v>
      </c>
      <c r="Q3848">
        <v>5963</v>
      </c>
    </row>
    <row r="3849" spans="1:17" x14ac:dyDescent="0.25">
      <c r="A3849" t="s">
        <v>375</v>
      </c>
      <c r="B3849" t="s">
        <v>364</v>
      </c>
      <c r="C3849" t="s">
        <v>13</v>
      </c>
      <c r="D3849" t="s">
        <v>14</v>
      </c>
      <c r="E3849" t="s">
        <v>141</v>
      </c>
      <c r="F3849" t="s">
        <v>248</v>
      </c>
      <c r="G3849">
        <v>3.8210000000000001E-2</v>
      </c>
      <c r="H3849">
        <v>630423.97</v>
      </c>
      <c r="I3849">
        <v>3672375.09</v>
      </c>
      <c r="J3849">
        <v>-69.58</v>
      </c>
      <c r="K3849">
        <v>-69.58</v>
      </c>
      <c r="L3849">
        <v>0</v>
      </c>
      <c r="M3849">
        <v>21062124</v>
      </c>
      <c r="N3849" t="s">
        <v>28</v>
      </c>
      <c r="O3849">
        <v>24</v>
      </c>
      <c r="P3849">
        <v>32</v>
      </c>
      <c r="Q3849">
        <v>5963</v>
      </c>
    </row>
    <row r="3850" spans="1:17" x14ac:dyDescent="0.25">
      <c r="A3850" t="s">
        <v>375</v>
      </c>
      <c r="B3850" t="s">
        <v>364</v>
      </c>
      <c r="C3850" t="s">
        <v>13</v>
      </c>
      <c r="D3850" t="s">
        <v>14</v>
      </c>
      <c r="E3850" t="s">
        <v>141</v>
      </c>
      <c r="F3850" t="s">
        <v>15</v>
      </c>
      <c r="G3850">
        <v>3.4590000000000003E-2</v>
      </c>
      <c r="H3850">
        <v>630423.97</v>
      </c>
      <c r="I3850">
        <v>3672375.09</v>
      </c>
      <c r="J3850">
        <v>-69.58</v>
      </c>
      <c r="K3850">
        <v>-69.58</v>
      </c>
      <c r="L3850">
        <v>0</v>
      </c>
      <c r="M3850">
        <v>21062924</v>
      </c>
      <c r="N3850" t="s">
        <v>28</v>
      </c>
      <c r="O3850">
        <v>24</v>
      </c>
      <c r="P3850">
        <v>32</v>
      </c>
      <c r="Q3850">
        <v>5963</v>
      </c>
    </row>
    <row r="3851" spans="1:17" x14ac:dyDescent="0.25">
      <c r="A3851" t="s">
        <v>375</v>
      </c>
      <c r="B3851" t="s">
        <v>364</v>
      </c>
      <c r="C3851" t="s">
        <v>13</v>
      </c>
      <c r="D3851" t="s">
        <v>14</v>
      </c>
      <c r="E3851" t="s">
        <v>142</v>
      </c>
      <c r="F3851" t="s">
        <v>4</v>
      </c>
      <c r="G3851">
        <v>5.7799999999999997E-2</v>
      </c>
      <c r="H3851">
        <v>630423.97</v>
      </c>
      <c r="I3851">
        <v>3672375.09</v>
      </c>
      <c r="J3851">
        <v>-69.58</v>
      </c>
      <c r="K3851">
        <v>-69.58</v>
      </c>
      <c r="L3851">
        <v>0</v>
      </c>
      <c r="M3851">
        <v>21080524</v>
      </c>
      <c r="N3851" t="s">
        <v>28</v>
      </c>
      <c r="O3851">
        <v>24</v>
      </c>
      <c r="P3851">
        <v>32</v>
      </c>
      <c r="Q3851">
        <v>5963</v>
      </c>
    </row>
    <row r="3852" spans="1:17" x14ac:dyDescent="0.25">
      <c r="A3852" t="s">
        <v>375</v>
      </c>
      <c r="B3852" t="s">
        <v>364</v>
      </c>
      <c r="C3852" t="s">
        <v>13</v>
      </c>
      <c r="D3852" t="s">
        <v>14</v>
      </c>
      <c r="E3852" t="s">
        <v>142</v>
      </c>
      <c r="F3852" t="s">
        <v>6</v>
      </c>
      <c r="G3852">
        <v>4.9939999999999998E-2</v>
      </c>
      <c r="H3852">
        <v>630423.97</v>
      </c>
      <c r="I3852">
        <v>3672375.09</v>
      </c>
      <c r="J3852">
        <v>-69.58</v>
      </c>
      <c r="K3852">
        <v>-69.58</v>
      </c>
      <c r="L3852">
        <v>0</v>
      </c>
      <c r="M3852">
        <v>21071224</v>
      </c>
      <c r="N3852" t="s">
        <v>28</v>
      </c>
      <c r="O3852">
        <v>24</v>
      </c>
      <c r="P3852">
        <v>32</v>
      </c>
      <c r="Q3852">
        <v>5963</v>
      </c>
    </row>
    <row r="3853" spans="1:17" x14ac:dyDescent="0.25">
      <c r="A3853" t="s">
        <v>375</v>
      </c>
      <c r="B3853" t="s">
        <v>364</v>
      </c>
      <c r="C3853" t="s">
        <v>13</v>
      </c>
      <c r="D3853" t="s">
        <v>14</v>
      </c>
      <c r="E3853" t="s">
        <v>142</v>
      </c>
      <c r="F3853" t="s">
        <v>246</v>
      </c>
      <c r="G3853">
        <v>4.0039999999999999E-2</v>
      </c>
      <c r="H3853">
        <v>630423.97</v>
      </c>
      <c r="I3853">
        <v>3672375.09</v>
      </c>
      <c r="J3853">
        <v>-69.58</v>
      </c>
      <c r="K3853">
        <v>-69.58</v>
      </c>
      <c r="L3853">
        <v>0</v>
      </c>
      <c r="M3853">
        <v>21080824</v>
      </c>
      <c r="N3853" t="s">
        <v>28</v>
      </c>
      <c r="O3853">
        <v>24</v>
      </c>
      <c r="P3853">
        <v>32</v>
      </c>
      <c r="Q3853">
        <v>5963</v>
      </c>
    </row>
    <row r="3854" spans="1:17" x14ac:dyDescent="0.25">
      <c r="A3854" t="s">
        <v>375</v>
      </c>
      <c r="B3854" t="s">
        <v>364</v>
      </c>
      <c r="C3854" t="s">
        <v>13</v>
      </c>
      <c r="D3854" t="s">
        <v>14</v>
      </c>
      <c r="E3854" t="s">
        <v>142</v>
      </c>
      <c r="F3854" t="s">
        <v>247</v>
      </c>
      <c r="G3854">
        <v>3.9309999999999998E-2</v>
      </c>
      <c r="H3854">
        <v>630423.97</v>
      </c>
      <c r="I3854">
        <v>3672375.09</v>
      </c>
      <c r="J3854">
        <v>-69.58</v>
      </c>
      <c r="K3854">
        <v>-69.58</v>
      </c>
      <c r="L3854">
        <v>0</v>
      </c>
      <c r="M3854">
        <v>21082124</v>
      </c>
      <c r="N3854" t="s">
        <v>28</v>
      </c>
      <c r="O3854">
        <v>24</v>
      </c>
      <c r="P3854">
        <v>32</v>
      </c>
      <c r="Q3854">
        <v>5963</v>
      </c>
    </row>
    <row r="3855" spans="1:17" x14ac:dyDescent="0.25">
      <c r="A3855" t="s">
        <v>375</v>
      </c>
      <c r="B3855" t="s">
        <v>364</v>
      </c>
      <c r="C3855" t="s">
        <v>13</v>
      </c>
      <c r="D3855" t="s">
        <v>14</v>
      </c>
      <c r="E3855" t="s">
        <v>142</v>
      </c>
      <c r="F3855" t="s">
        <v>248</v>
      </c>
      <c r="G3855">
        <v>3.7969999999999997E-2</v>
      </c>
      <c r="H3855">
        <v>630423.97</v>
      </c>
      <c r="I3855">
        <v>3672375.09</v>
      </c>
      <c r="J3855">
        <v>-69.58</v>
      </c>
      <c r="K3855">
        <v>-69.58</v>
      </c>
      <c r="L3855">
        <v>0</v>
      </c>
      <c r="M3855">
        <v>21062124</v>
      </c>
      <c r="N3855" t="s">
        <v>28</v>
      </c>
      <c r="O3855">
        <v>24</v>
      </c>
      <c r="P3855">
        <v>32</v>
      </c>
      <c r="Q3855">
        <v>5963</v>
      </c>
    </row>
    <row r="3856" spans="1:17" x14ac:dyDescent="0.25">
      <c r="A3856" t="s">
        <v>375</v>
      </c>
      <c r="B3856" t="s">
        <v>364</v>
      </c>
      <c r="C3856" t="s">
        <v>13</v>
      </c>
      <c r="D3856" t="s">
        <v>14</v>
      </c>
      <c r="E3856" t="s">
        <v>142</v>
      </c>
      <c r="F3856" t="s">
        <v>15</v>
      </c>
      <c r="G3856">
        <v>3.4139999999999997E-2</v>
      </c>
      <c r="H3856">
        <v>630423.97</v>
      </c>
      <c r="I3856">
        <v>3672375.09</v>
      </c>
      <c r="J3856">
        <v>-69.58</v>
      </c>
      <c r="K3856">
        <v>-69.58</v>
      </c>
      <c r="L3856">
        <v>0</v>
      </c>
      <c r="M3856">
        <v>21062924</v>
      </c>
      <c r="N3856" t="s">
        <v>28</v>
      </c>
      <c r="O3856">
        <v>24</v>
      </c>
      <c r="P3856">
        <v>32</v>
      </c>
      <c r="Q3856">
        <v>5963</v>
      </c>
    </row>
    <row r="3857" spans="1:17" x14ac:dyDescent="0.25">
      <c r="A3857" t="s">
        <v>375</v>
      </c>
      <c r="B3857" t="s">
        <v>364</v>
      </c>
      <c r="C3857" t="s">
        <v>13</v>
      </c>
      <c r="D3857" t="s">
        <v>14</v>
      </c>
      <c r="E3857" t="s">
        <v>143</v>
      </c>
      <c r="F3857" t="s">
        <v>4</v>
      </c>
      <c r="G3857">
        <v>5.4530000000000002E-2</v>
      </c>
      <c r="H3857">
        <v>630423.97</v>
      </c>
      <c r="I3857">
        <v>3672375.09</v>
      </c>
      <c r="J3857">
        <v>-69.58</v>
      </c>
      <c r="K3857">
        <v>-69.58</v>
      </c>
      <c r="L3857">
        <v>0</v>
      </c>
      <c r="M3857">
        <v>21080524</v>
      </c>
      <c r="N3857" t="s">
        <v>28</v>
      </c>
      <c r="O3857">
        <v>24</v>
      </c>
      <c r="P3857">
        <v>32</v>
      </c>
      <c r="Q3857">
        <v>5963</v>
      </c>
    </row>
    <row r="3858" spans="1:17" x14ac:dyDescent="0.25">
      <c r="A3858" t="s">
        <v>375</v>
      </c>
      <c r="B3858" t="s">
        <v>364</v>
      </c>
      <c r="C3858" t="s">
        <v>13</v>
      </c>
      <c r="D3858" t="s">
        <v>14</v>
      </c>
      <c r="E3858" t="s">
        <v>143</v>
      </c>
      <c r="F3858" t="s">
        <v>6</v>
      </c>
      <c r="G3858">
        <v>4.8059999999999999E-2</v>
      </c>
      <c r="H3858">
        <v>630423.97</v>
      </c>
      <c r="I3858">
        <v>3672375.09</v>
      </c>
      <c r="J3858">
        <v>-69.58</v>
      </c>
      <c r="K3858">
        <v>-69.58</v>
      </c>
      <c r="L3858">
        <v>0</v>
      </c>
      <c r="M3858">
        <v>21071224</v>
      </c>
      <c r="N3858" t="s">
        <v>28</v>
      </c>
      <c r="O3858">
        <v>24</v>
      </c>
      <c r="P3858">
        <v>32</v>
      </c>
      <c r="Q3858">
        <v>5963</v>
      </c>
    </row>
    <row r="3859" spans="1:17" x14ac:dyDescent="0.25">
      <c r="A3859" t="s">
        <v>375</v>
      </c>
      <c r="B3859" t="s">
        <v>364</v>
      </c>
      <c r="C3859" t="s">
        <v>13</v>
      </c>
      <c r="D3859" t="s">
        <v>14</v>
      </c>
      <c r="E3859" t="s">
        <v>143</v>
      </c>
      <c r="F3859" t="s">
        <v>246</v>
      </c>
      <c r="G3859">
        <v>3.805E-2</v>
      </c>
      <c r="H3859">
        <v>630423.97</v>
      </c>
      <c r="I3859">
        <v>3672375.09</v>
      </c>
      <c r="J3859">
        <v>-69.58</v>
      </c>
      <c r="K3859">
        <v>-69.58</v>
      </c>
      <c r="L3859">
        <v>0</v>
      </c>
      <c r="M3859">
        <v>21080824</v>
      </c>
      <c r="N3859" t="s">
        <v>28</v>
      </c>
      <c r="O3859">
        <v>24</v>
      </c>
      <c r="P3859">
        <v>32</v>
      </c>
      <c r="Q3859">
        <v>5963</v>
      </c>
    </row>
    <row r="3860" spans="1:17" x14ac:dyDescent="0.25">
      <c r="A3860" t="s">
        <v>375</v>
      </c>
      <c r="B3860" t="s">
        <v>364</v>
      </c>
      <c r="C3860" t="s">
        <v>13</v>
      </c>
      <c r="D3860" t="s">
        <v>14</v>
      </c>
      <c r="E3860" t="s">
        <v>143</v>
      </c>
      <c r="F3860" t="s">
        <v>247</v>
      </c>
      <c r="G3860">
        <v>3.6409999999999998E-2</v>
      </c>
      <c r="H3860">
        <v>630423.97</v>
      </c>
      <c r="I3860">
        <v>3672375.09</v>
      </c>
      <c r="J3860">
        <v>-69.58</v>
      </c>
      <c r="K3860">
        <v>-69.58</v>
      </c>
      <c r="L3860">
        <v>0</v>
      </c>
      <c r="M3860">
        <v>21082124</v>
      </c>
      <c r="N3860" t="s">
        <v>28</v>
      </c>
      <c r="O3860">
        <v>24</v>
      </c>
      <c r="P3860">
        <v>32</v>
      </c>
      <c r="Q3860">
        <v>5963</v>
      </c>
    </row>
    <row r="3861" spans="1:17" x14ac:dyDescent="0.25">
      <c r="A3861" t="s">
        <v>375</v>
      </c>
      <c r="B3861" t="s">
        <v>364</v>
      </c>
      <c r="C3861" t="s">
        <v>13</v>
      </c>
      <c r="D3861" t="s">
        <v>14</v>
      </c>
      <c r="E3861" t="s">
        <v>143</v>
      </c>
      <c r="F3861" t="s">
        <v>248</v>
      </c>
      <c r="G3861">
        <v>3.5189999999999999E-2</v>
      </c>
      <c r="H3861">
        <v>630423.97</v>
      </c>
      <c r="I3861">
        <v>3672375.09</v>
      </c>
      <c r="J3861">
        <v>-69.58</v>
      </c>
      <c r="K3861">
        <v>-69.58</v>
      </c>
      <c r="L3861">
        <v>0</v>
      </c>
      <c r="M3861">
        <v>21062124</v>
      </c>
      <c r="N3861" t="s">
        <v>28</v>
      </c>
      <c r="O3861">
        <v>24</v>
      </c>
      <c r="P3861">
        <v>32</v>
      </c>
      <c r="Q3861">
        <v>5963</v>
      </c>
    </row>
    <row r="3862" spans="1:17" x14ac:dyDescent="0.25">
      <c r="A3862" t="s">
        <v>375</v>
      </c>
      <c r="B3862" t="s">
        <v>364</v>
      </c>
      <c r="C3862" t="s">
        <v>13</v>
      </c>
      <c r="D3862" t="s">
        <v>14</v>
      </c>
      <c r="E3862" t="s">
        <v>143</v>
      </c>
      <c r="F3862" t="s">
        <v>15</v>
      </c>
      <c r="G3862">
        <v>3.1780000000000003E-2</v>
      </c>
      <c r="H3862">
        <v>630423.97</v>
      </c>
      <c r="I3862">
        <v>3672375.09</v>
      </c>
      <c r="J3862">
        <v>-69.58</v>
      </c>
      <c r="K3862">
        <v>-69.58</v>
      </c>
      <c r="L3862">
        <v>0</v>
      </c>
      <c r="M3862">
        <v>21062924</v>
      </c>
      <c r="N3862" t="s">
        <v>28</v>
      </c>
      <c r="O3862">
        <v>24</v>
      </c>
      <c r="P3862">
        <v>32</v>
      </c>
      <c r="Q3862">
        <v>5963</v>
      </c>
    </row>
    <row r="3863" spans="1:17" x14ac:dyDescent="0.25">
      <c r="A3863" t="s">
        <v>375</v>
      </c>
      <c r="B3863" t="s">
        <v>364</v>
      </c>
      <c r="C3863" t="s">
        <v>13</v>
      </c>
      <c r="D3863" t="s">
        <v>14</v>
      </c>
      <c r="E3863" t="s">
        <v>135</v>
      </c>
      <c r="F3863" t="s">
        <v>4</v>
      </c>
      <c r="G3863">
        <v>3.2829999999999998E-2</v>
      </c>
      <c r="H3863">
        <v>630423.97</v>
      </c>
      <c r="I3863">
        <v>3672375.09</v>
      </c>
      <c r="J3863">
        <v>-69.58</v>
      </c>
      <c r="K3863">
        <v>-69.58</v>
      </c>
      <c r="L3863">
        <v>0</v>
      </c>
      <c r="M3863">
        <v>21080524</v>
      </c>
      <c r="N3863" t="s">
        <v>28</v>
      </c>
      <c r="O3863">
        <v>24</v>
      </c>
      <c r="P3863">
        <v>32</v>
      </c>
      <c r="Q3863">
        <v>5963</v>
      </c>
    </row>
    <row r="3864" spans="1:17" x14ac:dyDescent="0.25">
      <c r="A3864" t="s">
        <v>375</v>
      </c>
      <c r="B3864" t="s">
        <v>364</v>
      </c>
      <c r="C3864" t="s">
        <v>13</v>
      </c>
      <c r="D3864" t="s">
        <v>14</v>
      </c>
      <c r="E3864" t="s">
        <v>135</v>
      </c>
      <c r="F3864" t="s">
        <v>6</v>
      </c>
      <c r="G3864">
        <v>3.2480000000000002E-2</v>
      </c>
      <c r="H3864">
        <v>630399.73</v>
      </c>
      <c r="I3864">
        <v>3672375.09</v>
      </c>
      <c r="J3864">
        <v>-69.62</v>
      </c>
      <c r="K3864">
        <v>-69.62</v>
      </c>
      <c r="L3864">
        <v>0</v>
      </c>
      <c r="M3864">
        <v>21080524</v>
      </c>
      <c r="N3864" t="s">
        <v>28</v>
      </c>
      <c r="O3864">
        <v>24</v>
      </c>
      <c r="P3864">
        <v>32</v>
      </c>
      <c r="Q3864">
        <v>5963</v>
      </c>
    </row>
    <row r="3865" spans="1:17" x14ac:dyDescent="0.25">
      <c r="A3865" t="s">
        <v>375</v>
      </c>
      <c r="B3865" t="s">
        <v>364</v>
      </c>
      <c r="C3865" t="s">
        <v>13</v>
      </c>
      <c r="D3865" t="s">
        <v>14</v>
      </c>
      <c r="E3865" t="s">
        <v>135</v>
      </c>
      <c r="F3865" t="s">
        <v>246</v>
      </c>
      <c r="G3865">
        <v>2.5049999999999999E-2</v>
      </c>
      <c r="H3865">
        <v>630399.73</v>
      </c>
      <c r="I3865">
        <v>3672375.09</v>
      </c>
      <c r="J3865">
        <v>-69.62</v>
      </c>
      <c r="K3865">
        <v>-69.62</v>
      </c>
      <c r="L3865">
        <v>0</v>
      </c>
      <c r="M3865">
        <v>21062924</v>
      </c>
      <c r="N3865" t="s">
        <v>28</v>
      </c>
      <c r="O3865">
        <v>24</v>
      </c>
      <c r="P3865">
        <v>32</v>
      </c>
      <c r="Q3865">
        <v>5963</v>
      </c>
    </row>
    <row r="3866" spans="1:17" x14ac:dyDescent="0.25">
      <c r="A3866" t="s">
        <v>375</v>
      </c>
      <c r="B3866" t="s">
        <v>364</v>
      </c>
      <c r="C3866" t="s">
        <v>13</v>
      </c>
      <c r="D3866" t="s">
        <v>14</v>
      </c>
      <c r="E3866" t="s">
        <v>135</v>
      </c>
      <c r="F3866" t="s">
        <v>247</v>
      </c>
      <c r="G3866">
        <v>2.4E-2</v>
      </c>
      <c r="H3866">
        <v>630399.73</v>
      </c>
      <c r="I3866">
        <v>3672375.09</v>
      </c>
      <c r="J3866">
        <v>-69.62</v>
      </c>
      <c r="K3866">
        <v>-69.62</v>
      </c>
      <c r="L3866">
        <v>0</v>
      </c>
      <c r="M3866">
        <v>21080824</v>
      </c>
      <c r="N3866" t="s">
        <v>28</v>
      </c>
      <c r="O3866">
        <v>24</v>
      </c>
      <c r="P3866">
        <v>32</v>
      </c>
      <c r="Q3866">
        <v>5963</v>
      </c>
    </row>
    <row r="3867" spans="1:17" x14ac:dyDescent="0.25">
      <c r="A3867" t="s">
        <v>375</v>
      </c>
      <c r="B3867" t="s">
        <v>364</v>
      </c>
      <c r="C3867" t="s">
        <v>13</v>
      </c>
      <c r="D3867" t="s">
        <v>14</v>
      </c>
      <c r="E3867" t="s">
        <v>135</v>
      </c>
      <c r="F3867" t="s">
        <v>248</v>
      </c>
      <c r="G3867">
        <v>2.325E-2</v>
      </c>
      <c r="H3867">
        <v>630399.73</v>
      </c>
      <c r="I3867">
        <v>3672375.09</v>
      </c>
      <c r="J3867">
        <v>-69.62</v>
      </c>
      <c r="K3867">
        <v>-69.62</v>
      </c>
      <c r="L3867">
        <v>0</v>
      </c>
      <c r="M3867">
        <v>21070824</v>
      </c>
      <c r="N3867" t="s">
        <v>28</v>
      </c>
      <c r="O3867">
        <v>24</v>
      </c>
      <c r="P3867">
        <v>32</v>
      </c>
      <c r="Q3867">
        <v>5963</v>
      </c>
    </row>
    <row r="3868" spans="1:17" x14ac:dyDescent="0.25">
      <c r="A3868" t="s">
        <v>375</v>
      </c>
      <c r="B3868" t="s">
        <v>364</v>
      </c>
      <c r="C3868" t="s">
        <v>13</v>
      </c>
      <c r="D3868" t="s">
        <v>14</v>
      </c>
      <c r="E3868" t="s">
        <v>135</v>
      </c>
      <c r="F3868" t="s">
        <v>15</v>
      </c>
      <c r="G3868">
        <v>2.2530000000000001E-2</v>
      </c>
      <c r="H3868">
        <v>630399.73</v>
      </c>
      <c r="I3868">
        <v>3672375.09</v>
      </c>
      <c r="J3868">
        <v>-69.62</v>
      </c>
      <c r="K3868">
        <v>-69.62</v>
      </c>
      <c r="L3868">
        <v>0</v>
      </c>
      <c r="M3868">
        <v>21063024</v>
      </c>
      <c r="N3868" t="s">
        <v>28</v>
      </c>
      <c r="O3868">
        <v>24</v>
      </c>
      <c r="P3868">
        <v>32</v>
      </c>
      <c r="Q3868">
        <v>5963</v>
      </c>
    </row>
    <row r="3869" spans="1:17" x14ac:dyDescent="0.25">
      <c r="A3869" t="s">
        <v>375</v>
      </c>
      <c r="B3869" t="s">
        <v>364</v>
      </c>
      <c r="C3869" t="s">
        <v>13</v>
      </c>
      <c r="D3869" t="s">
        <v>14</v>
      </c>
      <c r="E3869" t="s">
        <v>136</v>
      </c>
      <c r="F3869" t="s">
        <v>4</v>
      </c>
      <c r="G3869">
        <v>3.1669999999999997E-2</v>
      </c>
      <c r="H3869">
        <v>630399.73</v>
      </c>
      <c r="I3869">
        <v>3672375.09</v>
      </c>
      <c r="J3869">
        <v>-69.62</v>
      </c>
      <c r="K3869">
        <v>-69.62</v>
      </c>
      <c r="L3869">
        <v>0</v>
      </c>
      <c r="M3869">
        <v>21080524</v>
      </c>
      <c r="N3869" t="s">
        <v>28</v>
      </c>
      <c r="O3869">
        <v>24</v>
      </c>
      <c r="P3869">
        <v>32</v>
      </c>
      <c r="Q3869">
        <v>5963</v>
      </c>
    </row>
    <row r="3870" spans="1:17" x14ac:dyDescent="0.25">
      <c r="A3870" t="s">
        <v>375</v>
      </c>
      <c r="B3870" t="s">
        <v>364</v>
      </c>
      <c r="C3870" t="s">
        <v>13</v>
      </c>
      <c r="D3870" t="s">
        <v>14</v>
      </c>
      <c r="E3870" t="s">
        <v>136</v>
      </c>
      <c r="F3870" t="s">
        <v>6</v>
      </c>
      <c r="G3870">
        <v>3.1579999999999997E-2</v>
      </c>
      <c r="H3870">
        <v>630399.73</v>
      </c>
      <c r="I3870">
        <v>3672375.09</v>
      </c>
      <c r="J3870">
        <v>-69.62</v>
      </c>
      <c r="K3870">
        <v>-69.62</v>
      </c>
      <c r="L3870">
        <v>0</v>
      </c>
      <c r="M3870">
        <v>21071224</v>
      </c>
      <c r="N3870" t="s">
        <v>28</v>
      </c>
      <c r="O3870">
        <v>24</v>
      </c>
      <c r="P3870">
        <v>32</v>
      </c>
      <c r="Q3870">
        <v>5963</v>
      </c>
    </row>
    <row r="3871" spans="1:17" x14ac:dyDescent="0.25">
      <c r="A3871" t="s">
        <v>375</v>
      </c>
      <c r="B3871" t="s">
        <v>364</v>
      </c>
      <c r="C3871" t="s">
        <v>13</v>
      </c>
      <c r="D3871" t="s">
        <v>14</v>
      </c>
      <c r="E3871" t="s">
        <v>136</v>
      </c>
      <c r="F3871" t="s">
        <v>246</v>
      </c>
      <c r="G3871">
        <v>2.383E-2</v>
      </c>
      <c r="H3871">
        <v>630423.97</v>
      </c>
      <c r="I3871">
        <v>3672375.09</v>
      </c>
      <c r="J3871">
        <v>-69.58</v>
      </c>
      <c r="K3871">
        <v>-69.58</v>
      </c>
      <c r="L3871">
        <v>0</v>
      </c>
      <c r="M3871">
        <v>21082124</v>
      </c>
      <c r="N3871" t="s">
        <v>28</v>
      </c>
      <c r="O3871">
        <v>24</v>
      </c>
      <c r="P3871">
        <v>32</v>
      </c>
      <c r="Q3871">
        <v>5963</v>
      </c>
    </row>
    <row r="3872" spans="1:17" x14ac:dyDescent="0.25">
      <c r="A3872" t="s">
        <v>375</v>
      </c>
      <c r="B3872" t="s">
        <v>364</v>
      </c>
      <c r="C3872" t="s">
        <v>13</v>
      </c>
      <c r="D3872" t="s">
        <v>14</v>
      </c>
      <c r="E3872" t="s">
        <v>136</v>
      </c>
      <c r="F3872" t="s">
        <v>247</v>
      </c>
      <c r="G3872">
        <v>2.3519999999999999E-2</v>
      </c>
      <c r="H3872">
        <v>630399.73</v>
      </c>
      <c r="I3872">
        <v>3672375.09</v>
      </c>
      <c r="J3872">
        <v>-69.62</v>
      </c>
      <c r="K3872">
        <v>-69.62</v>
      </c>
      <c r="L3872">
        <v>0</v>
      </c>
      <c r="M3872">
        <v>21080824</v>
      </c>
      <c r="N3872" t="s">
        <v>28</v>
      </c>
      <c r="O3872">
        <v>24</v>
      </c>
      <c r="P3872">
        <v>32</v>
      </c>
      <c r="Q3872">
        <v>5963</v>
      </c>
    </row>
    <row r="3873" spans="1:17" x14ac:dyDescent="0.25">
      <c r="A3873" t="s">
        <v>375</v>
      </c>
      <c r="B3873" t="s">
        <v>364</v>
      </c>
      <c r="C3873" t="s">
        <v>13</v>
      </c>
      <c r="D3873" t="s">
        <v>14</v>
      </c>
      <c r="E3873" t="s">
        <v>136</v>
      </c>
      <c r="F3873" t="s">
        <v>248</v>
      </c>
      <c r="G3873">
        <v>2.223E-2</v>
      </c>
      <c r="H3873">
        <v>630399.73</v>
      </c>
      <c r="I3873">
        <v>3672375.09</v>
      </c>
      <c r="J3873">
        <v>-69.62</v>
      </c>
      <c r="K3873">
        <v>-69.62</v>
      </c>
      <c r="L3873">
        <v>0</v>
      </c>
      <c r="M3873">
        <v>21070824</v>
      </c>
      <c r="N3873" t="s">
        <v>28</v>
      </c>
      <c r="O3873">
        <v>24</v>
      </c>
      <c r="P3873">
        <v>32</v>
      </c>
      <c r="Q3873">
        <v>5963</v>
      </c>
    </row>
    <row r="3874" spans="1:17" x14ac:dyDescent="0.25">
      <c r="A3874" t="s">
        <v>375</v>
      </c>
      <c r="B3874" t="s">
        <v>364</v>
      </c>
      <c r="C3874" t="s">
        <v>13</v>
      </c>
      <c r="D3874" t="s">
        <v>14</v>
      </c>
      <c r="E3874" t="s">
        <v>136</v>
      </c>
      <c r="F3874" t="s">
        <v>15</v>
      </c>
      <c r="G3874">
        <v>2.188E-2</v>
      </c>
      <c r="H3874">
        <v>630399.73</v>
      </c>
      <c r="I3874">
        <v>3672375.09</v>
      </c>
      <c r="J3874">
        <v>-69.62</v>
      </c>
      <c r="K3874">
        <v>-69.62</v>
      </c>
      <c r="L3874">
        <v>0</v>
      </c>
      <c r="M3874">
        <v>21063024</v>
      </c>
      <c r="N3874" t="s">
        <v>28</v>
      </c>
      <c r="O3874">
        <v>24</v>
      </c>
      <c r="P3874">
        <v>32</v>
      </c>
      <c r="Q3874">
        <v>5963</v>
      </c>
    </row>
    <row r="3875" spans="1:17" x14ac:dyDescent="0.25">
      <c r="A3875" t="s">
        <v>375</v>
      </c>
      <c r="B3875" t="s">
        <v>364</v>
      </c>
      <c r="C3875" t="s">
        <v>13</v>
      </c>
      <c r="D3875" t="s">
        <v>14</v>
      </c>
      <c r="E3875" t="s">
        <v>137</v>
      </c>
      <c r="F3875" t="s">
        <v>4</v>
      </c>
      <c r="G3875">
        <v>3.1009999999999999E-2</v>
      </c>
      <c r="H3875">
        <v>630399.73</v>
      </c>
      <c r="I3875">
        <v>3672375.09</v>
      </c>
      <c r="J3875">
        <v>-69.62</v>
      </c>
      <c r="K3875">
        <v>-69.62</v>
      </c>
      <c r="L3875">
        <v>0</v>
      </c>
      <c r="M3875">
        <v>21080524</v>
      </c>
      <c r="N3875" t="s">
        <v>28</v>
      </c>
      <c r="O3875">
        <v>24</v>
      </c>
      <c r="P3875">
        <v>32</v>
      </c>
      <c r="Q3875">
        <v>5963</v>
      </c>
    </row>
    <row r="3876" spans="1:17" x14ac:dyDescent="0.25">
      <c r="A3876" t="s">
        <v>375</v>
      </c>
      <c r="B3876" t="s">
        <v>364</v>
      </c>
      <c r="C3876" t="s">
        <v>13</v>
      </c>
      <c r="D3876" t="s">
        <v>14</v>
      </c>
      <c r="E3876" t="s">
        <v>137</v>
      </c>
      <c r="F3876" t="s">
        <v>6</v>
      </c>
      <c r="G3876">
        <v>3.0540000000000001E-2</v>
      </c>
      <c r="H3876">
        <v>630399.73</v>
      </c>
      <c r="I3876">
        <v>3672375.09</v>
      </c>
      <c r="J3876">
        <v>-69.62</v>
      </c>
      <c r="K3876">
        <v>-69.62</v>
      </c>
      <c r="L3876">
        <v>0</v>
      </c>
      <c r="M3876">
        <v>21071224</v>
      </c>
      <c r="N3876" t="s">
        <v>28</v>
      </c>
      <c r="O3876">
        <v>24</v>
      </c>
      <c r="P3876">
        <v>32</v>
      </c>
      <c r="Q3876">
        <v>5963</v>
      </c>
    </row>
    <row r="3877" spans="1:17" x14ac:dyDescent="0.25">
      <c r="A3877" t="s">
        <v>375</v>
      </c>
      <c r="B3877" t="s">
        <v>364</v>
      </c>
      <c r="C3877" t="s">
        <v>13</v>
      </c>
      <c r="D3877" t="s">
        <v>14</v>
      </c>
      <c r="E3877" t="s">
        <v>137</v>
      </c>
      <c r="F3877" t="s">
        <v>246</v>
      </c>
      <c r="G3877">
        <v>2.3189999999999999E-2</v>
      </c>
      <c r="H3877">
        <v>630399.73</v>
      </c>
      <c r="I3877">
        <v>3672375.09</v>
      </c>
      <c r="J3877">
        <v>-69.62</v>
      </c>
      <c r="K3877">
        <v>-69.62</v>
      </c>
      <c r="L3877">
        <v>0</v>
      </c>
      <c r="M3877">
        <v>21062924</v>
      </c>
      <c r="N3877" t="s">
        <v>28</v>
      </c>
      <c r="O3877">
        <v>24</v>
      </c>
      <c r="P3877">
        <v>32</v>
      </c>
      <c r="Q3877">
        <v>5963</v>
      </c>
    </row>
    <row r="3878" spans="1:17" x14ac:dyDescent="0.25">
      <c r="A3878" t="s">
        <v>375</v>
      </c>
      <c r="B3878" t="s">
        <v>364</v>
      </c>
      <c r="C3878" t="s">
        <v>13</v>
      </c>
      <c r="D3878" t="s">
        <v>14</v>
      </c>
      <c r="E3878" t="s">
        <v>137</v>
      </c>
      <c r="F3878" t="s">
        <v>247</v>
      </c>
      <c r="G3878">
        <v>2.274E-2</v>
      </c>
      <c r="H3878">
        <v>630399.73</v>
      </c>
      <c r="I3878">
        <v>3672375.09</v>
      </c>
      <c r="J3878">
        <v>-69.62</v>
      </c>
      <c r="K3878">
        <v>-69.62</v>
      </c>
      <c r="L3878">
        <v>0</v>
      </c>
      <c r="M3878">
        <v>21080824</v>
      </c>
      <c r="N3878" t="s">
        <v>28</v>
      </c>
      <c r="O3878">
        <v>24</v>
      </c>
      <c r="P3878">
        <v>32</v>
      </c>
      <c r="Q3878">
        <v>5963</v>
      </c>
    </row>
    <row r="3879" spans="1:17" x14ac:dyDescent="0.25">
      <c r="A3879" t="s">
        <v>375</v>
      </c>
      <c r="B3879" t="s">
        <v>364</v>
      </c>
      <c r="C3879" t="s">
        <v>13</v>
      </c>
      <c r="D3879" t="s">
        <v>14</v>
      </c>
      <c r="E3879" t="s">
        <v>137</v>
      </c>
      <c r="F3879" t="s">
        <v>248</v>
      </c>
      <c r="G3879">
        <v>2.1350000000000001E-2</v>
      </c>
      <c r="H3879">
        <v>630399.73</v>
      </c>
      <c r="I3879">
        <v>3672375.09</v>
      </c>
      <c r="J3879">
        <v>-69.62</v>
      </c>
      <c r="K3879">
        <v>-69.62</v>
      </c>
      <c r="L3879">
        <v>0</v>
      </c>
      <c r="M3879">
        <v>21070824</v>
      </c>
      <c r="N3879" t="s">
        <v>28</v>
      </c>
      <c r="O3879">
        <v>24</v>
      </c>
      <c r="P3879">
        <v>32</v>
      </c>
      <c r="Q3879">
        <v>5963</v>
      </c>
    </row>
    <row r="3880" spans="1:17" x14ac:dyDescent="0.25">
      <c r="A3880" t="s">
        <v>375</v>
      </c>
      <c r="B3880" t="s">
        <v>364</v>
      </c>
      <c r="C3880" t="s">
        <v>13</v>
      </c>
      <c r="D3880" t="s">
        <v>14</v>
      </c>
      <c r="E3880" t="s">
        <v>137</v>
      </c>
      <c r="F3880" t="s">
        <v>15</v>
      </c>
      <c r="G3880">
        <v>2.128E-2</v>
      </c>
      <c r="H3880">
        <v>630399.73</v>
      </c>
      <c r="I3880">
        <v>3672375.09</v>
      </c>
      <c r="J3880">
        <v>-69.62</v>
      </c>
      <c r="K3880">
        <v>-69.62</v>
      </c>
      <c r="L3880">
        <v>0</v>
      </c>
      <c r="M3880">
        <v>21063024</v>
      </c>
      <c r="N3880" t="s">
        <v>28</v>
      </c>
      <c r="O3880">
        <v>24</v>
      </c>
      <c r="P3880">
        <v>32</v>
      </c>
      <c r="Q3880">
        <v>5963</v>
      </c>
    </row>
    <row r="3881" spans="1:17" x14ac:dyDescent="0.25">
      <c r="A3881" t="s">
        <v>375</v>
      </c>
      <c r="B3881" t="s">
        <v>364</v>
      </c>
      <c r="C3881" t="s">
        <v>13</v>
      </c>
      <c r="D3881" t="s">
        <v>14</v>
      </c>
      <c r="E3881" t="s">
        <v>138</v>
      </c>
      <c r="F3881" t="s">
        <v>4</v>
      </c>
      <c r="G3881">
        <v>3.2219999999999999E-2</v>
      </c>
      <c r="H3881">
        <v>630399.73</v>
      </c>
      <c r="I3881">
        <v>3672375.09</v>
      </c>
      <c r="J3881">
        <v>-69.62</v>
      </c>
      <c r="K3881">
        <v>-69.62</v>
      </c>
      <c r="L3881">
        <v>0</v>
      </c>
      <c r="M3881">
        <v>21071224</v>
      </c>
      <c r="N3881" t="s">
        <v>28</v>
      </c>
      <c r="O3881">
        <v>24</v>
      </c>
      <c r="P3881">
        <v>32</v>
      </c>
      <c r="Q3881">
        <v>5963</v>
      </c>
    </row>
    <row r="3882" spans="1:17" x14ac:dyDescent="0.25">
      <c r="A3882" t="s">
        <v>375</v>
      </c>
      <c r="B3882" t="s">
        <v>364</v>
      </c>
      <c r="C3882" t="s">
        <v>13</v>
      </c>
      <c r="D3882" t="s">
        <v>14</v>
      </c>
      <c r="E3882" t="s">
        <v>138</v>
      </c>
      <c r="F3882" t="s">
        <v>6</v>
      </c>
      <c r="G3882">
        <v>3.005E-2</v>
      </c>
      <c r="H3882">
        <v>630399.73</v>
      </c>
      <c r="I3882">
        <v>3672375.09</v>
      </c>
      <c r="J3882">
        <v>-69.62</v>
      </c>
      <c r="K3882">
        <v>-69.62</v>
      </c>
      <c r="L3882">
        <v>0</v>
      </c>
      <c r="M3882">
        <v>21080524</v>
      </c>
      <c r="N3882" t="s">
        <v>28</v>
      </c>
      <c r="O3882">
        <v>24</v>
      </c>
      <c r="P3882">
        <v>32</v>
      </c>
      <c r="Q3882">
        <v>5963</v>
      </c>
    </row>
    <row r="3883" spans="1:17" x14ac:dyDescent="0.25">
      <c r="A3883" t="s">
        <v>375</v>
      </c>
      <c r="B3883" t="s">
        <v>364</v>
      </c>
      <c r="C3883" t="s">
        <v>13</v>
      </c>
      <c r="D3883" t="s">
        <v>14</v>
      </c>
      <c r="E3883" t="s">
        <v>138</v>
      </c>
      <c r="F3883" t="s">
        <v>246</v>
      </c>
      <c r="G3883">
        <v>2.598E-2</v>
      </c>
      <c r="H3883">
        <v>630375.49</v>
      </c>
      <c r="I3883">
        <v>3672375.09</v>
      </c>
      <c r="J3883">
        <v>-69.680000000000007</v>
      </c>
      <c r="K3883">
        <v>-69.680000000000007</v>
      </c>
      <c r="L3883">
        <v>0</v>
      </c>
      <c r="M3883">
        <v>21062924</v>
      </c>
      <c r="N3883" t="s">
        <v>28</v>
      </c>
      <c r="O3883">
        <v>24</v>
      </c>
      <c r="P3883">
        <v>32</v>
      </c>
      <c r="Q3883">
        <v>5963</v>
      </c>
    </row>
    <row r="3884" spans="1:17" x14ac:dyDescent="0.25">
      <c r="A3884" t="s">
        <v>375</v>
      </c>
      <c r="B3884" t="s">
        <v>364</v>
      </c>
      <c r="C3884" t="s">
        <v>13</v>
      </c>
      <c r="D3884" t="s">
        <v>14</v>
      </c>
      <c r="E3884" t="s">
        <v>138</v>
      </c>
      <c r="F3884" t="s">
        <v>247</v>
      </c>
      <c r="G3884">
        <v>2.461E-2</v>
      </c>
      <c r="H3884">
        <v>630375.49</v>
      </c>
      <c r="I3884">
        <v>3672375.09</v>
      </c>
      <c r="J3884">
        <v>-69.680000000000007</v>
      </c>
      <c r="K3884">
        <v>-69.680000000000007</v>
      </c>
      <c r="L3884">
        <v>0</v>
      </c>
      <c r="M3884">
        <v>21071424</v>
      </c>
      <c r="N3884" t="s">
        <v>28</v>
      </c>
      <c r="O3884">
        <v>24</v>
      </c>
      <c r="P3884">
        <v>32</v>
      </c>
      <c r="Q3884">
        <v>5963</v>
      </c>
    </row>
    <row r="3885" spans="1:17" x14ac:dyDescent="0.25">
      <c r="A3885" t="s">
        <v>375</v>
      </c>
      <c r="B3885" t="s">
        <v>364</v>
      </c>
      <c r="C3885" t="s">
        <v>13</v>
      </c>
      <c r="D3885" t="s">
        <v>14</v>
      </c>
      <c r="E3885" t="s">
        <v>138</v>
      </c>
      <c r="F3885" t="s">
        <v>248</v>
      </c>
      <c r="G3885">
        <v>2.3009999999999999E-2</v>
      </c>
      <c r="H3885">
        <v>630375.49</v>
      </c>
      <c r="I3885">
        <v>3672375.09</v>
      </c>
      <c r="J3885">
        <v>-69.680000000000007</v>
      </c>
      <c r="K3885">
        <v>-69.680000000000007</v>
      </c>
      <c r="L3885">
        <v>0</v>
      </c>
      <c r="M3885">
        <v>21081724</v>
      </c>
      <c r="N3885" t="s">
        <v>28</v>
      </c>
      <c r="O3885">
        <v>24</v>
      </c>
      <c r="P3885">
        <v>32</v>
      </c>
      <c r="Q3885">
        <v>5963</v>
      </c>
    </row>
    <row r="3886" spans="1:17" x14ac:dyDescent="0.25">
      <c r="A3886" t="s">
        <v>375</v>
      </c>
      <c r="B3886" t="s">
        <v>364</v>
      </c>
      <c r="C3886" t="s">
        <v>13</v>
      </c>
      <c r="D3886" t="s">
        <v>14</v>
      </c>
      <c r="E3886" t="s">
        <v>138</v>
      </c>
      <c r="F3886" t="s">
        <v>15</v>
      </c>
      <c r="G3886">
        <v>2.198E-2</v>
      </c>
      <c r="H3886">
        <v>630375.49</v>
      </c>
      <c r="I3886">
        <v>3672375.09</v>
      </c>
      <c r="J3886">
        <v>-69.680000000000007</v>
      </c>
      <c r="K3886">
        <v>-69.680000000000007</v>
      </c>
      <c r="L3886">
        <v>0</v>
      </c>
      <c r="M3886">
        <v>21070824</v>
      </c>
      <c r="N3886" t="s">
        <v>28</v>
      </c>
      <c r="O3886">
        <v>24</v>
      </c>
      <c r="P3886">
        <v>32</v>
      </c>
      <c r="Q3886">
        <v>5963</v>
      </c>
    </row>
    <row r="3887" spans="1:17" x14ac:dyDescent="0.25">
      <c r="A3887" t="s">
        <v>375</v>
      </c>
      <c r="B3887" t="s">
        <v>364</v>
      </c>
      <c r="C3887" t="s">
        <v>13</v>
      </c>
      <c r="D3887" t="s">
        <v>14</v>
      </c>
      <c r="E3887" t="s">
        <v>139</v>
      </c>
      <c r="F3887" t="s">
        <v>4</v>
      </c>
      <c r="G3887">
        <v>4.3720000000000002E-2</v>
      </c>
      <c r="H3887">
        <v>630399.73</v>
      </c>
      <c r="I3887">
        <v>3672375.09</v>
      </c>
      <c r="J3887">
        <v>-69.62</v>
      </c>
      <c r="K3887">
        <v>-69.62</v>
      </c>
      <c r="L3887">
        <v>0</v>
      </c>
      <c r="M3887">
        <v>21080524</v>
      </c>
      <c r="N3887" t="s">
        <v>28</v>
      </c>
      <c r="O3887">
        <v>24</v>
      </c>
      <c r="P3887">
        <v>32</v>
      </c>
      <c r="Q3887">
        <v>5963</v>
      </c>
    </row>
    <row r="3888" spans="1:17" x14ac:dyDescent="0.25">
      <c r="A3888" t="s">
        <v>375</v>
      </c>
      <c r="B3888" t="s">
        <v>364</v>
      </c>
      <c r="C3888" t="s">
        <v>13</v>
      </c>
      <c r="D3888" t="s">
        <v>14</v>
      </c>
      <c r="E3888" t="s">
        <v>139</v>
      </c>
      <c r="F3888" t="s">
        <v>6</v>
      </c>
      <c r="G3888">
        <v>4.095E-2</v>
      </c>
      <c r="H3888">
        <v>630399.73</v>
      </c>
      <c r="I3888">
        <v>3672375.09</v>
      </c>
      <c r="J3888">
        <v>-69.62</v>
      </c>
      <c r="K3888">
        <v>-69.62</v>
      </c>
      <c r="L3888">
        <v>0</v>
      </c>
      <c r="M3888">
        <v>21071224</v>
      </c>
      <c r="N3888" t="s">
        <v>28</v>
      </c>
      <c r="O3888">
        <v>24</v>
      </c>
      <c r="P3888">
        <v>32</v>
      </c>
      <c r="Q3888">
        <v>5963</v>
      </c>
    </row>
    <row r="3889" spans="1:17" x14ac:dyDescent="0.25">
      <c r="A3889" t="s">
        <v>375</v>
      </c>
      <c r="B3889" t="s">
        <v>364</v>
      </c>
      <c r="C3889" t="s">
        <v>13</v>
      </c>
      <c r="D3889" t="s">
        <v>14</v>
      </c>
      <c r="E3889" t="s">
        <v>139</v>
      </c>
      <c r="F3889" t="s">
        <v>246</v>
      </c>
      <c r="G3889">
        <v>3.1969999999999998E-2</v>
      </c>
      <c r="H3889">
        <v>630399.73</v>
      </c>
      <c r="I3889">
        <v>3672375.09</v>
      </c>
      <c r="J3889">
        <v>-69.62</v>
      </c>
      <c r="K3889">
        <v>-69.62</v>
      </c>
      <c r="L3889">
        <v>0</v>
      </c>
      <c r="M3889">
        <v>21080824</v>
      </c>
      <c r="N3889" t="s">
        <v>28</v>
      </c>
      <c r="O3889">
        <v>24</v>
      </c>
      <c r="P3889">
        <v>32</v>
      </c>
      <c r="Q3889">
        <v>5963</v>
      </c>
    </row>
    <row r="3890" spans="1:17" x14ac:dyDescent="0.25">
      <c r="A3890" t="s">
        <v>375</v>
      </c>
      <c r="B3890" t="s">
        <v>364</v>
      </c>
      <c r="C3890" t="s">
        <v>13</v>
      </c>
      <c r="D3890" t="s">
        <v>14</v>
      </c>
      <c r="E3890" t="s">
        <v>139</v>
      </c>
      <c r="F3890" t="s">
        <v>247</v>
      </c>
      <c r="G3890">
        <v>3.1329999999999997E-2</v>
      </c>
      <c r="H3890">
        <v>630399.73</v>
      </c>
      <c r="I3890">
        <v>3672375.09</v>
      </c>
      <c r="J3890">
        <v>-69.62</v>
      </c>
      <c r="K3890">
        <v>-69.62</v>
      </c>
      <c r="L3890">
        <v>0</v>
      </c>
      <c r="M3890">
        <v>21062124</v>
      </c>
      <c r="N3890" t="s">
        <v>28</v>
      </c>
      <c r="O3890">
        <v>24</v>
      </c>
      <c r="P3890">
        <v>32</v>
      </c>
      <c r="Q3890">
        <v>5963</v>
      </c>
    </row>
    <row r="3891" spans="1:17" x14ac:dyDescent="0.25">
      <c r="A3891" t="s">
        <v>375</v>
      </c>
      <c r="B3891" t="s">
        <v>364</v>
      </c>
      <c r="C3891" t="s">
        <v>13</v>
      </c>
      <c r="D3891" t="s">
        <v>14</v>
      </c>
      <c r="E3891" t="s">
        <v>139</v>
      </c>
      <c r="F3891" t="s">
        <v>248</v>
      </c>
      <c r="G3891">
        <v>2.9479999999999999E-2</v>
      </c>
      <c r="H3891">
        <v>630399.73</v>
      </c>
      <c r="I3891">
        <v>3672375.09</v>
      </c>
      <c r="J3891">
        <v>-69.62</v>
      </c>
      <c r="K3891">
        <v>-69.62</v>
      </c>
      <c r="L3891">
        <v>0</v>
      </c>
      <c r="M3891">
        <v>21082124</v>
      </c>
      <c r="N3891" t="s">
        <v>28</v>
      </c>
      <c r="O3891">
        <v>24</v>
      </c>
      <c r="P3891">
        <v>32</v>
      </c>
      <c r="Q3891">
        <v>5963</v>
      </c>
    </row>
    <row r="3892" spans="1:17" x14ac:dyDescent="0.25">
      <c r="A3892" t="s">
        <v>375</v>
      </c>
      <c r="B3892" t="s">
        <v>364</v>
      </c>
      <c r="C3892" t="s">
        <v>13</v>
      </c>
      <c r="D3892" t="s">
        <v>14</v>
      </c>
      <c r="E3892" t="s">
        <v>139</v>
      </c>
      <c r="F3892" t="s">
        <v>15</v>
      </c>
      <c r="G3892">
        <v>2.8510000000000001E-2</v>
      </c>
      <c r="H3892">
        <v>630399.73</v>
      </c>
      <c r="I3892">
        <v>3672375.09</v>
      </c>
      <c r="J3892">
        <v>-69.62</v>
      </c>
      <c r="K3892">
        <v>-69.62</v>
      </c>
      <c r="L3892">
        <v>0</v>
      </c>
      <c r="M3892">
        <v>21062924</v>
      </c>
      <c r="N3892" t="s">
        <v>28</v>
      </c>
      <c r="O3892">
        <v>24</v>
      </c>
      <c r="P3892">
        <v>32</v>
      </c>
      <c r="Q3892">
        <v>5963</v>
      </c>
    </row>
    <row r="3893" spans="1:17" x14ac:dyDescent="0.25">
      <c r="A3893" t="s">
        <v>375</v>
      </c>
      <c r="B3893" t="s">
        <v>364</v>
      </c>
      <c r="C3893" t="s">
        <v>13</v>
      </c>
      <c r="D3893" t="s">
        <v>14</v>
      </c>
      <c r="E3893" t="s">
        <v>140</v>
      </c>
      <c r="F3893" t="s">
        <v>4</v>
      </c>
      <c r="G3893">
        <v>4.2340000000000003E-2</v>
      </c>
      <c r="H3893">
        <v>630399.73</v>
      </c>
      <c r="I3893">
        <v>3672375.09</v>
      </c>
      <c r="J3893">
        <v>-69.62</v>
      </c>
      <c r="K3893">
        <v>-69.62</v>
      </c>
      <c r="L3893">
        <v>0</v>
      </c>
      <c r="M3893">
        <v>21080524</v>
      </c>
      <c r="N3893" t="s">
        <v>28</v>
      </c>
      <c r="O3893">
        <v>24</v>
      </c>
      <c r="P3893">
        <v>32</v>
      </c>
      <c r="Q3893">
        <v>5963</v>
      </c>
    </row>
    <row r="3894" spans="1:17" x14ac:dyDescent="0.25">
      <c r="A3894" t="s">
        <v>375</v>
      </c>
      <c r="B3894" t="s">
        <v>364</v>
      </c>
      <c r="C3894" t="s">
        <v>13</v>
      </c>
      <c r="D3894" t="s">
        <v>14</v>
      </c>
      <c r="E3894" t="s">
        <v>140</v>
      </c>
      <c r="F3894" t="s">
        <v>6</v>
      </c>
      <c r="G3894">
        <v>4.002E-2</v>
      </c>
      <c r="H3894">
        <v>630399.73</v>
      </c>
      <c r="I3894">
        <v>3672375.09</v>
      </c>
      <c r="J3894">
        <v>-69.62</v>
      </c>
      <c r="K3894">
        <v>-69.62</v>
      </c>
      <c r="L3894">
        <v>0</v>
      </c>
      <c r="M3894">
        <v>21071224</v>
      </c>
      <c r="N3894" t="s">
        <v>28</v>
      </c>
      <c r="O3894">
        <v>24</v>
      </c>
      <c r="P3894">
        <v>32</v>
      </c>
      <c r="Q3894">
        <v>5963</v>
      </c>
    </row>
    <row r="3895" spans="1:17" x14ac:dyDescent="0.25">
      <c r="A3895" t="s">
        <v>375</v>
      </c>
      <c r="B3895" t="s">
        <v>364</v>
      </c>
      <c r="C3895" t="s">
        <v>13</v>
      </c>
      <c r="D3895" t="s">
        <v>14</v>
      </c>
      <c r="E3895" t="s">
        <v>140</v>
      </c>
      <c r="F3895" t="s">
        <v>246</v>
      </c>
      <c r="G3895">
        <v>3.1019999999999999E-2</v>
      </c>
      <c r="H3895">
        <v>630399.73</v>
      </c>
      <c r="I3895">
        <v>3672375.09</v>
      </c>
      <c r="J3895">
        <v>-69.62</v>
      </c>
      <c r="K3895">
        <v>-69.62</v>
      </c>
      <c r="L3895">
        <v>0</v>
      </c>
      <c r="M3895">
        <v>21080824</v>
      </c>
      <c r="N3895" t="s">
        <v>28</v>
      </c>
      <c r="O3895">
        <v>24</v>
      </c>
      <c r="P3895">
        <v>32</v>
      </c>
      <c r="Q3895">
        <v>5963</v>
      </c>
    </row>
    <row r="3896" spans="1:17" x14ac:dyDescent="0.25">
      <c r="A3896" t="s">
        <v>375</v>
      </c>
      <c r="B3896" t="s">
        <v>364</v>
      </c>
      <c r="C3896" t="s">
        <v>13</v>
      </c>
      <c r="D3896" t="s">
        <v>14</v>
      </c>
      <c r="E3896" t="s">
        <v>140</v>
      </c>
      <c r="F3896" t="s">
        <v>247</v>
      </c>
      <c r="G3896">
        <v>2.9899999999999999E-2</v>
      </c>
      <c r="H3896">
        <v>630399.73</v>
      </c>
      <c r="I3896">
        <v>3672375.09</v>
      </c>
      <c r="J3896">
        <v>-69.62</v>
      </c>
      <c r="K3896">
        <v>-69.62</v>
      </c>
      <c r="L3896">
        <v>0</v>
      </c>
      <c r="M3896">
        <v>21062124</v>
      </c>
      <c r="N3896" t="s">
        <v>28</v>
      </c>
      <c r="O3896">
        <v>24</v>
      </c>
      <c r="P3896">
        <v>32</v>
      </c>
      <c r="Q3896">
        <v>5963</v>
      </c>
    </row>
    <row r="3897" spans="1:17" x14ac:dyDescent="0.25">
      <c r="A3897" t="s">
        <v>375</v>
      </c>
      <c r="B3897" t="s">
        <v>364</v>
      </c>
      <c r="C3897" t="s">
        <v>13</v>
      </c>
      <c r="D3897" t="s">
        <v>14</v>
      </c>
      <c r="E3897" t="s">
        <v>140</v>
      </c>
      <c r="F3897" t="s">
        <v>248</v>
      </c>
      <c r="G3897">
        <v>2.8160000000000001E-2</v>
      </c>
      <c r="H3897">
        <v>630399.73</v>
      </c>
      <c r="I3897">
        <v>3672375.09</v>
      </c>
      <c r="J3897">
        <v>-69.62</v>
      </c>
      <c r="K3897">
        <v>-69.62</v>
      </c>
      <c r="L3897">
        <v>0</v>
      </c>
      <c r="M3897">
        <v>21082124</v>
      </c>
      <c r="N3897" t="s">
        <v>28</v>
      </c>
      <c r="O3897">
        <v>24</v>
      </c>
      <c r="P3897">
        <v>32</v>
      </c>
      <c r="Q3897">
        <v>5963</v>
      </c>
    </row>
    <row r="3898" spans="1:17" x14ac:dyDescent="0.25">
      <c r="A3898" t="s">
        <v>375</v>
      </c>
      <c r="B3898" t="s">
        <v>364</v>
      </c>
      <c r="C3898" t="s">
        <v>13</v>
      </c>
      <c r="D3898" t="s">
        <v>14</v>
      </c>
      <c r="E3898" t="s">
        <v>140</v>
      </c>
      <c r="F3898" t="s">
        <v>15</v>
      </c>
      <c r="G3898">
        <v>2.7279999999999999E-2</v>
      </c>
      <c r="H3898">
        <v>630399.73</v>
      </c>
      <c r="I3898">
        <v>3672375.09</v>
      </c>
      <c r="J3898">
        <v>-69.62</v>
      </c>
      <c r="K3898">
        <v>-69.62</v>
      </c>
      <c r="L3898">
        <v>0</v>
      </c>
      <c r="M3898">
        <v>21062924</v>
      </c>
      <c r="N3898" t="s">
        <v>28</v>
      </c>
      <c r="O3898">
        <v>24</v>
      </c>
      <c r="P3898">
        <v>32</v>
      </c>
      <c r="Q3898">
        <v>5963</v>
      </c>
    </row>
    <row r="3899" spans="1:17" x14ac:dyDescent="0.25">
      <c r="A3899" t="s">
        <v>375</v>
      </c>
      <c r="B3899" t="s">
        <v>365</v>
      </c>
      <c r="C3899" t="s">
        <v>13</v>
      </c>
      <c r="D3899" t="s">
        <v>12</v>
      </c>
      <c r="E3899" t="s">
        <v>3</v>
      </c>
      <c r="F3899" t="s">
        <v>4</v>
      </c>
      <c r="G3899">
        <v>0.58375999999999995</v>
      </c>
      <c r="H3899">
        <v>630714.82999999996</v>
      </c>
      <c r="I3899">
        <v>3672138.02</v>
      </c>
      <c r="J3899">
        <v>-68.86</v>
      </c>
      <c r="K3899">
        <v>-68.86</v>
      </c>
      <c r="L3899">
        <v>0</v>
      </c>
      <c r="M3899" t="s">
        <v>376</v>
      </c>
      <c r="N3899" t="s">
        <v>28</v>
      </c>
      <c r="O3899">
        <v>24</v>
      </c>
      <c r="P3899">
        <v>32</v>
      </c>
      <c r="Q3899">
        <v>5963</v>
      </c>
    </row>
    <row r="3900" spans="1:17" x14ac:dyDescent="0.25">
      <c r="A3900" t="s">
        <v>375</v>
      </c>
      <c r="B3900" t="s">
        <v>365</v>
      </c>
      <c r="C3900" t="s">
        <v>13</v>
      </c>
      <c r="D3900" t="s">
        <v>12</v>
      </c>
      <c r="E3900" t="s">
        <v>251</v>
      </c>
      <c r="F3900" t="s">
        <v>4</v>
      </c>
      <c r="G3900">
        <v>0.58287</v>
      </c>
      <c r="H3900">
        <v>630714.82999999996</v>
      </c>
      <c r="I3900">
        <v>3672138.02</v>
      </c>
      <c r="J3900">
        <v>-68.86</v>
      </c>
      <c r="K3900">
        <v>-68.86</v>
      </c>
      <c r="L3900">
        <v>0</v>
      </c>
      <c r="M3900" t="s">
        <v>376</v>
      </c>
      <c r="N3900" t="s">
        <v>28</v>
      </c>
      <c r="O3900">
        <v>24</v>
      </c>
      <c r="P3900">
        <v>32</v>
      </c>
      <c r="Q3900">
        <v>5963</v>
      </c>
    </row>
    <row r="3901" spans="1:17" x14ac:dyDescent="0.25">
      <c r="A3901" t="s">
        <v>375</v>
      </c>
      <c r="B3901" t="s">
        <v>365</v>
      </c>
      <c r="C3901" t="s">
        <v>13</v>
      </c>
      <c r="D3901" t="s">
        <v>12</v>
      </c>
      <c r="E3901" t="s">
        <v>255</v>
      </c>
      <c r="F3901" t="s">
        <v>4</v>
      </c>
      <c r="G3901">
        <v>2.5500000000000002E-3</v>
      </c>
      <c r="H3901">
        <v>630399.73</v>
      </c>
      <c r="I3901">
        <v>3672375.09</v>
      </c>
      <c r="J3901">
        <v>-69.62</v>
      </c>
      <c r="K3901">
        <v>-69.62</v>
      </c>
      <c r="L3901">
        <v>0</v>
      </c>
      <c r="M3901" t="s">
        <v>376</v>
      </c>
      <c r="N3901" t="s">
        <v>28</v>
      </c>
      <c r="O3901">
        <v>24</v>
      </c>
      <c r="P3901">
        <v>32</v>
      </c>
      <c r="Q3901">
        <v>5963</v>
      </c>
    </row>
    <row r="3902" spans="1:17" x14ac:dyDescent="0.25">
      <c r="A3902" t="s">
        <v>375</v>
      </c>
      <c r="B3902" t="s">
        <v>365</v>
      </c>
      <c r="C3902" t="s">
        <v>13</v>
      </c>
      <c r="D3902" t="s">
        <v>12</v>
      </c>
      <c r="E3902" t="s">
        <v>7</v>
      </c>
      <c r="F3902" t="s">
        <v>4</v>
      </c>
      <c r="G3902">
        <v>0.58375999999999995</v>
      </c>
      <c r="H3902">
        <v>630714.82999999996</v>
      </c>
      <c r="I3902">
        <v>3672138.02</v>
      </c>
      <c r="J3902">
        <v>-68.86</v>
      </c>
      <c r="K3902">
        <v>-68.86</v>
      </c>
      <c r="L3902">
        <v>0</v>
      </c>
      <c r="M3902" t="s">
        <v>376</v>
      </c>
      <c r="N3902" t="s">
        <v>28</v>
      </c>
      <c r="O3902">
        <v>24</v>
      </c>
      <c r="P3902">
        <v>32</v>
      </c>
      <c r="Q3902">
        <v>5963</v>
      </c>
    </row>
    <row r="3903" spans="1:17" x14ac:dyDescent="0.25">
      <c r="A3903" t="s">
        <v>375</v>
      </c>
      <c r="B3903" t="s">
        <v>365</v>
      </c>
      <c r="C3903" t="s">
        <v>13</v>
      </c>
      <c r="D3903" t="s">
        <v>12</v>
      </c>
      <c r="E3903" t="s">
        <v>252</v>
      </c>
      <c r="F3903" t="s">
        <v>4</v>
      </c>
      <c r="G3903">
        <v>9.1E-4</v>
      </c>
      <c r="H3903">
        <v>630423.97</v>
      </c>
      <c r="I3903">
        <v>3672375.09</v>
      </c>
      <c r="J3903">
        <v>-69.58</v>
      </c>
      <c r="K3903">
        <v>-69.58</v>
      </c>
      <c r="L3903">
        <v>0</v>
      </c>
      <c r="M3903" t="s">
        <v>376</v>
      </c>
      <c r="N3903" t="s">
        <v>28</v>
      </c>
      <c r="O3903">
        <v>24</v>
      </c>
      <c r="P3903">
        <v>32</v>
      </c>
      <c r="Q3903">
        <v>5963</v>
      </c>
    </row>
    <row r="3904" spans="1:17" x14ac:dyDescent="0.25">
      <c r="A3904" t="s">
        <v>375</v>
      </c>
      <c r="B3904" t="s">
        <v>365</v>
      </c>
      <c r="C3904" t="s">
        <v>13</v>
      </c>
      <c r="D3904" t="s">
        <v>12</v>
      </c>
      <c r="E3904" t="s">
        <v>253</v>
      </c>
      <c r="F3904" t="s">
        <v>4</v>
      </c>
      <c r="G3904">
        <v>6.3000000000000003E-4</v>
      </c>
      <c r="H3904">
        <v>630399.73</v>
      </c>
      <c r="I3904">
        <v>3672375.09</v>
      </c>
      <c r="J3904">
        <v>-69.62</v>
      </c>
      <c r="K3904">
        <v>-69.62</v>
      </c>
      <c r="L3904">
        <v>0</v>
      </c>
      <c r="M3904" t="s">
        <v>376</v>
      </c>
      <c r="N3904" t="s">
        <v>28</v>
      </c>
      <c r="O3904">
        <v>24</v>
      </c>
      <c r="P3904">
        <v>32</v>
      </c>
      <c r="Q3904">
        <v>5963</v>
      </c>
    </row>
    <row r="3905" spans="1:17" x14ac:dyDescent="0.25">
      <c r="A3905" t="s">
        <v>375</v>
      </c>
      <c r="B3905" t="s">
        <v>365</v>
      </c>
      <c r="C3905" t="s">
        <v>13</v>
      </c>
      <c r="D3905" t="s">
        <v>12</v>
      </c>
      <c r="E3905" t="s">
        <v>254</v>
      </c>
      <c r="F3905" t="s">
        <v>4</v>
      </c>
      <c r="G3905">
        <v>7.2000000000000005E-4</v>
      </c>
      <c r="H3905">
        <v>630399.73</v>
      </c>
      <c r="I3905">
        <v>3672375.09</v>
      </c>
      <c r="J3905">
        <v>-69.62</v>
      </c>
      <c r="K3905">
        <v>-69.62</v>
      </c>
      <c r="L3905">
        <v>0</v>
      </c>
      <c r="M3905" t="s">
        <v>376</v>
      </c>
      <c r="N3905" t="s">
        <v>28</v>
      </c>
      <c r="O3905">
        <v>24</v>
      </c>
      <c r="P3905">
        <v>32</v>
      </c>
      <c r="Q3905">
        <v>5963</v>
      </c>
    </row>
    <row r="3906" spans="1:17" x14ac:dyDescent="0.25">
      <c r="A3906" t="s">
        <v>375</v>
      </c>
      <c r="B3906" t="s">
        <v>365</v>
      </c>
      <c r="C3906" t="s">
        <v>13</v>
      </c>
      <c r="D3906" t="s">
        <v>12</v>
      </c>
      <c r="E3906" t="s">
        <v>256</v>
      </c>
      <c r="F3906" t="s">
        <v>4</v>
      </c>
      <c r="G3906">
        <v>8.9999999999999998E-4</v>
      </c>
      <c r="H3906">
        <v>630714.82999999996</v>
      </c>
      <c r="I3906">
        <v>3672232.85</v>
      </c>
      <c r="J3906">
        <v>-68.91</v>
      </c>
      <c r="K3906">
        <v>-68.91</v>
      </c>
      <c r="L3906">
        <v>0</v>
      </c>
      <c r="M3906" t="s">
        <v>376</v>
      </c>
      <c r="N3906" t="s">
        <v>28</v>
      </c>
      <c r="O3906">
        <v>24</v>
      </c>
      <c r="P3906">
        <v>32</v>
      </c>
      <c r="Q3906">
        <v>5963</v>
      </c>
    </row>
    <row r="3907" spans="1:17" x14ac:dyDescent="0.25">
      <c r="A3907" t="s">
        <v>375</v>
      </c>
      <c r="B3907" t="s">
        <v>365</v>
      </c>
      <c r="C3907" t="s">
        <v>13</v>
      </c>
      <c r="D3907" t="s">
        <v>12</v>
      </c>
      <c r="E3907" t="s">
        <v>125</v>
      </c>
      <c r="F3907" t="s">
        <v>4</v>
      </c>
      <c r="G3907">
        <v>3.2989999999999998E-2</v>
      </c>
      <c r="H3907">
        <v>630714.82999999996</v>
      </c>
      <c r="I3907">
        <v>3672232.85</v>
      </c>
      <c r="J3907">
        <v>-68.91</v>
      </c>
      <c r="K3907">
        <v>-68.91</v>
      </c>
      <c r="L3907">
        <v>0</v>
      </c>
      <c r="M3907" t="s">
        <v>376</v>
      </c>
      <c r="N3907" t="s">
        <v>28</v>
      </c>
      <c r="O3907">
        <v>24</v>
      </c>
      <c r="P3907">
        <v>32</v>
      </c>
      <c r="Q3907">
        <v>5963</v>
      </c>
    </row>
    <row r="3908" spans="1:17" x14ac:dyDescent="0.25">
      <c r="A3908" t="s">
        <v>375</v>
      </c>
      <c r="B3908" t="s">
        <v>365</v>
      </c>
      <c r="C3908" t="s">
        <v>13</v>
      </c>
      <c r="D3908" t="s">
        <v>12</v>
      </c>
      <c r="E3908" t="s">
        <v>128</v>
      </c>
      <c r="F3908" t="s">
        <v>4</v>
      </c>
      <c r="G3908">
        <v>4.1059999999999999E-2</v>
      </c>
      <c r="H3908">
        <v>630714.82999999996</v>
      </c>
      <c r="I3908">
        <v>3672209.14</v>
      </c>
      <c r="J3908">
        <v>-68.89</v>
      </c>
      <c r="K3908">
        <v>-68.89</v>
      </c>
      <c r="L3908">
        <v>0</v>
      </c>
      <c r="M3908" t="s">
        <v>376</v>
      </c>
      <c r="N3908" t="s">
        <v>28</v>
      </c>
      <c r="O3908">
        <v>24</v>
      </c>
      <c r="P3908">
        <v>32</v>
      </c>
      <c r="Q3908">
        <v>5963</v>
      </c>
    </row>
    <row r="3909" spans="1:17" x14ac:dyDescent="0.25">
      <c r="A3909" t="s">
        <v>375</v>
      </c>
      <c r="B3909" t="s">
        <v>365</v>
      </c>
      <c r="C3909" t="s">
        <v>13</v>
      </c>
      <c r="D3909" t="s">
        <v>12</v>
      </c>
      <c r="E3909" t="s">
        <v>129</v>
      </c>
      <c r="F3909" t="s">
        <v>4</v>
      </c>
      <c r="G3909">
        <v>4.9880000000000001E-2</v>
      </c>
      <c r="H3909">
        <v>630714.82999999996</v>
      </c>
      <c r="I3909">
        <v>3672209.14</v>
      </c>
      <c r="J3909">
        <v>-68.89</v>
      </c>
      <c r="K3909">
        <v>-68.89</v>
      </c>
      <c r="L3909">
        <v>0</v>
      </c>
      <c r="M3909" t="s">
        <v>376</v>
      </c>
      <c r="N3909" t="s">
        <v>28</v>
      </c>
      <c r="O3909">
        <v>24</v>
      </c>
      <c r="P3909">
        <v>32</v>
      </c>
      <c r="Q3909">
        <v>5963</v>
      </c>
    </row>
    <row r="3910" spans="1:17" x14ac:dyDescent="0.25">
      <c r="A3910" t="s">
        <v>375</v>
      </c>
      <c r="B3910" t="s">
        <v>365</v>
      </c>
      <c r="C3910" t="s">
        <v>13</v>
      </c>
      <c r="D3910" t="s">
        <v>12</v>
      </c>
      <c r="E3910" t="s">
        <v>130</v>
      </c>
      <c r="F3910" t="s">
        <v>4</v>
      </c>
      <c r="G3910">
        <v>5.799E-2</v>
      </c>
      <c r="H3910">
        <v>630714.82999999996</v>
      </c>
      <c r="I3910">
        <v>3672185.43</v>
      </c>
      <c r="J3910">
        <v>-68.89</v>
      </c>
      <c r="K3910">
        <v>-68.89</v>
      </c>
      <c r="L3910">
        <v>0</v>
      </c>
      <c r="M3910" t="s">
        <v>376</v>
      </c>
      <c r="N3910" t="s">
        <v>28</v>
      </c>
      <c r="O3910">
        <v>24</v>
      </c>
      <c r="P3910">
        <v>32</v>
      </c>
      <c r="Q3910">
        <v>5963</v>
      </c>
    </row>
    <row r="3911" spans="1:17" x14ac:dyDescent="0.25">
      <c r="A3911" t="s">
        <v>375</v>
      </c>
      <c r="B3911" t="s">
        <v>365</v>
      </c>
      <c r="C3911" t="s">
        <v>13</v>
      </c>
      <c r="D3911" t="s">
        <v>12</v>
      </c>
      <c r="E3911" t="s">
        <v>131</v>
      </c>
      <c r="F3911" t="s">
        <v>4</v>
      </c>
      <c r="G3911">
        <v>6.4119999999999996E-2</v>
      </c>
      <c r="H3911">
        <v>630714.82999999996</v>
      </c>
      <c r="I3911">
        <v>3672161.72</v>
      </c>
      <c r="J3911">
        <v>-68.86</v>
      </c>
      <c r="K3911">
        <v>-68.86</v>
      </c>
      <c r="L3911">
        <v>0</v>
      </c>
      <c r="M3911" t="s">
        <v>376</v>
      </c>
      <c r="N3911" t="s">
        <v>28</v>
      </c>
      <c r="O3911">
        <v>24</v>
      </c>
      <c r="P3911">
        <v>32</v>
      </c>
      <c r="Q3911">
        <v>5963</v>
      </c>
    </row>
    <row r="3912" spans="1:17" x14ac:dyDescent="0.25">
      <c r="A3912" t="s">
        <v>375</v>
      </c>
      <c r="B3912" t="s">
        <v>365</v>
      </c>
      <c r="C3912" t="s">
        <v>13</v>
      </c>
      <c r="D3912" t="s">
        <v>12</v>
      </c>
      <c r="E3912" t="s">
        <v>132</v>
      </c>
      <c r="F3912" t="s">
        <v>4</v>
      </c>
      <c r="G3912">
        <v>6.9870000000000002E-2</v>
      </c>
      <c r="H3912">
        <v>630714.82999999996</v>
      </c>
      <c r="I3912">
        <v>3672161.72</v>
      </c>
      <c r="J3912">
        <v>-68.86</v>
      </c>
      <c r="K3912">
        <v>-68.86</v>
      </c>
      <c r="L3912">
        <v>0</v>
      </c>
      <c r="M3912" t="s">
        <v>376</v>
      </c>
      <c r="N3912" t="s">
        <v>28</v>
      </c>
      <c r="O3912">
        <v>24</v>
      </c>
      <c r="P3912">
        <v>32</v>
      </c>
      <c r="Q3912">
        <v>5963</v>
      </c>
    </row>
    <row r="3913" spans="1:17" x14ac:dyDescent="0.25">
      <c r="A3913" t="s">
        <v>375</v>
      </c>
      <c r="B3913" t="s">
        <v>365</v>
      </c>
      <c r="C3913" t="s">
        <v>13</v>
      </c>
      <c r="D3913" t="s">
        <v>12</v>
      </c>
      <c r="E3913" t="s">
        <v>133</v>
      </c>
      <c r="F3913" t="s">
        <v>4</v>
      </c>
      <c r="G3913">
        <v>7.2779999999999997E-2</v>
      </c>
      <c r="H3913">
        <v>630714.82999999996</v>
      </c>
      <c r="I3913">
        <v>3672138.02</v>
      </c>
      <c r="J3913">
        <v>-68.86</v>
      </c>
      <c r="K3913">
        <v>-68.86</v>
      </c>
      <c r="L3913">
        <v>0</v>
      </c>
      <c r="M3913" t="s">
        <v>376</v>
      </c>
      <c r="N3913" t="s">
        <v>28</v>
      </c>
      <c r="O3913">
        <v>24</v>
      </c>
      <c r="P3913">
        <v>32</v>
      </c>
      <c r="Q3913">
        <v>5963</v>
      </c>
    </row>
    <row r="3914" spans="1:17" x14ac:dyDescent="0.25">
      <c r="A3914" t="s">
        <v>375</v>
      </c>
      <c r="B3914" t="s">
        <v>365</v>
      </c>
      <c r="C3914" t="s">
        <v>13</v>
      </c>
      <c r="D3914" t="s">
        <v>12</v>
      </c>
      <c r="E3914" t="s">
        <v>219</v>
      </c>
      <c r="F3914" t="s">
        <v>4</v>
      </c>
      <c r="G3914">
        <v>7.4929999999999997E-2</v>
      </c>
      <c r="H3914">
        <v>630714.82999999996</v>
      </c>
      <c r="I3914">
        <v>3672138.02</v>
      </c>
      <c r="J3914">
        <v>-68.86</v>
      </c>
      <c r="K3914">
        <v>-68.86</v>
      </c>
      <c r="L3914">
        <v>0</v>
      </c>
      <c r="M3914" t="s">
        <v>376</v>
      </c>
      <c r="N3914" t="s">
        <v>28</v>
      </c>
      <c r="O3914">
        <v>24</v>
      </c>
      <c r="P3914">
        <v>32</v>
      </c>
      <c r="Q3914">
        <v>5963</v>
      </c>
    </row>
    <row r="3915" spans="1:17" x14ac:dyDescent="0.25">
      <c r="A3915" t="s">
        <v>375</v>
      </c>
      <c r="B3915" t="s">
        <v>365</v>
      </c>
      <c r="C3915" t="s">
        <v>13</v>
      </c>
      <c r="D3915" t="s">
        <v>12</v>
      </c>
      <c r="E3915" t="s">
        <v>220</v>
      </c>
      <c r="F3915" t="s">
        <v>4</v>
      </c>
      <c r="G3915">
        <v>7.2359999999999994E-2</v>
      </c>
      <c r="H3915">
        <v>630714.82999999996</v>
      </c>
      <c r="I3915">
        <v>3672114.31</v>
      </c>
      <c r="J3915">
        <v>-68.73</v>
      </c>
      <c r="K3915">
        <v>-68.73</v>
      </c>
      <c r="L3915">
        <v>0</v>
      </c>
      <c r="M3915" t="s">
        <v>376</v>
      </c>
      <c r="N3915" t="s">
        <v>28</v>
      </c>
      <c r="O3915">
        <v>24</v>
      </c>
      <c r="P3915">
        <v>32</v>
      </c>
      <c r="Q3915">
        <v>5963</v>
      </c>
    </row>
    <row r="3916" spans="1:17" x14ac:dyDescent="0.25">
      <c r="A3916" t="s">
        <v>375</v>
      </c>
      <c r="B3916" t="s">
        <v>365</v>
      </c>
      <c r="C3916" t="s">
        <v>13</v>
      </c>
      <c r="D3916" t="s">
        <v>12</v>
      </c>
      <c r="E3916" t="s">
        <v>221</v>
      </c>
      <c r="F3916" t="s">
        <v>4</v>
      </c>
      <c r="G3916">
        <v>6.7460000000000006E-2</v>
      </c>
      <c r="H3916">
        <v>630714.82999999996</v>
      </c>
      <c r="I3916">
        <v>3672114.31</v>
      </c>
      <c r="J3916">
        <v>-68.73</v>
      </c>
      <c r="K3916">
        <v>-68.73</v>
      </c>
      <c r="L3916">
        <v>0</v>
      </c>
      <c r="M3916" t="s">
        <v>376</v>
      </c>
      <c r="N3916" t="s">
        <v>28</v>
      </c>
      <c r="O3916">
        <v>24</v>
      </c>
      <c r="P3916">
        <v>32</v>
      </c>
      <c r="Q3916">
        <v>5963</v>
      </c>
    </row>
    <row r="3917" spans="1:17" x14ac:dyDescent="0.25">
      <c r="A3917" t="s">
        <v>375</v>
      </c>
      <c r="B3917" t="s">
        <v>365</v>
      </c>
      <c r="C3917" t="s">
        <v>13</v>
      </c>
      <c r="D3917" t="s">
        <v>12</v>
      </c>
      <c r="E3917" t="s">
        <v>222</v>
      </c>
      <c r="F3917" t="s">
        <v>4</v>
      </c>
      <c r="G3917">
        <v>5.6160000000000002E-2</v>
      </c>
      <c r="H3917">
        <v>630714.82999999996</v>
      </c>
      <c r="I3917">
        <v>3672090.6</v>
      </c>
      <c r="J3917">
        <v>-68.86</v>
      </c>
      <c r="K3917">
        <v>-68.86</v>
      </c>
      <c r="L3917">
        <v>0</v>
      </c>
      <c r="M3917" t="s">
        <v>376</v>
      </c>
      <c r="N3917" t="s">
        <v>28</v>
      </c>
      <c r="O3917">
        <v>24</v>
      </c>
      <c r="P3917">
        <v>32</v>
      </c>
      <c r="Q3917">
        <v>5963</v>
      </c>
    </row>
    <row r="3918" spans="1:17" x14ac:dyDescent="0.25">
      <c r="A3918" t="s">
        <v>375</v>
      </c>
      <c r="B3918" t="s">
        <v>365</v>
      </c>
      <c r="C3918" t="s">
        <v>13</v>
      </c>
      <c r="D3918" t="s">
        <v>12</v>
      </c>
      <c r="E3918" t="s">
        <v>223</v>
      </c>
      <c r="F3918" t="s">
        <v>4</v>
      </c>
      <c r="G3918">
        <v>4.1399999999999999E-2</v>
      </c>
      <c r="H3918">
        <v>630714.82999999996</v>
      </c>
      <c r="I3918">
        <v>3672090.6</v>
      </c>
      <c r="J3918">
        <v>-68.86</v>
      </c>
      <c r="K3918">
        <v>-68.86</v>
      </c>
      <c r="L3918">
        <v>0</v>
      </c>
      <c r="M3918" t="s">
        <v>376</v>
      </c>
      <c r="N3918" t="s">
        <v>28</v>
      </c>
      <c r="O3918">
        <v>24</v>
      </c>
      <c r="P3918">
        <v>32</v>
      </c>
      <c r="Q3918">
        <v>5963</v>
      </c>
    </row>
    <row r="3919" spans="1:17" x14ac:dyDescent="0.25">
      <c r="A3919" t="s">
        <v>375</v>
      </c>
      <c r="B3919" t="s">
        <v>365</v>
      </c>
      <c r="C3919" t="s">
        <v>13</v>
      </c>
      <c r="D3919" t="s">
        <v>12</v>
      </c>
      <c r="E3919" t="s">
        <v>224</v>
      </c>
      <c r="F3919" t="s">
        <v>4</v>
      </c>
      <c r="G3919">
        <v>2.7689999999999999E-2</v>
      </c>
      <c r="H3919">
        <v>630750</v>
      </c>
      <c r="I3919">
        <v>3672075</v>
      </c>
      <c r="J3919">
        <v>-68.66</v>
      </c>
      <c r="K3919">
        <v>-68.66</v>
      </c>
      <c r="L3919">
        <v>0</v>
      </c>
      <c r="M3919" t="s">
        <v>376</v>
      </c>
      <c r="N3919" t="s">
        <v>28</v>
      </c>
      <c r="O3919">
        <v>24</v>
      </c>
      <c r="P3919">
        <v>32</v>
      </c>
      <c r="Q3919">
        <v>5963</v>
      </c>
    </row>
    <row r="3920" spans="1:17" x14ac:dyDescent="0.25">
      <c r="A3920" t="s">
        <v>375</v>
      </c>
      <c r="B3920" t="s">
        <v>365</v>
      </c>
      <c r="C3920" t="s">
        <v>13</v>
      </c>
      <c r="D3920" t="s">
        <v>12</v>
      </c>
      <c r="E3920" t="s">
        <v>225</v>
      </c>
      <c r="F3920" t="s">
        <v>4</v>
      </c>
      <c r="G3920">
        <v>1.7919999999999998E-2</v>
      </c>
      <c r="H3920">
        <v>630850</v>
      </c>
      <c r="I3920">
        <v>3672100</v>
      </c>
      <c r="J3920">
        <v>-69.209999999999994</v>
      </c>
      <c r="K3920">
        <v>-69.209999999999994</v>
      </c>
      <c r="L3920">
        <v>0</v>
      </c>
      <c r="M3920" t="s">
        <v>376</v>
      </c>
      <c r="N3920" t="s">
        <v>28</v>
      </c>
      <c r="O3920">
        <v>24</v>
      </c>
      <c r="P3920">
        <v>32</v>
      </c>
      <c r="Q3920">
        <v>5963</v>
      </c>
    </row>
    <row r="3921" spans="1:17" x14ac:dyDescent="0.25">
      <c r="A3921" t="s">
        <v>375</v>
      </c>
      <c r="B3921" t="s">
        <v>365</v>
      </c>
      <c r="C3921" t="s">
        <v>13</v>
      </c>
      <c r="D3921" t="s">
        <v>12</v>
      </c>
      <c r="E3921" t="s">
        <v>134</v>
      </c>
      <c r="F3921" t="s">
        <v>4</v>
      </c>
      <c r="G3921">
        <v>8.9999999999999998E-4</v>
      </c>
      <c r="H3921">
        <v>630714.82999999996</v>
      </c>
      <c r="I3921">
        <v>3672232.85</v>
      </c>
      <c r="J3921">
        <v>-68.91</v>
      </c>
      <c r="K3921">
        <v>-68.91</v>
      </c>
      <c r="L3921">
        <v>0</v>
      </c>
      <c r="M3921" t="s">
        <v>376</v>
      </c>
      <c r="N3921" t="s">
        <v>28</v>
      </c>
      <c r="O3921">
        <v>24</v>
      </c>
      <c r="P3921">
        <v>32</v>
      </c>
      <c r="Q3921">
        <v>5963</v>
      </c>
    </row>
    <row r="3922" spans="1:17" x14ac:dyDescent="0.25">
      <c r="A3922" t="s">
        <v>375</v>
      </c>
      <c r="B3922" t="s">
        <v>365</v>
      </c>
      <c r="C3922" t="s">
        <v>13</v>
      </c>
      <c r="D3922" t="s">
        <v>12</v>
      </c>
      <c r="E3922" t="s">
        <v>141</v>
      </c>
      <c r="F3922" t="s">
        <v>4</v>
      </c>
      <c r="G3922">
        <v>3.2000000000000003E-4</v>
      </c>
      <c r="H3922">
        <v>630423.97</v>
      </c>
      <c r="I3922">
        <v>3672375.09</v>
      </c>
      <c r="J3922">
        <v>-69.58</v>
      </c>
      <c r="K3922">
        <v>-69.58</v>
      </c>
      <c r="L3922">
        <v>0</v>
      </c>
      <c r="M3922" t="s">
        <v>376</v>
      </c>
      <c r="N3922" t="s">
        <v>28</v>
      </c>
      <c r="O3922">
        <v>24</v>
      </c>
      <c r="P3922">
        <v>32</v>
      </c>
      <c r="Q3922">
        <v>5963</v>
      </c>
    </row>
    <row r="3923" spans="1:17" x14ac:dyDescent="0.25">
      <c r="A3923" t="s">
        <v>375</v>
      </c>
      <c r="B3923" t="s">
        <v>365</v>
      </c>
      <c r="C3923" t="s">
        <v>13</v>
      </c>
      <c r="D3923" t="s">
        <v>12</v>
      </c>
      <c r="E3923" t="s">
        <v>142</v>
      </c>
      <c r="F3923" t="s">
        <v>4</v>
      </c>
      <c r="G3923">
        <v>3.1E-4</v>
      </c>
      <c r="H3923">
        <v>630423.97</v>
      </c>
      <c r="I3923">
        <v>3672375.09</v>
      </c>
      <c r="J3923">
        <v>-69.58</v>
      </c>
      <c r="K3923">
        <v>-69.58</v>
      </c>
      <c r="L3923">
        <v>0</v>
      </c>
      <c r="M3923" t="s">
        <v>376</v>
      </c>
      <c r="N3923" t="s">
        <v>28</v>
      </c>
      <c r="O3923">
        <v>24</v>
      </c>
      <c r="P3923">
        <v>32</v>
      </c>
      <c r="Q3923">
        <v>5963</v>
      </c>
    </row>
    <row r="3924" spans="1:17" x14ac:dyDescent="0.25">
      <c r="A3924" t="s">
        <v>375</v>
      </c>
      <c r="B3924" t="s">
        <v>365</v>
      </c>
      <c r="C3924" t="s">
        <v>13</v>
      </c>
      <c r="D3924" t="s">
        <v>12</v>
      </c>
      <c r="E3924" t="s">
        <v>143</v>
      </c>
      <c r="F3924" t="s">
        <v>4</v>
      </c>
      <c r="G3924">
        <v>2.9E-4</v>
      </c>
      <c r="H3924">
        <v>630423.97</v>
      </c>
      <c r="I3924">
        <v>3672375.09</v>
      </c>
      <c r="J3924">
        <v>-69.58</v>
      </c>
      <c r="K3924">
        <v>-69.58</v>
      </c>
      <c r="L3924">
        <v>0</v>
      </c>
      <c r="M3924" t="s">
        <v>376</v>
      </c>
      <c r="N3924" t="s">
        <v>28</v>
      </c>
      <c r="O3924">
        <v>24</v>
      </c>
      <c r="P3924">
        <v>32</v>
      </c>
      <c r="Q3924">
        <v>5963</v>
      </c>
    </row>
    <row r="3925" spans="1:17" x14ac:dyDescent="0.25">
      <c r="A3925" t="s">
        <v>375</v>
      </c>
      <c r="B3925" t="s">
        <v>365</v>
      </c>
      <c r="C3925" t="s">
        <v>13</v>
      </c>
      <c r="D3925" t="s">
        <v>12</v>
      </c>
      <c r="E3925" t="s">
        <v>135</v>
      </c>
      <c r="F3925" t="s">
        <v>4</v>
      </c>
      <c r="G3925">
        <v>2.2000000000000001E-4</v>
      </c>
      <c r="H3925">
        <v>630399.73</v>
      </c>
      <c r="I3925">
        <v>3672375.09</v>
      </c>
      <c r="J3925">
        <v>-69.62</v>
      </c>
      <c r="K3925">
        <v>-69.62</v>
      </c>
      <c r="L3925">
        <v>0</v>
      </c>
      <c r="M3925" t="s">
        <v>376</v>
      </c>
      <c r="N3925" t="s">
        <v>28</v>
      </c>
      <c r="O3925">
        <v>24</v>
      </c>
      <c r="P3925">
        <v>32</v>
      </c>
      <c r="Q3925">
        <v>5963</v>
      </c>
    </row>
    <row r="3926" spans="1:17" x14ac:dyDescent="0.25">
      <c r="A3926" t="s">
        <v>375</v>
      </c>
      <c r="B3926" t="s">
        <v>365</v>
      </c>
      <c r="C3926" t="s">
        <v>13</v>
      </c>
      <c r="D3926" t="s">
        <v>12</v>
      </c>
      <c r="E3926" t="s">
        <v>136</v>
      </c>
      <c r="F3926" t="s">
        <v>4</v>
      </c>
      <c r="G3926">
        <v>2.1000000000000001E-4</v>
      </c>
      <c r="H3926">
        <v>630399.73</v>
      </c>
      <c r="I3926">
        <v>3672375.09</v>
      </c>
      <c r="J3926">
        <v>-69.62</v>
      </c>
      <c r="K3926">
        <v>-69.62</v>
      </c>
      <c r="L3926">
        <v>0</v>
      </c>
      <c r="M3926" t="s">
        <v>376</v>
      </c>
      <c r="N3926" t="s">
        <v>28</v>
      </c>
      <c r="O3926">
        <v>24</v>
      </c>
      <c r="P3926">
        <v>32</v>
      </c>
      <c r="Q3926">
        <v>5963</v>
      </c>
    </row>
    <row r="3927" spans="1:17" x14ac:dyDescent="0.25">
      <c r="A3927" t="s">
        <v>375</v>
      </c>
      <c r="B3927" t="s">
        <v>365</v>
      </c>
      <c r="C3927" t="s">
        <v>13</v>
      </c>
      <c r="D3927" t="s">
        <v>12</v>
      </c>
      <c r="E3927" t="s">
        <v>137</v>
      </c>
      <c r="F3927" t="s">
        <v>4</v>
      </c>
      <c r="G3927">
        <v>2.1000000000000001E-4</v>
      </c>
      <c r="H3927">
        <v>630714.82999999996</v>
      </c>
      <c r="I3927">
        <v>3672303.97</v>
      </c>
      <c r="J3927">
        <v>-68.959999999999994</v>
      </c>
      <c r="K3927">
        <v>-68.959999999999994</v>
      </c>
      <c r="L3927">
        <v>0</v>
      </c>
      <c r="M3927" t="s">
        <v>376</v>
      </c>
      <c r="N3927" t="s">
        <v>28</v>
      </c>
      <c r="O3927">
        <v>24</v>
      </c>
      <c r="P3927">
        <v>32</v>
      </c>
      <c r="Q3927">
        <v>5963</v>
      </c>
    </row>
    <row r="3928" spans="1:17" x14ac:dyDescent="0.25">
      <c r="A3928" t="s">
        <v>375</v>
      </c>
      <c r="B3928" t="s">
        <v>365</v>
      </c>
      <c r="C3928" t="s">
        <v>13</v>
      </c>
      <c r="D3928" t="s">
        <v>12</v>
      </c>
      <c r="E3928" t="s">
        <v>138</v>
      </c>
      <c r="F3928" t="s">
        <v>4</v>
      </c>
      <c r="G3928">
        <v>2.2000000000000001E-4</v>
      </c>
      <c r="H3928">
        <v>630375.49</v>
      </c>
      <c r="I3928">
        <v>3672375.09</v>
      </c>
      <c r="J3928">
        <v>-69.680000000000007</v>
      </c>
      <c r="K3928">
        <v>-69.680000000000007</v>
      </c>
      <c r="L3928">
        <v>0</v>
      </c>
      <c r="M3928" t="s">
        <v>376</v>
      </c>
      <c r="N3928" t="s">
        <v>28</v>
      </c>
      <c r="O3928">
        <v>24</v>
      </c>
      <c r="P3928">
        <v>32</v>
      </c>
      <c r="Q3928">
        <v>5963</v>
      </c>
    </row>
    <row r="3929" spans="1:17" x14ac:dyDescent="0.25">
      <c r="A3929" t="s">
        <v>375</v>
      </c>
      <c r="B3929" t="s">
        <v>365</v>
      </c>
      <c r="C3929" t="s">
        <v>13</v>
      </c>
      <c r="D3929" t="s">
        <v>12</v>
      </c>
      <c r="E3929" t="s">
        <v>139</v>
      </c>
      <c r="F3929" t="s">
        <v>4</v>
      </c>
      <c r="G3929">
        <v>2.5999999999999998E-4</v>
      </c>
      <c r="H3929">
        <v>630399.73</v>
      </c>
      <c r="I3929">
        <v>3672375.09</v>
      </c>
      <c r="J3929">
        <v>-69.62</v>
      </c>
      <c r="K3929">
        <v>-69.62</v>
      </c>
      <c r="L3929">
        <v>0</v>
      </c>
      <c r="M3929" t="s">
        <v>376</v>
      </c>
      <c r="N3929" t="s">
        <v>28</v>
      </c>
      <c r="O3929">
        <v>24</v>
      </c>
      <c r="P3929">
        <v>32</v>
      </c>
      <c r="Q3929">
        <v>5963</v>
      </c>
    </row>
    <row r="3930" spans="1:17" x14ac:dyDescent="0.25">
      <c r="A3930" t="s">
        <v>375</v>
      </c>
      <c r="B3930" t="s">
        <v>365</v>
      </c>
      <c r="C3930" t="s">
        <v>13</v>
      </c>
      <c r="D3930" t="s">
        <v>12</v>
      </c>
      <c r="E3930" t="s">
        <v>140</v>
      </c>
      <c r="F3930" t="s">
        <v>4</v>
      </c>
      <c r="G3930">
        <v>2.5000000000000001E-4</v>
      </c>
      <c r="H3930">
        <v>630399.73</v>
      </c>
      <c r="I3930">
        <v>3672375.09</v>
      </c>
      <c r="J3930">
        <v>-69.62</v>
      </c>
      <c r="K3930">
        <v>-69.62</v>
      </c>
      <c r="L3930">
        <v>0</v>
      </c>
      <c r="M3930" t="s">
        <v>376</v>
      </c>
      <c r="N3930" t="s">
        <v>28</v>
      </c>
      <c r="O3930">
        <v>24</v>
      </c>
      <c r="P3930">
        <v>32</v>
      </c>
      <c r="Q3930">
        <v>5963</v>
      </c>
    </row>
    <row r="3931" spans="1:17" x14ac:dyDescent="0.25">
      <c r="A3931" t="s">
        <v>375</v>
      </c>
      <c r="B3931" t="s">
        <v>366</v>
      </c>
      <c r="C3931" t="s">
        <v>21</v>
      </c>
      <c r="D3931" t="s">
        <v>22</v>
      </c>
      <c r="E3931" t="s">
        <v>3</v>
      </c>
      <c r="F3931" t="s">
        <v>4</v>
      </c>
      <c r="G3931">
        <v>2.61389</v>
      </c>
      <c r="H3931">
        <v>630593.64</v>
      </c>
      <c r="I3931">
        <v>3671995.77</v>
      </c>
      <c r="J3931">
        <v>-69.02</v>
      </c>
      <c r="K3931">
        <v>-69.02</v>
      </c>
      <c r="L3931">
        <v>0</v>
      </c>
      <c r="M3931" t="s">
        <v>376</v>
      </c>
      <c r="N3931" t="s">
        <v>28</v>
      </c>
      <c r="O3931">
        <v>24</v>
      </c>
      <c r="P3931">
        <v>32</v>
      </c>
      <c r="Q3931">
        <v>5963</v>
      </c>
    </row>
    <row r="3932" spans="1:17" x14ac:dyDescent="0.25">
      <c r="A3932" t="s">
        <v>375</v>
      </c>
      <c r="B3932" t="s">
        <v>366</v>
      </c>
      <c r="C3932" t="s">
        <v>21</v>
      </c>
      <c r="D3932" t="s">
        <v>22</v>
      </c>
      <c r="E3932" t="s">
        <v>251</v>
      </c>
      <c r="F3932" t="s">
        <v>4</v>
      </c>
      <c r="G3932">
        <v>2.5555400000000001</v>
      </c>
      <c r="H3932">
        <v>630593.64</v>
      </c>
      <c r="I3932">
        <v>3671995.77</v>
      </c>
      <c r="J3932">
        <v>-69.02</v>
      </c>
      <c r="K3932">
        <v>-69.02</v>
      </c>
      <c r="L3932">
        <v>0</v>
      </c>
      <c r="M3932" t="s">
        <v>376</v>
      </c>
      <c r="N3932" t="s">
        <v>28</v>
      </c>
      <c r="O3932">
        <v>24</v>
      </c>
      <c r="P3932">
        <v>32</v>
      </c>
      <c r="Q3932">
        <v>5963</v>
      </c>
    </row>
    <row r="3933" spans="1:17" x14ac:dyDescent="0.25">
      <c r="A3933" t="s">
        <v>375</v>
      </c>
      <c r="B3933" t="s">
        <v>366</v>
      </c>
      <c r="C3933" t="s">
        <v>21</v>
      </c>
      <c r="D3933" t="s">
        <v>22</v>
      </c>
      <c r="E3933" t="s">
        <v>255</v>
      </c>
      <c r="F3933" t="s">
        <v>4</v>
      </c>
      <c r="G3933">
        <v>0.38973999999999998</v>
      </c>
      <c r="H3933">
        <v>630423.97</v>
      </c>
      <c r="I3933">
        <v>3672375.09</v>
      </c>
      <c r="J3933">
        <v>-69.58</v>
      </c>
      <c r="K3933">
        <v>-69.58</v>
      </c>
      <c r="L3933">
        <v>0</v>
      </c>
      <c r="M3933" t="s">
        <v>376</v>
      </c>
      <c r="N3933" t="s">
        <v>28</v>
      </c>
      <c r="O3933">
        <v>24</v>
      </c>
      <c r="P3933">
        <v>32</v>
      </c>
      <c r="Q3933">
        <v>5963</v>
      </c>
    </row>
    <row r="3934" spans="1:17" x14ac:dyDescent="0.25">
      <c r="A3934" t="s">
        <v>375</v>
      </c>
      <c r="B3934" t="s">
        <v>366</v>
      </c>
      <c r="C3934" t="s">
        <v>21</v>
      </c>
      <c r="D3934" t="s">
        <v>22</v>
      </c>
      <c r="E3934" t="s">
        <v>7</v>
      </c>
      <c r="F3934" t="s">
        <v>4</v>
      </c>
      <c r="G3934">
        <v>2.61389</v>
      </c>
      <c r="H3934">
        <v>630593.64</v>
      </c>
      <c r="I3934">
        <v>3671995.77</v>
      </c>
      <c r="J3934">
        <v>-69.02</v>
      </c>
      <c r="K3934">
        <v>-69.02</v>
      </c>
      <c r="L3934">
        <v>0</v>
      </c>
      <c r="M3934" t="s">
        <v>376</v>
      </c>
      <c r="N3934" t="s">
        <v>28</v>
      </c>
      <c r="O3934">
        <v>24</v>
      </c>
      <c r="P3934">
        <v>32</v>
      </c>
      <c r="Q3934">
        <v>5963</v>
      </c>
    </row>
    <row r="3935" spans="1:17" x14ac:dyDescent="0.25">
      <c r="A3935" t="s">
        <v>375</v>
      </c>
      <c r="B3935" t="s">
        <v>366</v>
      </c>
      <c r="C3935" t="s">
        <v>21</v>
      </c>
      <c r="D3935" t="s">
        <v>22</v>
      </c>
      <c r="E3935" t="s">
        <v>252</v>
      </c>
      <c r="F3935" t="s">
        <v>4</v>
      </c>
      <c r="G3935">
        <v>0.16993</v>
      </c>
      <c r="H3935">
        <v>630423.97</v>
      </c>
      <c r="I3935">
        <v>3672375.09</v>
      </c>
      <c r="J3935">
        <v>-69.58</v>
      </c>
      <c r="K3935">
        <v>-69.58</v>
      </c>
      <c r="L3935">
        <v>0</v>
      </c>
      <c r="M3935" t="s">
        <v>376</v>
      </c>
      <c r="N3935" t="s">
        <v>28</v>
      </c>
      <c r="O3935">
        <v>24</v>
      </c>
      <c r="P3935">
        <v>32</v>
      </c>
      <c r="Q3935">
        <v>5963</v>
      </c>
    </row>
    <row r="3936" spans="1:17" x14ac:dyDescent="0.25">
      <c r="A3936" t="s">
        <v>375</v>
      </c>
      <c r="B3936" t="s">
        <v>366</v>
      </c>
      <c r="C3936" t="s">
        <v>21</v>
      </c>
      <c r="D3936" t="s">
        <v>22</v>
      </c>
      <c r="E3936" t="s">
        <v>253</v>
      </c>
      <c r="F3936" t="s">
        <v>4</v>
      </c>
      <c r="G3936">
        <v>9.5159999999999995E-2</v>
      </c>
      <c r="H3936">
        <v>630399.73</v>
      </c>
      <c r="I3936">
        <v>3672375.09</v>
      </c>
      <c r="J3936">
        <v>-69.62</v>
      </c>
      <c r="K3936">
        <v>-69.62</v>
      </c>
      <c r="L3936">
        <v>0</v>
      </c>
      <c r="M3936" t="s">
        <v>376</v>
      </c>
      <c r="N3936" t="s">
        <v>28</v>
      </c>
      <c r="O3936">
        <v>24</v>
      </c>
      <c r="P3936">
        <v>32</v>
      </c>
      <c r="Q3936">
        <v>5963</v>
      </c>
    </row>
    <row r="3937" spans="1:17" x14ac:dyDescent="0.25">
      <c r="A3937" t="s">
        <v>375</v>
      </c>
      <c r="B3937" t="s">
        <v>366</v>
      </c>
      <c r="C3937" t="s">
        <v>21</v>
      </c>
      <c r="D3937" t="s">
        <v>22</v>
      </c>
      <c r="E3937" t="s">
        <v>254</v>
      </c>
      <c r="F3937" t="s">
        <v>4</v>
      </c>
      <c r="G3937">
        <v>0.11611</v>
      </c>
      <c r="H3937">
        <v>630399.73</v>
      </c>
      <c r="I3937">
        <v>3672375.09</v>
      </c>
      <c r="J3937">
        <v>-69.62</v>
      </c>
      <c r="K3937">
        <v>-69.62</v>
      </c>
      <c r="L3937">
        <v>0</v>
      </c>
      <c r="M3937" t="s">
        <v>376</v>
      </c>
      <c r="N3937" t="s">
        <v>28</v>
      </c>
      <c r="O3937">
        <v>24</v>
      </c>
      <c r="P3937">
        <v>32</v>
      </c>
      <c r="Q3937">
        <v>5963</v>
      </c>
    </row>
    <row r="3938" spans="1:17" x14ac:dyDescent="0.25">
      <c r="A3938" t="s">
        <v>375</v>
      </c>
      <c r="B3938" t="s">
        <v>366</v>
      </c>
      <c r="C3938" t="s">
        <v>21</v>
      </c>
      <c r="D3938" t="s">
        <v>22</v>
      </c>
      <c r="E3938" t="s">
        <v>256</v>
      </c>
      <c r="F3938" t="s">
        <v>4</v>
      </c>
      <c r="G3938">
        <v>3.4070000000000003E-2</v>
      </c>
      <c r="H3938">
        <v>630714.82999999996</v>
      </c>
      <c r="I3938">
        <v>3672232.85</v>
      </c>
      <c r="J3938">
        <v>-68.91</v>
      </c>
      <c r="K3938">
        <v>-68.91</v>
      </c>
      <c r="L3938">
        <v>0</v>
      </c>
      <c r="M3938" t="s">
        <v>376</v>
      </c>
      <c r="N3938" t="s">
        <v>28</v>
      </c>
      <c r="O3938">
        <v>24</v>
      </c>
      <c r="P3938">
        <v>32</v>
      </c>
      <c r="Q3938">
        <v>5963</v>
      </c>
    </row>
    <row r="3939" spans="1:17" x14ac:dyDescent="0.25">
      <c r="A3939" t="s">
        <v>375</v>
      </c>
      <c r="B3939" t="s">
        <v>366</v>
      </c>
      <c r="C3939" t="s">
        <v>21</v>
      </c>
      <c r="D3939" t="s">
        <v>22</v>
      </c>
      <c r="E3939" t="s">
        <v>125</v>
      </c>
      <c r="F3939" t="s">
        <v>4</v>
      </c>
      <c r="G3939">
        <v>0.24809</v>
      </c>
      <c r="H3939">
        <v>630157.34</v>
      </c>
      <c r="I3939">
        <v>3672090.6</v>
      </c>
      <c r="J3939">
        <v>-69.87</v>
      </c>
      <c r="K3939">
        <v>-69.87</v>
      </c>
      <c r="L3939">
        <v>0</v>
      </c>
      <c r="M3939" t="s">
        <v>376</v>
      </c>
      <c r="N3939" t="s">
        <v>28</v>
      </c>
      <c r="O3939">
        <v>24</v>
      </c>
      <c r="P3939">
        <v>32</v>
      </c>
      <c r="Q3939">
        <v>5963</v>
      </c>
    </row>
    <row r="3940" spans="1:17" x14ac:dyDescent="0.25">
      <c r="A3940" t="s">
        <v>375</v>
      </c>
      <c r="B3940" t="s">
        <v>366</v>
      </c>
      <c r="C3940" t="s">
        <v>21</v>
      </c>
      <c r="D3940" t="s">
        <v>22</v>
      </c>
      <c r="E3940" t="s">
        <v>128</v>
      </c>
      <c r="F3940" t="s">
        <v>4</v>
      </c>
      <c r="G3940">
        <v>0.24571000000000001</v>
      </c>
      <c r="H3940">
        <v>630714.82999999996</v>
      </c>
      <c r="I3940">
        <v>3672256.55</v>
      </c>
      <c r="J3940">
        <v>-68.92</v>
      </c>
      <c r="K3940">
        <v>-68.92</v>
      </c>
      <c r="L3940">
        <v>0</v>
      </c>
      <c r="M3940" t="s">
        <v>376</v>
      </c>
      <c r="N3940" t="s">
        <v>28</v>
      </c>
      <c r="O3940">
        <v>24</v>
      </c>
      <c r="P3940">
        <v>32</v>
      </c>
      <c r="Q3940">
        <v>5963</v>
      </c>
    </row>
    <row r="3941" spans="1:17" x14ac:dyDescent="0.25">
      <c r="A3941" t="s">
        <v>375</v>
      </c>
      <c r="B3941" t="s">
        <v>366</v>
      </c>
      <c r="C3941" t="s">
        <v>21</v>
      </c>
      <c r="D3941" t="s">
        <v>22</v>
      </c>
      <c r="E3941" t="s">
        <v>129</v>
      </c>
      <c r="F3941" t="s">
        <v>4</v>
      </c>
      <c r="G3941">
        <v>0.25340000000000001</v>
      </c>
      <c r="H3941">
        <v>630714.82999999996</v>
      </c>
      <c r="I3941">
        <v>3672209.14</v>
      </c>
      <c r="J3941">
        <v>-68.89</v>
      </c>
      <c r="K3941">
        <v>-68.89</v>
      </c>
      <c r="L3941">
        <v>0</v>
      </c>
      <c r="M3941" t="s">
        <v>376</v>
      </c>
      <c r="N3941" t="s">
        <v>28</v>
      </c>
      <c r="O3941">
        <v>24</v>
      </c>
      <c r="P3941">
        <v>32</v>
      </c>
      <c r="Q3941">
        <v>5963</v>
      </c>
    </row>
    <row r="3942" spans="1:17" x14ac:dyDescent="0.25">
      <c r="A3942" t="s">
        <v>375</v>
      </c>
      <c r="B3942" t="s">
        <v>366</v>
      </c>
      <c r="C3942" t="s">
        <v>21</v>
      </c>
      <c r="D3942" t="s">
        <v>22</v>
      </c>
      <c r="E3942" t="s">
        <v>130</v>
      </c>
      <c r="F3942" t="s">
        <v>4</v>
      </c>
      <c r="G3942">
        <v>0.28029999999999999</v>
      </c>
      <c r="H3942">
        <v>630714.82999999996</v>
      </c>
      <c r="I3942">
        <v>3672185.43</v>
      </c>
      <c r="J3942">
        <v>-68.89</v>
      </c>
      <c r="K3942">
        <v>-68.89</v>
      </c>
      <c r="L3942">
        <v>0</v>
      </c>
      <c r="M3942" t="s">
        <v>376</v>
      </c>
      <c r="N3942" t="s">
        <v>28</v>
      </c>
      <c r="O3942">
        <v>24</v>
      </c>
      <c r="P3942">
        <v>32</v>
      </c>
      <c r="Q3942">
        <v>5963</v>
      </c>
    </row>
    <row r="3943" spans="1:17" x14ac:dyDescent="0.25">
      <c r="A3943" t="s">
        <v>375</v>
      </c>
      <c r="B3943" t="s">
        <v>366</v>
      </c>
      <c r="C3943" t="s">
        <v>21</v>
      </c>
      <c r="D3943" t="s">
        <v>22</v>
      </c>
      <c r="E3943" t="s">
        <v>131</v>
      </c>
      <c r="F3943" t="s">
        <v>4</v>
      </c>
      <c r="G3943">
        <v>0.29329</v>
      </c>
      <c r="H3943">
        <v>630714.82999999996</v>
      </c>
      <c r="I3943">
        <v>3672185.43</v>
      </c>
      <c r="J3943">
        <v>-68.89</v>
      </c>
      <c r="K3943">
        <v>-68.89</v>
      </c>
      <c r="L3943">
        <v>0</v>
      </c>
      <c r="M3943" t="s">
        <v>376</v>
      </c>
      <c r="N3943" t="s">
        <v>28</v>
      </c>
      <c r="O3943">
        <v>24</v>
      </c>
      <c r="P3943">
        <v>32</v>
      </c>
      <c r="Q3943">
        <v>5963</v>
      </c>
    </row>
    <row r="3944" spans="1:17" x14ac:dyDescent="0.25">
      <c r="A3944" t="s">
        <v>375</v>
      </c>
      <c r="B3944" t="s">
        <v>366</v>
      </c>
      <c r="C3944" t="s">
        <v>21</v>
      </c>
      <c r="D3944" t="s">
        <v>22</v>
      </c>
      <c r="E3944" t="s">
        <v>132</v>
      </c>
      <c r="F3944" t="s">
        <v>4</v>
      </c>
      <c r="G3944">
        <v>0.31189</v>
      </c>
      <c r="H3944">
        <v>630569.4</v>
      </c>
      <c r="I3944">
        <v>3671995.77</v>
      </c>
      <c r="J3944">
        <v>-69.069999999999993</v>
      </c>
      <c r="K3944">
        <v>-69.069999999999993</v>
      </c>
      <c r="L3944">
        <v>0</v>
      </c>
      <c r="M3944" t="s">
        <v>376</v>
      </c>
      <c r="N3944" t="s">
        <v>28</v>
      </c>
      <c r="O3944">
        <v>24</v>
      </c>
      <c r="P3944">
        <v>32</v>
      </c>
      <c r="Q3944">
        <v>5963</v>
      </c>
    </row>
    <row r="3945" spans="1:17" x14ac:dyDescent="0.25">
      <c r="A3945" t="s">
        <v>375</v>
      </c>
      <c r="B3945" t="s">
        <v>366</v>
      </c>
      <c r="C3945" t="s">
        <v>21</v>
      </c>
      <c r="D3945" t="s">
        <v>22</v>
      </c>
      <c r="E3945" t="s">
        <v>133</v>
      </c>
      <c r="F3945" t="s">
        <v>4</v>
      </c>
      <c r="G3945">
        <v>0.33877000000000002</v>
      </c>
      <c r="H3945">
        <v>630569.4</v>
      </c>
      <c r="I3945">
        <v>3671995.77</v>
      </c>
      <c r="J3945">
        <v>-69.069999999999993</v>
      </c>
      <c r="K3945">
        <v>-69.069999999999993</v>
      </c>
      <c r="L3945">
        <v>0</v>
      </c>
      <c r="M3945" t="s">
        <v>376</v>
      </c>
      <c r="N3945" t="s">
        <v>28</v>
      </c>
      <c r="O3945">
        <v>24</v>
      </c>
      <c r="P3945">
        <v>32</v>
      </c>
      <c r="Q3945">
        <v>5963</v>
      </c>
    </row>
    <row r="3946" spans="1:17" x14ac:dyDescent="0.25">
      <c r="A3946" t="s">
        <v>375</v>
      </c>
      <c r="B3946" t="s">
        <v>366</v>
      </c>
      <c r="C3946" t="s">
        <v>21</v>
      </c>
      <c r="D3946" t="s">
        <v>22</v>
      </c>
      <c r="E3946" t="s">
        <v>219</v>
      </c>
      <c r="F3946" t="s">
        <v>4</v>
      </c>
      <c r="G3946">
        <v>0.34261999999999998</v>
      </c>
      <c r="H3946">
        <v>630593.64</v>
      </c>
      <c r="I3946">
        <v>3671995.77</v>
      </c>
      <c r="J3946">
        <v>-69.02</v>
      </c>
      <c r="K3946">
        <v>-69.02</v>
      </c>
      <c r="L3946">
        <v>0</v>
      </c>
      <c r="M3946" t="s">
        <v>376</v>
      </c>
      <c r="N3946" t="s">
        <v>28</v>
      </c>
      <c r="O3946">
        <v>24</v>
      </c>
      <c r="P3946">
        <v>32</v>
      </c>
      <c r="Q3946">
        <v>5963</v>
      </c>
    </row>
    <row r="3947" spans="1:17" x14ac:dyDescent="0.25">
      <c r="A3947" t="s">
        <v>375</v>
      </c>
      <c r="B3947" t="s">
        <v>366</v>
      </c>
      <c r="C3947" t="s">
        <v>21</v>
      </c>
      <c r="D3947" t="s">
        <v>22</v>
      </c>
      <c r="E3947" t="s">
        <v>220</v>
      </c>
      <c r="F3947" t="s">
        <v>4</v>
      </c>
      <c r="G3947">
        <v>0.32840999999999998</v>
      </c>
      <c r="H3947">
        <v>630593.64</v>
      </c>
      <c r="I3947">
        <v>3671995.77</v>
      </c>
      <c r="J3947">
        <v>-69.02</v>
      </c>
      <c r="K3947">
        <v>-69.02</v>
      </c>
      <c r="L3947">
        <v>0</v>
      </c>
      <c r="M3947" t="s">
        <v>376</v>
      </c>
      <c r="N3947" t="s">
        <v>28</v>
      </c>
      <c r="O3947">
        <v>24</v>
      </c>
      <c r="P3947">
        <v>32</v>
      </c>
      <c r="Q3947">
        <v>5963</v>
      </c>
    </row>
    <row r="3948" spans="1:17" x14ac:dyDescent="0.25">
      <c r="A3948" t="s">
        <v>375</v>
      </c>
      <c r="B3948" t="s">
        <v>366</v>
      </c>
      <c r="C3948" t="s">
        <v>21</v>
      </c>
      <c r="D3948" t="s">
        <v>22</v>
      </c>
      <c r="E3948" t="s">
        <v>221</v>
      </c>
      <c r="F3948" t="s">
        <v>4</v>
      </c>
      <c r="G3948">
        <v>0.28999999999999998</v>
      </c>
      <c r="H3948">
        <v>630593.64</v>
      </c>
      <c r="I3948">
        <v>3671995.77</v>
      </c>
      <c r="J3948">
        <v>-69.02</v>
      </c>
      <c r="K3948">
        <v>-69.02</v>
      </c>
      <c r="L3948">
        <v>0</v>
      </c>
      <c r="M3948" t="s">
        <v>376</v>
      </c>
      <c r="N3948" t="s">
        <v>28</v>
      </c>
      <c r="O3948">
        <v>24</v>
      </c>
      <c r="P3948">
        <v>32</v>
      </c>
      <c r="Q3948">
        <v>5963</v>
      </c>
    </row>
    <row r="3949" spans="1:17" x14ac:dyDescent="0.25">
      <c r="A3949" t="s">
        <v>375</v>
      </c>
      <c r="B3949" t="s">
        <v>366</v>
      </c>
      <c r="C3949" t="s">
        <v>21</v>
      </c>
      <c r="D3949" t="s">
        <v>22</v>
      </c>
      <c r="E3949" t="s">
        <v>222</v>
      </c>
      <c r="F3949" t="s">
        <v>4</v>
      </c>
      <c r="G3949">
        <v>0.30073</v>
      </c>
      <c r="H3949">
        <v>630351.25</v>
      </c>
      <c r="I3949">
        <v>3671995.77</v>
      </c>
      <c r="J3949">
        <v>-69.44</v>
      </c>
      <c r="K3949">
        <v>-69.44</v>
      </c>
      <c r="L3949">
        <v>0</v>
      </c>
      <c r="M3949" t="s">
        <v>376</v>
      </c>
      <c r="N3949" t="s">
        <v>28</v>
      </c>
      <c r="O3949">
        <v>24</v>
      </c>
      <c r="P3949">
        <v>32</v>
      </c>
      <c r="Q3949">
        <v>5963</v>
      </c>
    </row>
    <row r="3950" spans="1:17" x14ac:dyDescent="0.25">
      <c r="A3950" t="s">
        <v>375</v>
      </c>
      <c r="B3950" t="s">
        <v>366</v>
      </c>
      <c r="C3950" t="s">
        <v>21</v>
      </c>
      <c r="D3950" t="s">
        <v>22</v>
      </c>
      <c r="E3950" t="s">
        <v>223</v>
      </c>
      <c r="F3950" t="s">
        <v>4</v>
      </c>
      <c r="G3950">
        <v>0.31850000000000001</v>
      </c>
      <c r="H3950">
        <v>630399.73</v>
      </c>
      <c r="I3950">
        <v>3671995.77</v>
      </c>
      <c r="J3950">
        <v>-69.36</v>
      </c>
      <c r="K3950">
        <v>-69.36</v>
      </c>
      <c r="L3950">
        <v>0</v>
      </c>
      <c r="M3950" t="s">
        <v>376</v>
      </c>
      <c r="N3950" t="s">
        <v>28</v>
      </c>
      <c r="O3950">
        <v>24</v>
      </c>
      <c r="P3950">
        <v>32</v>
      </c>
      <c r="Q3950">
        <v>5963</v>
      </c>
    </row>
    <row r="3951" spans="1:17" x14ac:dyDescent="0.25">
      <c r="A3951" t="s">
        <v>375</v>
      </c>
      <c r="B3951" t="s">
        <v>366</v>
      </c>
      <c r="C3951" t="s">
        <v>21</v>
      </c>
      <c r="D3951" t="s">
        <v>22</v>
      </c>
      <c r="E3951" t="s">
        <v>224</v>
      </c>
      <c r="F3951" t="s">
        <v>4</v>
      </c>
      <c r="G3951">
        <v>0.33199000000000001</v>
      </c>
      <c r="H3951">
        <v>630423.97</v>
      </c>
      <c r="I3951">
        <v>3671995.77</v>
      </c>
      <c r="J3951">
        <v>-69.31</v>
      </c>
      <c r="K3951">
        <v>-69.31</v>
      </c>
      <c r="L3951">
        <v>0</v>
      </c>
      <c r="M3951" t="s">
        <v>376</v>
      </c>
      <c r="N3951" t="s">
        <v>28</v>
      </c>
      <c r="O3951">
        <v>24</v>
      </c>
      <c r="P3951">
        <v>32</v>
      </c>
      <c r="Q3951">
        <v>5963</v>
      </c>
    </row>
    <row r="3952" spans="1:17" x14ac:dyDescent="0.25">
      <c r="A3952" t="s">
        <v>375</v>
      </c>
      <c r="B3952" t="s">
        <v>366</v>
      </c>
      <c r="C3952" t="s">
        <v>21</v>
      </c>
      <c r="D3952" t="s">
        <v>22</v>
      </c>
      <c r="E3952" t="s">
        <v>225</v>
      </c>
      <c r="F3952" t="s">
        <v>4</v>
      </c>
      <c r="G3952">
        <v>0.32190999999999997</v>
      </c>
      <c r="H3952">
        <v>630425</v>
      </c>
      <c r="I3952">
        <v>3671975</v>
      </c>
      <c r="J3952">
        <v>-69.290000000000006</v>
      </c>
      <c r="K3952">
        <v>-69.290000000000006</v>
      </c>
      <c r="L3952">
        <v>0</v>
      </c>
      <c r="M3952" t="s">
        <v>376</v>
      </c>
      <c r="N3952" t="s">
        <v>28</v>
      </c>
      <c r="O3952">
        <v>24</v>
      </c>
      <c r="P3952">
        <v>32</v>
      </c>
      <c r="Q3952">
        <v>5963</v>
      </c>
    </row>
    <row r="3953" spans="1:17" x14ac:dyDescent="0.25">
      <c r="A3953" t="s">
        <v>375</v>
      </c>
      <c r="B3953" t="s">
        <v>366</v>
      </c>
      <c r="C3953" t="s">
        <v>21</v>
      </c>
      <c r="D3953" t="s">
        <v>22</v>
      </c>
      <c r="E3953" t="s">
        <v>134</v>
      </c>
      <c r="F3953" t="s">
        <v>4</v>
      </c>
      <c r="G3953">
        <v>3.4070000000000003E-2</v>
      </c>
      <c r="H3953">
        <v>630714.82999999996</v>
      </c>
      <c r="I3953">
        <v>3672232.85</v>
      </c>
      <c r="J3953">
        <v>-68.91</v>
      </c>
      <c r="K3953">
        <v>-68.91</v>
      </c>
      <c r="L3953">
        <v>0</v>
      </c>
      <c r="M3953" t="s">
        <v>376</v>
      </c>
      <c r="N3953" t="s">
        <v>28</v>
      </c>
      <c r="O3953">
        <v>24</v>
      </c>
      <c r="P3953">
        <v>32</v>
      </c>
      <c r="Q3953">
        <v>5963</v>
      </c>
    </row>
    <row r="3954" spans="1:17" x14ac:dyDescent="0.25">
      <c r="A3954" t="s">
        <v>375</v>
      </c>
      <c r="B3954" t="s">
        <v>366</v>
      </c>
      <c r="C3954" t="s">
        <v>21</v>
      </c>
      <c r="D3954" t="s">
        <v>22</v>
      </c>
      <c r="E3954" t="s">
        <v>141</v>
      </c>
      <c r="F3954" t="s">
        <v>4</v>
      </c>
      <c r="G3954">
        <v>5.7599999999999998E-2</v>
      </c>
      <c r="H3954">
        <v>630423.97</v>
      </c>
      <c r="I3954">
        <v>3672375.09</v>
      </c>
      <c r="J3954">
        <v>-69.58</v>
      </c>
      <c r="K3954">
        <v>-69.58</v>
      </c>
      <c r="L3954">
        <v>0</v>
      </c>
      <c r="M3954" t="s">
        <v>376</v>
      </c>
      <c r="N3954" t="s">
        <v>28</v>
      </c>
      <c r="O3954">
        <v>24</v>
      </c>
      <c r="P3954">
        <v>32</v>
      </c>
      <c r="Q3954">
        <v>5963</v>
      </c>
    </row>
    <row r="3955" spans="1:17" x14ac:dyDescent="0.25">
      <c r="A3955" t="s">
        <v>375</v>
      </c>
      <c r="B3955" t="s">
        <v>366</v>
      </c>
      <c r="C3955" t="s">
        <v>21</v>
      </c>
      <c r="D3955" t="s">
        <v>22</v>
      </c>
      <c r="E3955" t="s">
        <v>142</v>
      </c>
      <c r="F3955" t="s">
        <v>4</v>
      </c>
      <c r="G3955">
        <v>5.7799999999999997E-2</v>
      </c>
      <c r="H3955">
        <v>630423.97</v>
      </c>
      <c r="I3955">
        <v>3672375.09</v>
      </c>
      <c r="J3955">
        <v>-69.58</v>
      </c>
      <c r="K3955">
        <v>-69.58</v>
      </c>
      <c r="L3955">
        <v>0</v>
      </c>
      <c r="M3955" t="s">
        <v>376</v>
      </c>
      <c r="N3955" t="s">
        <v>28</v>
      </c>
      <c r="O3955">
        <v>24</v>
      </c>
      <c r="P3955">
        <v>32</v>
      </c>
      <c r="Q3955">
        <v>5963</v>
      </c>
    </row>
    <row r="3956" spans="1:17" x14ac:dyDescent="0.25">
      <c r="A3956" t="s">
        <v>375</v>
      </c>
      <c r="B3956" t="s">
        <v>366</v>
      </c>
      <c r="C3956" t="s">
        <v>21</v>
      </c>
      <c r="D3956" t="s">
        <v>22</v>
      </c>
      <c r="E3956" t="s">
        <v>143</v>
      </c>
      <c r="F3956" t="s">
        <v>4</v>
      </c>
      <c r="G3956">
        <v>5.4530000000000002E-2</v>
      </c>
      <c r="H3956">
        <v>630423.97</v>
      </c>
      <c r="I3956">
        <v>3672375.09</v>
      </c>
      <c r="J3956">
        <v>-69.58</v>
      </c>
      <c r="K3956">
        <v>-69.58</v>
      </c>
      <c r="L3956">
        <v>0</v>
      </c>
      <c r="M3956" t="s">
        <v>376</v>
      </c>
      <c r="N3956" t="s">
        <v>28</v>
      </c>
      <c r="O3956">
        <v>24</v>
      </c>
      <c r="P3956">
        <v>32</v>
      </c>
      <c r="Q3956">
        <v>5963</v>
      </c>
    </row>
    <row r="3957" spans="1:17" x14ac:dyDescent="0.25">
      <c r="A3957" t="s">
        <v>375</v>
      </c>
      <c r="B3957" t="s">
        <v>366</v>
      </c>
      <c r="C3957" t="s">
        <v>21</v>
      </c>
      <c r="D3957" t="s">
        <v>22</v>
      </c>
      <c r="E3957" t="s">
        <v>135</v>
      </c>
      <c r="F3957" t="s">
        <v>4</v>
      </c>
      <c r="G3957">
        <v>3.2829999999999998E-2</v>
      </c>
      <c r="H3957">
        <v>630423.97</v>
      </c>
      <c r="I3957">
        <v>3672375.09</v>
      </c>
      <c r="J3957">
        <v>-69.58</v>
      </c>
      <c r="K3957">
        <v>-69.58</v>
      </c>
      <c r="L3957">
        <v>0</v>
      </c>
      <c r="M3957" t="s">
        <v>376</v>
      </c>
      <c r="N3957" t="s">
        <v>28</v>
      </c>
      <c r="O3957">
        <v>24</v>
      </c>
      <c r="P3957">
        <v>32</v>
      </c>
      <c r="Q3957">
        <v>5963</v>
      </c>
    </row>
    <row r="3958" spans="1:17" x14ac:dyDescent="0.25">
      <c r="A3958" t="s">
        <v>375</v>
      </c>
      <c r="B3958" t="s">
        <v>366</v>
      </c>
      <c r="C3958" t="s">
        <v>21</v>
      </c>
      <c r="D3958" t="s">
        <v>22</v>
      </c>
      <c r="E3958" t="s">
        <v>136</v>
      </c>
      <c r="F3958" t="s">
        <v>4</v>
      </c>
      <c r="G3958">
        <v>3.1669999999999997E-2</v>
      </c>
      <c r="H3958">
        <v>630399.73</v>
      </c>
      <c r="I3958">
        <v>3672375.09</v>
      </c>
      <c r="J3958">
        <v>-69.62</v>
      </c>
      <c r="K3958">
        <v>-69.62</v>
      </c>
      <c r="L3958">
        <v>0</v>
      </c>
      <c r="M3958" t="s">
        <v>376</v>
      </c>
      <c r="N3958" t="s">
        <v>28</v>
      </c>
      <c r="O3958">
        <v>24</v>
      </c>
      <c r="P3958">
        <v>32</v>
      </c>
      <c r="Q3958">
        <v>5963</v>
      </c>
    </row>
    <row r="3959" spans="1:17" x14ac:dyDescent="0.25">
      <c r="A3959" t="s">
        <v>375</v>
      </c>
      <c r="B3959" t="s">
        <v>366</v>
      </c>
      <c r="C3959" t="s">
        <v>21</v>
      </c>
      <c r="D3959" t="s">
        <v>22</v>
      </c>
      <c r="E3959" t="s">
        <v>137</v>
      </c>
      <c r="F3959" t="s">
        <v>4</v>
      </c>
      <c r="G3959">
        <v>3.1009999999999999E-2</v>
      </c>
      <c r="H3959">
        <v>630399.73</v>
      </c>
      <c r="I3959">
        <v>3672375.09</v>
      </c>
      <c r="J3959">
        <v>-69.62</v>
      </c>
      <c r="K3959">
        <v>-69.62</v>
      </c>
      <c r="L3959">
        <v>0</v>
      </c>
      <c r="M3959" t="s">
        <v>376</v>
      </c>
      <c r="N3959" t="s">
        <v>28</v>
      </c>
      <c r="O3959">
        <v>24</v>
      </c>
      <c r="P3959">
        <v>32</v>
      </c>
      <c r="Q3959">
        <v>5963</v>
      </c>
    </row>
    <row r="3960" spans="1:17" x14ac:dyDescent="0.25">
      <c r="A3960" t="s">
        <v>375</v>
      </c>
      <c r="B3960" t="s">
        <v>366</v>
      </c>
      <c r="C3960" t="s">
        <v>21</v>
      </c>
      <c r="D3960" t="s">
        <v>22</v>
      </c>
      <c r="E3960" t="s">
        <v>138</v>
      </c>
      <c r="F3960" t="s">
        <v>4</v>
      </c>
      <c r="G3960">
        <v>3.2219999999999999E-2</v>
      </c>
      <c r="H3960">
        <v>630399.73</v>
      </c>
      <c r="I3960">
        <v>3672375.09</v>
      </c>
      <c r="J3960">
        <v>-69.62</v>
      </c>
      <c r="K3960">
        <v>-69.62</v>
      </c>
      <c r="L3960">
        <v>0</v>
      </c>
      <c r="M3960" t="s">
        <v>376</v>
      </c>
      <c r="N3960" t="s">
        <v>28</v>
      </c>
      <c r="O3960">
        <v>24</v>
      </c>
      <c r="P3960">
        <v>32</v>
      </c>
      <c r="Q3960">
        <v>5963</v>
      </c>
    </row>
    <row r="3961" spans="1:17" x14ac:dyDescent="0.25">
      <c r="A3961" t="s">
        <v>375</v>
      </c>
      <c r="B3961" t="s">
        <v>366</v>
      </c>
      <c r="C3961" t="s">
        <v>21</v>
      </c>
      <c r="D3961" t="s">
        <v>22</v>
      </c>
      <c r="E3961" t="s">
        <v>139</v>
      </c>
      <c r="F3961" t="s">
        <v>4</v>
      </c>
      <c r="G3961">
        <v>4.3720000000000002E-2</v>
      </c>
      <c r="H3961">
        <v>630399.73</v>
      </c>
      <c r="I3961">
        <v>3672375.09</v>
      </c>
      <c r="J3961">
        <v>-69.62</v>
      </c>
      <c r="K3961">
        <v>-69.62</v>
      </c>
      <c r="L3961">
        <v>0</v>
      </c>
      <c r="M3961" t="s">
        <v>376</v>
      </c>
      <c r="N3961" t="s">
        <v>28</v>
      </c>
      <c r="O3961">
        <v>24</v>
      </c>
      <c r="P3961">
        <v>32</v>
      </c>
      <c r="Q3961">
        <v>5963</v>
      </c>
    </row>
    <row r="3962" spans="1:17" x14ac:dyDescent="0.25">
      <c r="A3962" t="s">
        <v>375</v>
      </c>
      <c r="B3962" t="s">
        <v>366</v>
      </c>
      <c r="C3962" t="s">
        <v>21</v>
      </c>
      <c r="D3962" t="s">
        <v>22</v>
      </c>
      <c r="E3962" t="s">
        <v>140</v>
      </c>
      <c r="F3962" t="s">
        <v>4</v>
      </c>
      <c r="G3962">
        <v>4.2340000000000003E-2</v>
      </c>
      <c r="H3962">
        <v>630399.73</v>
      </c>
      <c r="I3962">
        <v>3672375.09</v>
      </c>
      <c r="J3962">
        <v>-69.62</v>
      </c>
      <c r="K3962">
        <v>-69.62</v>
      </c>
      <c r="L3962">
        <v>0</v>
      </c>
      <c r="M3962" t="s">
        <v>376</v>
      </c>
      <c r="N3962" t="s">
        <v>28</v>
      </c>
      <c r="O3962">
        <v>24</v>
      </c>
      <c r="P3962">
        <v>32</v>
      </c>
      <c r="Q3962">
        <v>5963</v>
      </c>
    </row>
    <row r="3963" spans="1:17" x14ac:dyDescent="0.25">
      <c r="A3963" t="s">
        <v>375</v>
      </c>
      <c r="B3963" t="s">
        <v>366</v>
      </c>
      <c r="C3963" t="s">
        <v>21</v>
      </c>
      <c r="D3963" t="s">
        <v>23</v>
      </c>
      <c r="E3963" t="s">
        <v>3</v>
      </c>
      <c r="F3963" t="s">
        <v>4</v>
      </c>
      <c r="G3963">
        <v>1.8134399999999999</v>
      </c>
      <c r="H3963">
        <v>630714.82999999996</v>
      </c>
      <c r="I3963">
        <v>3672138.02</v>
      </c>
      <c r="J3963">
        <v>-68.86</v>
      </c>
      <c r="K3963">
        <v>-68.86</v>
      </c>
      <c r="L3963">
        <v>0</v>
      </c>
      <c r="M3963" t="s">
        <v>376</v>
      </c>
      <c r="N3963" t="s">
        <v>28</v>
      </c>
      <c r="O3963">
        <v>24</v>
      </c>
      <c r="P3963">
        <v>32</v>
      </c>
      <c r="Q3963">
        <v>5963</v>
      </c>
    </row>
    <row r="3964" spans="1:17" x14ac:dyDescent="0.25">
      <c r="A3964" t="s">
        <v>375</v>
      </c>
      <c r="B3964" t="s">
        <v>366</v>
      </c>
      <c r="C3964" t="s">
        <v>21</v>
      </c>
      <c r="D3964" t="s">
        <v>23</v>
      </c>
      <c r="E3964" t="s">
        <v>251</v>
      </c>
      <c r="F3964" t="s">
        <v>4</v>
      </c>
      <c r="G3964">
        <v>1.7622199999999999</v>
      </c>
      <c r="H3964">
        <v>630714.82999999996</v>
      </c>
      <c r="I3964">
        <v>3672138.02</v>
      </c>
      <c r="J3964">
        <v>-68.86</v>
      </c>
      <c r="K3964">
        <v>-68.86</v>
      </c>
      <c r="L3964">
        <v>0</v>
      </c>
      <c r="M3964" t="s">
        <v>376</v>
      </c>
      <c r="N3964" t="s">
        <v>28</v>
      </c>
      <c r="O3964">
        <v>24</v>
      </c>
      <c r="P3964">
        <v>32</v>
      </c>
      <c r="Q3964">
        <v>5963</v>
      </c>
    </row>
    <row r="3965" spans="1:17" x14ac:dyDescent="0.25">
      <c r="A3965" t="s">
        <v>375</v>
      </c>
      <c r="B3965" t="s">
        <v>366</v>
      </c>
      <c r="C3965" t="s">
        <v>21</v>
      </c>
      <c r="D3965" t="s">
        <v>23</v>
      </c>
      <c r="E3965" t="s">
        <v>255</v>
      </c>
      <c r="F3965" t="s">
        <v>4</v>
      </c>
      <c r="G3965">
        <v>0.23291000000000001</v>
      </c>
      <c r="H3965">
        <v>630399.73</v>
      </c>
      <c r="I3965">
        <v>3672375.09</v>
      </c>
      <c r="J3965">
        <v>-69.62</v>
      </c>
      <c r="K3965">
        <v>-69.62</v>
      </c>
      <c r="L3965">
        <v>0</v>
      </c>
      <c r="M3965" t="s">
        <v>376</v>
      </c>
      <c r="N3965" t="s">
        <v>28</v>
      </c>
      <c r="O3965">
        <v>24</v>
      </c>
      <c r="P3965">
        <v>32</v>
      </c>
      <c r="Q3965">
        <v>5963</v>
      </c>
    </row>
    <row r="3966" spans="1:17" x14ac:dyDescent="0.25">
      <c r="A3966" t="s">
        <v>375</v>
      </c>
      <c r="B3966" t="s">
        <v>366</v>
      </c>
      <c r="C3966" t="s">
        <v>21</v>
      </c>
      <c r="D3966" t="s">
        <v>23</v>
      </c>
      <c r="E3966" t="s">
        <v>7</v>
      </c>
      <c r="F3966" t="s">
        <v>4</v>
      </c>
      <c r="G3966">
        <v>1.8134399999999999</v>
      </c>
      <c r="H3966">
        <v>630714.82999999996</v>
      </c>
      <c r="I3966">
        <v>3672138.02</v>
      </c>
      <c r="J3966">
        <v>-68.86</v>
      </c>
      <c r="K3966">
        <v>-68.86</v>
      </c>
      <c r="L3966">
        <v>0</v>
      </c>
      <c r="M3966" t="s">
        <v>376</v>
      </c>
      <c r="N3966" t="s">
        <v>28</v>
      </c>
      <c r="O3966">
        <v>24</v>
      </c>
      <c r="P3966">
        <v>32</v>
      </c>
      <c r="Q3966">
        <v>5963</v>
      </c>
    </row>
    <row r="3967" spans="1:17" x14ac:dyDescent="0.25">
      <c r="A3967" t="s">
        <v>375</v>
      </c>
      <c r="B3967" t="s">
        <v>366</v>
      </c>
      <c r="C3967" t="s">
        <v>21</v>
      </c>
      <c r="D3967" t="s">
        <v>23</v>
      </c>
      <c r="E3967" t="s">
        <v>252</v>
      </c>
      <c r="F3967" t="s">
        <v>4</v>
      </c>
      <c r="G3967">
        <v>9.5310000000000006E-2</v>
      </c>
      <c r="H3967">
        <v>630423.97</v>
      </c>
      <c r="I3967">
        <v>3672375.09</v>
      </c>
      <c r="J3967">
        <v>-69.58</v>
      </c>
      <c r="K3967">
        <v>-69.58</v>
      </c>
      <c r="L3967">
        <v>0</v>
      </c>
      <c r="M3967" t="s">
        <v>376</v>
      </c>
      <c r="N3967" t="s">
        <v>28</v>
      </c>
      <c r="O3967">
        <v>24</v>
      </c>
      <c r="P3967">
        <v>32</v>
      </c>
      <c r="Q3967">
        <v>5963</v>
      </c>
    </row>
    <row r="3968" spans="1:17" x14ac:dyDescent="0.25">
      <c r="A3968" t="s">
        <v>375</v>
      </c>
      <c r="B3968" t="s">
        <v>366</v>
      </c>
      <c r="C3968" t="s">
        <v>21</v>
      </c>
      <c r="D3968" t="s">
        <v>23</v>
      </c>
      <c r="E3968" t="s">
        <v>253</v>
      </c>
      <c r="F3968" t="s">
        <v>4</v>
      </c>
      <c r="G3968">
        <v>6.1870000000000001E-2</v>
      </c>
      <c r="H3968">
        <v>630399.73</v>
      </c>
      <c r="I3968">
        <v>3672375.09</v>
      </c>
      <c r="J3968">
        <v>-69.62</v>
      </c>
      <c r="K3968">
        <v>-69.62</v>
      </c>
      <c r="L3968">
        <v>0</v>
      </c>
      <c r="M3968" t="s">
        <v>376</v>
      </c>
      <c r="N3968" t="s">
        <v>28</v>
      </c>
      <c r="O3968">
        <v>24</v>
      </c>
      <c r="P3968">
        <v>32</v>
      </c>
      <c r="Q3968">
        <v>5963</v>
      </c>
    </row>
    <row r="3969" spans="1:17" x14ac:dyDescent="0.25">
      <c r="A3969" t="s">
        <v>375</v>
      </c>
      <c r="B3969" t="s">
        <v>366</v>
      </c>
      <c r="C3969" t="s">
        <v>21</v>
      </c>
      <c r="D3969" t="s">
        <v>23</v>
      </c>
      <c r="E3969" t="s">
        <v>254</v>
      </c>
      <c r="F3969" t="s">
        <v>4</v>
      </c>
      <c r="G3969">
        <v>7.4469999999999995E-2</v>
      </c>
      <c r="H3969">
        <v>630399.73</v>
      </c>
      <c r="I3969">
        <v>3672375.09</v>
      </c>
      <c r="J3969">
        <v>-69.62</v>
      </c>
      <c r="K3969">
        <v>-69.62</v>
      </c>
      <c r="L3969">
        <v>0</v>
      </c>
      <c r="M3969" t="s">
        <v>376</v>
      </c>
      <c r="N3969" t="s">
        <v>28</v>
      </c>
      <c r="O3969">
        <v>24</v>
      </c>
      <c r="P3969">
        <v>32</v>
      </c>
      <c r="Q3969">
        <v>5963</v>
      </c>
    </row>
    <row r="3970" spans="1:17" x14ac:dyDescent="0.25">
      <c r="A3970" t="s">
        <v>375</v>
      </c>
      <c r="B3970" t="s">
        <v>366</v>
      </c>
      <c r="C3970" t="s">
        <v>21</v>
      </c>
      <c r="D3970" t="s">
        <v>23</v>
      </c>
      <c r="E3970" t="s">
        <v>256</v>
      </c>
      <c r="F3970" t="s">
        <v>4</v>
      </c>
      <c r="G3970">
        <v>2.3949999999999999E-2</v>
      </c>
      <c r="H3970">
        <v>630714.82999999996</v>
      </c>
      <c r="I3970">
        <v>3672256.55</v>
      </c>
      <c r="J3970">
        <v>-68.92</v>
      </c>
      <c r="K3970">
        <v>-68.92</v>
      </c>
      <c r="L3970">
        <v>0</v>
      </c>
      <c r="M3970" t="s">
        <v>376</v>
      </c>
      <c r="N3970" t="s">
        <v>28</v>
      </c>
      <c r="O3970">
        <v>24</v>
      </c>
      <c r="P3970">
        <v>32</v>
      </c>
      <c r="Q3970">
        <v>5963</v>
      </c>
    </row>
    <row r="3971" spans="1:17" x14ac:dyDescent="0.25">
      <c r="A3971" t="s">
        <v>375</v>
      </c>
      <c r="B3971" t="s">
        <v>366</v>
      </c>
      <c r="C3971" t="s">
        <v>21</v>
      </c>
      <c r="D3971" t="s">
        <v>23</v>
      </c>
      <c r="E3971" t="s">
        <v>125</v>
      </c>
      <c r="F3971" t="s">
        <v>4</v>
      </c>
      <c r="G3971">
        <v>0.13517000000000001</v>
      </c>
      <c r="H3971">
        <v>630714.82999999996</v>
      </c>
      <c r="I3971">
        <v>3672232.85</v>
      </c>
      <c r="J3971">
        <v>-68.91</v>
      </c>
      <c r="K3971">
        <v>-68.91</v>
      </c>
      <c r="L3971">
        <v>0</v>
      </c>
      <c r="M3971" t="s">
        <v>376</v>
      </c>
      <c r="N3971" t="s">
        <v>28</v>
      </c>
      <c r="O3971">
        <v>24</v>
      </c>
      <c r="P3971">
        <v>32</v>
      </c>
      <c r="Q3971">
        <v>5963</v>
      </c>
    </row>
    <row r="3972" spans="1:17" x14ac:dyDescent="0.25">
      <c r="A3972" t="s">
        <v>375</v>
      </c>
      <c r="B3972" t="s">
        <v>366</v>
      </c>
      <c r="C3972" t="s">
        <v>21</v>
      </c>
      <c r="D3972" t="s">
        <v>23</v>
      </c>
      <c r="E3972" t="s">
        <v>128</v>
      </c>
      <c r="F3972" t="s">
        <v>4</v>
      </c>
      <c r="G3972">
        <v>0.1537</v>
      </c>
      <c r="H3972">
        <v>630714.82999999996</v>
      </c>
      <c r="I3972">
        <v>3672232.85</v>
      </c>
      <c r="J3972">
        <v>-68.91</v>
      </c>
      <c r="K3972">
        <v>-68.91</v>
      </c>
      <c r="L3972">
        <v>0</v>
      </c>
      <c r="M3972" t="s">
        <v>376</v>
      </c>
      <c r="N3972" t="s">
        <v>28</v>
      </c>
      <c r="O3972">
        <v>24</v>
      </c>
      <c r="P3972">
        <v>32</v>
      </c>
      <c r="Q3972">
        <v>5963</v>
      </c>
    </row>
    <row r="3973" spans="1:17" x14ac:dyDescent="0.25">
      <c r="A3973" t="s">
        <v>375</v>
      </c>
      <c r="B3973" t="s">
        <v>366</v>
      </c>
      <c r="C3973" t="s">
        <v>21</v>
      </c>
      <c r="D3973" t="s">
        <v>23</v>
      </c>
      <c r="E3973" t="s">
        <v>129</v>
      </c>
      <c r="F3973" t="s">
        <v>4</v>
      </c>
      <c r="G3973">
        <v>0.16936000000000001</v>
      </c>
      <c r="H3973">
        <v>630714.82999999996</v>
      </c>
      <c r="I3973">
        <v>3672209.14</v>
      </c>
      <c r="J3973">
        <v>-68.89</v>
      </c>
      <c r="K3973">
        <v>-68.89</v>
      </c>
      <c r="L3973">
        <v>0</v>
      </c>
      <c r="M3973" t="s">
        <v>376</v>
      </c>
      <c r="N3973" t="s">
        <v>28</v>
      </c>
      <c r="O3973">
        <v>24</v>
      </c>
      <c r="P3973">
        <v>32</v>
      </c>
      <c r="Q3973">
        <v>5963</v>
      </c>
    </row>
    <row r="3974" spans="1:17" x14ac:dyDescent="0.25">
      <c r="A3974" t="s">
        <v>375</v>
      </c>
      <c r="B3974" t="s">
        <v>366</v>
      </c>
      <c r="C3974" t="s">
        <v>21</v>
      </c>
      <c r="D3974" t="s">
        <v>23</v>
      </c>
      <c r="E3974" t="s">
        <v>130</v>
      </c>
      <c r="F3974" t="s">
        <v>4</v>
      </c>
      <c r="G3974">
        <v>0.19392999999999999</v>
      </c>
      <c r="H3974">
        <v>630714.82999999996</v>
      </c>
      <c r="I3974">
        <v>3672185.43</v>
      </c>
      <c r="J3974">
        <v>-68.89</v>
      </c>
      <c r="K3974">
        <v>-68.89</v>
      </c>
      <c r="L3974">
        <v>0</v>
      </c>
      <c r="M3974" t="s">
        <v>376</v>
      </c>
      <c r="N3974" t="s">
        <v>28</v>
      </c>
      <c r="O3974">
        <v>24</v>
      </c>
      <c r="P3974">
        <v>32</v>
      </c>
      <c r="Q3974">
        <v>5963</v>
      </c>
    </row>
    <row r="3975" spans="1:17" x14ac:dyDescent="0.25">
      <c r="A3975" t="s">
        <v>375</v>
      </c>
      <c r="B3975" t="s">
        <v>366</v>
      </c>
      <c r="C3975" t="s">
        <v>21</v>
      </c>
      <c r="D3975" t="s">
        <v>23</v>
      </c>
      <c r="E3975" t="s">
        <v>131</v>
      </c>
      <c r="F3975" t="s">
        <v>4</v>
      </c>
      <c r="G3975">
        <v>0.20191999999999999</v>
      </c>
      <c r="H3975">
        <v>630714.82999999996</v>
      </c>
      <c r="I3975">
        <v>3672185.43</v>
      </c>
      <c r="J3975">
        <v>-68.89</v>
      </c>
      <c r="K3975">
        <v>-68.89</v>
      </c>
      <c r="L3975">
        <v>0</v>
      </c>
      <c r="M3975" t="s">
        <v>376</v>
      </c>
      <c r="N3975" t="s">
        <v>28</v>
      </c>
      <c r="O3975">
        <v>24</v>
      </c>
      <c r="P3975">
        <v>32</v>
      </c>
      <c r="Q3975">
        <v>5963</v>
      </c>
    </row>
    <row r="3976" spans="1:17" x14ac:dyDescent="0.25">
      <c r="A3976" t="s">
        <v>375</v>
      </c>
      <c r="B3976" t="s">
        <v>366</v>
      </c>
      <c r="C3976" t="s">
        <v>21</v>
      </c>
      <c r="D3976" t="s">
        <v>23</v>
      </c>
      <c r="E3976" t="s">
        <v>132</v>
      </c>
      <c r="F3976" t="s">
        <v>4</v>
      </c>
      <c r="G3976">
        <v>0.22342999999999999</v>
      </c>
      <c r="H3976">
        <v>630714.82999999996</v>
      </c>
      <c r="I3976">
        <v>3672161.72</v>
      </c>
      <c r="J3976">
        <v>-68.86</v>
      </c>
      <c r="K3976">
        <v>-68.86</v>
      </c>
      <c r="L3976">
        <v>0</v>
      </c>
      <c r="M3976" t="s">
        <v>376</v>
      </c>
      <c r="N3976" t="s">
        <v>28</v>
      </c>
      <c r="O3976">
        <v>24</v>
      </c>
      <c r="P3976">
        <v>32</v>
      </c>
      <c r="Q3976">
        <v>5963</v>
      </c>
    </row>
    <row r="3977" spans="1:17" x14ac:dyDescent="0.25">
      <c r="A3977" t="s">
        <v>375</v>
      </c>
      <c r="B3977" t="s">
        <v>366</v>
      </c>
      <c r="C3977" t="s">
        <v>21</v>
      </c>
      <c r="D3977" t="s">
        <v>23</v>
      </c>
      <c r="E3977" t="s">
        <v>133</v>
      </c>
      <c r="F3977" t="s">
        <v>4</v>
      </c>
      <c r="G3977">
        <v>0.22971</v>
      </c>
      <c r="H3977">
        <v>630714.82999999996</v>
      </c>
      <c r="I3977">
        <v>3672161.72</v>
      </c>
      <c r="J3977">
        <v>-68.86</v>
      </c>
      <c r="K3977">
        <v>-68.86</v>
      </c>
      <c r="L3977">
        <v>0</v>
      </c>
      <c r="M3977" t="s">
        <v>376</v>
      </c>
      <c r="N3977" t="s">
        <v>28</v>
      </c>
      <c r="O3977">
        <v>24</v>
      </c>
      <c r="P3977">
        <v>32</v>
      </c>
      <c r="Q3977">
        <v>5963</v>
      </c>
    </row>
    <row r="3978" spans="1:17" x14ac:dyDescent="0.25">
      <c r="A3978" t="s">
        <v>375</v>
      </c>
      <c r="B3978" t="s">
        <v>366</v>
      </c>
      <c r="C3978" t="s">
        <v>21</v>
      </c>
      <c r="D3978" t="s">
        <v>23</v>
      </c>
      <c r="E3978" t="s">
        <v>219</v>
      </c>
      <c r="F3978" t="s">
        <v>4</v>
      </c>
      <c r="G3978">
        <v>0.23468</v>
      </c>
      <c r="H3978">
        <v>630714.82999999996</v>
      </c>
      <c r="I3978">
        <v>3672138.02</v>
      </c>
      <c r="J3978">
        <v>-68.86</v>
      </c>
      <c r="K3978">
        <v>-68.86</v>
      </c>
      <c r="L3978">
        <v>0</v>
      </c>
      <c r="M3978" t="s">
        <v>376</v>
      </c>
      <c r="N3978" t="s">
        <v>28</v>
      </c>
      <c r="O3978">
        <v>24</v>
      </c>
      <c r="P3978">
        <v>32</v>
      </c>
      <c r="Q3978">
        <v>5963</v>
      </c>
    </row>
    <row r="3979" spans="1:17" x14ac:dyDescent="0.25">
      <c r="A3979" t="s">
        <v>375</v>
      </c>
      <c r="B3979" t="s">
        <v>366</v>
      </c>
      <c r="C3979" t="s">
        <v>21</v>
      </c>
      <c r="D3979" t="s">
        <v>23</v>
      </c>
      <c r="E3979" t="s">
        <v>220</v>
      </c>
      <c r="F3979" t="s">
        <v>4</v>
      </c>
      <c r="G3979">
        <v>0.22456999999999999</v>
      </c>
      <c r="H3979">
        <v>630714.82999999996</v>
      </c>
      <c r="I3979">
        <v>3672138.02</v>
      </c>
      <c r="J3979">
        <v>-68.86</v>
      </c>
      <c r="K3979">
        <v>-68.86</v>
      </c>
      <c r="L3979">
        <v>0</v>
      </c>
      <c r="M3979" t="s">
        <v>376</v>
      </c>
      <c r="N3979" t="s">
        <v>28</v>
      </c>
      <c r="O3979">
        <v>24</v>
      </c>
      <c r="P3979">
        <v>32</v>
      </c>
      <c r="Q3979">
        <v>5963</v>
      </c>
    </row>
    <row r="3980" spans="1:17" x14ac:dyDescent="0.25">
      <c r="A3980" t="s">
        <v>375</v>
      </c>
      <c r="B3980" t="s">
        <v>366</v>
      </c>
      <c r="C3980" t="s">
        <v>21</v>
      </c>
      <c r="D3980" t="s">
        <v>23</v>
      </c>
      <c r="E3980" t="s">
        <v>221</v>
      </c>
      <c r="F3980" t="s">
        <v>4</v>
      </c>
      <c r="G3980">
        <v>0.20966000000000001</v>
      </c>
      <c r="H3980">
        <v>630714.82999999996</v>
      </c>
      <c r="I3980">
        <v>3672114.31</v>
      </c>
      <c r="J3980">
        <v>-68.73</v>
      </c>
      <c r="K3980">
        <v>-68.73</v>
      </c>
      <c r="L3980">
        <v>0</v>
      </c>
      <c r="M3980" t="s">
        <v>376</v>
      </c>
      <c r="N3980" t="s">
        <v>28</v>
      </c>
      <c r="O3980">
        <v>24</v>
      </c>
      <c r="P3980">
        <v>32</v>
      </c>
      <c r="Q3980">
        <v>5963</v>
      </c>
    </row>
    <row r="3981" spans="1:17" x14ac:dyDescent="0.25">
      <c r="A3981" t="s">
        <v>375</v>
      </c>
      <c r="B3981" t="s">
        <v>366</v>
      </c>
      <c r="C3981" t="s">
        <v>21</v>
      </c>
      <c r="D3981" t="s">
        <v>23</v>
      </c>
      <c r="E3981" t="s">
        <v>222</v>
      </c>
      <c r="F3981" t="s">
        <v>4</v>
      </c>
      <c r="G3981">
        <v>0.17662</v>
      </c>
      <c r="H3981">
        <v>630714.82999999996</v>
      </c>
      <c r="I3981">
        <v>3672114.31</v>
      </c>
      <c r="J3981">
        <v>-68.73</v>
      </c>
      <c r="K3981">
        <v>-68.73</v>
      </c>
      <c r="L3981">
        <v>0</v>
      </c>
      <c r="M3981" t="s">
        <v>376</v>
      </c>
      <c r="N3981" t="s">
        <v>28</v>
      </c>
      <c r="O3981">
        <v>24</v>
      </c>
      <c r="P3981">
        <v>32</v>
      </c>
      <c r="Q3981">
        <v>5963</v>
      </c>
    </row>
    <row r="3982" spans="1:17" x14ac:dyDescent="0.25">
      <c r="A3982" t="s">
        <v>375</v>
      </c>
      <c r="B3982" t="s">
        <v>366</v>
      </c>
      <c r="C3982" t="s">
        <v>21</v>
      </c>
      <c r="D3982" t="s">
        <v>23</v>
      </c>
      <c r="E3982" t="s">
        <v>223</v>
      </c>
      <c r="F3982" t="s">
        <v>4</v>
      </c>
      <c r="G3982">
        <v>0.13411999999999999</v>
      </c>
      <c r="H3982">
        <v>630725</v>
      </c>
      <c r="I3982">
        <v>3672100</v>
      </c>
      <c r="J3982">
        <v>-68.84</v>
      </c>
      <c r="K3982">
        <v>-68.84</v>
      </c>
      <c r="L3982">
        <v>0</v>
      </c>
      <c r="M3982" t="s">
        <v>376</v>
      </c>
      <c r="N3982" t="s">
        <v>28</v>
      </c>
      <c r="O3982">
        <v>24</v>
      </c>
      <c r="P3982">
        <v>32</v>
      </c>
      <c r="Q3982">
        <v>5963</v>
      </c>
    </row>
    <row r="3983" spans="1:17" x14ac:dyDescent="0.25">
      <c r="A3983" t="s">
        <v>375</v>
      </c>
      <c r="B3983" t="s">
        <v>366</v>
      </c>
      <c r="C3983" t="s">
        <v>21</v>
      </c>
      <c r="D3983" t="s">
        <v>23</v>
      </c>
      <c r="E3983" t="s">
        <v>224</v>
      </c>
      <c r="F3983" t="s">
        <v>4</v>
      </c>
      <c r="G3983">
        <v>9.1859999999999997E-2</v>
      </c>
      <c r="H3983">
        <v>630725</v>
      </c>
      <c r="I3983">
        <v>3672075</v>
      </c>
      <c r="J3983">
        <v>-68.73</v>
      </c>
      <c r="K3983">
        <v>-68.73</v>
      </c>
      <c r="L3983">
        <v>0</v>
      </c>
      <c r="M3983" t="s">
        <v>376</v>
      </c>
      <c r="N3983" t="s">
        <v>28</v>
      </c>
      <c r="O3983">
        <v>24</v>
      </c>
      <c r="P3983">
        <v>32</v>
      </c>
      <c r="Q3983">
        <v>5963</v>
      </c>
    </row>
    <row r="3984" spans="1:17" x14ac:dyDescent="0.25">
      <c r="A3984" t="s">
        <v>375</v>
      </c>
      <c r="B3984" t="s">
        <v>366</v>
      </c>
      <c r="C3984" t="s">
        <v>21</v>
      </c>
      <c r="D3984" t="s">
        <v>23</v>
      </c>
      <c r="E3984" t="s">
        <v>225</v>
      </c>
      <c r="F3984" t="s">
        <v>4</v>
      </c>
      <c r="G3984">
        <v>5.3100000000000001E-2</v>
      </c>
      <c r="H3984">
        <v>630825</v>
      </c>
      <c r="I3984">
        <v>3672100</v>
      </c>
      <c r="J3984">
        <v>-69.260000000000005</v>
      </c>
      <c r="K3984">
        <v>-69.260000000000005</v>
      </c>
      <c r="L3984">
        <v>0</v>
      </c>
      <c r="M3984" t="s">
        <v>376</v>
      </c>
      <c r="N3984" t="s">
        <v>28</v>
      </c>
      <c r="O3984">
        <v>24</v>
      </c>
      <c r="P3984">
        <v>32</v>
      </c>
      <c r="Q3984">
        <v>5963</v>
      </c>
    </row>
    <row r="3985" spans="1:17" x14ac:dyDescent="0.25">
      <c r="A3985" t="s">
        <v>375</v>
      </c>
      <c r="B3985" t="s">
        <v>366</v>
      </c>
      <c r="C3985" t="s">
        <v>21</v>
      </c>
      <c r="D3985" t="s">
        <v>23</v>
      </c>
      <c r="E3985" t="s">
        <v>134</v>
      </c>
      <c r="F3985" t="s">
        <v>4</v>
      </c>
      <c r="G3985">
        <v>2.3949999999999999E-2</v>
      </c>
      <c r="H3985">
        <v>630714.82999999996</v>
      </c>
      <c r="I3985">
        <v>3672256.55</v>
      </c>
      <c r="J3985">
        <v>-68.92</v>
      </c>
      <c r="K3985">
        <v>-68.92</v>
      </c>
      <c r="L3985">
        <v>0</v>
      </c>
      <c r="M3985" t="s">
        <v>376</v>
      </c>
      <c r="N3985" t="s">
        <v>28</v>
      </c>
      <c r="O3985">
        <v>24</v>
      </c>
      <c r="P3985">
        <v>32</v>
      </c>
      <c r="Q3985">
        <v>5963</v>
      </c>
    </row>
    <row r="3986" spans="1:17" x14ac:dyDescent="0.25">
      <c r="A3986" t="s">
        <v>375</v>
      </c>
      <c r="B3986" t="s">
        <v>366</v>
      </c>
      <c r="C3986" t="s">
        <v>21</v>
      </c>
      <c r="D3986" t="s">
        <v>23</v>
      </c>
      <c r="E3986" t="s">
        <v>141</v>
      </c>
      <c r="F3986" t="s">
        <v>4</v>
      </c>
      <c r="G3986">
        <v>3.236E-2</v>
      </c>
      <c r="H3986">
        <v>630423.97</v>
      </c>
      <c r="I3986">
        <v>3672375.09</v>
      </c>
      <c r="J3986">
        <v>-69.58</v>
      </c>
      <c r="K3986">
        <v>-69.58</v>
      </c>
      <c r="L3986">
        <v>0</v>
      </c>
      <c r="M3986" t="s">
        <v>376</v>
      </c>
      <c r="N3986" t="s">
        <v>28</v>
      </c>
      <c r="O3986">
        <v>24</v>
      </c>
      <c r="P3986">
        <v>32</v>
      </c>
      <c r="Q3986">
        <v>5963</v>
      </c>
    </row>
    <row r="3987" spans="1:17" x14ac:dyDescent="0.25">
      <c r="A3987" t="s">
        <v>375</v>
      </c>
      <c r="B3987" t="s">
        <v>366</v>
      </c>
      <c r="C3987" t="s">
        <v>21</v>
      </c>
      <c r="D3987" t="s">
        <v>23</v>
      </c>
      <c r="E3987" t="s">
        <v>142</v>
      </c>
      <c r="F3987" t="s">
        <v>4</v>
      </c>
      <c r="G3987">
        <v>3.243E-2</v>
      </c>
      <c r="H3987">
        <v>630423.97</v>
      </c>
      <c r="I3987">
        <v>3672375.09</v>
      </c>
      <c r="J3987">
        <v>-69.58</v>
      </c>
      <c r="K3987">
        <v>-69.58</v>
      </c>
      <c r="L3987">
        <v>0</v>
      </c>
      <c r="M3987" t="s">
        <v>376</v>
      </c>
      <c r="N3987" t="s">
        <v>28</v>
      </c>
      <c r="O3987">
        <v>24</v>
      </c>
      <c r="P3987">
        <v>32</v>
      </c>
      <c r="Q3987">
        <v>5963</v>
      </c>
    </row>
    <row r="3988" spans="1:17" x14ac:dyDescent="0.25">
      <c r="A3988" t="s">
        <v>375</v>
      </c>
      <c r="B3988" t="s">
        <v>366</v>
      </c>
      <c r="C3988" t="s">
        <v>21</v>
      </c>
      <c r="D3988" t="s">
        <v>23</v>
      </c>
      <c r="E3988" t="s">
        <v>143</v>
      </c>
      <c r="F3988" t="s">
        <v>4</v>
      </c>
      <c r="G3988">
        <v>3.0519999999999999E-2</v>
      </c>
      <c r="H3988">
        <v>630423.97</v>
      </c>
      <c r="I3988">
        <v>3672375.09</v>
      </c>
      <c r="J3988">
        <v>-69.58</v>
      </c>
      <c r="K3988">
        <v>-69.58</v>
      </c>
      <c r="L3988">
        <v>0</v>
      </c>
      <c r="M3988" t="s">
        <v>376</v>
      </c>
      <c r="N3988" t="s">
        <v>28</v>
      </c>
      <c r="O3988">
        <v>24</v>
      </c>
      <c r="P3988">
        <v>32</v>
      </c>
      <c r="Q3988">
        <v>5963</v>
      </c>
    </row>
    <row r="3989" spans="1:17" x14ac:dyDescent="0.25">
      <c r="A3989" t="s">
        <v>375</v>
      </c>
      <c r="B3989" t="s">
        <v>366</v>
      </c>
      <c r="C3989" t="s">
        <v>21</v>
      </c>
      <c r="D3989" t="s">
        <v>23</v>
      </c>
      <c r="E3989" t="s">
        <v>135</v>
      </c>
      <c r="F3989" t="s">
        <v>4</v>
      </c>
      <c r="G3989">
        <v>2.1430000000000001E-2</v>
      </c>
      <c r="H3989">
        <v>630399.73</v>
      </c>
      <c r="I3989">
        <v>3672375.09</v>
      </c>
      <c r="J3989">
        <v>-69.62</v>
      </c>
      <c r="K3989">
        <v>-69.62</v>
      </c>
      <c r="L3989">
        <v>0</v>
      </c>
      <c r="M3989" t="s">
        <v>376</v>
      </c>
      <c r="N3989" t="s">
        <v>28</v>
      </c>
      <c r="O3989">
        <v>24</v>
      </c>
      <c r="P3989">
        <v>32</v>
      </c>
      <c r="Q3989">
        <v>5963</v>
      </c>
    </row>
    <row r="3990" spans="1:17" x14ac:dyDescent="0.25">
      <c r="A3990" t="s">
        <v>375</v>
      </c>
      <c r="B3990" t="s">
        <v>366</v>
      </c>
      <c r="C3990" t="s">
        <v>21</v>
      </c>
      <c r="D3990" t="s">
        <v>23</v>
      </c>
      <c r="E3990" t="s">
        <v>136</v>
      </c>
      <c r="F3990" t="s">
        <v>4</v>
      </c>
      <c r="G3990">
        <v>2.051E-2</v>
      </c>
      <c r="H3990">
        <v>630399.73</v>
      </c>
      <c r="I3990">
        <v>3672375.09</v>
      </c>
      <c r="J3990">
        <v>-69.62</v>
      </c>
      <c r="K3990">
        <v>-69.62</v>
      </c>
      <c r="L3990">
        <v>0</v>
      </c>
      <c r="M3990" t="s">
        <v>376</v>
      </c>
      <c r="N3990" t="s">
        <v>28</v>
      </c>
      <c r="O3990">
        <v>24</v>
      </c>
      <c r="P3990">
        <v>32</v>
      </c>
      <c r="Q3990">
        <v>5963</v>
      </c>
    </row>
    <row r="3991" spans="1:17" x14ac:dyDescent="0.25">
      <c r="A3991" t="s">
        <v>375</v>
      </c>
      <c r="B3991" t="s">
        <v>366</v>
      </c>
      <c r="C3991" t="s">
        <v>21</v>
      </c>
      <c r="D3991" t="s">
        <v>23</v>
      </c>
      <c r="E3991" t="s">
        <v>137</v>
      </c>
      <c r="F3991" t="s">
        <v>4</v>
      </c>
      <c r="G3991">
        <v>1.9890000000000001E-2</v>
      </c>
      <c r="H3991">
        <v>630399.73</v>
      </c>
      <c r="I3991">
        <v>3672375.09</v>
      </c>
      <c r="J3991">
        <v>-69.62</v>
      </c>
      <c r="K3991">
        <v>-69.62</v>
      </c>
      <c r="L3991">
        <v>0</v>
      </c>
      <c r="M3991" t="s">
        <v>376</v>
      </c>
      <c r="N3991" t="s">
        <v>28</v>
      </c>
      <c r="O3991">
        <v>24</v>
      </c>
      <c r="P3991">
        <v>32</v>
      </c>
      <c r="Q3991">
        <v>5963</v>
      </c>
    </row>
    <row r="3992" spans="1:17" x14ac:dyDescent="0.25">
      <c r="A3992" t="s">
        <v>375</v>
      </c>
      <c r="B3992" t="s">
        <v>366</v>
      </c>
      <c r="C3992" t="s">
        <v>21</v>
      </c>
      <c r="D3992" t="s">
        <v>23</v>
      </c>
      <c r="E3992" t="s">
        <v>138</v>
      </c>
      <c r="F3992" t="s">
        <v>4</v>
      </c>
      <c r="G3992">
        <v>2.0070000000000001E-2</v>
      </c>
      <c r="H3992">
        <v>630375.49</v>
      </c>
      <c r="I3992">
        <v>3672375.09</v>
      </c>
      <c r="J3992">
        <v>-69.680000000000007</v>
      </c>
      <c r="K3992">
        <v>-69.680000000000007</v>
      </c>
      <c r="L3992">
        <v>0</v>
      </c>
      <c r="M3992" t="s">
        <v>376</v>
      </c>
      <c r="N3992" t="s">
        <v>28</v>
      </c>
      <c r="O3992">
        <v>24</v>
      </c>
      <c r="P3992">
        <v>32</v>
      </c>
      <c r="Q3992">
        <v>5963</v>
      </c>
    </row>
    <row r="3993" spans="1:17" x14ac:dyDescent="0.25">
      <c r="A3993" t="s">
        <v>375</v>
      </c>
      <c r="B3993" t="s">
        <v>366</v>
      </c>
      <c r="C3993" t="s">
        <v>21</v>
      </c>
      <c r="D3993" t="s">
        <v>23</v>
      </c>
      <c r="E3993" t="s">
        <v>139</v>
      </c>
      <c r="F3993" t="s">
        <v>4</v>
      </c>
      <c r="G3993">
        <v>2.7949999999999999E-2</v>
      </c>
      <c r="H3993">
        <v>630399.73</v>
      </c>
      <c r="I3993">
        <v>3672375.09</v>
      </c>
      <c r="J3993">
        <v>-69.62</v>
      </c>
      <c r="K3993">
        <v>-69.62</v>
      </c>
      <c r="L3993">
        <v>0</v>
      </c>
      <c r="M3993" t="s">
        <v>376</v>
      </c>
      <c r="N3993" t="s">
        <v>28</v>
      </c>
      <c r="O3993">
        <v>24</v>
      </c>
      <c r="P3993">
        <v>32</v>
      </c>
      <c r="Q3993">
        <v>5963</v>
      </c>
    </row>
    <row r="3994" spans="1:17" x14ac:dyDescent="0.25">
      <c r="A3994" t="s">
        <v>375</v>
      </c>
      <c r="B3994" t="s">
        <v>366</v>
      </c>
      <c r="C3994" t="s">
        <v>21</v>
      </c>
      <c r="D3994" t="s">
        <v>23</v>
      </c>
      <c r="E3994" t="s">
        <v>140</v>
      </c>
      <c r="F3994" t="s">
        <v>4</v>
      </c>
      <c r="G3994">
        <v>2.6960000000000001E-2</v>
      </c>
      <c r="H3994">
        <v>630399.73</v>
      </c>
      <c r="I3994">
        <v>3672375.09</v>
      </c>
      <c r="J3994">
        <v>-69.62</v>
      </c>
      <c r="K3994">
        <v>-69.62</v>
      </c>
      <c r="L3994">
        <v>0</v>
      </c>
      <c r="M3994" t="s">
        <v>376</v>
      </c>
      <c r="N3994" t="s">
        <v>28</v>
      </c>
      <c r="O3994">
        <v>24</v>
      </c>
      <c r="P3994">
        <v>32</v>
      </c>
      <c r="Q3994">
        <v>5963</v>
      </c>
    </row>
    <row r="3995" spans="1:17" x14ac:dyDescent="0.25">
      <c r="A3995" t="s">
        <v>375</v>
      </c>
      <c r="B3995" t="s">
        <v>367</v>
      </c>
      <c r="C3995" t="s">
        <v>21</v>
      </c>
      <c r="D3995" t="s">
        <v>12</v>
      </c>
      <c r="E3995" t="s">
        <v>3</v>
      </c>
      <c r="F3995" t="s">
        <v>4</v>
      </c>
      <c r="G3995">
        <v>0.34916000000000003</v>
      </c>
      <c r="H3995">
        <v>630714.82999999996</v>
      </c>
      <c r="I3995">
        <v>3672138.02</v>
      </c>
      <c r="J3995">
        <v>-68.86</v>
      </c>
      <c r="K3995">
        <v>-68.86</v>
      </c>
      <c r="L3995">
        <v>0</v>
      </c>
      <c r="M3995" t="s">
        <v>376</v>
      </c>
      <c r="N3995" t="s">
        <v>28</v>
      </c>
      <c r="O3995">
        <v>24</v>
      </c>
      <c r="P3995">
        <v>32</v>
      </c>
      <c r="Q3995">
        <v>5963</v>
      </c>
    </row>
    <row r="3996" spans="1:17" x14ac:dyDescent="0.25">
      <c r="A3996" t="s">
        <v>375</v>
      </c>
      <c r="B3996" t="s">
        <v>367</v>
      </c>
      <c r="C3996" t="s">
        <v>21</v>
      </c>
      <c r="D3996" t="s">
        <v>12</v>
      </c>
      <c r="E3996" t="s">
        <v>251</v>
      </c>
      <c r="F3996" t="s">
        <v>4</v>
      </c>
      <c r="G3996">
        <v>0.34827000000000002</v>
      </c>
      <c r="H3996">
        <v>630714.82999999996</v>
      </c>
      <c r="I3996">
        <v>3672138.02</v>
      </c>
      <c r="J3996">
        <v>-68.86</v>
      </c>
      <c r="K3996">
        <v>-68.86</v>
      </c>
      <c r="L3996">
        <v>0</v>
      </c>
      <c r="M3996" t="s">
        <v>376</v>
      </c>
      <c r="N3996" t="s">
        <v>28</v>
      </c>
      <c r="O3996">
        <v>24</v>
      </c>
      <c r="P3996">
        <v>32</v>
      </c>
      <c r="Q3996">
        <v>5963</v>
      </c>
    </row>
    <row r="3997" spans="1:17" x14ac:dyDescent="0.25">
      <c r="A3997" t="s">
        <v>375</v>
      </c>
      <c r="B3997" t="s">
        <v>367</v>
      </c>
      <c r="C3997" t="s">
        <v>21</v>
      </c>
      <c r="D3997" t="s">
        <v>12</v>
      </c>
      <c r="E3997" t="s">
        <v>255</v>
      </c>
      <c r="F3997" t="s">
        <v>4</v>
      </c>
      <c r="G3997">
        <v>2.5500000000000002E-3</v>
      </c>
      <c r="H3997">
        <v>630399.73</v>
      </c>
      <c r="I3997">
        <v>3672375.09</v>
      </c>
      <c r="J3997">
        <v>-69.62</v>
      </c>
      <c r="K3997">
        <v>-69.62</v>
      </c>
      <c r="L3997">
        <v>0</v>
      </c>
      <c r="M3997" t="s">
        <v>376</v>
      </c>
      <c r="N3997" t="s">
        <v>28</v>
      </c>
      <c r="O3997">
        <v>24</v>
      </c>
      <c r="P3997">
        <v>32</v>
      </c>
      <c r="Q3997">
        <v>5963</v>
      </c>
    </row>
    <row r="3998" spans="1:17" x14ac:dyDescent="0.25">
      <c r="A3998" t="s">
        <v>375</v>
      </c>
      <c r="B3998" t="s">
        <v>367</v>
      </c>
      <c r="C3998" t="s">
        <v>21</v>
      </c>
      <c r="D3998" t="s">
        <v>12</v>
      </c>
      <c r="E3998" t="s">
        <v>7</v>
      </c>
      <c r="F3998" t="s">
        <v>4</v>
      </c>
      <c r="G3998">
        <v>0.34916000000000003</v>
      </c>
      <c r="H3998">
        <v>630714.82999999996</v>
      </c>
      <c r="I3998">
        <v>3672138.02</v>
      </c>
      <c r="J3998">
        <v>-68.86</v>
      </c>
      <c r="K3998">
        <v>-68.86</v>
      </c>
      <c r="L3998">
        <v>0</v>
      </c>
      <c r="M3998" t="s">
        <v>376</v>
      </c>
      <c r="N3998" t="s">
        <v>28</v>
      </c>
      <c r="O3998">
        <v>24</v>
      </c>
      <c r="P3998">
        <v>32</v>
      </c>
      <c r="Q3998">
        <v>5963</v>
      </c>
    </row>
    <row r="3999" spans="1:17" x14ac:dyDescent="0.25">
      <c r="A3999" t="s">
        <v>375</v>
      </c>
      <c r="B3999" t="s">
        <v>367</v>
      </c>
      <c r="C3999" t="s">
        <v>21</v>
      </c>
      <c r="D3999" t="s">
        <v>12</v>
      </c>
      <c r="E3999" t="s">
        <v>252</v>
      </c>
      <c r="F3999" t="s">
        <v>4</v>
      </c>
      <c r="G3999">
        <v>9.1E-4</v>
      </c>
      <c r="H3999">
        <v>630423.97</v>
      </c>
      <c r="I3999">
        <v>3672375.09</v>
      </c>
      <c r="J3999">
        <v>-69.58</v>
      </c>
      <c r="K3999">
        <v>-69.58</v>
      </c>
      <c r="L3999">
        <v>0</v>
      </c>
      <c r="M3999" t="s">
        <v>376</v>
      </c>
      <c r="N3999" t="s">
        <v>28</v>
      </c>
      <c r="O3999">
        <v>24</v>
      </c>
      <c r="P3999">
        <v>32</v>
      </c>
      <c r="Q3999">
        <v>5963</v>
      </c>
    </row>
    <row r="4000" spans="1:17" x14ac:dyDescent="0.25">
      <c r="A4000" t="s">
        <v>375</v>
      </c>
      <c r="B4000" t="s">
        <v>367</v>
      </c>
      <c r="C4000" t="s">
        <v>21</v>
      </c>
      <c r="D4000" t="s">
        <v>12</v>
      </c>
      <c r="E4000" t="s">
        <v>253</v>
      </c>
      <c r="F4000" t="s">
        <v>4</v>
      </c>
      <c r="G4000">
        <v>6.3000000000000003E-4</v>
      </c>
      <c r="H4000">
        <v>630399.73</v>
      </c>
      <c r="I4000">
        <v>3672375.09</v>
      </c>
      <c r="J4000">
        <v>-69.62</v>
      </c>
      <c r="K4000">
        <v>-69.62</v>
      </c>
      <c r="L4000">
        <v>0</v>
      </c>
      <c r="M4000" t="s">
        <v>376</v>
      </c>
      <c r="N4000" t="s">
        <v>28</v>
      </c>
      <c r="O4000">
        <v>24</v>
      </c>
      <c r="P4000">
        <v>32</v>
      </c>
      <c r="Q4000">
        <v>5963</v>
      </c>
    </row>
    <row r="4001" spans="1:17" x14ac:dyDescent="0.25">
      <c r="A4001" t="s">
        <v>375</v>
      </c>
      <c r="B4001" t="s">
        <v>367</v>
      </c>
      <c r="C4001" t="s">
        <v>21</v>
      </c>
      <c r="D4001" t="s">
        <v>12</v>
      </c>
      <c r="E4001" t="s">
        <v>254</v>
      </c>
      <c r="F4001" t="s">
        <v>4</v>
      </c>
      <c r="G4001">
        <v>7.2000000000000005E-4</v>
      </c>
      <c r="H4001">
        <v>630399.73</v>
      </c>
      <c r="I4001">
        <v>3672375.09</v>
      </c>
      <c r="J4001">
        <v>-69.62</v>
      </c>
      <c r="K4001">
        <v>-69.62</v>
      </c>
      <c r="L4001">
        <v>0</v>
      </c>
      <c r="M4001" t="s">
        <v>376</v>
      </c>
      <c r="N4001" t="s">
        <v>28</v>
      </c>
      <c r="O4001">
        <v>24</v>
      </c>
      <c r="P4001">
        <v>32</v>
      </c>
      <c r="Q4001">
        <v>5963</v>
      </c>
    </row>
    <row r="4002" spans="1:17" x14ac:dyDescent="0.25">
      <c r="A4002" t="s">
        <v>375</v>
      </c>
      <c r="B4002" t="s">
        <v>367</v>
      </c>
      <c r="C4002" t="s">
        <v>21</v>
      </c>
      <c r="D4002" t="s">
        <v>12</v>
      </c>
      <c r="E4002" t="s">
        <v>256</v>
      </c>
      <c r="F4002" t="s">
        <v>4</v>
      </c>
      <c r="G4002">
        <v>8.9999999999999998E-4</v>
      </c>
      <c r="H4002">
        <v>630714.82999999996</v>
      </c>
      <c r="I4002">
        <v>3672232.85</v>
      </c>
      <c r="J4002">
        <v>-68.91</v>
      </c>
      <c r="K4002">
        <v>-68.91</v>
      </c>
      <c r="L4002">
        <v>0</v>
      </c>
      <c r="M4002" t="s">
        <v>376</v>
      </c>
      <c r="N4002" t="s">
        <v>28</v>
      </c>
      <c r="O4002">
        <v>24</v>
      </c>
      <c r="P4002">
        <v>32</v>
      </c>
      <c r="Q4002">
        <v>5963</v>
      </c>
    </row>
    <row r="4003" spans="1:17" x14ac:dyDescent="0.25">
      <c r="A4003" t="s">
        <v>375</v>
      </c>
      <c r="B4003" t="s">
        <v>367</v>
      </c>
      <c r="C4003" t="s">
        <v>21</v>
      </c>
      <c r="D4003" t="s">
        <v>12</v>
      </c>
      <c r="E4003" t="s">
        <v>125</v>
      </c>
      <c r="F4003" t="s">
        <v>4</v>
      </c>
      <c r="G4003">
        <v>1.9709999999999998E-2</v>
      </c>
      <c r="H4003">
        <v>630714.82999999996</v>
      </c>
      <c r="I4003">
        <v>3672232.85</v>
      </c>
      <c r="J4003">
        <v>-68.91</v>
      </c>
      <c r="K4003">
        <v>-68.91</v>
      </c>
      <c r="L4003">
        <v>0</v>
      </c>
      <c r="M4003" t="s">
        <v>376</v>
      </c>
      <c r="N4003" t="s">
        <v>28</v>
      </c>
      <c r="O4003">
        <v>24</v>
      </c>
      <c r="P4003">
        <v>32</v>
      </c>
      <c r="Q4003">
        <v>5963</v>
      </c>
    </row>
    <row r="4004" spans="1:17" x14ac:dyDescent="0.25">
      <c r="A4004" t="s">
        <v>375</v>
      </c>
      <c r="B4004" t="s">
        <v>367</v>
      </c>
      <c r="C4004" t="s">
        <v>21</v>
      </c>
      <c r="D4004" t="s">
        <v>12</v>
      </c>
      <c r="E4004" t="s">
        <v>128</v>
      </c>
      <c r="F4004" t="s">
        <v>4</v>
      </c>
      <c r="G4004">
        <v>2.4539999999999999E-2</v>
      </c>
      <c r="H4004">
        <v>630714.82999999996</v>
      </c>
      <c r="I4004">
        <v>3672209.14</v>
      </c>
      <c r="J4004">
        <v>-68.89</v>
      </c>
      <c r="K4004">
        <v>-68.89</v>
      </c>
      <c r="L4004">
        <v>0</v>
      </c>
      <c r="M4004" t="s">
        <v>376</v>
      </c>
      <c r="N4004" t="s">
        <v>28</v>
      </c>
      <c r="O4004">
        <v>24</v>
      </c>
      <c r="P4004">
        <v>32</v>
      </c>
      <c r="Q4004">
        <v>5963</v>
      </c>
    </row>
    <row r="4005" spans="1:17" x14ac:dyDescent="0.25">
      <c r="A4005" t="s">
        <v>375</v>
      </c>
      <c r="B4005" t="s">
        <v>367</v>
      </c>
      <c r="C4005" t="s">
        <v>21</v>
      </c>
      <c r="D4005" t="s">
        <v>12</v>
      </c>
      <c r="E4005" t="s">
        <v>129</v>
      </c>
      <c r="F4005" t="s">
        <v>4</v>
      </c>
      <c r="G4005">
        <v>2.981E-2</v>
      </c>
      <c r="H4005">
        <v>630714.82999999996</v>
      </c>
      <c r="I4005">
        <v>3672209.14</v>
      </c>
      <c r="J4005">
        <v>-68.89</v>
      </c>
      <c r="K4005">
        <v>-68.89</v>
      </c>
      <c r="L4005">
        <v>0</v>
      </c>
      <c r="M4005" t="s">
        <v>376</v>
      </c>
      <c r="N4005" t="s">
        <v>28</v>
      </c>
      <c r="O4005">
        <v>24</v>
      </c>
      <c r="P4005">
        <v>32</v>
      </c>
      <c r="Q4005">
        <v>5963</v>
      </c>
    </row>
    <row r="4006" spans="1:17" x14ac:dyDescent="0.25">
      <c r="A4006" t="s">
        <v>375</v>
      </c>
      <c r="B4006" t="s">
        <v>367</v>
      </c>
      <c r="C4006" t="s">
        <v>21</v>
      </c>
      <c r="D4006" t="s">
        <v>12</v>
      </c>
      <c r="E4006" t="s">
        <v>130</v>
      </c>
      <c r="F4006" t="s">
        <v>4</v>
      </c>
      <c r="G4006">
        <v>3.465E-2</v>
      </c>
      <c r="H4006">
        <v>630714.82999999996</v>
      </c>
      <c r="I4006">
        <v>3672185.43</v>
      </c>
      <c r="J4006">
        <v>-68.89</v>
      </c>
      <c r="K4006">
        <v>-68.89</v>
      </c>
      <c r="L4006">
        <v>0</v>
      </c>
      <c r="M4006" t="s">
        <v>376</v>
      </c>
      <c r="N4006" t="s">
        <v>28</v>
      </c>
      <c r="O4006">
        <v>24</v>
      </c>
      <c r="P4006">
        <v>32</v>
      </c>
      <c r="Q4006">
        <v>5963</v>
      </c>
    </row>
    <row r="4007" spans="1:17" x14ac:dyDescent="0.25">
      <c r="A4007" t="s">
        <v>375</v>
      </c>
      <c r="B4007" t="s">
        <v>367</v>
      </c>
      <c r="C4007" t="s">
        <v>21</v>
      </c>
      <c r="D4007" t="s">
        <v>12</v>
      </c>
      <c r="E4007" t="s">
        <v>131</v>
      </c>
      <c r="F4007" t="s">
        <v>4</v>
      </c>
      <c r="G4007">
        <v>3.8309999999999997E-2</v>
      </c>
      <c r="H4007">
        <v>630714.82999999996</v>
      </c>
      <c r="I4007">
        <v>3672161.72</v>
      </c>
      <c r="J4007">
        <v>-68.86</v>
      </c>
      <c r="K4007">
        <v>-68.86</v>
      </c>
      <c r="L4007">
        <v>0</v>
      </c>
      <c r="M4007" t="s">
        <v>376</v>
      </c>
      <c r="N4007" t="s">
        <v>28</v>
      </c>
      <c r="O4007">
        <v>24</v>
      </c>
      <c r="P4007">
        <v>32</v>
      </c>
      <c r="Q4007">
        <v>5963</v>
      </c>
    </row>
    <row r="4008" spans="1:17" x14ac:dyDescent="0.25">
      <c r="A4008" t="s">
        <v>375</v>
      </c>
      <c r="B4008" t="s">
        <v>367</v>
      </c>
      <c r="C4008" t="s">
        <v>21</v>
      </c>
      <c r="D4008" t="s">
        <v>12</v>
      </c>
      <c r="E4008" t="s">
        <v>132</v>
      </c>
      <c r="F4008" t="s">
        <v>4</v>
      </c>
      <c r="G4008">
        <v>4.1750000000000002E-2</v>
      </c>
      <c r="H4008">
        <v>630714.82999999996</v>
      </c>
      <c r="I4008">
        <v>3672161.72</v>
      </c>
      <c r="J4008">
        <v>-68.86</v>
      </c>
      <c r="K4008">
        <v>-68.86</v>
      </c>
      <c r="L4008">
        <v>0</v>
      </c>
      <c r="M4008" t="s">
        <v>376</v>
      </c>
      <c r="N4008" t="s">
        <v>28</v>
      </c>
      <c r="O4008">
        <v>24</v>
      </c>
      <c r="P4008">
        <v>32</v>
      </c>
      <c r="Q4008">
        <v>5963</v>
      </c>
    </row>
    <row r="4009" spans="1:17" x14ac:dyDescent="0.25">
      <c r="A4009" t="s">
        <v>375</v>
      </c>
      <c r="B4009" t="s">
        <v>367</v>
      </c>
      <c r="C4009" t="s">
        <v>21</v>
      </c>
      <c r="D4009" t="s">
        <v>12</v>
      </c>
      <c r="E4009" t="s">
        <v>133</v>
      </c>
      <c r="F4009" t="s">
        <v>4</v>
      </c>
      <c r="G4009">
        <v>4.3490000000000001E-2</v>
      </c>
      <c r="H4009">
        <v>630714.82999999996</v>
      </c>
      <c r="I4009">
        <v>3672138.02</v>
      </c>
      <c r="J4009">
        <v>-68.86</v>
      </c>
      <c r="K4009">
        <v>-68.86</v>
      </c>
      <c r="L4009">
        <v>0</v>
      </c>
      <c r="M4009" t="s">
        <v>376</v>
      </c>
      <c r="N4009" t="s">
        <v>28</v>
      </c>
      <c r="O4009">
        <v>24</v>
      </c>
      <c r="P4009">
        <v>32</v>
      </c>
      <c r="Q4009">
        <v>5963</v>
      </c>
    </row>
    <row r="4010" spans="1:17" x14ac:dyDescent="0.25">
      <c r="A4010" t="s">
        <v>375</v>
      </c>
      <c r="B4010" t="s">
        <v>367</v>
      </c>
      <c r="C4010" t="s">
        <v>21</v>
      </c>
      <c r="D4010" t="s">
        <v>12</v>
      </c>
      <c r="E4010" t="s">
        <v>219</v>
      </c>
      <c r="F4010" t="s">
        <v>4</v>
      </c>
      <c r="G4010">
        <v>4.4769999999999997E-2</v>
      </c>
      <c r="H4010">
        <v>630714.82999999996</v>
      </c>
      <c r="I4010">
        <v>3672138.02</v>
      </c>
      <c r="J4010">
        <v>-68.86</v>
      </c>
      <c r="K4010">
        <v>-68.86</v>
      </c>
      <c r="L4010">
        <v>0</v>
      </c>
      <c r="M4010" t="s">
        <v>376</v>
      </c>
      <c r="N4010" t="s">
        <v>28</v>
      </c>
      <c r="O4010">
        <v>24</v>
      </c>
      <c r="P4010">
        <v>32</v>
      </c>
      <c r="Q4010">
        <v>5963</v>
      </c>
    </row>
    <row r="4011" spans="1:17" x14ac:dyDescent="0.25">
      <c r="A4011" t="s">
        <v>375</v>
      </c>
      <c r="B4011" t="s">
        <v>367</v>
      </c>
      <c r="C4011" t="s">
        <v>21</v>
      </c>
      <c r="D4011" t="s">
        <v>12</v>
      </c>
      <c r="E4011" t="s">
        <v>220</v>
      </c>
      <c r="F4011" t="s">
        <v>4</v>
      </c>
      <c r="G4011">
        <v>4.3240000000000001E-2</v>
      </c>
      <c r="H4011">
        <v>630714.82999999996</v>
      </c>
      <c r="I4011">
        <v>3672114.31</v>
      </c>
      <c r="J4011">
        <v>-68.73</v>
      </c>
      <c r="K4011">
        <v>-68.73</v>
      </c>
      <c r="L4011">
        <v>0</v>
      </c>
      <c r="M4011" t="s">
        <v>376</v>
      </c>
      <c r="N4011" t="s">
        <v>28</v>
      </c>
      <c r="O4011">
        <v>24</v>
      </c>
      <c r="P4011">
        <v>32</v>
      </c>
      <c r="Q4011">
        <v>5963</v>
      </c>
    </row>
    <row r="4012" spans="1:17" x14ac:dyDescent="0.25">
      <c r="A4012" t="s">
        <v>375</v>
      </c>
      <c r="B4012" t="s">
        <v>367</v>
      </c>
      <c r="C4012" t="s">
        <v>21</v>
      </c>
      <c r="D4012" t="s">
        <v>12</v>
      </c>
      <c r="E4012" t="s">
        <v>221</v>
      </c>
      <c r="F4012" t="s">
        <v>4</v>
      </c>
      <c r="G4012">
        <v>4.0309999999999999E-2</v>
      </c>
      <c r="H4012">
        <v>630714.82999999996</v>
      </c>
      <c r="I4012">
        <v>3672114.31</v>
      </c>
      <c r="J4012">
        <v>-68.73</v>
      </c>
      <c r="K4012">
        <v>-68.73</v>
      </c>
      <c r="L4012">
        <v>0</v>
      </c>
      <c r="M4012" t="s">
        <v>376</v>
      </c>
      <c r="N4012" t="s">
        <v>28</v>
      </c>
      <c r="O4012">
        <v>24</v>
      </c>
      <c r="P4012">
        <v>32</v>
      </c>
      <c r="Q4012">
        <v>5963</v>
      </c>
    </row>
    <row r="4013" spans="1:17" x14ac:dyDescent="0.25">
      <c r="A4013" t="s">
        <v>375</v>
      </c>
      <c r="B4013" t="s">
        <v>367</v>
      </c>
      <c r="C4013" t="s">
        <v>21</v>
      </c>
      <c r="D4013" t="s">
        <v>12</v>
      </c>
      <c r="E4013" t="s">
        <v>222</v>
      </c>
      <c r="F4013" t="s">
        <v>4</v>
      </c>
      <c r="G4013">
        <v>3.3550000000000003E-2</v>
      </c>
      <c r="H4013">
        <v>630714.82999999996</v>
      </c>
      <c r="I4013">
        <v>3672090.6</v>
      </c>
      <c r="J4013">
        <v>-68.86</v>
      </c>
      <c r="K4013">
        <v>-68.86</v>
      </c>
      <c r="L4013">
        <v>0</v>
      </c>
      <c r="M4013" t="s">
        <v>376</v>
      </c>
      <c r="N4013" t="s">
        <v>28</v>
      </c>
      <c r="O4013">
        <v>24</v>
      </c>
      <c r="P4013">
        <v>32</v>
      </c>
      <c r="Q4013">
        <v>5963</v>
      </c>
    </row>
    <row r="4014" spans="1:17" x14ac:dyDescent="0.25">
      <c r="A4014" t="s">
        <v>375</v>
      </c>
      <c r="B4014" t="s">
        <v>367</v>
      </c>
      <c r="C4014" t="s">
        <v>21</v>
      </c>
      <c r="D4014" t="s">
        <v>12</v>
      </c>
      <c r="E4014" t="s">
        <v>223</v>
      </c>
      <c r="F4014" t="s">
        <v>4</v>
      </c>
      <c r="G4014">
        <v>2.4740000000000002E-2</v>
      </c>
      <c r="H4014">
        <v>630714.82999999996</v>
      </c>
      <c r="I4014">
        <v>3672090.6</v>
      </c>
      <c r="J4014">
        <v>-68.86</v>
      </c>
      <c r="K4014">
        <v>-68.86</v>
      </c>
      <c r="L4014">
        <v>0</v>
      </c>
      <c r="M4014" t="s">
        <v>376</v>
      </c>
      <c r="N4014" t="s">
        <v>28</v>
      </c>
      <c r="O4014">
        <v>24</v>
      </c>
      <c r="P4014">
        <v>32</v>
      </c>
      <c r="Q4014">
        <v>5963</v>
      </c>
    </row>
    <row r="4015" spans="1:17" x14ac:dyDescent="0.25">
      <c r="A4015" t="s">
        <v>375</v>
      </c>
      <c r="B4015" t="s">
        <v>367</v>
      </c>
      <c r="C4015" t="s">
        <v>21</v>
      </c>
      <c r="D4015" t="s">
        <v>12</v>
      </c>
      <c r="E4015" t="s">
        <v>224</v>
      </c>
      <c r="F4015" t="s">
        <v>4</v>
      </c>
      <c r="G4015">
        <v>1.6549999999999999E-2</v>
      </c>
      <c r="H4015">
        <v>630750</v>
      </c>
      <c r="I4015">
        <v>3672075</v>
      </c>
      <c r="J4015">
        <v>-68.66</v>
      </c>
      <c r="K4015">
        <v>-68.66</v>
      </c>
      <c r="L4015">
        <v>0</v>
      </c>
      <c r="M4015" t="s">
        <v>376</v>
      </c>
      <c r="N4015" t="s">
        <v>28</v>
      </c>
      <c r="O4015">
        <v>24</v>
      </c>
      <c r="P4015">
        <v>32</v>
      </c>
      <c r="Q4015">
        <v>5963</v>
      </c>
    </row>
    <row r="4016" spans="1:17" x14ac:dyDescent="0.25">
      <c r="A4016" t="s">
        <v>375</v>
      </c>
      <c r="B4016" t="s">
        <v>367</v>
      </c>
      <c r="C4016" t="s">
        <v>21</v>
      </c>
      <c r="D4016" t="s">
        <v>12</v>
      </c>
      <c r="E4016" t="s">
        <v>225</v>
      </c>
      <c r="F4016" t="s">
        <v>4</v>
      </c>
      <c r="G4016">
        <v>1.0710000000000001E-2</v>
      </c>
      <c r="H4016">
        <v>630850</v>
      </c>
      <c r="I4016">
        <v>3672100</v>
      </c>
      <c r="J4016">
        <v>-69.209999999999994</v>
      </c>
      <c r="K4016">
        <v>-69.209999999999994</v>
      </c>
      <c r="L4016">
        <v>0</v>
      </c>
      <c r="M4016" t="s">
        <v>376</v>
      </c>
      <c r="N4016" t="s">
        <v>28</v>
      </c>
      <c r="O4016">
        <v>24</v>
      </c>
      <c r="P4016">
        <v>32</v>
      </c>
      <c r="Q4016">
        <v>5963</v>
      </c>
    </row>
    <row r="4017" spans="1:17" x14ac:dyDescent="0.25">
      <c r="A4017" t="s">
        <v>375</v>
      </c>
      <c r="B4017" t="s">
        <v>367</v>
      </c>
      <c r="C4017" t="s">
        <v>21</v>
      </c>
      <c r="D4017" t="s">
        <v>12</v>
      </c>
      <c r="E4017" t="s">
        <v>134</v>
      </c>
      <c r="F4017" t="s">
        <v>4</v>
      </c>
      <c r="G4017">
        <v>8.9999999999999998E-4</v>
      </c>
      <c r="H4017">
        <v>630714.82999999996</v>
      </c>
      <c r="I4017">
        <v>3672232.85</v>
      </c>
      <c r="J4017">
        <v>-68.91</v>
      </c>
      <c r="K4017">
        <v>-68.91</v>
      </c>
      <c r="L4017">
        <v>0</v>
      </c>
      <c r="M4017" t="s">
        <v>376</v>
      </c>
      <c r="N4017" t="s">
        <v>28</v>
      </c>
      <c r="O4017">
        <v>24</v>
      </c>
      <c r="P4017">
        <v>32</v>
      </c>
      <c r="Q4017">
        <v>5963</v>
      </c>
    </row>
    <row r="4018" spans="1:17" x14ac:dyDescent="0.25">
      <c r="A4018" t="s">
        <v>375</v>
      </c>
      <c r="B4018" t="s">
        <v>367</v>
      </c>
      <c r="C4018" t="s">
        <v>21</v>
      </c>
      <c r="D4018" t="s">
        <v>12</v>
      </c>
      <c r="E4018" t="s">
        <v>141</v>
      </c>
      <c r="F4018" t="s">
        <v>4</v>
      </c>
      <c r="G4018">
        <v>3.2000000000000003E-4</v>
      </c>
      <c r="H4018">
        <v>630423.97</v>
      </c>
      <c r="I4018">
        <v>3672375.09</v>
      </c>
      <c r="J4018">
        <v>-69.58</v>
      </c>
      <c r="K4018">
        <v>-69.58</v>
      </c>
      <c r="L4018">
        <v>0</v>
      </c>
      <c r="M4018" t="s">
        <v>376</v>
      </c>
      <c r="N4018" t="s">
        <v>28</v>
      </c>
      <c r="O4018">
        <v>24</v>
      </c>
      <c r="P4018">
        <v>32</v>
      </c>
      <c r="Q4018">
        <v>5963</v>
      </c>
    </row>
    <row r="4019" spans="1:17" x14ac:dyDescent="0.25">
      <c r="A4019" t="s">
        <v>375</v>
      </c>
      <c r="B4019" t="s">
        <v>367</v>
      </c>
      <c r="C4019" t="s">
        <v>21</v>
      </c>
      <c r="D4019" t="s">
        <v>12</v>
      </c>
      <c r="E4019" t="s">
        <v>142</v>
      </c>
      <c r="F4019" t="s">
        <v>4</v>
      </c>
      <c r="G4019">
        <v>3.1E-4</v>
      </c>
      <c r="H4019">
        <v>630423.97</v>
      </c>
      <c r="I4019">
        <v>3672375.09</v>
      </c>
      <c r="J4019">
        <v>-69.58</v>
      </c>
      <c r="K4019">
        <v>-69.58</v>
      </c>
      <c r="L4019">
        <v>0</v>
      </c>
      <c r="M4019" t="s">
        <v>376</v>
      </c>
      <c r="N4019" t="s">
        <v>28</v>
      </c>
      <c r="O4019">
        <v>24</v>
      </c>
      <c r="P4019">
        <v>32</v>
      </c>
      <c r="Q4019">
        <v>5963</v>
      </c>
    </row>
    <row r="4020" spans="1:17" x14ac:dyDescent="0.25">
      <c r="A4020" t="s">
        <v>375</v>
      </c>
      <c r="B4020" t="s">
        <v>367</v>
      </c>
      <c r="C4020" t="s">
        <v>21</v>
      </c>
      <c r="D4020" t="s">
        <v>12</v>
      </c>
      <c r="E4020" t="s">
        <v>143</v>
      </c>
      <c r="F4020" t="s">
        <v>4</v>
      </c>
      <c r="G4020">
        <v>2.9E-4</v>
      </c>
      <c r="H4020">
        <v>630423.97</v>
      </c>
      <c r="I4020">
        <v>3672375.09</v>
      </c>
      <c r="J4020">
        <v>-69.58</v>
      </c>
      <c r="K4020">
        <v>-69.58</v>
      </c>
      <c r="L4020">
        <v>0</v>
      </c>
      <c r="M4020" t="s">
        <v>376</v>
      </c>
      <c r="N4020" t="s">
        <v>28</v>
      </c>
      <c r="O4020">
        <v>24</v>
      </c>
      <c r="P4020">
        <v>32</v>
      </c>
      <c r="Q4020">
        <v>5963</v>
      </c>
    </row>
    <row r="4021" spans="1:17" x14ac:dyDescent="0.25">
      <c r="A4021" t="s">
        <v>375</v>
      </c>
      <c r="B4021" t="s">
        <v>367</v>
      </c>
      <c r="C4021" t="s">
        <v>21</v>
      </c>
      <c r="D4021" t="s">
        <v>12</v>
      </c>
      <c r="E4021" t="s">
        <v>135</v>
      </c>
      <c r="F4021" t="s">
        <v>4</v>
      </c>
      <c r="G4021">
        <v>2.2000000000000001E-4</v>
      </c>
      <c r="H4021">
        <v>630399.73</v>
      </c>
      <c r="I4021">
        <v>3672375.09</v>
      </c>
      <c r="J4021">
        <v>-69.62</v>
      </c>
      <c r="K4021">
        <v>-69.62</v>
      </c>
      <c r="L4021">
        <v>0</v>
      </c>
      <c r="M4021" t="s">
        <v>376</v>
      </c>
      <c r="N4021" t="s">
        <v>28</v>
      </c>
      <c r="O4021">
        <v>24</v>
      </c>
      <c r="P4021">
        <v>32</v>
      </c>
      <c r="Q4021">
        <v>5963</v>
      </c>
    </row>
    <row r="4022" spans="1:17" x14ac:dyDescent="0.25">
      <c r="A4022" t="s">
        <v>375</v>
      </c>
      <c r="B4022" t="s">
        <v>367</v>
      </c>
      <c r="C4022" t="s">
        <v>21</v>
      </c>
      <c r="D4022" t="s">
        <v>12</v>
      </c>
      <c r="E4022" t="s">
        <v>136</v>
      </c>
      <c r="F4022" t="s">
        <v>4</v>
      </c>
      <c r="G4022">
        <v>2.1000000000000001E-4</v>
      </c>
      <c r="H4022">
        <v>630399.73</v>
      </c>
      <c r="I4022">
        <v>3672375.09</v>
      </c>
      <c r="J4022">
        <v>-69.62</v>
      </c>
      <c r="K4022">
        <v>-69.62</v>
      </c>
      <c r="L4022">
        <v>0</v>
      </c>
      <c r="M4022" t="s">
        <v>376</v>
      </c>
      <c r="N4022" t="s">
        <v>28</v>
      </c>
      <c r="O4022">
        <v>24</v>
      </c>
      <c r="P4022">
        <v>32</v>
      </c>
      <c r="Q4022">
        <v>5963</v>
      </c>
    </row>
    <row r="4023" spans="1:17" x14ac:dyDescent="0.25">
      <c r="A4023" t="s">
        <v>375</v>
      </c>
      <c r="B4023" t="s">
        <v>367</v>
      </c>
      <c r="C4023" t="s">
        <v>21</v>
      </c>
      <c r="D4023" t="s">
        <v>12</v>
      </c>
      <c r="E4023" t="s">
        <v>137</v>
      </c>
      <c r="F4023" t="s">
        <v>4</v>
      </c>
      <c r="G4023">
        <v>2.1000000000000001E-4</v>
      </c>
      <c r="H4023">
        <v>630714.82999999996</v>
      </c>
      <c r="I4023">
        <v>3672303.97</v>
      </c>
      <c r="J4023">
        <v>-68.959999999999994</v>
      </c>
      <c r="K4023">
        <v>-68.959999999999994</v>
      </c>
      <c r="L4023">
        <v>0</v>
      </c>
      <c r="M4023" t="s">
        <v>376</v>
      </c>
      <c r="N4023" t="s">
        <v>28</v>
      </c>
      <c r="O4023">
        <v>24</v>
      </c>
      <c r="P4023">
        <v>32</v>
      </c>
      <c r="Q4023">
        <v>5963</v>
      </c>
    </row>
    <row r="4024" spans="1:17" x14ac:dyDescent="0.25">
      <c r="A4024" t="s">
        <v>375</v>
      </c>
      <c r="B4024" t="s">
        <v>367</v>
      </c>
      <c r="C4024" t="s">
        <v>21</v>
      </c>
      <c r="D4024" t="s">
        <v>12</v>
      </c>
      <c r="E4024" t="s">
        <v>138</v>
      </c>
      <c r="F4024" t="s">
        <v>4</v>
      </c>
      <c r="G4024">
        <v>2.2000000000000001E-4</v>
      </c>
      <c r="H4024">
        <v>630375.49</v>
      </c>
      <c r="I4024">
        <v>3672375.09</v>
      </c>
      <c r="J4024">
        <v>-69.680000000000007</v>
      </c>
      <c r="K4024">
        <v>-69.680000000000007</v>
      </c>
      <c r="L4024">
        <v>0</v>
      </c>
      <c r="M4024" t="s">
        <v>376</v>
      </c>
      <c r="N4024" t="s">
        <v>28</v>
      </c>
      <c r="O4024">
        <v>24</v>
      </c>
      <c r="P4024">
        <v>32</v>
      </c>
      <c r="Q4024">
        <v>5963</v>
      </c>
    </row>
    <row r="4025" spans="1:17" x14ac:dyDescent="0.25">
      <c r="A4025" t="s">
        <v>375</v>
      </c>
      <c r="B4025" t="s">
        <v>367</v>
      </c>
      <c r="C4025" t="s">
        <v>21</v>
      </c>
      <c r="D4025" t="s">
        <v>12</v>
      </c>
      <c r="E4025" t="s">
        <v>139</v>
      </c>
      <c r="F4025" t="s">
        <v>4</v>
      </c>
      <c r="G4025">
        <v>2.5999999999999998E-4</v>
      </c>
      <c r="H4025">
        <v>630399.73</v>
      </c>
      <c r="I4025">
        <v>3672375.09</v>
      </c>
      <c r="J4025">
        <v>-69.62</v>
      </c>
      <c r="K4025">
        <v>-69.62</v>
      </c>
      <c r="L4025">
        <v>0</v>
      </c>
      <c r="M4025" t="s">
        <v>376</v>
      </c>
      <c r="N4025" t="s">
        <v>28</v>
      </c>
      <c r="O4025">
        <v>24</v>
      </c>
      <c r="P4025">
        <v>32</v>
      </c>
      <c r="Q4025">
        <v>5963</v>
      </c>
    </row>
    <row r="4026" spans="1:17" x14ac:dyDescent="0.25">
      <c r="A4026" t="s">
        <v>375</v>
      </c>
      <c r="B4026" t="s">
        <v>367</v>
      </c>
      <c r="C4026" t="s">
        <v>21</v>
      </c>
      <c r="D4026" t="s">
        <v>12</v>
      </c>
      <c r="E4026" t="s">
        <v>140</v>
      </c>
      <c r="F4026" t="s">
        <v>4</v>
      </c>
      <c r="G4026">
        <v>2.5000000000000001E-4</v>
      </c>
      <c r="H4026">
        <v>630399.73</v>
      </c>
      <c r="I4026">
        <v>3672375.09</v>
      </c>
      <c r="J4026">
        <v>-69.62</v>
      </c>
      <c r="K4026">
        <v>-69.62</v>
      </c>
      <c r="L4026">
        <v>0</v>
      </c>
      <c r="M4026" t="s">
        <v>376</v>
      </c>
      <c r="N4026" t="s">
        <v>28</v>
      </c>
      <c r="O4026">
        <v>24</v>
      </c>
      <c r="P4026">
        <v>32</v>
      </c>
      <c r="Q4026">
        <v>5963</v>
      </c>
    </row>
    <row r="4027" spans="1:17" x14ac:dyDescent="0.25">
      <c r="A4027" t="s">
        <v>375</v>
      </c>
      <c r="B4027" t="s">
        <v>368</v>
      </c>
      <c r="C4027" t="s">
        <v>16</v>
      </c>
      <c r="D4027" t="s">
        <v>18</v>
      </c>
      <c r="E4027" t="s">
        <v>3</v>
      </c>
      <c r="F4027" t="s">
        <v>4</v>
      </c>
      <c r="G4027">
        <v>7.6000000000000004E-4</v>
      </c>
      <c r="H4027">
        <v>630448.19999999995</v>
      </c>
      <c r="I4027">
        <v>3672375.09</v>
      </c>
      <c r="J4027">
        <v>-69.53</v>
      </c>
      <c r="K4027">
        <v>-69.53</v>
      </c>
      <c r="L4027">
        <v>0</v>
      </c>
      <c r="M4027" t="s">
        <v>376</v>
      </c>
      <c r="N4027" t="s">
        <v>28</v>
      </c>
      <c r="O4027">
        <v>10</v>
      </c>
      <c r="P4027">
        <v>17</v>
      </c>
      <c r="Q4027">
        <v>5963</v>
      </c>
    </row>
    <row r="4028" spans="1:17" x14ac:dyDescent="0.25">
      <c r="A4028" t="s">
        <v>375</v>
      </c>
      <c r="B4028" t="s">
        <v>368</v>
      </c>
      <c r="C4028" t="s">
        <v>16</v>
      </c>
      <c r="D4028" t="s">
        <v>18</v>
      </c>
      <c r="E4028" t="s">
        <v>255</v>
      </c>
      <c r="F4028" t="s">
        <v>4</v>
      </c>
      <c r="G4028">
        <v>7.6000000000000004E-4</v>
      </c>
      <c r="H4028">
        <v>630448.19999999995</v>
      </c>
      <c r="I4028">
        <v>3672375.09</v>
      </c>
      <c r="J4028">
        <v>-69.53</v>
      </c>
      <c r="K4028">
        <v>-69.53</v>
      </c>
      <c r="L4028">
        <v>0</v>
      </c>
      <c r="M4028" t="s">
        <v>376</v>
      </c>
      <c r="N4028" t="s">
        <v>28</v>
      </c>
      <c r="O4028">
        <v>10</v>
      </c>
      <c r="P4028">
        <v>17</v>
      </c>
      <c r="Q4028">
        <v>5963</v>
      </c>
    </row>
    <row r="4029" spans="1:17" x14ac:dyDescent="0.25">
      <c r="A4029" t="s">
        <v>375</v>
      </c>
      <c r="B4029" t="s">
        <v>368</v>
      </c>
      <c r="C4029" t="s">
        <v>16</v>
      </c>
      <c r="D4029" t="s">
        <v>18</v>
      </c>
      <c r="E4029" t="s">
        <v>7</v>
      </c>
      <c r="F4029" t="s">
        <v>4</v>
      </c>
      <c r="G4029">
        <v>7.6000000000000004E-4</v>
      </c>
      <c r="H4029">
        <v>630448.19999999995</v>
      </c>
      <c r="I4029">
        <v>3672375.09</v>
      </c>
      <c r="J4029">
        <v>-69.53</v>
      </c>
      <c r="K4029">
        <v>-69.53</v>
      </c>
      <c r="L4029">
        <v>0</v>
      </c>
      <c r="M4029" t="s">
        <v>376</v>
      </c>
      <c r="N4029" t="s">
        <v>28</v>
      </c>
      <c r="O4029">
        <v>10</v>
      </c>
      <c r="P4029">
        <v>17</v>
      </c>
      <c r="Q4029">
        <v>5963</v>
      </c>
    </row>
    <row r="4030" spans="1:17" x14ac:dyDescent="0.25">
      <c r="A4030" t="s">
        <v>375</v>
      </c>
      <c r="B4030" t="s">
        <v>368</v>
      </c>
      <c r="C4030" t="s">
        <v>16</v>
      </c>
      <c r="D4030" t="s">
        <v>18</v>
      </c>
      <c r="E4030" t="s">
        <v>252</v>
      </c>
      <c r="F4030" t="s">
        <v>4</v>
      </c>
      <c r="G4030">
        <v>3.2000000000000003E-4</v>
      </c>
      <c r="H4030">
        <v>630448.19999999995</v>
      </c>
      <c r="I4030">
        <v>3672375.09</v>
      </c>
      <c r="J4030">
        <v>-69.53</v>
      </c>
      <c r="K4030">
        <v>-69.53</v>
      </c>
      <c r="L4030">
        <v>0</v>
      </c>
      <c r="M4030" t="s">
        <v>376</v>
      </c>
      <c r="N4030" t="s">
        <v>28</v>
      </c>
      <c r="O4030">
        <v>10</v>
      </c>
      <c r="P4030">
        <v>17</v>
      </c>
      <c r="Q4030">
        <v>5963</v>
      </c>
    </row>
    <row r="4031" spans="1:17" x14ac:dyDescent="0.25">
      <c r="A4031" t="s">
        <v>375</v>
      </c>
      <c r="B4031" t="s">
        <v>368</v>
      </c>
      <c r="C4031" t="s">
        <v>16</v>
      </c>
      <c r="D4031" t="s">
        <v>18</v>
      </c>
      <c r="E4031" t="s">
        <v>253</v>
      </c>
      <c r="F4031" t="s">
        <v>4</v>
      </c>
      <c r="G4031">
        <v>2.2000000000000001E-4</v>
      </c>
      <c r="H4031">
        <v>630555.26</v>
      </c>
      <c r="I4031">
        <v>3672380.53</v>
      </c>
      <c r="J4031">
        <v>-69.34</v>
      </c>
      <c r="K4031">
        <v>-69.34</v>
      </c>
      <c r="L4031">
        <v>0</v>
      </c>
      <c r="M4031" t="s">
        <v>376</v>
      </c>
      <c r="N4031" t="s">
        <v>28</v>
      </c>
      <c r="O4031">
        <v>10</v>
      </c>
      <c r="P4031">
        <v>17</v>
      </c>
      <c r="Q4031">
        <v>5963</v>
      </c>
    </row>
    <row r="4032" spans="1:17" x14ac:dyDescent="0.25">
      <c r="A4032" t="s">
        <v>375</v>
      </c>
      <c r="B4032" t="s">
        <v>368</v>
      </c>
      <c r="C4032" t="s">
        <v>16</v>
      </c>
      <c r="D4032" t="s">
        <v>18</v>
      </c>
      <c r="E4032" t="s">
        <v>254</v>
      </c>
      <c r="F4032" t="s">
        <v>4</v>
      </c>
      <c r="G4032">
        <v>2.5999999999999998E-4</v>
      </c>
      <c r="H4032">
        <v>630448.19999999995</v>
      </c>
      <c r="I4032">
        <v>3672375.09</v>
      </c>
      <c r="J4032">
        <v>-69.53</v>
      </c>
      <c r="K4032">
        <v>-69.53</v>
      </c>
      <c r="L4032">
        <v>0</v>
      </c>
      <c r="M4032" t="s">
        <v>376</v>
      </c>
      <c r="N4032" t="s">
        <v>28</v>
      </c>
      <c r="O4032">
        <v>10</v>
      </c>
      <c r="P4032">
        <v>17</v>
      </c>
      <c r="Q4032">
        <v>5963</v>
      </c>
    </row>
    <row r="4033" spans="1:17" x14ac:dyDescent="0.25">
      <c r="A4033" t="s">
        <v>375</v>
      </c>
      <c r="B4033" t="s">
        <v>368</v>
      </c>
      <c r="C4033" t="s">
        <v>16</v>
      </c>
      <c r="D4033" t="s">
        <v>18</v>
      </c>
      <c r="E4033" t="s">
        <v>256</v>
      </c>
      <c r="F4033" t="s">
        <v>4</v>
      </c>
      <c r="G4033">
        <v>9.0000000000000006E-5</v>
      </c>
      <c r="H4033">
        <v>630714.82999999996</v>
      </c>
      <c r="I4033">
        <v>3672209.14</v>
      </c>
      <c r="J4033">
        <v>-68.89</v>
      </c>
      <c r="K4033">
        <v>-68.89</v>
      </c>
      <c r="L4033">
        <v>0</v>
      </c>
      <c r="M4033" t="s">
        <v>376</v>
      </c>
      <c r="N4033" t="s">
        <v>28</v>
      </c>
      <c r="O4033">
        <v>10</v>
      </c>
      <c r="P4033">
        <v>17</v>
      </c>
      <c r="Q4033">
        <v>5963</v>
      </c>
    </row>
    <row r="4034" spans="1:17" x14ac:dyDescent="0.25">
      <c r="A4034" t="s">
        <v>375</v>
      </c>
      <c r="B4034" t="s">
        <v>368</v>
      </c>
      <c r="C4034" t="s">
        <v>16</v>
      </c>
      <c r="D4034" t="s">
        <v>18</v>
      </c>
      <c r="E4034" t="s">
        <v>134</v>
      </c>
      <c r="F4034" t="s">
        <v>4</v>
      </c>
      <c r="G4034">
        <v>9.0000000000000006E-5</v>
      </c>
      <c r="H4034">
        <v>630714.82999999996</v>
      </c>
      <c r="I4034">
        <v>3672209.14</v>
      </c>
      <c r="J4034">
        <v>-68.89</v>
      </c>
      <c r="K4034">
        <v>-68.89</v>
      </c>
      <c r="L4034">
        <v>0</v>
      </c>
      <c r="M4034" t="s">
        <v>376</v>
      </c>
      <c r="N4034" t="s">
        <v>28</v>
      </c>
      <c r="O4034">
        <v>10</v>
      </c>
      <c r="P4034">
        <v>17</v>
      </c>
      <c r="Q4034">
        <v>5963</v>
      </c>
    </row>
    <row r="4035" spans="1:17" x14ac:dyDescent="0.25">
      <c r="A4035" t="s">
        <v>375</v>
      </c>
      <c r="B4035" t="s">
        <v>368</v>
      </c>
      <c r="C4035" t="s">
        <v>16</v>
      </c>
      <c r="D4035" t="s">
        <v>18</v>
      </c>
      <c r="E4035" t="s">
        <v>141</v>
      </c>
      <c r="F4035" t="s">
        <v>4</v>
      </c>
      <c r="G4035">
        <v>1.1E-4</v>
      </c>
      <c r="H4035">
        <v>630472.43999999994</v>
      </c>
      <c r="I4035">
        <v>3672375.09</v>
      </c>
      <c r="J4035">
        <v>-69.489999999999995</v>
      </c>
      <c r="K4035">
        <v>-69.489999999999995</v>
      </c>
      <c r="L4035">
        <v>0</v>
      </c>
      <c r="M4035" t="s">
        <v>376</v>
      </c>
      <c r="N4035" t="s">
        <v>28</v>
      </c>
      <c r="O4035">
        <v>10</v>
      </c>
      <c r="P4035">
        <v>17</v>
      </c>
      <c r="Q4035">
        <v>5963</v>
      </c>
    </row>
    <row r="4036" spans="1:17" x14ac:dyDescent="0.25">
      <c r="A4036" t="s">
        <v>375</v>
      </c>
      <c r="B4036" t="s">
        <v>368</v>
      </c>
      <c r="C4036" t="s">
        <v>16</v>
      </c>
      <c r="D4036" t="s">
        <v>18</v>
      </c>
      <c r="E4036" t="s">
        <v>142</v>
      </c>
      <c r="F4036" t="s">
        <v>4</v>
      </c>
      <c r="G4036">
        <v>1.1E-4</v>
      </c>
      <c r="H4036">
        <v>630448.19999999995</v>
      </c>
      <c r="I4036">
        <v>3672375.09</v>
      </c>
      <c r="J4036">
        <v>-69.53</v>
      </c>
      <c r="K4036">
        <v>-69.53</v>
      </c>
      <c r="L4036">
        <v>0</v>
      </c>
      <c r="M4036" t="s">
        <v>376</v>
      </c>
      <c r="N4036" t="s">
        <v>28</v>
      </c>
      <c r="O4036">
        <v>10</v>
      </c>
      <c r="P4036">
        <v>17</v>
      </c>
      <c r="Q4036">
        <v>5963</v>
      </c>
    </row>
    <row r="4037" spans="1:17" x14ac:dyDescent="0.25">
      <c r="A4037" t="s">
        <v>375</v>
      </c>
      <c r="B4037" t="s">
        <v>368</v>
      </c>
      <c r="C4037" t="s">
        <v>16</v>
      </c>
      <c r="D4037" t="s">
        <v>18</v>
      </c>
      <c r="E4037" t="s">
        <v>143</v>
      </c>
      <c r="F4037" t="s">
        <v>4</v>
      </c>
      <c r="G4037">
        <v>1.1E-4</v>
      </c>
      <c r="H4037">
        <v>630545.16</v>
      </c>
      <c r="I4037">
        <v>3672375.09</v>
      </c>
      <c r="J4037">
        <v>-69.349999999999994</v>
      </c>
      <c r="K4037">
        <v>-69.349999999999994</v>
      </c>
      <c r="L4037">
        <v>0</v>
      </c>
      <c r="M4037" t="s">
        <v>376</v>
      </c>
      <c r="N4037" t="s">
        <v>28</v>
      </c>
      <c r="O4037">
        <v>10</v>
      </c>
      <c r="P4037">
        <v>17</v>
      </c>
      <c r="Q4037">
        <v>5963</v>
      </c>
    </row>
    <row r="4038" spans="1:17" x14ac:dyDescent="0.25">
      <c r="A4038" t="s">
        <v>375</v>
      </c>
      <c r="B4038" t="s">
        <v>368</v>
      </c>
      <c r="C4038" t="s">
        <v>16</v>
      </c>
      <c r="D4038" t="s">
        <v>18</v>
      </c>
      <c r="E4038" t="s">
        <v>135</v>
      </c>
      <c r="F4038" t="s">
        <v>4</v>
      </c>
      <c r="G4038">
        <v>9.0000000000000006E-5</v>
      </c>
      <c r="H4038">
        <v>630555.26</v>
      </c>
      <c r="I4038">
        <v>3672380.53</v>
      </c>
      <c r="J4038">
        <v>-69.34</v>
      </c>
      <c r="K4038">
        <v>-69.34</v>
      </c>
      <c r="L4038">
        <v>0</v>
      </c>
      <c r="M4038" t="s">
        <v>376</v>
      </c>
      <c r="N4038" t="s">
        <v>28</v>
      </c>
      <c r="O4038">
        <v>10</v>
      </c>
      <c r="P4038">
        <v>17</v>
      </c>
      <c r="Q4038">
        <v>5963</v>
      </c>
    </row>
    <row r="4039" spans="1:17" x14ac:dyDescent="0.25">
      <c r="A4039" t="s">
        <v>375</v>
      </c>
      <c r="B4039" t="s">
        <v>368</v>
      </c>
      <c r="C4039" t="s">
        <v>16</v>
      </c>
      <c r="D4039" t="s">
        <v>18</v>
      </c>
      <c r="E4039" t="s">
        <v>136</v>
      </c>
      <c r="F4039" t="s">
        <v>4</v>
      </c>
      <c r="G4039">
        <v>6.9999999999999994E-5</v>
      </c>
      <c r="H4039">
        <v>630555.26</v>
      </c>
      <c r="I4039">
        <v>3672380.53</v>
      </c>
      <c r="J4039">
        <v>-69.34</v>
      </c>
      <c r="K4039">
        <v>-69.34</v>
      </c>
      <c r="L4039">
        <v>0</v>
      </c>
      <c r="M4039" t="s">
        <v>376</v>
      </c>
      <c r="N4039" t="s">
        <v>28</v>
      </c>
      <c r="O4039">
        <v>10</v>
      </c>
      <c r="P4039">
        <v>17</v>
      </c>
      <c r="Q4039">
        <v>5963</v>
      </c>
    </row>
    <row r="4040" spans="1:17" x14ac:dyDescent="0.25">
      <c r="A4040" t="s">
        <v>375</v>
      </c>
      <c r="B4040" t="s">
        <v>368</v>
      </c>
      <c r="C4040" t="s">
        <v>16</v>
      </c>
      <c r="D4040" t="s">
        <v>18</v>
      </c>
      <c r="E4040" t="s">
        <v>137</v>
      </c>
      <c r="F4040" t="s">
        <v>4</v>
      </c>
      <c r="G4040">
        <v>6.0000000000000002E-5</v>
      </c>
      <c r="H4040">
        <v>630423.97</v>
      </c>
      <c r="I4040">
        <v>3672375.09</v>
      </c>
      <c r="J4040">
        <v>-69.58</v>
      </c>
      <c r="K4040">
        <v>-69.58</v>
      </c>
      <c r="L4040">
        <v>0</v>
      </c>
      <c r="M4040" t="s">
        <v>376</v>
      </c>
      <c r="N4040" t="s">
        <v>28</v>
      </c>
      <c r="O4040">
        <v>10</v>
      </c>
      <c r="P4040">
        <v>17</v>
      </c>
      <c r="Q4040">
        <v>5963</v>
      </c>
    </row>
    <row r="4041" spans="1:17" x14ac:dyDescent="0.25">
      <c r="A4041" t="s">
        <v>375</v>
      </c>
      <c r="B4041" t="s">
        <v>368</v>
      </c>
      <c r="C4041" t="s">
        <v>16</v>
      </c>
      <c r="D4041" t="s">
        <v>18</v>
      </c>
      <c r="E4041" t="s">
        <v>138</v>
      </c>
      <c r="F4041" t="s">
        <v>4</v>
      </c>
      <c r="G4041">
        <v>9.0000000000000006E-5</v>
      </c>
      <c r="H4041">
        <v>630472.43999999994</v>
      </c>
      <c r="I4041">
        <v>3672375.09</v>
      </c>
      <c r="J4041">
        <v>-69.489999999999995</v>
      </c>
      <c r="K4041">
        <v>-69.489999999999995</v>
      </c>
      <c r="L4041">
        <v>0</v>
      </c>
      <c r="M4041" t="s">
        <v>376</v>
      </c>
      <c r="N4041" t="s">
        <v>28</v>
      </c>
      <c r="O4041">
        <v>10</v>
      </c>
      <c r="P4041">
        <v>17</v>
      </c>
      <c r="Q4041">
        <v>5963</v>
      </c>
    </row>
    <row r="4042" spans="1:17" x14ac:dyDescent="0.25">
      <c r="A4042" t="s">
        <v>375</v>
      </c>
      <c r="B4042" t="s">
        <v>368</v>
      </c>
      <c r="C4042" t="s">
        <v>16</v>
      </c>
      <c r="D4042" t="s">
        <v>18</v>
      </c>
      <c r="E4042" t="s">
        <v>139</v>
      </c>
      <c r="F4042" t="s">
        <v>4</v>
      </c>
      <c r="G4042">
        <v>9.0000000000000006E-5</v>
      </c>
      <c r="H4042">
        <v>630448.19999999995</v>
      </c>
      <c r="I4042">
        <v>3672375.09</v>
      </c>
      <c r="J4042">
        <v>-69.53</v>
      </c>
      <c r="K4042">
        <v>-69.53</v>
      </c>
      <c r="L4042">
        <v>0</v>
      </c>
      <c r="M4042" t="s">
        <v>376</v>
      </c>
      <c r="N4042" t="s">
        <v>28</v>
      </c>
      <c r="O4042">
        <v>10</v>
      </c>
      <c r="P4042">
        <v>17</v>
      </c>
      <c r="Q4042">
        <v>5963</v>
      </c>
    </row>
    <row r="4043" spans="1:17" x14ac:dyDescent="0.25">
      <c r="A4043" t="s">
        <v>375</v>
      </c>
      <c r="B4043" t="s">
        <v>368</v>
      </c>
      <c r="C4043" t="s">
        <v>16</v>
      </c>
      <c r="D4043" t="s">
        <v>18</v>
      </c>
      <c r="E4043" t="s">
        <v>140</v>
      </c>
      <c r="F4043" t="s">
        <v>4</v>
      </c>
      <c r="G4043">
        <v>9.0000000000000006E-5</v>
      </c>
      <c r="H4043">
        <v>630448.19999999995</v>
      </c>
      <c r="I4043">
        <v>3672375.09</v>
      </c>
      <c r="J4043">
        <v>-69.53</v>
      </c>
      <c r="K4043">
        <v>-69.53</v>
      </c>
      <c r="L4043">
        <v>0</v>
      </c>
      <c r="M4043" t="s">
        <v>376</v>
      </c>
      <c r="N4043" t="s">
        <v>28</v>
      </c>
      <c r="O4043">
        <v>10</v>
      </c>
      <c r="P4043">
        <v>17</v>
      </c>
      <c r="Q4043">
        <v>5963</v>
      </c>
    </row>
    <row r="4044" spans="1:17" x14ac:dyDescent="0.25">
      <c r="A4044" t="s">
        <v>375</v>
      </c>
      <c r="B4044" t="s">
        <v>368</v>
      </c>
      <c r="C4044" t="s">
        <v>16</v>
      </c>
      <c r="D4044" t="s">
        <v>24</v>
      </c>
      <c r="E4044" t="s">
        <v>3</v>
      </c>
      <c r="F4044" t="s">
        <v>4</v>
      </c>
      <c r="G4044">
        <v>7.3999999999999999E-4</v>
      </c>
      <c r="H4044">
        <v>630448.19999999995</v>
      </c>
      <c r="I4044">
        <v>3672375.09</v>
      </c>
      <c r="J4044">
        <v>-69.53</v>
      </c>
      <c r="K4044">
        <v>-69.53</v>
      </c>
      <c r="L4044">
        <v>0</v>
      </c>
      <c r="M4044" t="s">
        <v>376</v>
      </c>
      <c r="N4044" t="s">
        <v>28</v>
      </c>
      <c r="O4044">
        <v>10</v>
      </c>
      <c r="P4044">
        <v>17</v>
      </c>
      <c r="Q4044">
        <v>5963</v>
      </c>
    </row>
    <row r="4045" spans="1:17" x14ac:dyDescent="0.25">
      <c r="A4045" t="s">
        <v>375</v>
      </c>
      <c r="B4045" t="s">
        <v>368</v>
      </c>
      <c r="C4045" t="s">
        <v>16</v>
      </c>
      <c r="D4045" t="s">
        <v>24</v>
      </c>
      <c r="E4045" t="s">
        <v>255</v>
      </c>
      <c r="F4045" t="s">
        <v>4</v>
      </c>
      <c r="G4045">
        <v>7.3999999999999999E-4</v>
      </c>
      <c r="H4045">
        <v>630448.19999999995</v>
      </c>
      <c r="I4045">
        <v>3672375.09</v>
      </c>
      <c r="J4045">
        <v>-69.53</v>
      </c>
      <c r="K4045">
        <v>-69.53</v>
      </c>
      <c r="L4045">
        <v>0</v>
      </c>
      <c r="M4045" t="s">
        <v>376</v>
      </c>
      <c r="N4045" t="s">
        <v>28</v>
      </c>
      <c r="O4045">
        <v>10</v>
      </c>
      <c r="P4045">
        <v>17</v>
      </c>
      <c r="Q4045">
        <v>5963</v>
      </c>
    </row>
    <row r="4046" spans="1:17" x14ac:dyDescent="0.25">
      <c r="A4046" t="s">
        <v>375</v>
      </c>
      <c r="B4046" t="s">
        <v>368</v>
      </c>
      <c r="C4046" t="s">
        <v>16</v>
      </c>
      <c r="D4046" t="s">
        <v>24</v>
      </c>
      <c r="E4046" t="s">
        <v>7</v>
      </c>
      <c r="F4046" t="s">
        <v>4</v>
      </c>
      <c r="G4046">
        <v>7.3999999999999999E-4</v>
      </c>
      <c r="H4046">
        <v>630448.19999999995</v>
      </c>
      <c r="I4046">
        <v>3672375.09</v>
      </c>
      <c r="J4046">
        <v>-69.53</v>
      </c>
      <c r="K4046">
        <v>-69.53</v>
      </c>
      <c r="L4046">
        <v>0</v>
      </c>
      <c r="M4046" t="s">
        <v>376</v>
      </c>
      <c r="N4046" t="s">
        <v>28</v>
      </c>
      <c r="O4046">
        <v>10</v>
      </c>
      <c r="P4046">
        <v>17</v>
      </c>
      <c r="Q4046">
        <v>5963</v>
      </c>
    </row>
    <row r="4047" spans="1:17" x14ac:dyDescent="0.25">
      <c r="A4047" t="s">
        <v>375</v>
      </c>
      <c r="B4047" t="s">
        <v>368</v>
      </c>
      <c r="C4047" t="s">
        <v>16</v>
      </c>
      <c r="D4047" t="s">
        <v>24</v>
      </c>
      <c r="E4047" t="s">
        <v>252</v>
      </c>
      <c r="F4047" t="s">
        <v>4</v>
      </c>
      <c r="G4047">
        <v>2.9999999999999997E-4</v>
      </c>
      <c r="H4047">
        <v>630448.19999999995</v>
      </c>
      <c r="I4047">
        <v>3672375.09</v>
      </c>
      <c r="J4047">
        <v>-69.53</v>
      </c>
      <c r="K4047">
        <v>-69.53</v>
      </c>
      <c r="L4047">
        <v>0</v>
      </c>
      <c r="M4047" t="s">
        <v>376</v>
      </c>
      <c r="N4047" t="s">
        <v>28</v>
      </c>
      <c r="O4047">
        <v>10</v>
      </c>
      <c r="P4047">
        <v>17</v>
      </c>
      <c r="Q4047">
        <v>5963</v>
      </c>
    </row>
    <row r="4048" spans="1:17" x14ac:dyDescent="0.25">
      <c r="A4048" t="s">
        <v>375</v>
      </c>
      <c r="B4048" t="s">
        <v>368</v>
      </c>
      <c r="C4048" t="s">
        <v>16</v>
      </c>
      <c r="D4048" t="s">
        <v>24</v>
      </c>
      <c r="E4048" t="s">
        <v>253</v>
      </c>
      <c r="F4048" t="s">
        <v>4</v>
      </c>
      <c r="G4048">
        <v>1.9000000000000001E-4</v>
      </c>
      <c r="H4048">
        <v>630423.97</v>
      </c>
      <c r="I4048">
        <v>3672375.09</v>
      </c>
      <c r="J4048">
        <v>-69.58</v>
      </c>
      <c r="K4048">
        <v>-69.58</v>
      </c>
      <c r="L4048">
        <v>0</v>
      </c>
      <c r="M4048" t="s">
        <v>376</v>
      </c>
      <c r="N4048" t="s">
        <v>28</v>
      </c>
      <c r="O4048">
        <v>10</v>
      </c>
      <c r="P4048">
        <v>17</v>
      </c>
      <c r="Q4048">
        <v>5963</v>
      </c>
    </row>
    <row r="4049" spans="1:17" x14ac:dyDescent="0.25">
      <c r="A4049" t="s">
        <v>375</v>
      </c>
      <c r="B4049" t="s">
        <v>368</v>
      </c>
      <c r="C4049" t="s">
        <v>16</v>
      </c>
      <c r="D4049" t="s">
        <v>24</v>
      </c>
      <c r="E4049" t="s">
        <v>254</v>
      </c>
      <c r="F4049" t="s">
        <v>4</v>
      </c>
      <c r="G4049">
        <v>2.5999999999999998E-4</v>
      </c>
      <c r="H4049">
        <v>630448.19999999995</v>
      </c>
      <c r="I4049">
        <v>3672375.09</v>
      </c>
      <c r="J4049">
        <v>-69.53</v>
      </c>
      <c r="K4049">
        <v>-69.53</v>
      </c>
      <c r="L4049">
        <v>0</v>
      </c>
      <c r="M4049" t="s">
        <v>376</v>
      </c>
      <c r="N4049" t="s">
        <v>28</v>
      </c>
      <c r="O4049">
        <v>10</v>
      </c>
      <c r="P4049">
        <v>17</v>
      </c>
      <c r="Q4049">
        <v>5963</v>
      </c>
    </row>
    <row r="4050" spans="1:17" x14ac:dyDescent="0.25">
      <c r="A4050" t="s">
        <v>375</v>
      </c>
      <c r="B4050" t="s">
        <v>368</v>
      </c>
      <c r="C4050" t="s">
        <v>16</v>
      </c>
      <c r="D4050" t="s">
        <v>24</v>
      </c>
      <c r="E4050" t="s">
        <v>256</v>
      </c>
      <c r="F4050" t="s">
        <v>4</v>
      </c>
      <c r="G4050">
        <v>9.0000000000000006E-5</v>
      </c>
      <c r="H4050">
        <v>630714.82999999996</v>
      </c>
      <c r="I4050">
        <v>3672209.14</v>
      </c>
      <c r="J4050">
        <v>-68.89</v>
      </c>
      <c r="K4050">
        <v>-68.89</v>
      </c>
      <c r="L4050">
        <v>0</v>
      </c>
      <c r="M4050" t="s">
        <v>376</v>
      </c>
      <c r="N4050" t="s">
        <v>28</v>
      </c>
      <c r="O4050">
        <v>10</v>
      </c>
      <c r="P4050">
        <v>17</v>
      </c>
      <c r="Q4050">
        <v>5963</v>
      </c>
    </row>
    <row r="4051" spans="1:17" x14ac:dyDescent="0.25">
      <c r="A4051" t="s">
        <v>375</v>
      </c>
      <c r="B4051" t="s">
        <v>368</v>
      </c>
      <c r="C4051" t="s">
        <v>16</v>
      </c>
      <c r="D4051" t="s">
        <v>24</v>
      </c>
      <c r="E4051" t="s">
        <v>134</v>
      </c>
      <c r="F4051" t="s">
        <v>4</v>
      </c>
      <c r="G4051">
        <v>9.0000000000000006E-5</v>
      </c>
      <c r="H4051">
        <v>630714.82999999996</v>
      </c>
      <c r="I4051">
        <v>3672209.14</v>
      </c>
      <c r="J4051">
        <v>-68.89</v>
      </c>
      <c r="K4051">
        <v>-68.89</v>
      </c>
      <c r="L4051">
        <v>0</v>
      </c>
      <c r="M4051" t="s">
        <v>376</v>
      </c>
      <c r="N4051" t="s">
        <v>28</v>
      </c>
      <c r="O4051">
        <v>10</v>
      </c>
      <c r="P4051">
        <v>17</v>
      </c>
      <c r="Q4051">
        <v>5963</v>
      </c>
    </row>
    <row r="4052" spans="1:17" x14ac:dyDescent="0.25">
      <c r="A4052" t="s">
        <v>375</v>
      </c>
      <c r="B4052" t="s">
        <v>368</v>
      </c>
      <c r="C4052" t="s">
        <v>16</v>
      </c>
      <c r="D4052" t="s">
        <v>24</v>
      </c>
      <c r="E4052" t="s">
        <v>141</v>
      </c>
      <c r="F4052" t="s">
        <v>4</v>
      </c>
      <c r="G4052">
        <v>1E-4</v>
      </c>
      <c r="H4052">
        <v>630448.19999999995</v>
      </c>
      <c r="I4052">
        <v>3672375.09</v>
      </c>
      <c r="J4052">
        <v>-69.53</v>
      </c>
      <c r="K4052">
        <v>-69.53</v>
      </c>
      <c r="L4052">
        <v>0</v>
      </c>
      <c r="M4052" t="s">
        <v>376</v>
      </c>
      <c r="N4052" t="s">
        <v>28</v>
      </c>
      <c r="O4052">
        <v>10</v>
      </c>
      <c r="P4052">
        <v>17</v>
      </c>
      <c r="Q4052">
        <v>5963</v>
      </c>
    </row>
    <row r="4053" spans="1:17" x14ac:dyDescent="0.25">
      <c r="A4053" t="s">
        <v>375</v>
      </c>
      <c r="B4053" t="s">
        <v>368</v>
      </c>
      <c r="C4053" t="s">
        <v>16</v>
      </c>
      <c r="D4053" t="s">
        <v>24</v>
      </c>
      <c r="E4053" t="s">
        <v>142</v>
      </c>
      <c r="F4053" t="s">
        <v>4</v>
      </c>
      <c r="G4053">
        <v>1E-4</v>
      </c>
      <c r="H4053">
        <v>630448.19999999995</v>
      </c>
      <c r="I4053">
        <v>3672375.09</v>
      </c>
      <c r="J4053">
        <v>-69.53</v>
      </c>
      <c r="K4053">
        <v>-69.53</v>
      </c>
      <c r="L4053">
        <v>0</v>
      </c>
      <c r="M4053" t="s">
        <v>376</v>
      </c>
      <c r="N4053" t="s">
        <v>28</v>
      </c>
      <c r="O4053">
        <v>10</v>
      </c>
      <c r="P4053">
        <v>17</v>
      </c>
      <c r="Q4053">
        <v>5963</v>
      </c>
    </row>
    <row r="4054" spans="1:17" x14ac:dyDescent="0.25">
      <c r="A4054" t="s">
        <v>375</v>
      </c>
      <c r="B4054" t="s">
        <v>368</v>
      </c>
      <c r="C4054" t="s">
        <v>16</v>
      </c>
      <c r="D4054" t="s">
        <v>24</v>
      </c>
      <c r="E4054" t="s">
        <v>143</v>
      </c>
      <c r="F4054" t="s">
        <v>4</v>
      </c>
      <c r="G4054">
        <v>1E-4</v>
      </c>
      <c r="H4054">
        <v>630448.19999999995</v>
      </c>
      <c r="I4054">
        <v>3672375.09</v>
      </c>
      <c r="J4054">
        <v>-69.53</v>
      </c>
      <c r="K4054">
        <v>-69.53</v>
      </c>
      <c r="L4054">
        <v>0</v>
      </c>
      <c r="M4054" t="s">
        <v>376</v>
      </c>
      <c r="N4054" t="s">
        <v>28</v>
      </c>
      <c r="O4054">
        <v>10</v>
      </c>
      <c r="P4054">
        <v>17</v>
      </c>
      <c r="Q4054">
        <v>5963</v>
      </c>
    </row>
    <row r="4055" spans="1:17" x14ac:dyDescent="0.25">
      <c r="A4055" t="s">
        <v>375</v>
      </c>
      <c r="B4055" t="s">
        <v>368</v>
      </c>
      <c r="C4055" t="s">
        <v>16</v>
      </c>
      <c r="D4055" t="s">
        <v>24</v>
      </c>
      <c r="E4055" t="s">
        <v>135</v>
      </c>
      <c r="F4055" t="s">
        <v>4</v>
      </c>
      <c r="G4055">
        <v>6.9999999999999994E-5</v>
      </c>
      <c r="H4055">
        <v>630423.97</v>
      </c>
      <c r="I4055">
        <v>3672375.09</v>
      </c>
      <c r="J4055">
        <v>-69.58</v>
      </c>
      <c r="K4055">
        <v>-69.58</v>
      </c>
      <c r="L4055">
        <v>0</v>
      </c>
      <c r="M4055" t="s">
        <v>376</v>
      </c>
      <c r="N4055" t="s">
        <v>28</v>
      </c>
      <c r="O4055">
        <v>10</v>
      </c>
      <c r="P4055">
        <v>17</v>
      </c>
      <c r="Q4055">
        <v>5963</v>
      </c>
    </row>
    <row r="4056" spans="1:17" x14ac:dyDescent="0.25">
      <c r="A4056" t="s">
        <v>375</v>
      </c>
      <c r="B4056" t="s">
        <v>368</v>
      </c>
      <c r="C4056" t="s">
        <v>16</v>
      </c>
      <c r="D4056" t="s">
        <v>24</v>
      </c>
      <c r="E4056" t="s">
        <v>136</v>
      </c>
      <c r="F4056" t="s">
        <v>4</v>
      </c>
      <c r="G4056">
        <v>6.0000000000000002E-5</v>
      </c>
      <c r="H4056">
        <v>630423.97</v>
      </c>
      <c r="I4056">
        <v>3672375.09</v>
      </c>
      <c r="J4056">
        <v>-69.58</v>
      </c>
      <c r="K4056">
        <v>-69.58</v>
      </c>
      <c r="L4056">
        <v>0</v>
      </c>
      <c r="M4056" t="s">
        <v>376</v>
      </c>
      <c r="N4056" t="s">
        <v>28</v>
      </c>
      <c r="O4056">
        <v>10</v>
      </c>
      <c r="P4056">
        <v>17</v>
      </c>
      <c r="Q4056">
        <v>5963</v>
      </c>
    </row>
    <row r="4057" spans="1:17" x14ac:dyDescent="0.25">
      <c r="A4057" t="s">
        <v>375</v>
      </c>
      <c r="B4057" t="s">
        <v>368</v>
      </c>
      <c r="C4057" t="s">
        <v>16</v>
      </c>
      <c r="D4057" t="s">
        <v>24</v>
      </c>
      <c r="E4057" t="s">
        <v>137</v>
      </c>
      <c r="F4057" t="s">
        <v>4</v>
      </c>
      <c r="G4057">
        <v>6.0000000000000002E-5</v>
      </c>
      <c r="H4057">
        <v>630423.97</v>
      </c>
      <c r="I4057">
        <v>3672375.09</v>
      </c>
      <c r="J4057">
        <v>-69.58</v>
      </c>
      <c r="K4057">
        <v>-69.58</v>
      </c>
      <c r="L4057">
        <v>0</v>
      </c>
      <c r="M4057" t="s">
        <v>376</v>
      </c>
      <c r="N4057" t="s">
        <v>28</v>
      </c>
      <c r="O4057">
        <v>10</v>
      </c>
      <c r="P4057">
        <v>17</v>
      </c>
      <c r="Q4057">
        <v>5963</v>
      </c>
    </row>
    <row r="4058" spans="1:17" x14ac:dyDescent="0.25">
      <c r="A4058" t="s">
        <v>375</v>
      </c>
      <c r="B4058" t="s">
        <v>368</v>
      </c>
      <c r="C4058" t="s">
        <v>16</v>
      </c>
      <c r="D4058" t="s">
        <v>24</v>
      </c>
      <c r="E4058" t="s">
        <v>138</v>
      </c>
      <c r="F4058" t="s">
        <v>4</v>
      </c>
      <c r="G4058">
        <v>9.0000000000000006E-5</v>
      </c>
      <c r="H4058">
        <v>630448.19999999995</v>
      </c>
      <c r="I4058">
        <v>3672375.09</v>
      </c>
      <c r="J4058">
        <v>-69.53</v>
      </c>
      <c r="K4058">
        <v>-69.53</v>
      </c>
      <c r="L4058">
        <v>0</v>
      </c>
      <c r="M4058" t="s">
        <v>376</v>
      </c>
      <c r="N4058" t="s">
        <v>28</v>
      </c>
      <c r="O4058">
        <v>10</v>
      </c>
      <c r="P4058">
        <v>17</v>
      </c>
      <c r="Q4058">
        <v>5963</v>
      </c>
    </row>
    <row r="4059" spans="1:17" x14ac:dyDescent="0.25">
      <c r="A4059" t="s">
        <v>375</v>
      </c>
      <c r="B4059" t="s">
        <v>368</v>
      </c>
      <c r="C4059" t="s">
        <v>16</v>
      </c>
      <c r="D4059" t="s">
        <v>24</v>
      </c>
      <c r="E4059" t="s">
        <v>139</v>
      </c>
      <c r="F4059" t="s">
        <v>4</v>
      </c>
      <c r="G4059">
        <v>9.0000000000000006E-5</v>
      </c>
      <c r="H4059">
        <v>630448.19999999995</v>
      </c>
      <c r="I4059">
        <v>3672375.09</v>
      </c>
      <c r="J4059">
        <v>-69.53</v>
      </c>
      <c r="K4059">
        <v>-69.53</v>
      </c>
      <c r="L4059">
        <v>0</v>
      </c>
      <c r="M4059" t="s">
        <v>376</v>
      </c>
      <c r="N4059" t="s">
        <v>28</v>
      </c>
      <c r="O4059">
        <v>10</v>
      </c>
      <c r="P4059">
        <v>17</v>
      </c>
      <c r="Q4059">
        <v>5963</v>
      </c>
    </row>
    <row r="4060" spans="1:17" x14ac:dyDescent="0.25">
      <c r="A4060" t="s">
        <v>375</v>
      </c>
      <c r="B4060" t="s">
        <v>368</v>
      </c>
      <c r="C4060" t="s">
        <v>16</v>
      </c>
      <c r="D4060" t="s">
        <v>24</v>
      </c>
      <c r="E4060" t="s">
        <v>140</v>
      </c>
      <c r="F4060" t="s">
        <v>4</v>
      </c>
      <c r="G4060">
        <v>8.0000000000000007E-5</v>
      </c>
      <c r="H4060">
        <v>630448.19999999995</v>
      </c>
      <c r="I4060">
        <v>3672375.09</v>
      </c>
      <c r="J4060">
        <v>-69.53</v>
      </c>
      <c r="K4060">
        <v>-69.53</v>
      </c>
      <c r="L4060">
        <v>0</v>
      </c>
      <c r="M4060" t="s">
        <v>376</v>
      </c>
      <c r="N4060" t="s">
        <v>28</v>
      </c>
      <c r="O4060">
        <v>10</v>
      </c>
      <c r="P4060">
        <v>17</v>
      </c>
      <c r="Q4060">
        <v>5963</v>
      </c>
    </row>
    <row r="4061" spans="1:17" x14ac:dyDescent="0.25">
      <c r="A4061" t="s">
        <v>375</v>
      </c>
      <c r="B4061" t="s">
        <v>369</v>
      </c>
      <c r="C4061" t="s">
        <v>16</v>
      </c>
      <c r="D4061" t="s">
        <v>17</v>
      </c>
      <c r="E4061" t="s">
        <v>3</v>
      </c>
      <c r="F4061" t="s">
        <v>4</v>
      </c>
      <c r="G4061">
        <v>2.2000000000000001E-4</v>
      </c>
      <c r="H4061">
        <v>630423.97</v>
      </c>
      <c r="I4061">
        <v>3672375.09</v>
      </c>
      <c r="J4061">
        <v>-69.58</v>
      </c>
      <c r="K4061">
        <v>-69.58</v>
      </c>
      <c r="L4061">
        <v>0</v>
      </c>
      <c r="M4061">
        <v>21071206</v>
      </c>
      <c r="N4061" t="s">
        <v>28</v>
      </c>
      <c r="O4061">
        <v>10</v>
      </c>
      <c r="P4061">
        <v>17</v>
      </c>
      <c r="Q4061">
        <v>5963</v>
      </c>
    </row>
    <row r="4062" spans="1:17" x14ac:dyDescent="0.25">
      <c r="A4062" t="s">
        <v>375</v>
      </c>
      <c r="B4062" t="s">
        <v>369</v>
      </c>
      <c r="C4062" t="s">
        <v>16</v>
      </c>
      <c r="D4062" t="s">
        <v>17</v>
      </c>
      <c r="E4062" t="s">
        <v>3</v>
      </c>
      <c r="F4062" t="s">
        <v>6</v>
      </c>
      <c r="G4062">
        <v>2.1000000000000001E-4</v>
      </c>
      <c r="H4062">
        <v>630423.97</v>
      </c>
      <c r="I4062">
        <v>3672375.09</v>
      </c>
      <c r="J4062">
        <v>-69.58</v>
      </c>
      <c r="K4062">
        <v>-69.58</v>
      </c>
      <c r="L4062">
        <v>0</v>
      </c>
      <c r="M4062">
        <v>21080821</v>
      </c>
      <c r="N4062" t="s">
        <v>28</v>
      </c>
      <c r="O4062">
        <v>10</v>
      </c>
      <c r="P4062">
        <v>17</v>
      </c>
      <c r="Q4062">
        <v>5963</v>
      </c>
    </row>
    <row r="4063" spans="1:17" x14ac:dyDescent="0.25">
      <c r="A4063" t="s">
        <v>375</v>
      </c>
      <c r="B4063" t="s">
        <v>369</v>
      </c>
      <c r="C4063" t="s">
        <v>16</v>
      </c>
      <c r="D4063" t="s">
        <v>17</v>
      </c>
      <c r="E4063" t="s">
        <v>255</v>
      </c>
      <c r="F4063" t="s">
        <v>4</v>
      </c>
      <c r="G4063">
        <v>2.2000000000000001E-4</v>
      </c>
      <c r="H4063">
        <v>630423.97</v>
      </c>
      <c r="I4063">
        <v>3672375.09</v>
      </c>
      <c r="J4063">
        <v>-69.58</v>
      </c>
      <c r="K4063">
        <v>-69.58</v>
      </c>
      <c r="L4063">
        <v>0</v>
      </c>
      <c r="M4063">
        <v>21071206</v>
      </c>
      <c r="N4063" t="s">
        <v>28</v>
      </c>
      <c r="O4063">
        <v>10</v>
      </c>
      <c r="P4063">
        <v>17</v>
      </c>
      <c r="Q4063">
        <v>5963</v>
      </c>
    </row>
    <row r="4064" spans="1:17" x14ac:dyDescent="0.25">
      <c r="A4064" t="s">
        <v>375</v>
      </c>
      <c r="B4064" t="s">
        <v>369</v>
      </c>
      <c r="C4064" t="s">
        <v>16</v>
      </c>
      <c r="D4064" t="s">
        <v>17</v>
      </c>
      <c r="E4064" t="s">
        <v>255</v>
      </c>
      <c r="F4064" t="s">
        <v>6</v>
      </c>
      <c r="G4064">
        <v>2.1000000000000001E-4</v>
      </c>
      <c r="H4064">
        <v>630423.97</v>
      </c>
      <c r="I4064">
        <v>3672375.09</v>
      </c>
      <c r="J4064">
        <v>-69.58</v>
      </c>
      <c r="K4064">
        <v>-69.58</v>
      </c>
      <c r="L4064">
        <v>0</v>
      </c>
      <c r="M4064">
        <v>21080821</v>
      </c>
      <c r="N4064" t="s">
        <v>28</v>
      </c>
      <c r="O4064">
        <v>10</v>
      </c>
      <c r="P4064">
        <v>17</v>
      </c>
      <c r="Q4064">
        <v>5963</v>
      </c>
    </row>
    <row r="4065" spans="1:17" x14ac:dyDescent="0.25">
      <c r="A4065" t="s">
        <v>375</v>
      </c>
      <c r="B4065" t="s">
        <v>369</v>
      </c>
      <c r="C4065" t="s">
        <v>16</v>
      </c>
      <c r="D4065" t="s">
        <v>17</v>
      </c>
      <c r="E4065" t="s">
        <v>7</v>
      </c>
      <c r="F4065" t="s">
        <v>4</v>
      </c>
      <c r="G4065">
        <v>2.2000000000000001E-4</v>
      </c>
      <c r="H4065">
        <v>630423.97</v>
      </c>
      <c r="I4065">
        <v>3672375.09</v>
      </c>
      <c r="J4065">
        <v>-69.58</v>
      </c>
      <c r="K4065">
        <v>-69.58</v>
      </c>
      <c r="L4065">
        <v>0</v>
      </c>
      <c r="M4065">
        <v>21071206</v>
      </c>
      <c r="N4065" t="s">
        <v>28</v>
      </c>
      <c r="O4065">
        <v>10</v>
      </c>
      <c r="P4065">
        <v>17</v>
      </c>
      <c r="Q4065">
        <v>5963</v>
      </c>
    </row>
    <row r="4066" spans="1:17" x14ac:dyDescent="0.25">
      <c r="A4066" t="s">
        <v>375</v>
      </c>
      <c r="B4066" t="s">
        <v>369</v>
      </c>
      <c r="C4066" t="s">
        <v>16</v>
      </c>
      <c r="D4066" t="s">
        <v>17</v>
      </c>
      <c r="E4066" t="s">
        <v>7</v>
      </c>
      <c r="F4066" t="s">
        <v>6</v>
      </c>
      <c r="G4066">
        <v>2.1000000000000001E-4</v>
      </c>
      <c r="H4066">
        <v>630423.97</v>
      </c>
      <c r="I4066">
        <v>3672375.09</v>
      </c>
      <c r="J4066">
        <v>-69.58</v>
      </c>
      <c r="K4066">
        <v>-69.58</v>
      </c>
      <c r="L4066">
        <v>0</v>
      </c>
      <c r="M4066">
        <v>21080821</v>
      </c>
      <c r="N4066" t="s">
        <v>28</v>
      </c>
      <c r="O4066">
        <v>10</v>
      </c>
      <c r="P4066">
        <v>17</v>
      </c>
      <c r="Q4066">
        <v>5963</v>
      </c>
    </row>
    <row r="4067" spans="1:17" x14ac:dyDescent="0.25">
      <c r="A4067" t="s">
        <v>375</v>
      </c>
      <c r="B4067" t="s">
        <v>369</v>
      </c>
      <c r="C4067" t="s">
        <v>16</v>
      </c>
      <c r="D4067" t="s">
        <v>17</v>
      </c>
      <c r="E4067" t="s">
        <v>252</v>
      </c>
      <c r="F4067" t="s">
        <v>4</v>
      </c>
      <c r="G4067">
        <v>9.0000000000000006E-5</v>
      </c>
      <c r="H4067">
        <v>630438.49</v>
      </c>
      <c r="I4067">
        <v>3672380.53</v>
      </c>
      <c r="J4067">
        <v>-69.56</v>
      </c>
      <c r="K4067">
        <v>-69.56</v>
      </c>
      <c r="L4067">
        <v>0</v>
      </c>
      <c r="M4067">
        <v>21071206</v>
      </c>
      <c r="N4067" t="s">
        <v>28</v>
      </c>
      <c r="O4067">
        <v>10</v>
      </c>
      <c r="P4067">
        <v>17</v>
      </c>
      <c r="Q4067">
        <v>5963</v>
      </c>
    </row>
    <row r="4068" spans="1:17" x14ac:dyDescent="0.25">
      <c r="A4068" t="s">
        <v>375</v>
      </c>
      <c r="B4068" t="s">
        <v>369</v>
      </c>
      <c r="C4068" t="s">
        <v>16</v>
      </c>
      <c r="D4068" t="s">
        <v>17</v>
      </c>
      <c r="E4068" t="s">
        <v>252</v>
      </c>
      <c r="F4068" t="s">
        <v>6</v>
      </c>
      <c r="G4068">
        <v>8.0000000000000007E-5</v>
      </c>
      <c r="H4068">
        <v>630423.97</v>
      </c>
      <c r="I4068">
        <v>3672375.09</v>
      </c>
      <c r="J4068">
        <v>-69.58</v>
      </c>
      <c r="K4068">
        <v>-69.58</v>
      </c>
      <c r="L4068">
        <v>0</v>
      </c>
      <c r="M4068">
        <v>21070821</v>
      </c>
      <c r="N4068" t="s">
        <v>28</v>
      </c>
      <c r="O4068">
        <v>10</v>
      </c>
      <c r="P4068">
        <v>17</v>
      </c>
      <c r="Q4068">
        <v>5963</v>
      </c>
    </row>
    <row r="4069" spans="1:17" x14ac:dyDescent="0.25">
      <c r="A4069" t="s">
        <v>375</v>
      </c>
      <c r="B4069" t="s">
        <v>369</v>
      </c>
      <c r="C4069" t="s">
        <v>16</v>
      </c>
      <c r="D4069" t="s">
        <v>17</v>
      </c>
      <c r="E4069" t="s">
        <v>253</v>
      </c>
      <c r="F4069" t="s">
        <v>4</v>
      </c>
      <c r="G4069">
        <v>6.0000000000000002E-5</v>
      </c>
      <c r="H4069">
        <v>630423.97</v>
      </c>
      <c r="I4069">
        <v>3672375.09</v>
      </c>
      <c r="J4069">
        <v>-69.58</v>
      </c>
      <c r="K4069">
        <v>-69.58</v>
      </c>
      <c r="L4069">
        <v>0</v>
      </c>
      <c r="M4069">
        <v>21071206</v>
      </c>
      <c r="N4069" t="s">
        <v>28</v>
      </c>
      <c r="O4069">
        <v>10</v>
      </c>
      <c r="P4069">
        <v>17</v>
      </c>
      <c r="Q4069">
        <v>5963</v>
      </c>
    </row>
    <row r="4070" spans="1:17" x14ac:dyDescent="0.25">
      <c r="A4070" t="s">
        <v>375</v>
      </c>
      <c r="B4070" t="s">
        <v>369</v>
      </c>
      <c r="C4070" t="s">
        <v>16</v>
      </c>
      <c r="D4070" t="s">
        <v>17</v>
      </c>
      <c r="E4070" t="s">
        <v>253</v>
      </c>
      <c r="F4070" t="s">
        <v>6</v>
      </c>
      <c r="G4070">
        <v>5.0000000000000002E-5</v>
      </c>
      <c r="H4070">
        <v>630423.97</v>
      </c>
      <c r="I4070">
        <v>3672375.09</v>
      </c>
      <c r="J4070">
        <v>-69.58</v>
      </c>
      <c r="K4070">
        <v>-69.58</v>
      </c>
      <c r="L4070">
        <v>0</v>
      </c>
      <c r="M4070">
        <v>21080821</v>
      </c>
      <c r="N4070" t="s">
        <v>28</v>
      </c>
      <c r="O4070">
        <v>10</v>
      </c>
      <c r="P4070">
        <v>17</v>
      </c>
      <c r="Q4070">
        <v>5963</v>
      </c>
    </row>
    <row r="4071" spans="1:17" x14ac:dyDescent="0.25">
      <c r="A4071" t="s">
        <v>375</v>
      </c>
      <c r="B4071" t="s">
        <v>369</v>
      </c>
      <c r="C4071" t="s">
        <v>16</v>
      </c>
      <c r="D4071" t="s">
        <v>17</v>
      </c>
      <c r="E4071" t="s">
        <v>254</v>
      </c>
      <c r="F4071" t="s">
        <v>4</v>
      </c>
      <c r="G4071">
        <v>6.9999999999999994E-5</v>
      </c>
      <c r="H4071">
        <v>630423.97</v>
      </c>
      <c r="I4071">
        <v>3672375.09</v>
      </c>
      <c r="J4071">
        <v>-69.58</v>
      </c>
      <c r="K4071">
        <v>-69.58</v>
      </c>
      <c r="L4071">
        <v>0</v>
      </c>
      <c r="M4071">
        <v>21071206</v>
      </c>
      <c r="N4071" t="s">
        <v>28</v>
      </c>
      <c r="O4071">
        <v>10</v>
      </c>
      <c r="P4071">
        <v>17</v>
      </c>
      <c r="Q4071">
        <v>5963</v>
      </c>
    </row>
    <row r="4072" spans="1:17" x14ac:dyDescent="0.25">
      <c r="A4072" t="s">
        <v>375</v>
      </c>
      <c r="B4072" t="s">
        <v>369</v>
      </c>
      <c r="C4072" t="s">
        <v>16</v>
      </c>
      <c r="D4072" t="s">
        <v>17</v>
      </c>
      <c r="E4072" t="s">
        <v>254</v>
      </c>
      <c r="F4072" t="s">
        <v>6</v>
      </c>
      <c r="G4072">
        <v>6.9999999999999994E-5</v>
      </c>
      <c r="H4072">
        <v>630423.97</v>
      </c>
      <c r="I4072">
        <v>3672375.09</v>
      </c>
      <c r="J4072">
        <v>-69.58</v>
      </c>
      <c r="K4072">
        <v>-69.58</v>
      </c>
      <c r="L4072">
        <v>0</v>
      </c>
      <c r="M4072">
        <v>21080506</v>
      </c>
      <c r="N4072" t="s">
        <v>28</v>
      </c>
      <c r="O4072">
        <v>10</v>
      </c>
      <c r="P4072">
        <v>17</v>
      </c>
      <c r="Q4072">
        <v>5963</v>
      </c>
    </row>
    <row r="4073" spans="1:17" x14ac:dyDescent="0.25">
      <c r="A4073" t="s">
        <v>375</v>
      </c>
      <c r="B4073" t="s">
        <v>369</v>
      </c>
      <c r="C4073" t="s">
        <v>16</v>
      </c>
      <c r="D4073" t="s">
        <v>17</v>
      </c>
      <c r="E4073" t="s">
        <v>256</v>
      </c>
      <c r="F4073" t="s">
        <v>4</v>
      </c>
      <c r="G4073">
        <v>3.0000000000000001E-5</v>
      </c>
      <c r="H4073">
        <v>630714.82999999996</v>
      </c>
      <c r="I4073">
        <v>3672232.85</v>
      </c>
      <c r="J4073">
        <v>-68.91</v>
      </c>
      <c r="K4073">
        <v>-68.91</v>
      </c>
      <c r="L4073">
        <v>0</v>
      </c>
      <c r="M4073">
        <v>21042824</v>
      </c>
      <c r="N4073" t="s">
        <v>28</v>
      </c>
      <c r="O4073">
        <v>10</v>
      </c>
      <c r="P4073">
        <v>17</v>
      </c>
      <c r="Q4073">
        <v>5963</v>
      </c>
    </row>
    <row r="4074" spans="1:17" x14ac:dyDescent="0.25">
      <c r="A4074" t="s">
        <v>375</v>
      </c>
      <c r="B4074" t="s">
        <v>369</v>
      </c>
      <c r="C4074" t="s">
        <v>16</v>
      </c>
      <c r="D4074" t="s">
        <v>17</v>
      </c>
      <c r="E4074" t="s">
        <v>256</v>
      </c>
      <c r="F4074" t="s">
        <v>6</v>
      </c>
      <c r="G4074">
        <v>3.0000000000000001E-5</v>
      </c>
      <c r="H4074">
        <v>630714.82999999996</v>
      </c>
      <c r="I4074">
        <v>3672209.14</v>
      </c>
      <c r="J4074">
        <v>-68.89</v>
      </c>
      <c r="K4074">
        <v>-68.89</v>
      </c>
      <c r="L4074">
        <v>0</v>
      </c>
      <c r="M4074">
        <v>21101206</v>
      </c>
      <c r="N4074" t="s">
        <v>28</v>
      </c>
      <c r="O4074">
        <v>10</v>
      </c>
      <c r="P4074">
        <v>17</v>
      </c>
      <c r="Q4074">
        <v>5963</v>
      </c>
    </row>
    <row r="4075" spans="1:17" x14ac:dyDescent="0.25">
      <c r="A4075" t="s">
        <v>375</v>
      </c>
      <c r="B4075" t="s">
        <v>369</v>
      </c>
      <c r="C4075" t="s">
        <v>16</v>
      </c>
      <c r="D4075" t="s">
        <v>17</v>
      </c>
      <c r="E4075" t="s">
        <v>134</v>
      </c>
      <c r="F4075" t="s">
        <v>4</v>
      </c>
      <c r="G4075">
        <v>3.0000000000000001E-5</v>
      </c>
      <c r="H4075">
        <v>630714.82999999996</v>
      </c>
      <c r="I4075">
        <v>3672232.85</v>
      </c>
      <c r="J4075">
        <v>-68.91</v>
      </c>
      <c r="K4075">
        <v>-68.91</v>
      </c>
      <c r="L4075">
        <v>0</v>
      </c>
      <c r="M4075">
        <v>21042824</v>
      </c>
      <c r="N4075" t="s">
        <v>28</v>
      </c>
      <c r="O4075">
        <v>10</v>
      </c>
      <c r="P4075">
        <v>17</v>
      </c>
      <c r="Q4075">
        <v>5963</v>
      </c>
    </row>
    <row r="4076" spans="1:17" x14ac:dyDescent="0.25">
      <c r="A4076" t="s">
        <v>375</v>
      </c>
      <c r="B4076" t="s">
        <v>369</v>
      </c>
      <c r="C4076" t="s">
        <v>16</v>
      </c>
      <c r="D4076" t="s">
        <v>17</v>
      </c>
      <c r="E4076" t="s">
        <v>134</v>
      </c>
      <c r="F4076" t="s">
        <v>6</v>
      </c>
      <c r="G4076">
        <v>3.0000000000000001E-5</v>
      </c>
      <c r="H4076">
        <v>630714.82999999996</v>
      </c>
      <c r="I4076">
        <v>3672209.14</v>
      </c>
      <c r="J4076">
        <v>-68.89</v>
      </c>
      <c r="K4076">
        <v>-68.89</v>
      </c>
      <c r="L4076">
        <v>0</v>
      </c>
      <c r="M4076">
        <v>21101206</v>
      </c>
      <c r="N4076" t="s">
        <v>28</v>
      </c>
      <c r="O4076">
        <v>10</v>
      </c>
      <c r="P4076">
        <v>17</v>
      </c>
      <c r="Q4076">
        <v>5963</v>
      </c>
    </row>
    <row r="4077" spans="1:17" x14ac:dyDescent="0.25">
      <c r="A4077" t="s">
        <v>375</v>
      </c>
      <c r="B4077" t="s">
        <v>369</v>
      </c>
      <c r="C4077" t="s">
        <v>16</v>
      </c>
      <c r="D4077" t="s">
        <v>17</v>
      </c>
      <c r="E4077" t="s">
        <v>141</v>
      </c>
      <c r="F4077" t="s">
        <v>4</v>
      </c>
      <c r="G4077">
        <v>3.0000000000000001E-5</v>
      </c>
      <c r="H4077">
        <v>630438.49</v>
      </c>
      <c r="I4077">
        <v>3672380.53</v>
      </c>
      <c r="J4077">
        <v>-69.56</v>
      </c>
      <c r="K4077">
        <v>-69.56</v>
      </c>
      <c r="L4077">
        <v>0</v>
      </c>
      <c r="M4077">
        <v>21071206</v>
      </c>
      <c r="N4077" t="s">
        <v>28</v>
      </c>
      <c r="O4077">
        <v>10</v>
      </c>
      <c r="P4077">
        <v>17</v>
      </c>
      <c r="Q4077">
        <v>5963</v>
      </c>
    </row>
    <row r="4078" spans="1:17" x14ac:dyDescent="0.25">
      <c r="A4078" t="s">
        <v>375</v>
      </c>
      <c r="B4078" t="s">
        <v>369</v>
      </c>
      <c r="C4078" t="s">
        <v>16</v>
      </c>
      <c r="D4078" t="s">
        <v>17</v>
      </c>
      <c r="E4078" t="s">
        <v>141</v>
      </c>
      <c r="F4078" t="s">
        <v>6</v>
      </c>
      <c r="G4078">
        <v>3.0000000000000001E-5</v>
      </c>
      <c r="H4078">
        <v>630423.97</v>
      </c>
      <c r="I4078">
        <v>3672375.09</v>
      </c>
      <c r="J4078">
        <v>-69.58</v>
      </c>
      <c r="K4078">
        <v>-69.58</v>
      </c>
      <c r="L4078">
        <v>0</v>
      </c>
      <c r="M4078">
        <v>21080821</v>
      </c>
      <c r="N4078" t="s">
        <v>28</v>
      </c>
      <c r="O4078">
        <v>10</v>
      </c>
      <c r="P4078">
        <v>17</v>
      </c>
      <c r="Q4078">
        <v>5963</v>
      </c>
    </row>
    <row r="4079" spans="1:17" x14ac:dyDescent="0.25">
      <c r="A4079" t="s">
        <v>375</v>
      </c>
      <c r="B4079" t="s">
        <v>369</v>
      </c>
      <c r="C4079" t="s">
        <v>16</v>
      </c>
      <c r="D4079" t="s">
        <v>17</v>
      </c>
      <c r="E4079" t="s">
        <v>142</v>
      </c>
      <c r="F4079" t="s">
        <v>4</v>
      </c>
      <c r="G4079">
        <v>3.0000000000000001E-5</v>
      </c>
      <c r="H4079">
        <v>630438.49</v>
      </c>
      <c r="I4079">
        <v>3672380.53</v>
      </c>
      <c r="J4079">
        <v>-69.56</v>
      </c>
      <c r="K4079">
        <v>-69.56</v>
      </c>
      <c r="L4079">
        <v>0</v>
      </c>
      <c r="M4079">
        <v>21071206</v>
      </c>
      <c r="N4079" t="s">
        <v>28</v>
      </c>
      <c r="O4079">
        <v>10</v>
      </c>
      <c r="P4079">
        <v>17</v>
      </c>
      <c r="Q4079">
        <v>5963</v>
      </c>
    </row>
    <row r="4080" spans="1:17" x14ac:dyDescent="0.25">
      <c r="A4080" t="s">
        <v>375</v>
      </c>
      <c r="B4080" t="s">
        <v>369</v>
      </c>
      <c r="C4080" t="s">
        <v>16</v>
      </c>
      <c r="D4080" t="s">
        <v>17</v>
      </c>
      <c r="E4080" t="s">
        <v>142</v>
      </c>
      <c r="F4080" t="s">
        <v>6</v>
      </c>
      <c r="G4080">
        <v>3.0000000000000001E-5</v>
      </c>
      <c r="H4080">
        <v>630423.97</v>
      </c>
      <c r="I4080">
        <v>3672375.09</v>
      </c>
      <c r="J4080">
        <v>-69.58</v>
      </c>
      <c r="K4080">
        <v>-69.58</v>
      </c>
      <c r="L4080">
        <v>0</v>
      </c>
      <c r="M4080">
        <v>21060221</v>
      </c>
      <c r="N4080" t="s">
        <v>28</v>
      </c>
      <c r="O4080">
        <v>10</v>
      </c>
      <c r="P4080">
        <v>17</v>
      </c>
      <c r="Q4080">
        <v>5963</v>
      </c>
    </row>
    <row r="4081" spans="1:17" x14ac:dyDescent="0.25">
      <c r="A4081" t="s">
        <v>375</v>
      </c>
      <c r="B4081" t="s">
        <v>369</v>
      </c>
      <c r="C4081" t="s">
        <v>16</v>
      </c>
      <c r="D4081" t="s">
        <v>17</v>
      </c>
      <c r="E4081" t="s">
        <v>143</v>
      </c>
      <c r="F4081" t="s">
        <v>4</v>
      </c>
      <c r="G4081">
        <v>3.0000000000000001E-5</v>
      </c>
      <c r="H4081">
        <v>630438.49</v>
      </c>
      <c r="I4081">
        <v>3672380.53</v>
      </c>
      <c r="J4081">
        <v>-69.56</v>
      </c>
      <c r="K4081">
        <v>-69.56</v>
      </c>
      <c r="L4081">
        <v>0</v>
      </c>
      <c r="M4081">
        <v>21071206</v>
      </c>
      <c r="N4081" t="s">
        <v>28</v>
      </c>
      <c r="O4081">
        <v>10</v>
      </c>
      <c r="P4081">
        <v>17</v>
      </c>
      <c r="Q4081">
        <v>5963</v>
      </c>
    </row>
    <row r="4082" spans="1:17" x14ac:dyDescent="0.25">
      <c r="A4082" t="s">
        <v>375</v>
      </c>
      <c r="B4082" t="s">
        <v>369</v>
      </c>
      <c r="C4082" t="s">
        <v>16</v>
      </c>
      <c r="D4082" t="s">
        <v>17</v>
      </c>
      <c r="E4082" t="s">
        <v>143</v>
      </c>
      <c r="F4082" t="s">
        <v>6</v>
      </c>
      <c r="G4082">
        <v>3.0000000000000001E-5</v>
      </c>
      <c r="H4082">
        <v>630423.97</v>
      </c>
      <c r="I4082">
        <v>3672375.09</v>
      </c>
      <c r="J4082">
        <v>-69.58</v>
      </c>
      <c r="K4082">
        <v>-69.58</v>
      </c>
      <c r="L4082">
        <v>0</v>
      </c>
      <c r="M4082">
        <v>21070821</v>
      </c>
      <c r="N4082" t="s">
        <v>28</v>
      </c>
      <c r="O4082">
        <v>10</v>
      </c>
      <c r="P4082">
        <v>17</v>
      </c>
      <c r="Q4082">
        <v>5963</v>
      </c>
    </row>
    <row r="4083" spans="1:17" x14ac:dyDescent="0.25">
      <c r="A4083" t="s">
        <v>375</v>
      </c>
      <c r="B4083" t="s">
        <v>369</v>
      </c>
      <c r="C4083" t="s">
        <v>16</v>
      </c>
      <c r="D4083" t="s">
        <v>17</v>
      </c>
      <c r="E4083" t="s">
        <v>135</v>
      </c>
      <c r="F4083" t="s">
        <v>4</v>
      </c>
      <c r="G4083">
        <v>2.0000000000000002E-5</v>
      </c>
      <c r="H4083">
        <v>630423.97</v>
      </c>
      <c r="I4083">
        <v>3672375.09</v>
      </c>
      <c r="J4083">
        <v>-69.58</v>
      </c>
      <c r="K4083">
        <v>-69.58</v>
      </c>
      <c r="L4083">
        <v>0</v>
      </c>
      <c r="M4083">
        <v>21071206</v>
      </c>
      <c r="N4083" t="s">
        <v>28</v>
      </c>
      <c r="O4083">
        <v>10</v>
      </c>
      <c r="P4083">
        <v>17</v>
      </c>
      <c r="Q4083">
        <v>5963</v>
      </c>
    </row>
    <row r="4084" spans="1:17" x14ac:dyDescent="0.25">
      <c r="A4084" t="s">
        <v>375</v>
      </c>
      <c r="B4084" t="s">
        <v>369</v>
      </c>
      <c r="C4084" t="s">
        <v>16</v>
      </c>
      <c r="D4084" t="s">
        <v>17</v>
      </c>
      <c r="E4084" t="s">
        <v>135</v>
      </c>
      <c r="F4084" t="s">
        <v>6</v>
      </c>
      <c r="G4084">
        <v>2.0000000000000002E-5</v>
      </c>
      <c r="H4084">
        <v>630423.97</v>
      </c>
      <c r="I4084">
        <v>3672375.09</v>
      </c>
      <c r="J4084">
        <v>-69.58</v>
      </c>
      <c r="K4084">
        <v>-69.58</v>
      </c>
      <c r="L4084">
        <v>0</v>
      </c>
      <c r="M4084">
        <v>21080821</v>
      </c>
      <c r="N4084" t="s">
        <v>28</v>
      </c>
      <c r="O4084">
        <v>10</v>
      </c>
      <c r="P4084">
        <v>17</v>
      </c>
      <c r="Q4084">
        <v>5963</v>
      </c>
    </row>
    <row r="4085" spans="1:17" x14ac:dyDescent="0.25">
      <c r="A4085" t="s">
        <v>375</v>
      </c>
      <c r="B4085" t="s">
        <v>369</v>
      </c>
      <c r="C4085" t="s">
        <v>16</v>
      </c>
      <c r="D4085" t="s">
        <v>17</v>
      </c>
      <c r="E4085" t="s">
        <v>136</v>
      </c>
      <c r="F4085" t="s">
        <v>4</v>
      </c>
      <c r="G4085">
        <v>2.0000000000000002E-5</v>
      </c>
      <c r="H4085">
        <v>630423.97</v>
      </c>
      <c r="I4085">
        <v>3672375.09</v>
      </c>
      <c r="J4085">
        <v>-69.58</v>
      </c>
      <c r="K4085">
        <v>-69.58</v>
      </c>
      <c r="L4085">
        <v>0</v>
      </c>
      <c r="M4085">
        <v>21071206</v>
      </c>
      <c r="N4085" t="s">
        <v>28</v>
      </c>
      <c r="O4085">
        <v>10</v>
      </c>
      <c r="P4085">
        <v>17</v>
      </c>
      <c r="Q4085">
        <v>5963</v>
      </c>
    </row>
    <row r="4086" spans="1:17" x14ac:dyDescent="0.25">
      <c r="A4086" t="s">
        <v>375</v>
      </c>
      <c r="B4086" t="s">
        <v>369</v>
      </c>
      <c r="C4086" t="s">
        <v>16</v>
      </c>
      <c r="D4086" t="s">
        <v>17</v>
      </c>
      <c r="E4086" t="s">
        <v>136</v>
      </c>
      <c r="F4086" t="s">
        <v>6</v>
      </c>
      <c r="G4086">
        <v>2.0000000000000002E-5</v>
      </c>
      <c r="H4086">
        <v>630423.97</v>
      </c>
      <c r="I4086">
        <v>3672375.09</v>
      </c>
      <c r="J4086">
        <v>-69.58</v>
      </c>
      <c r="K4086">
        <v>-69.58</v>
      </c>
      <c r="L4086">
        <v>0</v>
      </c>
      <c r="M4086">
        <v>21080821</v>
      </c>
      <c r="N4086" t="s">
        <v>28</v>
      </c>
      <c r="O4086">
        <v>10</v>
      </c>
      <c r="P4086">
        <v>17</v>
      </c>
      <c r="Q4086">
        <v>5963</v>
      </c>
    </row>
    <row r="4087" spans="1:17" x14ac:dyDescent="0.25">
      <c r="A4087" t="s">
        <v>375</v>
      </c>
      <c r="B4087" t="s">
        <v>369</v>
      </c>
      <c r="C4087" t="s">
        <v>16</v>
      </c>
      <c r="D4087" t="s">
        <v>17</v>
      </c>
      <c r="E4087" t="s">
        <v>137</v>
      </c>
      <c r="F4087" t="s">
        <v>4</v>
      </c>
      <c r="G4087">
        <v>2.0000000000000002E-5</v>
      </c>
      <c r="H4087">
        <v>630423.97</v>
      </c>
      <c r="I4087">
        <v>3672375.09</v>
      </c>
      <c r="J4087">
        <v>-69.58</v>
      </c>
      <c r="K4087">
        <v>-69.58</v>
      </c>
      <c r="L4087">
        <v>0</v>
      </c>
      <c r="M4087">
        <v>21071206</v>
      </c>
      <c r="N4087" t="s">
        <v>28</v>
      </c>
      <c r="O4087">
        <v>10</v>
      </c>
      <c r="P4087">
        <v>17</v>
      </c>
      <c r="Q4087">
        <v>5963</v>
      </c>
    </row>
    <row r="4088" spans="1:17" x14ac:dyDescent="0.25">
      <c r="A4088" t="s">
        <v>375</v>
      </c>
      <c r="B4088" t="s">
        <v>369</v>
      </c>
      <c r="C4088" t="s">
        <v>16</v>
      </c>
      <c r="D4088" t="s">
        <v>17</v>
      </c>
      <c r="E4088" t="s">
        <v>137</v>
      </c>
      <c r="F4088" t="s">
        <v>6</v>
      </c>
      <c r="G4088">
        <v>2.0000000000000002E-5</v>
      </c>
      <c r="H4088">
        <v>630423.97</v>
      </c>
      <c r="I4088">
        <v>3672375.09</v>
      </c>
      <c r="J4088">
        <v>-69.58</v>
      </c>
      <c r="K4088">
        <v>-69.58</v>
      </c>
      <c r="L4088">
        <v>0</v>
      </c>
      <c r="M4088">
        <v>21080821</v>
      </c>
      <c r="N4088" t="s">
        <v>28</v>
      </c>
      <c r="O4088">
        <v>10</v>
      </c>
      <c r="P4088">
        <v>17</v>
      </c>
      <c r="Q4088">
        <v>5963</v>
      </c>
    </row>
    <row r="4089" spans="1:17" x14ac:dyDescent="0.25">
      <c r="A4089" t="s">
        <v>375</v>
      </c>
      <c r="B4089" t="s">
        <v>369</v>
      </c>
      <c r="C4089" t="s">
        <v>16</v>
      </c>
      <c r="D4089" t="s">
        <v>17</v>
      </c>
      <c r="E4089" t="s">
        <v>138</v>
      </c>
      <c r="F4089" t="s">
        <v>4</v>
      </c>
      <c r="G4089">
        <v>2.0000000000000002E-5</v>
      </c>
      <c r="H4089">
        <v>630423.97</v>
      </c>
      <c r="I4089">
        <v>3672375.09</v>
      </c>
      <c r="J4089">
        <v>-69.58</v>
      </c>
      <c r="K4089">
        <v>-69.58</v>
      </c>
      <c r="L4089">
        <v>0</v>
      </c>
      <c r="M4089">
        <v>21071206</v>
      </c>
      <c r="N4089" t="s">
        <v>28</v>
      </c>
      <c r="O4089">
        <v>10</v>
      </c>
      <c r="P4089">
        <v>17</v>
      </c>
      <c r="Q4089">
        <v>5963</v>
      </c>
    </row>
    <row r="4090" spans="1:17" x14ac:dyDescent="0.25">
      <c r="A4090" t="s">
        <v>375</v>
      </c>
      <c r="B4090" t="s">
        <v>369</v>
      </c>
      <c r="C4090" t="s">
        <v>16</v>
      </c>
      <c r="D4090" t="s">
        <v>17</v>
      </c>
      <c r="E4090" t="s">
        <v>138</v>
      </c>
      <c r="F4090" t="s">
        <v>6</v>
      </c>
      <c r="G4090">
        <v>2.0000000000000002E-5</v>
      </c>
      <c r="H4090">
        <v>630448.19999999995</v>
      </c>
      <c r="I4090">
        <v>3672375.09</v>
      </c>
      <c r="J4090">
        <v>-69.53</v>
      </c>
      <c r="K4090">
        <v>-69.53</v>
      </c>
      <c r="L4090">
        <v>0</v>
      </c>
      <c r="M4090">
        <v>21081021</v>
      </c>
      <c r="N4090" t="s">
        <v>28</v>
      </c>
      <c r="O4090">
        <v>10</v>
      </c>
      <c r="P4090">
        <v>17</v>
      </c>
      <c r="Q4090">
        <v>5963</v>
      </c>
    </row>
    <row r="4091" spans="1:17" x14ac:dyDescent="0.25">
      <c r="A4091" t="s">
        <v>375</v>
      </c>
      <c r="B4091" t="s">
        <v>369</v>
      </c>
      <c r="C4091" t="s">
        <v>16</v>
      </c>
      <c r="D4091" t="s">
        <v>17</v>
      </c>
      <c r="E4091" t="s">
        <v>139</v>
      </c>
      <c r="F4091" t="s">
        <v>4</v>
      </c>
      <c r="G4091">
        <v>3.0000000000000001E-5</v>
      </c>
      <c r="H4091">
        <v>630423.97</v>
      </c>
      <c r="I4091">
        <v>3672375.09</v>
      </c>
      <c r="J4091">
        <v>-69.58</v>
      </c>
      <c r="K4091">
        <v>-69.58</v>
      </c>
      <c r="L4091">
        <v>0</v>
      </c>
      <c r="M4091">
        <v>21071206</v>
      </c>
      <c r="N4091" t="s">
        <v>28</v>
      </c>
      <c r="O4091">
        <v>10</v>
      </c>
      <c r="P4091">
        <v>17</v>
      </c>
      <c r="Q4091">
        <v>5963</v>
      </c>
    </row>
    <row r="4092" spans="1:17" x14ac:dyDescent="0.25">
      <c r="A4092" t="s">
        <v>375</v>
      </c>
      <c r="B4092" t="s">
        <v>369</v>
      </c>
      <c r="C4092" t="s">
        <v>16</v>
      </c>
      <c r="D4092" t="s">
        <v>17</v>
      </c>
      <c r="E4092" t="s">
        <v>139</v>
      </c>
      <c r="F4092" t="s">
        <v>6</v>
      </c>
      <c r="G4092">
        <v>3.0000000000000001E-5</v>
      </c>
      <c r="H4092">
        <v>630423.97</v>
      </c>
      <c r="I4092">
        <v>3672375.09</v>
      </c>
      <c r="J4092">
        <v>-69.58</v>
      </c>
      <c r="K4092">
        <v>-69.58</v>
      </c>
      <c r="L4092">
        <v>0</v>
      </c>
      <c r="M4092">
        <v>21080506</v>
      </c>
      <c r="N4092" t="s">
        <v>28</v>
      </c>
      <c r="O4092">
        <v>10</v>
      </c>
      <c r="P4092">
        <v>17</v>
      </c>
      <c r="Q4092">
        <v>5963</v>
      </c>
    </row>
    <row r="4093" spans="1:17" x14ac:dyDescent="0.25">
      <c r="A4093" t="s">
        <v>375</v>
      </c>
      <c r="B4093" t="s">
        <v>369</v>
      </c>
      <c r="C4093" t="s">
        <v>16</v>
      </c>
      <c r="D4093" t="s">
        <v>17</v>
      </c>
      <c r="E4093" t="s">
        <v>140</v>
      </c>
      <c r="F4093" t="s">
        <v>4</v>
      </c>
      <c r="G4093">
        <v>3.0000000000000001E-5</v>
      </c>
      <c r="H4093">
        <v>630423.97</v>
      </c>
      <c r="I4093">
        <v>3672375.09</v>
      </c>
      <c r="J4093">
        <v>-69.58</v>
      </c>
      <c r="K4093">
        <v>-69.58</v>
      </c>
      <c r="L4093">
        <v>0</v>
      </c>
      <c r="M4093">
        <v>21071206</v>
      </c>
      <c r="N4093" t="s">
        <v>28</v>
      </c>
      <c r="O4093">
        <v>10</v>
      </c>
      <c r="P4093">
        <v>17</v>
      </c>
      <c r="Q4093">
        <v>5963</v>
      </c>
    </row>
    <row r="4094" spans="1:17" x14ac:dyDescent="0.25">
      <c r="A4094" t="s">
        <v>375</v>
      </c>
      <c r="B4094" t="s">
        <v>369</v>
      </c>
      <c r="C4094" t="s">
        <v>16</v>
      </c>
      <c r="D4094" t="s">
        <v>17</v>
      </c>
      <c r="E4094" t="s">
        <v>140</v>
      </c>
      <c r="F4094" t="s">
        <v>6</v>
      </c>
      <c r="G4094">
        <v>2.0000000000000002E-5</v>
      </c>
      <c r="H4094">
        <v>630423.97</v>
      </c>
      <c r="I4094">
        <v>3672375.09</v>
      </c>
      <c r="J4094">
        <v>-69.58</v>
      </c>
      <c r="K4094">
        <v>-69.58</v>
      </c>
      <c r="L4094">
        <v>0</v>
      </c>
      <c r="M4094">
        <v>21080506</v>
      </c>
      <c r="N4094" t="s">
        <v>28</v>
      </c>
      <c r="O4094">
        <v>10</v>
      </c>
      <c r="P4094">
        <v>17</v>
      </c>
      <c r="Q4094">
        <v>5963</v>
      </c>
    </row>
    <row r="4095" spans="1:17" x14ac:dyDescent="0.25">
      <c r="A4095" t="s">
        <v>375</v>
      </c>
      <c r="B4095" t="s">
        <v>370</v>
      </c>
      <c r="C4095" t="s">
        <v>16</v>
      </c>
      <c r="D4095" t="s">
        <v>14</v>
      </c>
      <c r="E4095" t="s">
        <v>3</v>
      </c>
      <c r="F4095" t="s">
        <v>4</v>
      </c>
      <c r="G4095">
        <v>3.0000000000000001E-5</v>
      </c>
      <c r="H4095">
        <v>630423.97</v>
      </c>
      <c r="I4095">
        <v>3672375.09</v>
      </c>
      <c r="J4095">
        <v>-69.58</v>
      </c>
      <c r="K4095">
        <v>-69.58</v>
      </c>
      <c r="L4095">
        <v>0</v>
      </c>
      <c r="M4095">
        <v>21080524</v>
      </c>
      <c r="N4095" t="s">
        <v>28</v>
      </c>
      <c r="O4095">
        <v>10</v>
      </c>
      <c r="P4095">
        <v>17</v>
      </c>
      <c r="Q4095">
        <v>5963</v>
      </c>
    </row>
    <row r="4096" spans="1:17" x14ac:dyDescent="0.25">
      <c r="A4096" t="s">
        <v>375</v>
      </c>
      <c r="B4096" t="s">
        <v>370</v>
      </c>
      <c r="C4096" t="s">
        <v>16</v>
      </c>
      <c r="D4096" t="s">
        <v>14</v>
      </c>
      <c r="E4096" t="s">
        <v>3</v>
      </c>
      <c r="F4096" t="s">
        <v>6</v>
      </c>
      <c r="G4096">
        <v>2.0000000000000002E-5</v>
      </c>
      <c r="H4096">
        <v>630399.73</v>
      </c>
      <c r="I4096">
        <v>3672375.09</v>
      </c>
      <c r="J4096">
        <v>-69.62</v>
      </c>
      <c r="K4096">
        <v>-69.62</v>
      </c>
      <c r="L4096">
        <v>0</v>
      </c>
      <c r="M4096">
        <v>21071224</v>
      </c>
      <c r="N4096" t="s">
        <v>28</v>
      </c>
      <c r="O4096">
        <v>10</v>
      </c>
      <c r="P4096">
        <v>17</v>
      </c>
      <c r="Q4096">
        <v>5963</v>
      </c>
    </row>
    <row r="4097" spans="1:17" x14ac:dyDescent="0.25">
      <c r="A4097" t="s">
        <v>375</v>
      </c>
      <c r="B4097" t="s">
        <v>370</v>
      </c>
      <c r="C4097" t="s">
        <v>16</v>
      </c>
      <c r="D4097" t="s">
        <v>14</v>
      </c>
      <c r="E4097" t="s">
        <v>255</v>
      </c>
      <c r="F4097" t="s">
        <v>4</v>
      </c>
      <c r="G4097">
        <v>3.0000000000000001E-5</v>
      </c>
      <c r="H4097">
        <v>630423.97</v>
      </c>
      <c r="I4097">
        <v>3672375.09</v>
      </c>
      <c r="J4097">
        <v>-69.58</v>
      </c>
      <c r="K4097">
        <v>-69.58</v>
      </c>
      <c r="L4097">
        <v>0</v>
      </c>
      <c r="M4097">
        <v>21080524</v>
      </c>
      <c r="N4097" t="s">
        <v>28</v>
      </c>
      <c r="O4097">
        <v>10</v>
      </c>
      <c r="P4097">
        <v>17</v>
      </c>
      <c r="Q4097">
        <v>5963</v>
      </c>
    </row>
    <row r="4098" spans="1:17" x14ac:dyDescent="0.25">
      <c r="A4098" t="s">
        <v>375</v>
      </c>
      <c r="B4098" t="s">
        <v>370</v>
      </c>
      <c r="C4098" t="s">
        <v>16</v>
      </c>
      <c r="D4098" t="s">
        <v>14</v>
      </c>
      <c r="E4098" t="s">
        <v>255</v>
      </c>
      <c r="F4098" t="s">
        <v>6</v>
      </c>
      <c r="G4098">
        <v>2.0000000000000002E-5</v>
      </c>
      <c r="H4098">
        <v>630399.73</v>
      </c>
      <c r="I4098">
        <v>3672375.09</v>
      </c>
      <c r="J4098">
        <v>-69.62</v>
      </c>
      <c r="K4098">
        <v>-69.62</v>
      </c>
      <c r="L4098">
        <v>0</v>
      </c>
      <c r="M4098">
        <v>21071224</v>
      </c>
      <c r="N4098" t="s">
        <v>28</v>
      </c>
      <c r="O4098">
        <v>10</v>
      </c>
      <c r="P4098">
        <v>17</v>
      </c>
      <c r="Q4098">
        <v>5963</v>
      </c>
    </row>
    <row r="4099" spans="1:17" x14ac:dyDescent="0.25">
      <c r="A4099" t="s">
        <v>375</v>
      </c>
      <c r="B4099" t="s">
        <v>370</v>
      </c>
      <c r="C4099" t="s">
        <v>16</v>
      </c>
      <c r="D4099" t="s">
        <v>14</v>
      </c>
      <c r="E4099" t="s">
        <v>7</v>
      </c>
      <c r="F4099" t="s">
        <v>4</v>
      </c>
      <c r="G4099">
        <v>3.0000000000000001E-5</v>
      </c>
      <c r="H4099">
        <v>630423.97</v>
      </c>
      <c r="I4099">
        <v>3672375.09</v>
      </c>
      <c r="J4099">
        <v>-69.58</v>
      </c>
      <c r="K4099">
        <v>-69.58</v>
      </c>
      <c r="L4099">
        <v>0</v>
      </c>
      <c r="M4099">
        <v>21080524</v>
      </c>
      <c r="N4099" t="s">
        <v>28</v>
      </c>
      <c r="O4099">
        <v>10</v>
      </c>
      <c r="P4099">
        <v>17</v>
      </c>
      <c r="Q4099">
        <v>5963</v>
      </c>
    </row>
    <row r="4100" spans="1:17" x14ac:dyDescent="0.25">
      <c r="A4100" t="s">
        <v>375</v>
      </c>
      <c r="B4100" t="s">
        <v>370</v>
      </c>
      <c r="C4100" t="s">
        <v>16</v>
      </c>
      <c r="D4100" t="s">
        <v>14</v>
      </c>
      <c r="E4100" t="s">
        <v>7</v>
      </c>
      <c r="F4100" t="s">
        <v>6</v>
      </c>
      <c r="G4100">
        <v>2.0000000000000002E-5</v>
      </c>
      <c r="H4100">
        <v>630399.73</v>
      </c>
      <c r="I4100">
        <v>3672375.09</v>
      </c>
      <c r="J4100">
        <v>-69.62</v>
      </c>
      <c r="K4100">
        <v>-69.62</v>
      </c>
      <c r="L4100">
        <v>0</v>
      </c>
      <c r="M4100">
        <v>21071224</v>
      </c>
      <c r="N4100" t="s">
        <v>28</v>
      </c>
      <c r="O4100">
        <v>10</v>
      </c>
      <c r="P4100">
        <v>17</v>
      </c>
      <c r="Q4100">
        <v>5963</v>
      </c>
    </row>
    <row r="4101" spans="1:17" x14ac:dyDescent="0.25">
      <c r="A4101" t="s">
        <v>375</v>
      </c>
      <c r="B4101" t="s">
        <v>370</v>
      </c>
      <c r="C4101" t="s">
        <v>16</v>
      </c>
      <c r="D4101" t="s">
        <v>14</v>
      </c>
      <c r="E4101" t="s">
        <v>252</v>
      </c>
      <c r="F4101" t="s">
        <v>4</v>
      </c>
      <c r="G4101">
        <v>1.0000000000000001E-5</v>
      </c>
      <c r="H4101">
        <v>630423.97</v>
      </c>
      <c r="I4101">
        <v>3672375.09</v>
      </c>
      <c r="J4101">
        <v>-69.58</v>
      </c>
      <c r="K4101">
        <v>-69.58</v>
      </c>
      <c r="L4101">
        <v>0</v>
      </c>
      <c r="M4101">
        <v>21080524</v>
      </c>
      <c r="N4101" t="s">
        <v>28</v>
      </c>
      <c r="O4101">
        <v>10</v>
      </c>
      <c r="P4101">
        <v>17</v>
      </c>
      <c r="Q4101">
        <v>5963</v>
      </c>
    </row>
    <row r="4102" spans="1:17" x14ac:dyDescent="0.25">
      <c r="A4102" t="s">
        <v>375</v>
      </c>
      <c r="B4102" t="s">
        <v>370</v>
      </c>
      <c r="C4102" t="s">
        <v>16</v>
      </c>
      <c r="D4102" t="s">
        <v>14</v>
      </c>
      <c r="E4102" t="s">
        <v>252</v>
      </c>
      <c r="F4102" t="s">
        <v>6</v>
      </c>
      <c r="G4102">
        <v>1.0000000000000001E-5</v>
      </c>
      <c r="H4102">
        <v>630423.97</v>
      </c>
      <c r="I4102">
        <v>3672375.09</v>
      </c>
      <c r="J4102">
        <v>-69.58</v>
      </c>
      <c r="K4102">
        <v>-69.58</v>
      </c>
      <c r="L4102">
        <v>0</v>
      </c>
      <c r="M4102">
        <v>21071224</v>
      </c>
      <c r="N4102" t="s">
        <v>28</v>
      </c>
      <c r="O4102">
        <v>10</v>
      </c>
      <c r="P4102">
        <v>17</v>
      </c>
      <c r="Q4102">
        <v>5963</v>
      </c>
    </row>
    <row r="4103" spans="1:17" x14ac:dyDescent="0.25">
      <c r="A4103" t="s">
        <v>375</v>
      </c>
      <c r="B4103" t="s">
        <v>370</v>
      </c>
      <c r="C4103" t="s">
        <v>16</v>
      </c>
      <c r="D4103" t="s">
        <v>14</v>
      </c>
      <c r="E4103" t="s">
        <v>253</v>
      </c>
      <c r="F4103" t="s">
        <v>4</v>
      </c>
      <c r="G4103">
        <v>1.0000000000000001E-5</v>
      </c>
      <c r="H4103">
        <v>630399.73</v>
      </c>
      <c r="I4103">
        <v>3672375.09</v>
      </c>
      <c r="J4103">
        <v>-69.62</v>
      </c>
      <c r="K4103">
        <v>-69.62</v>
      </c>
      <c r="L4103">
        <v>0</v>
      </c>
      <c r="M4103">
        <v>21080524</v>
      </c>
      <c r="N4103" t="s">
        <v>28</v>
      </c>
      <c r="O4103">
        <v>10</v>
      </c>
      <c r="P4103">
        <v>17</v>
      </c>
      <c r="Q4103">
        <v>5963</v>
      </c>
    </row>
    <row r="4104" spans="1:17" x14ac:dyDescent="0.25">
      <c r="A4104" t="s">
        <v>375</v>
      </c>
      <c r="B4104" t="s">
        <v>370</v>
      </c>
      <c r="C4104" t="s">
        <v>16</v>
      </c>
      <c r="D4104" t="s">
        <v>14</v>
      </c>
      <c r="E4104" t="s">
        <v>253</v>
      </c>
      <c r="F4104" t="s">
        <v>6</v>
      </c>
      <c r="G4104">
        <v>1.0000000000000001E-5</v>
      </c>
      <c r="H4104">
        <v>630399.73</v>
      </c>
      <c r="I4104">
        <v>3672375.09</v>
      </c>
      <c r="J4104">
        <v>-69.62</v>
      </c>
      <c r="K4104">
        <v>-69.62</v>
      </c>
      <c r="L4104">
        <v>0</v>
      </c>
      <c r="M4104">
        <v>21071224</v>
      </c>
      <c r="N4104" t="s">
        <v>28</v>
      </c>
      <c r="O4104">
        <v>10</v>
      </c>
      <c r="P4104">
        <v>17</v>
      </c>
      <c r="Q4104">
        <v>5963</v>
      </c>
    </row>
    <row r="4105" spans="1:17" x14ac:dyDescent="0.25">
      <c r="A4105" t="s">
        <v>375</v>
      </c>
      <c r="B4105" t="s">
        <v>370</v>
      </c>
      <c r="C4105" t="s">
        <v>16</v>
      </c>
      <c r="D4105" t="s">
        <v>14</v>
      </c>
      <c r="E4105" t="s">
        <v>254</v>
      </c>
      <c r="F4105" t="s">
        <v>4</v>
      </c>
      <c r="G4105">
        <v>1.0000000000000001E-5</v>
      </c>
      <c r="H4105">
        <v>630399.73</v>
      </c>
      <c r="I4105">
        <v>3672375.09</v>
      </c>
      <c r="J4105">
        <v>-69.62</v>
      </c>
      <c r="K4105">
        <v>-69.62</v>
      </c>
      <c r="L4105">
        <v>0</v>
      </c>
      <c r="M4105">
        <v>21080524</v>
      </c>
      <c r="N4105" t="s">
        <v>28</v>
      </c>
      <c r="O4105">
        <v>10</v>
      </c>
      <c r="P4105">
        <v>17</v>
      </c>
      <c r="Q4105">
        <v>5963</v>
      </c>
    </row>
    <row r="4106" spans="1:17" x14ac:dyDescent="0.25">
      <c r="A4106" t="s">
        <v>375</v>
      </c>
      <c r="B4106" t="s">
        <v>370</v>
      </c>
      <c r="C4106" t="s">
        <v>16</v>
      </c>
      <c r="D4106" t="s">
        <v>14</v>
      </c>
      <c r="E4106" t="s">
        <v>254</v>
      </c>
      <c r="F4106" t="s">
        <v>6</v>
      </c>
      <c r="G4106">
        <v>1.0000000000000001E-5</v>
      </c>
      <c r="H4106">
        <v>630399.73</v>
      </c>
      <c r="I4106">
        <v>3672375.09</v>
      </c>
      <c r="J4106">
        <v>-69.62</v>
      </c>
      <c r="K4106">
        <v>-69.62</v>
      </c>
      <c r="L4106">
        <v>0</v>
      </c>
      <c r="M4106">
        <v>21071224</v>
      </c>
      <c r="N4106" t="s">
        <v>28</v>
      </c>
      <c r="O4106">
        <v>10</v>
      </c>
      <c r="P4106">
        <v>17</v>
      </c>
      <c r="Q4106">
        <v>5963</v>
      </c>
    </row>
    <row r="4107" spans="1:17" x14ac:dyDescent="0.25">
      <c r="A4107" t="s">
        <v>375</v>
      </c>
      <c r="B4107" t="s">
        <v>370</v>
      </c>
      <c r="C4107" t="s">
        <v>16</v>
      </c>
      <c r="D4107" t="s">
        <v>14</v>
      </c>
      <c r="E4107" t="s">
        <v>256</v>
      </c>
      <c r="F4107" t="s">
        <v>4</v>
      </c>
      <c r="G4107">
        <v>0</v>
      </c>
      <c r="H4107">
        <v>630714.82999999996</v>
      </c>
      <c r="I4107">
        <v>3672232.85</v>
      </c>
      <c r="J4107">
        <v>-68.91</v>
      </c>
      <c r="K4107">
        <v>-68.91</v>
      </c>
      <c r="L4107">
        <v>0</v>
      </c>
      <c r="M4107">
        <v>21042224</v>
      </c>
      <c r="N4107" t="s">
        <v>28</v>
      </c>
      <c r="O4107">
        <v>10</v>
      </c>
      <c r="P4107">
        <v>17</v>
      </c>
      <c r="Q4107">
        <v>5963</v>
      </c>
    </row>
    <row r="4108" spans="1:17" x14ac:dyDescent="0.25">
      <c r="A4108" t="s">
        <v>375</v>
      </c>
      <c r="B4108" t="s">
        <v>370</v>
      </c>
      <c r="C4108" t="s">
        <v>16</v>
      </c>
      <c r="D4108" t="s">
        <v>14</v>
      </c>
      <c r="E4108" t="s">
        <v>256</v>
      </c>
      <c r="F4108" t="s">
        <v>6</v>
      </c>
      <c r="G4108">
        <v>0</v>
      </c>
      <c r="H4108">
        <v>630714.82999999996</v>
      </c>
      <c r="I4108">
        <v>3672232.85</v>
      </c>
      <c r="J4108">
        <v>-68.91</v>
      </c>
      <c r="K4108">
        <v>-68.91</v>
      </c>
      <c r="L4108">
        <v>0</v>
      </c>
      <c r="M4108">
        <v>21051624</v>
      </c>
      <c r="N4108" t="s">
        <v>28</v>
      </c>
      <c r="O4108">
        <v>10</v>
      </c>
      <c r="P4108">
        <v>17</v>
      </c>
      <c r="Q4108">
        <v>5963</v>
      </c>
    </row>
    <row r="4109" spans="1:17" x14ac:dyDescent="0.25">
      <c r="A4109" t="s">
        <v>375</v>
      </c>
      <c r="B4109" t="s">
        <v>370</v>
      </c>
      <c r="C4109" t="s">
        <v>16</v>
      </c>
      <c r="D4109" t="s">
        <v>14</v>
      </c>
      <c r="E4109" t="s">
        <v>134</v>
      </c>
      <c r="F4109" t="s">
        <v>4</v>
      </c>
      <c r="G4109">
        <v>0</v>
      </c>
      <c r="H4109">
        <v>630714.82999999996</v>
      </c>
      <c r="I4109">
        <v>3672232.85</v>
      </c>
      <c r="J4109">
        <v>-68.91</v>
      </c>
      <c r="K4109">
        <v>-68.91</v>
      </c>
      <c r="L4109">
        <v>0</v>
      </c>
      <c r="M4109">
        <v>21042224</v>
      </c>
      <c r="N4109" t="s">
        <v>28</v>
      </c>
      <c r="O4109">
        <v>10</v>
      </c>
      <c r="P4109">
        <v>17</v>
      </c>
      <c r="Q4109">
        <v>5963</v>
      </c>
    </row>
    <row r="4110" spans="1:17" x14ac:dyDescent="0.25">
      <c r="A4110" t="s">
        <v>375</v>
      </c>
      <c r="B4110" t="s">
        <v>370</v>
      </c>
      <c r="C4110" t="s">
        <v>16</v>
      </c>
      <c r="D4110" t="s">
        <v>14</v>
      </c>
      <c r="E4110" t="s">
        <v>134</v>
      </c>
      <c r="F4110" t="s">
        <v>6</v>
      </c>
      <c r="G4110">
        <v>0</v>
      </c>
      <c r="H4110">
        <v>630714.82999999996</v>
      </c>
      <c r="I4110">
        <v>3672232.85</v>
      </c>
      <c r="J4110">
        <v>-68.91</v>
      </c>
      <c r="K4110">
        <v>-68.91</v>
      </c>
      <c r="L4110">
        <v>0</v>
      </c>
      <c r="M4110">
        <v>21051624</v>
      </c>
      <c r="N4110" t="s">
        <v>28</v>
      </c>
      <c r="O4110">
        <v>10</v>
      </c>
      <c r="P4110">
        <v>17</v>
      </c>
      <c r="Q4110">
        <v>5963</v>
      </c>
    </row>
    <row r="4111" spans="1:17" x14ac:dyDescent="0.25">
      <c r="A4111" t="s">
        <v>375</v>
      </c>
      <c r="B4111" t="s">
        <v>370</v>
      </c>
      <c r="C4111" t="s">
        <v>16</v>
      </c>
      <c r="D4111" t="s">
        <v>14</v>
      </c>
      <c r="E4111" t="s">
        <v>141</v>
      </c>
      <c r="F4111" t="s">
        <v>4</v>
      </c>
      <c r="G4111">
        <v>0</v>
      </c>
      <c r="H4111">
        <v>630423.97</v>
      </c>
      <c r="I4111">
        <v>3672375.09</v>
      </c>
      <c r="J4111">
        <v>-69.58</v>
      </c>
      <c r="K4111">
        <v>-69.58</v>
      </c>
      <c r="L4111">
        <v>0</v>
      </c>
      <c r="M4111">
        <v>21080524</v>
      </c>
      <c r="N4111" t="s">
        <v>28</v>
      </c>
      <c r="O4111">
        <v>10</v>
      </c>
      <c r="P4111">
        <v>17</v>
      </c>
      <c r="Q4111">
        <v>5963</v>
      </c>
    </row>
    <row r="4112" spans="1:17" x14ac:dyDescent="0.25">
      <c r="A4112" t="s">
        <v>375</v>
      </c>
      <c r="B4112" t="s">
        <v>370</v>
      </c>
      <c r="C4112" t="s">
        <v>16</v>
      </c>
      <c r="D4112" t="s">
        <v>14</v>
      </c>
      <c r="E4112" t="s">
        <v>141</v>
      </c>
      <c r="F4112" t="s">
        <v>6</v>
      </c>
      <c r="G4112">
        <v>0</v>
      </c>
      <c r="H4112">
        <v>630423.97</v>
      </c>
      <c r="I4112">
        <v>3672375.09</v>
      </c>
      <c r="J4112">
        <v>-69.58</v>
      </c>
      <c r="K4112">
        <v>-69.58</v>
      </c>
      <c r="L4112">
        <v>0</v>
      </c>
      <c r="M4112">
        <v>21071224</v>
      </c>
      <c r="N4112" t="s">
        <v>28</v>
      </c>
      <c r="O4112">
        <v>10</v>
      </c>
      <c r="P4112">
        <v>17</v>
      </c>
      <c r="Q4112">
        <v>5963</v>
      </c>
    </row>
    <row r="4113" spans="1:17" x14ac:dyDescent="0.25">
      <c r="A4113" t="s">
        <v>375</v>
      </c>
      <c r="B4113" t="s">
        <v>370</v>
      </c>
      <c r="C4113" t="s">
        <v>16</v>
      </c>
      <c r="D4113" t="s">
        <v>14</v>
      </c>
      <c r="E4113" t="s">
        <v>142</v>
      </c>
      <c r="F4113" t="s">
        <v>4</v>
      </c>
      <c r="G4113">
        <v>0</v>
      </c>
      <c r="H4113">
        <v>630423.97</v>
      </c>
      <c r="I4113">
        <v>3672375.09</v>
      </c>
      <c r="J4113">
        <v>-69.58</v>
      </c>
      <c r="K4113">
        <v>-69.58</v>
      </c>
      <c r="L4113">
        <v>0</v>
      </c>
      <c r="M4113">
        <v>21080524</v>
      </c>
      <c r="N4113" t="s">
        <v>28</v>
      </c>
      <c r="O4113">
        <v>10</v>
      </c>
      <c r="P4113">
        <v>17</v>
      </c>
      <c r="Q4113">
        <v>5963</v>
      </c>
    </row>
    <row r="4114" spans="1:17" x14ac:dyDescent="0.25">
      <c r="A4114" t="s">
        <v>375</v>
      </c>
      <c r="B4114" t="s">
        <v>370</v>
      </c>
      <c r="C4114" t="s">
        <v>16</v>
      </c>
      <c r="D4114" t="s">
        <v>14</v>
      </c>
      <c r="E4114" t="s">
        <v>142</v>
      </c>
      <c r="F4114" t="s">
        <v>6</v>
      </c>
      <c r="G4114">
        <v>0</v>
      </c>
      <c r="H4114">
        <v>630423.97</v>
      </c>
      <c r="I4114">
        <v>3672375.09</v>
      </c>
      <c r="J4114">
        <v>-69.58</v>
      </c>
      <c r="K4114">
        <v>-69.58</v>
      </c>
      <c r="L4114">
        <v>0</v>
      </c>
      <c r="M4114">
        <v>21071224</v>
      </c>
      <c r="N4114" t="s">
        <v>28</v>
      </c>
      <c r="O4114">
        <v>10</v>
      </c>
      <c r="P4114">
        <v>17</v>
      </c>
      <c r="Q4114">
        <v>5963</v>
      </c>
    </row>
    <row r="4115" spans="1:17" x14ac:dyDescent="0.25">
      <c r="A4115" t="s">
        <v>375</v>
      </c>
      <c r="B4115" t="s">
        <v>370</v>
      </c>
      <c r="C4115" t="s">
        <v>16</v>
      </c>
      <c r="D4115" t="s">
        <v>14</v>
      </c>
      <c r="E4115" t="s">
        <v>143</v>
      </c>
      <c r="F4115" t="s">
        <v>4</v>
      </c>
      <c r="G4115">
        <v>0</v>
      </c>
      <c r="H4115">
        <v>630423.97</v>
      </c>
      <c r="I4115">
        <v>3672375.09</v>
      </c>
      <c r="J4115">
        <v>-69.58</v>
      </c>
      <c r="K4115">
        <v>-69.58</v>
      </c>
      <c r="L4115">
        <v>0</v>
      </c>
      <c r="M4115">
        <v>21080524</v>
      </c>
      <c r="N4115" t="s">
        <v>28</v>
      </c>
      <c r="O4115">
        <v>10</v>
      </c>
      <c r="P4115">
        <v>17</v>
      </c>
      <c r="Q4115">
        <v>5963</v>
      </c>
    </row>
    <row r="4116" spans="1:17" x14ac:dyDescent="0.25">
      <c r="A4116" t="s">
        <v>375</v>
      </c>
      <c r="B4116" t="s">
        <v>370</v>
      </c>
      <c r="C4116" t="s">
        <v>16</v>
      </c>
      <c r="D4116" t="s">
        <v>14</v>
      </c>
      <c r="E4116" t="s">
        <v>143</v>
      </c>
      <c r="F4116" t="s">
        <v>6</v>
      </c>
      <c r="G4116">
        <v>0</v>
      </c>
      <c r="H4116">
        <v>630423.97</v>
      </c>
      <c r="I4116">
        <v>3672375.09</v>
      </c>
      <c r="J4116">
        <v>-69.58</v>
      </c>
      <c r="K4116">
        <v>-69.58</v>
      </c>
      <c r="L4116">
        <v>0</v>
      </c>
      <c r="M4116">
        <v>21071224</v>
      </c>
      <c r="N4116" t="s">
        <v>28</v>
      </c>
      <c r="O4116">
        <v>10</v>
      </c>
      <c r="P4116">
        <v>17</v>
      </c>
      <c r="Q4116">
        <v>5963</v>
      </c>
    </row>
    <row r="4117" spans="1:17" x14ac:dyDescent="0.25">
      <c r="A4117" t="s">
        <v>375</v>
      </c>
      <c r="B4117" t="s">
        <v>370</v>
      </c>
      <c r="C4117" t="s">
        <v>16</v>
      </c>
      <c r="D4117" t="s">
        <v>14</v>
      </c>
      <c r="E4117" t="s">
        <v>135</v>
      </c>
      <c r="F4117" t="s">
        <v>4</v>
      </c>
      <c r="G4117">
        <v>0</v>
      </c>
      <c r="H4117">
        <v>630423.97</v>
      </c>
      <c r="I4117">
        <v>3672375.09</v>
      </c>
      <c r="J4117">
        <v>-69.58</v>
      </c>
      <c r="K4117">
        <v>-69.58</v>
      </c>
      <c r="L4117">
        <v>0</v>
      </c>
      <c r="M4117">
        <v>21080524</v>
      </c>
      <c r="N4117" t="s">
        <v>28</v>
      </c>
      <c r="O4117">
        <v>10</v>
      </c>
      <c r="P4117">
        <v>17</v>
      </c>
      <c r="Q4117">
        <v>5963</v>
      </c>
    </row>
    <row r="4118" spans="1:17" x14ac:dyDescent="0.25">
      <c r="A4118" t="s">
        <v>375</v>
      </c>
      <c r="B4118" t="s">
        <v>370</v>
      </c>
      <c r="C4118" t="s">
        <v>16</v>
      </c>
      <c r="D4118" t="s">
        <v>14</v>
      </c>
      <c r="E4118" t="s">
        <v>135</v>
      </c>
      <c r="F4118" t="s">
        <v>6</v>
      </c>
      <c r="G4118">
        <v>0</v>
      </c>
      <c r="H4118">
        <v>630399.73</v>
      </c>
      <c r="I4118">
        <v>3672375.09</v>
      </c>
      <c r="J4118">
        <v>-69.62</v>
      </c>
      <c r="K4118">
        <v>-69.62</v>
      </c>
      <c r="L4118">
        <v>0</v>
      </c>
      <c r="M4118">
        <v>21080524</v>
      </c>
      <c r="N4118" t="s">
        <v>28</v>
      </c>
      <c r="O4118">
        <v>10</v>
      </c>
      <c r="P4118">
        <v>17</v>
      </c>
      <c r="Q4118">
        <v>5963</v>
      </c>
    </row>
    <row r="4119" spans="1:17" x14ac:dyDescent="0.25">
      <c r="A4119" t="s">
        <v>375</v>
      </c>
      <c r="B4119" t="s">
        <v>370</v>
      </c>
      <c r="C4119" t="s">
        <v>16</v>
      </c>
      <c r="D4119" t="s">
        <v>14</v>
      </c>
      <c r="E4119" t="s">
        <v>136</v>
      </c>
      <c r="F4119" t="s">
        <v>4</v>
      </c>
      <c r="G4119">
        <v>0</v>
      </c>
      <c r="H4119">
        <v>630399.73</v>
      </c>
      <c r="I4119">
        <v>3672375.09</v>
      </c>
      <c r="J4119">
        <v>-69.62</v>
      </c>
      <c r="K4119">
        <v>-69.62</v>
      </c>
      <c r="L4119">
        <v>0</v>
      </c>
      <c r="M4119">
        <v>21080524</v>
      </c>
      <c r="N4119" t="s">
        <v>28</v>
      </c>
      <c r="O4119">
        <v>10</v>
      </c>
      <c r="P4119">
        <v>17</v>
      </c>
      <c r="Q4119">
        <v>5963</v>
      </c>
    </row>
    <row r="4120" spans="1:17" x14ac:dyDescent="0.25">
      <c r="A4120" t="s">
        <v>375</v>
      </c>
      <c r="B4120" t="s">
        <v>370</v>
      </c>
      <c r="C4120" t="s">
        <v>16</v>
      </c>
      <c r="D4120" t="s">
        <v>14</v>
      </c>
      <c r="E4120" t="s">
        <v>136</v>
      </c>
      <c r="F4120" t="s">
        <v>6</v>
      </c>
      <c r="G4120">
        <v>0</v>
      </c>
      <c r="H4120">
        <v>630399.73</v>
      </c>
      <c r="I4120">
        <v>3672375.09</v>
      </c>
      <c r="J4120">
        <v>-69.62</v>
      </c>
      <c r="K4120">
        <v>-69.62</v>
      </c>
      <c r="L4120">
        <v>0</v>
      </c>
      <c r="M4120">
        <v>21071224</v>
      </c>
      <c r="N4120" t="s">
        <v>28</v>
      </c>
      <c r="O4120">
        <v>10</v>
      </c>
      <c r="P4120">
        <v>17</v>
      </c>
      <c r="Q4120">
        <v>5963</v>
      </c>
    </row>
    <row r="4121" spans="1:17" x14ac:dyDescent="0.25">
      <c r="A4121" t="s">
        <v>375</v>
      </c>
      <c r="B4121" t="s">
        <v>370</v>
      </c>
      <c r="C4121" t="s">
        <v>16</v>
      </c>
      <c r="D4121" t="s">
        <v>14</v>
      </c>
      <c r="E4121" t="s">
        <v>137</v>
      </c>
      <c r="F4121" t="s">
        <v>4</v>
      </c>
      <c r="G4121">
        <v>0</v>
      </c>
      <c r="H4121">
        <v>630399.73</v>
      </c>
      <c r="I4121">
        <v>3672375.09</v>
      </c>
      <c r="J4121">
        <v>-69.62</v>
      </c>
      <c r="K4121">
        <v>-69.62</v>
      </c>
      <c r="L4121">
        <v>0</v>
      </c>
      <c r="M4121">
        <v>21080524</v>
      </c>
      <c r="N4121" t="s">
        <v>28</v>
      </c>
      <c r="O4121">
        <v>10</v>
      </c>
      <c r="P4121">
        <v>17</v>
      </c>
      <c r="Q4121">
        <v>5963</v>
      </c>
    </row>
    <row r="4122" spans="1:17" x14ac:dyDescent="0.25">
      <c r="A4122" t="s">
        <v>375</v>
      </c>
      <c r="B4122" t="s">
        <v>370</v>
      </c>
      <c r="C4122" t="s">
        <v>16</v>
      </c>
      <c r="D4122" t="s">
        <v>14</v>
      </c>
      <c r="E4122" t="s">
        <v>137</v>
      </c>
      <c r="F4122" t="s">
        <v>6</v>
      </c>
      <c r="G4122">
        <v>0</v>
      </c>
      <c r="H4122">
        <v>630399.73</v>
      </c>
      <c r="I4122">
        <v>3672375.09</v>
      </c>
      <c r="J4122">
        <v>-69.62</v>
      </c>
      <c r="K4122">
        <v>-69.62</v>
      </c>
      <c r="L4122">
        <v>0</v>
      </c>
      <c r="M4122">
        <v>21071224</v>
      </c>
      <c r="N4122" t="s">
        <v>28</v>
      </c>
      <c r="O4122">
        <v>10</v>
      </c>
      <c r="P4122">
        <v>17</v>
      </c>
      <c r="Q4122">
        <v>5963</v>
      </c>
    </row>
    <row r="4123" spans="1:17" x14ac:dyDescent="0.25">
      <c r="A4123" t="s">
        <v>375</v>
      </c>
      <c r="B4123" t="s">
        <v>370</v>
      </c>
      <c r="C4123" t="s">
        <v>16</v>
      </c>
      <c r="D4123" t="s">
        <v>14</v>
      </c>
      <c r="E4123" t="s">
        <v>138</v>
      </c>
      <c r="F4123" t="s">
        <v>4</v>
      </c>
      <c r="G4123">
        <v>0</v>
      </c>
      <c r="H4123">
        <v>630399.73</v>
      </c>
      <c r="I4123">
        <v>3672375.09</v>
      </c>
      <c r="J4123">
        <v>-69.62</v>
      </c>
      <c r="K4123">
        <v>-69.62</v>
      </c>
      <c r="L4123">
        <v>0</v>
      </c>
      <c r="M4123">
        <v>21071224</v>
      </c>
      <c r="N4123" t="s">
        <v>28</v>
      </c>
      <c r="O4123">
        <v>10</v>
      </c>
      <c r="P4123">
        <v>17</v>
      </c>
      <c r="Q4123">
        <v>5963</v>
      </c>
    </row>
    <row r="4124" spans="1:17" x14ac:dyDescent="0.25">
      <c r="A4124" t="s">
        <v>375</v>
      </c>
      <c r="B4124" t="s">
        <v>370</v>
      </c>
      <c r="C4124" t="s">
        <v>16</v>
      </c>
      <c r="D4124" t="s">
        <v>14</v>
      </c>
      <c r="E4124" t="s">
        <v>138</v>
      </c>
      <c r="F4124" t="s">
        <v>6</v>
      </c>
      <c r="G4124">
        <v>0</v>
      </c>
      <c r="H4124">
        <v>630399.73</v>
      </c>
      <c r="I4124">
        <v>3672375.09</v>
      </c>
      <c r="J4124">
        <v>-69.62</v>
      </c>
      <c r="K4124">
        <v>-69.62</v>
      </c>
      <c r="L4124">
        <v>0</v>
      </c>
      <c r="M4124">
        <v>21080524</v>
      </c>
      <c r="N4124" t="s">
        <v>28</v>
      </c>
      <c r="O4124">
        <v>10</v>
      </c>
      <c r="P4124">
        <v>17</v>
      </c>
      <c r="Q4124">
        <v>5963</v>
      </c>
    </row>
    <row r="4125" spans="1:17" x14ac:dyDescent="0.25">
      <c r="A4125" t="s">
        <v>375</v>
      </c>
      <c r="B4125" t="s">
        <v>370</v>
      </c>
      <c r="C4125" t="s">
        <v>16</v>
      </c>
      <c r="D4125" t="s">
        <v>14</v>
      </c>
      <c r="E4125" t="s">
        <v>139</v>
      </c>
      <c r="F4125" t="s">
        <v>4</v>
      </c>
      <c r="G4125">
        <v>0</v>
      </c>
      <c r="H4125">
        <v>630399.73</v>
      </c>
      <c r="I4125">
        <v>3672375.09</v>
      </c>
      <c r="J4125">
        <v>-69.62</v>
      </c>
      <c r="K4125">
        <v>-69.62</v>
      </c>
      <c r="L4125">
        <v>0</v>
      </c>
      <c r="M4125">
        <v>21080524</v>
      </c>
      <c r="N4125" t="s">
        <v>28</v>
      </c>
      <c r="O4125">
        <v>10</v>
      </c>
      <c r="P4125">
        <v>17</v>
      </c>
      <c r="Q4125">
        <v>5963</v>
      </c>
    </row>
    <row r="4126" spans="1:17" x14ac:dyDescent="0.25">
      <c r="A4126" t="s">
        <v>375</v>
      </c>
      <c r="B4126" t="s">
        <v>370</v>
      </c>
      <c r="C4126" t="s">
        <v>16</v>
      </c>
      <c r="D4126" t="s">
        <v>14</v>
      </c>
      <c r="E4126" t="s">
        <v>139</v>
      </c>
      <c r="F4126" t="s">
        <v>6</v>
      </c>
      <c r="G4126">
        <v>0</v>
      </c>
      <c r="H4126">
        <v>630399.73</v>
      </c>
      <c r="I4126">
        <v>3672375.09</v>
      </c>
      <c r="J4126">
        <v>-69.62</v>
      </c>
      <c r="K4126">
        <v>-69.62</v>
      </c>
      <c r="L4126">
        <v>0</v>
      </c>
      <c r="M4126">
        <v>21071224</v>
      </c>
      <c r="N4126" t="s">
        <v>28</v>
      </c>
      <c r="O4126">
        <v>10</v>
      </c>
      <c r="P4126">
        <v>17</v>
      </c>
      <c r="Q4126">
        <v>5963</v>
      </c>
    </row>
    <row r="4127" spans="1:17" x14ac:dyDescent="0.25">
      <c r="A4127" t="s">
        <v>375</v>
      </c>
      <c r="B4127" t="s">
        <v>370</v>
      </c>
      <c r="C4127" t="s">
        <v>16</v>
      </c>
      <c r="D4127" t="s">
        <v>14</v>
      </c>
      <c r="E4127" t="s">
        <v>140</v>
      </c>
      <c r="F4127" t="s">
        <v>4</v>
      </c>
      <c r="G4127">
        <v>0</v>
      </c>
      <c r="H4127">
        <v>630399.73</v>
      </c>
      <c r="I4127">
        <v>3672375.09</v>
      </c>
      <c r="J4127">
        <v>-69.62</v>
      </c>
      <c r="K4127">
        <v>-69.62</v>
      </c>
      <c r="L4127">
        <v>0</v>
      </c>
      <c r="M4127">
        <v>21080524</v>
      </c>
      <c r="N4127" t="s">
        <v>28</v>
      </c>
      <c r="O4127">
        <v>10</v>
      </c>
      <c r="P4127">
        <v>17</v>
      </c>
      <c r="Q4127">
        <v>5963</v>
      </c>
    </row>
    <row r="4128" spans="1:17" x14ac:dyDescent="0.25">
      <c r="A4128" t="s">
        <v>375</v>
      </c>
      <c r="B4128" t="s">
        <v>370</v>
      </c>
      <c r="C4128" t="s">
        <v>16</v>
      </c>
      <c r="D4128" t="s">
        <v>14</v>
      </c>
      <c r="E4128" t="s">
        <v>140</v>
      </c>
      <c r="F4128" t="s">
        <v>6</v>
      </c>
      <c r="G4128">
        <v>0</v>
      </c>
      <c r="H4128">
        <v>630399.73</v>
      </c>
      <c r="I4128">
        <v>3672375.09</v>
      </c>
      <c r="J4128">
        <v>-69.62</v>
      </c>
      <c r="K4128">
        <v>-69.62</v>
      </c>
      <c r="L4128">
        <v>0</v>
      </c>
      <c r="M4128">
        <v>21071224</v>
      </c>
      <c r="N4128" t="s">
        <v>28</v>
      </c>
      <c r="O4128">
        <v>10</v>
      </c>
      <c r="P4128">
        <v>17</v>
      </c>
      <c r="Q4128">
        <v>5963</v>
      </c>
    </row>
    <row r="4129" spans="1:17" x14ac:dyDescent="0.25">
      <c r="A4129" t="s">
        <v>375</v>
      </c>
      <c r="B4129" t="s">
        <v>371</v>
      </c>
      <c r="C4129" t="s">
        <v>16</v>
      </c>
      <c r="D4129" t="s">
        <v>12</v>
      </c>
      <c r="E4129" t="s">
        <v>3</v>
      </c>
      <c r="F4129" t="s">
        <v>4</v>
      </c>
      <c r="G4129">
        <v>0</v>
      </c>
      <c r="H4129">
        <v>630399.73</v>
      </c>
      <c r="I4129">
        <v>3672375.09</v>
      </c>
      <c r="J4129">
        <v>-69.62</v>
      </c>
      <c r="K4129">
        <v>-69.62</v>
      </c>
      <c r="L4129">
        <v>0</v>
      </c>
      <c r="M4129" t="s">
        <v>376</v>
      </c>
      <c r="N4129" t="s">
        <v>28</v>
      </c>
      <c r="O4129">
        <v>10</v>
      </c>
      <c r="P4129">
        <v>17</v>
      </c>
      <c r="Q4129">
        <v>5963</v>
      </c>
    </row>
    <row r="4130" spans="1:17" x14ac:dyDescent="0.25">
      <c r="A4130" t="s">
        <v>375</v>
      </c>
      <c r="B4130" t="s">
        <v>371</v>
      </c>
      <c r="C4130" t="s">
        <v>16</v>
      </c>
      <c r="D4130" t="s">
        <v>12</v>
      </c>
      <c r="E4130" t="s">
        <v>255</v>
      </c>
      <c r="F4130" t="s">
        <v>4</v>
      </c>
      <c r="G4130">
        <v>0</v>
      </c>
      <c r="H4130">
        <v>630399.73</v>
      </c>
      <c r="I4130">
        <v>3672375.09</v>
      </c>
      <c r="J4130">
        <v>-69.62</v>
      </c>
      <c r="K4130">
        <v>-69.62</v>
      </c>
      <c r="L4130">
        <v>0</v>
      </c>
      <c r="M4130" t="s">
        <v>376</v>
      </c>
      <c r="N4130" t="s">
        <v>28</v>
      </c>
      <c r="O4130">
        <v>10</v>
      </c>
      <c r="P4130">
        <v>17</v>
      </c>
      <c r="Q4130">
        <v>5963</v>
      </c>
    </row>
    <row r="4131" spans="1:17" x14ac:dyDescent="0.25">
      <c r="A4131" t="s">
        <v>375</v>
      </c>
      <c r="B4131" t="s">
        <v>371</v>
      </c>
      <c r="C4131" t="s">
        <v>16</v>
      </c>
      <c r="D4131" t="s">
        <v>12</v>
      </c>
      <c r="E4131" t="s">
        <v>7</v>
      </c>
      <c r="F4131" t="s">
        <v>4</v>
      </c>
      <c r="G4131">
        <v>0</v>
      </c>
      <c r="H4131">
        <v>630399.73</v>
      </c>
      <c r="I4131">
        <v>3672375.09</v>
      </c>
      <c r="J4131">
        <v>-69.62</v>
      </c>
      <c r="K4131">
        <v>-69.62</v>
      </c>
      <c r="L4131">
        <v>0</v>
      </c>
      <c r="M4131" t="s">
        <v>376</v>
      </c>
      <c r="N4131" t="s">
        <v>28</v>
      </c>
      <c r="O4131">
        <v>10</v>
      </c>
      <c r="P4131">
        <v>17</v>
      </c>
      <c r="Q4131">
        <v>5963</v>
      </c>
    </row>
    <row r="4132" spans="1:17" x14ac:dyDescent="0.25">
      <c r="A4132" t="s">
        <v>375</v>
      </c>
      <c r="B4132" t="s">
        <v>371</v>
      </c>
      <c r="C4132" t="s">
        <v>16</v>
      </c>
      <c r="D4132" t="s">
        <v>12</v>
      </c>
      <c r="E4132" t="s">
        <v>252</v>
      </c>
      <c r="F4132" t="s">
        <v>4</v>
      </c>
      <c r="G4132">
        <v>0</v>
      </c>
      <c r="H4132">
        <v>630423.97</v>
      </c>
      <c r="I4132">
        <v>3672375.09</v>
      </c>
      <c r="J4132">
        <v>-69.58</v>
      </c>
      <c r="K4132">
        <v>-69.58</v>
      </c>
      <c r="L4132">
        <v>0</v>
      </c>
      <c r="M4132" t="s">
        <v>376</v>
      </c>
      <c r="N4132" t="s">
        <v>28</v>
      </c>
      <c r="O4132">
        <v>10</v>
      </c>
      <c r="P4132">
        <v>17</v>
      </c>
      <c r="Q4132">
        <v>5963</v>
      </c>
    </row>
    <row r="4133" spans="1:17" x14ac:dyDescent="0.25">
      <c r="A4133" t="s">
        <v>375</v>
      </c>
      <c r="B4133" t="s">
        <v>371</v>
      </c>
      <c r="C4133" t="s">
        <v>16</v>
      </c>
      <c r="D4133" t="s">
        <v>12</v>
      </c>
      <c r="E4133" t="s">
        <v>253</v>
      </c>
      <c r="F4133" t="s">
        <v>4</v>
      </c>
      <c r="G4133">
        <v>0</v>
      </c>
      <c r="H4133">
        <v>630399.73</v>
      </c>
      <c r="I4133">
        <v>3672375.09</v>
      </c>
      <c r="J4133">
        <v>-69.62</v>
      </c>
      <c r="K4133">
        <v>-69.62</v>
      </c>
      <c r="L4133">
        <v>0</v>
      </c>
      <c r="M4133" t="s">
        <v>376</v>
      </c>
      <c r="N4133" t="s">
        <v>28</v>
      </c>
      <c r="O4133">
        <v>10</v>
      </c>
      <c r="P4133">
        <v>17</v>
      </c>
      <c r="Q4133">
        <v>5963</v>
      </c>
    </row>
    <row r="4134" spans="1:17" x14ac:dyDescent="0.25">
      <c r="A4134" t="s">
        <v>375</v>
      </c>
      <c r="B4134" t="s">
        <v>371</v>
      </c>
      <c r="C4134" t="s">
        <v>16</v>
      </c>
      <c r="D4134" t="s">
        <v>12</v>
      </c>
      <c r="E4134" t="s">
        <v>254</v>
      </c>
      <c r="F4134" t="s">
        <v>4</v>
      </c>
      <c r="G4134">
        <v>0</v>
      </c>
      <c r="H4134">
        <v>630399.73</v>
      </c>
      <c r="I4134">
        <v>3672375.09</v>
      </c>
      <c r="J4134">
        <v>-69.62</v>
      </c>
      <c r="K4134">
        <v>-69.62</v>
      </c>
      <c r="L4134">
        <v>0</v>
      </c>
      <c r="M4134" t="s">
        <v>376</v>
      </c>
      <c r="N4134" t="s">
        <v>28</v>
      </c>
      <c r="O4134">
        <v>10</v>
      </c>
      <c r="P4134">
        <v>17</v>
      </c>
      <c r="Q4134">
        <v>5963</v>
      </c>
    </row>
    <row r="4135" spans="1:17" x14ac:dyDescent="0.25">
      <c r="A4135" t="s">
        <v>375</v>
      </c>
      <c r="B4135" t="s">
        <v>371</v>
      </c>
      <c r="C4135" t="s">
        <v>16</v>
      </c>
      <c r="D4135" t="s">
        <v>12</v>
      </c>
      <c r="E4135" t="s">
        <v>256</v>
      </c>
      <c r="F4135" t="s">
        <v>4</v>
      </c>
      <c r="G4135">
        <v>0</v>
      </c>
      <c r="H4135">
        <v>630714.82999999996</v>
      </c>
      <c r="I4135">
        <v>3672232.85</v>
      </c>
      <c r="J4135">
        <v>-68.91</v>
      </c>
      <c r="K4135">
        <v>-68.91</v>
      </c>
      <c r="L4135">
        <v>0</v>
      </c>
      <c r="M4135" t="s">
        <v>376</v>
      </c>
      <c r="N4135" t="s">
        <v>28</v>
      </c>
      <c r="O4135">
        <v>10</v>
      </c>
      <c r="P4135">
        <v>17</v>
      </c>
      <c r="Q4135">
        <v>5963</v>
      </c>
    </row>
    <row r="4136" spans="1:17" x14ac:dyDescent="0.25">
      <c r="A4136" t="s">
        <v>375</v>
      </c>
      <c r="B4136" t="s">
        <v>371</v>
      </c>
      <c r="C4136" t="s">
        <v>16</v>
      </c>
      <c r="D4136" t="s">
        <v>12</v>
      </c>
      <c r="E4136" t="s">
        <v>134</v>
      </c>
      <c r="F4136" t="s">
        <v>4</v>
      </c>
      <c r="G4136">
        <v>0</v>
      </c>
      <c r="H4136">
        <v>630714.82999999996</v>
      </c>
      <c r="I4136">
        <v>3672232.85</v>
      </c>
      <c r="J4136">
        <v>-68.91</v>
      </c>
      <c r="K4136">
        <v>-68.91</v>
      </c>
      <c r="L4136">
        <v>0</v>
      </c>
      <c r="M4136" t="s">
        <v>376</v>
      </c>
      <c r="N4136" t="s">
        <v>28</v>
      </c>
      <c r="O4136">
        <v>10</v>
      </c>
      <c r="P4136">
        <v>17</v>
      </c>
      <c r="Q4136">
        <v>5963</v>
      </c>
    </row>
    <row r="4137" spans="1:17" x14ac:dyDescent="0.25">
      <c r="A4137" t="s">
        <v>375</v>
      </c>
      <c r="B4137" t="s">
        <v>371</v>
      </c>
      <c r="C4137" t="s">
        <v>16</v>
      </c>
      <c r="D4137" t="s">
        <v>12</v>
      </c>
      <c r="E4137" t="s">
        <v>141</v>
      </c>
      <c r="F4137" t="s">
        <v>4</v>
      </c>
      <c r="G4137">
        <v>0</v>
      </c>
      <c r="H4137">
        <v>630423.97</v>
      </c>
      <c r="I4137">
        <v>3672375.09</v>
      </c>
      <c r="J4137">
        <v>-69.58</v>
      </c>
      <c r="K4137">
        <v>-69.58</v>
      </c>
      <c r="L4137">
        <v>0</v>
      </c>
      <c r="M4137" t="s">
        <v>376</v>
      </c>
      <c r="N4137" t="s">
        <v>28</v>
      </c>
      <c r="O4137">
        <v>10</v>
      </c>
      <c r="P4137">
        <v>17</v>
      </c>
      <c r="Q4137">
        <v>5963</v>
      </c>
    </row>
    <row r="4138" spans="1:17" x14ac:dyDescent="0.25">
      <c r="A4138" t="s">
        <v>375</v>
      </c>
      <c r="B4138" t="s">
        <v>371</v>
      </c>
      <c r="C4138" t="s">
        <v>16</v>
      </c>
      <c r="D4138" t="s">
        <v>12</v>
      </c>
      <c r="E4138" t="s">
        <v>142</v>
      </c>
      <c r="F4138" t="s">
        <v>4</v>
      </c>
      <c r="G4138">
        <v>0</v>
      </c>
      <c r="H4138">
        <v>630423.97</v>
      </c>
      <c r="I4138">
        <v>3672375.09</v>
      </c>
      <c r="J4138">
        <v>-69.58</v>
      </c>
      <c r="K4138">
        <v>-69.58</v>
      </c>
      <c r="L4138">
        <v>0</v>
      </c>
      <c r="M4138" t="s">
        <v>376</v>
      </c>
      <c r="N4138" t="s">
        <v>28</v>
      </c>
      <c r="O4138">
        <v>10</v>
      </c>
      <c r="P4138">
        <v>17</v>
      </c>
      <c r="Q4138">
        <v>5963</v>
      </c>
    </row>
    <row r="4139" spans="1:17" x14ac:dyDescent="0.25">
      <c r="A4139" t="s">
        <v>375</v>
      </c>
      <c r="B4139" t="s">
        <v>371</v>
      </c>
      <c r="C4139" t="s">
        <v>16</v>
      </c>
      <c r="D4139" t="s">
        <v>12</v>
      </c>
      <c r="E4139" t="s">
        <v>143</v>
      </c>
      <c r="F4139" t="s">
        <v>4</v>
      </c>
      <c r="G4139">
        <v>0</v>
      </c>
      <c r="H4139">
        <v>630423.97</v>
      </c>
      <c r="I4139">
        <v>3672375.09</v>
      </c>
      <c r="J4139">
        <v>-69.58</v>
      </c>
      <c r="K4139">
        <v>-69.58</v>
      </c>
      <c r="L4139">
        <v>0</v>
      </c>
      <c r="M4139" t="s">
        <v>376</v>
      </c>
      <c r="N4139" t="s">
        <v>28</v>
      </c>
      <c r="O4139">
        <v>10</v>
      </c>
      <c r="P4139">
        <v>17</v>
      </c>
      <c r="Q4139">
        <v>5963</v>
      </c>
    </row>
    <row r="4140" spans="1:17" x14ac:dyDescent="0.25">
      <c r="A4140" t="s">
        <v>375</v>
      </c>
      <c r="B4140" t="s">
        <v>371</v>
      </c>
      <c r="C4140" t="s">
        <v>16</v>
      </c>
      <c r="D4140" t="s">
        <v>12</v>
      </c>
      <c r="E4140" t="s">
        <v>135</v>
      </c>
      <c r="F4140" t="s">
        <v>4</v>
      </c>
      <c r="G4140">
        <v>0</v>
      </c>
      <c r="H4140">
        <v>630399.73</v>
      </c>
      <c r="I4140">
        <v>3672375.09</v>
      </c>
      <c r="J4140">
        <v>-69.62</v>
      </c>
      <c r="K4140">
        <v>-69.62</v>
      </c>
      <c r="L4140">
        <v>0</v>
      </c>
      <c r="M4140" t="s">
        <v>376</v>
      </c>
      <c r="N4140" t="s">
        <v>28</v>
      </c>
      <c r="O4140">
        <v>10</v>
      </c>
      <c r="P4140">
        <v>17</v>
      </c>
      <c r="Q4140">
        <v>5963</v>
      </c>
    </row>
    <row r="4141" spans="1:17" x14ac:dyDescent="0.25">
      <c r="A4141" t="s">
        <v>375</v>
      </c>
      <c r="B4141" t="s">
        <v>371</v>
      </c>
      <c r="C4141" t="s">
        <v>16</v>
      </c>
      <c r="D4141" t="s">
        <v>12</v>
      </c>
      <c r="E4141" t="s">
        <v>136</v>
      </c>
      <c r="F4141" t="s">
        <v>4</v>
      </c>
      <c r="G4141">
        <v>0</v>
      </c>
      <c r="H4141">
        <v>630399.73</v>
      </c>
      <c r="I4141">
        <v>3672375.09</v>
      </c>
      <c r="J4141">
        <v>-69.62</v>
      </c>
      <c r="K4141">
        <v>-69.62</v>
      </c>
      <c r="L4141">
        <v>0</v>
      </c>
      <c r="M4141" t="s">
        <v>376</v>
      </c>
      <c r="N4141" t="s">
        <v>28</v>
      </c>
      <c r="O4141">
        <v>10</v>
      </c>
      <c r="P4141">
        <v>17</v>
      </c>
      <c r="Q4141">
        <v>5963</v>
      </c>
    </row>
    <row r="4142" spans="1:17" x14ac:dyDescent="0.25">
      <c r="A4142" t="s">
        <v>375</v>
      </c>
      <c r="B4142" t="s">
        <v>371</v>
      </c>
      <c r="C4142" t="s">
        <v>16</v>
      </c>
      <c r="D4142" t="s">
        <v>12</v>
      </c>
      <c r="E4142" t="s">
        <v>137</v>
      </c>
      <c r="F4142" t="s">
        <v>4</v>
      </c>
      <c r="G4142">
        <v>0</v>
      </c>
      <c r="H4142">
        <v>630714.82999999996</v>
      </c>
      <c r="I4142">
        <v>3672303.97</v>
      </c>
      <c r="J4142">
        <v>-68.959999999999994</v>
      </c>
      <c r="K4142">
        <v>-68.959999999999994</v>
      </c>
      <c r="L4142">
        <v>0</v>
      </c>
      <c r="M4142" t="s">
        <v>376</v>
      </c>
      <c r="N4142" t="s">
        <v>28</v>
      </c>
      <c r="O4142">
        <v>10</v>
      </c>
      <c r="P4142">
        <v>17</v>
      </c>
      <c r="Q4142">
        <v>5963</v>
      </c>
    </row>
    <row r="4143" spans="1:17" x14ac:dyDescent="0.25">
      <c r="A4143" t="s">
        <v>375</v>
      </c>
      <c r="B4143" t="s">
        <v>371</v>
      </c>
      <c r="C4143" t="s">
        <v>16</v>
      </c>
      <c r="D4143" t="s">
        <v>12</v>
      </c>
      <c r="E4143" t="s">
        <v>138</v>
      </c>
      <c r="F4143" t="s">
        <v>4</v>
      </c>
      <c r="G4143">
        <v>0</v>
      </c>
      <c r="H4143">
        <v>630375.49</v>
      </c>
      <c r="I4143">
        <v>3672375.09</v>
      </c>
      <c r="J4143">
        <v>-69.680000000000007</v>
      </c>
      <c r="K4143">
        <v>-69.680000000000007</v>
      </c>
      <c r="L4143">
        <v>0</v>
      </c>
      <c r="M4143" t="s">
        <v>376</v>
      </c>
      <c r="N4143" t="s">
        <v>28</v>
      </c>
      <c r="O4143">
        <v>10</v>
      </c>
      <c r="P4143">
        <v>17</v>
      </c>
      <c r="Q4143">
        <v>5963</v>
      </c>
    </row>
    <row r="4144" spans="1:17" x14ac:dyDescent="0.25">
      <c r="A4144" t="s">
        <v>375</v>
      </c>
      <c r="B4144" t="s">
        <v>371</v>
      </c>
      <c r="C4144" t="s">
        <v>16</v>
      </c>
      <c r="D4144" t="s">
        <v>12</v>
      </c>
      <c r="E4144" t="s">
        <v>139</v>
      </c>
      <c r="F4144" t="s">
        <v>4</v>
      </c>
      <c r="G4144">
        <v>0</v>
      </c>
      <c r="H4144">
        <v>630399.73</v>
      </c>
      <c r="I4144">
        <v>3672375.09</v>
      </c>
      <c r="J4144">
        <v>-69.62</v>
      </c>
      <c r="K4144">
        <v>-69.62</v>
      </c>
      <c r="L4144">
        <v>0</v>
      </c>
      <c r="M4144" t="s">
        <v>376</v>
      </c>
      <c r="N4144" t="s">
        <v>28</v>
      </c>
      <c r="O4144">
        <v>10</v>
      </c>
      <c r="P4144">
        <v>17</v>
      </c>
      <c r="Q4144">
        <v>5963</v>
      </c>
    </row>
    <row r="4145" spans="1:17" x14ac:dyDescent="0.25">
      <c r="A4145" t="s">
        <v>375</v>
      </c>
      <c r="B4145" t="s">
        <v>371</v>
      </c>
      <c r="C4145" t="s">
        <v>16</v>
      </c>
      <c r="D4145" t="s">
        <v>12</v>
      </c>
      <c r="E4145" t="s">
        <v>140</v>
      </c>
      <c r="F4145" t="s">
        <v>4</v>
      </c>
      <c r="G4145">
        <v>0</v>
      </c>
      <c r="H4145">
        <v>630399.73</v>
      </c>
      <c r="I4145">
        <v>3672375.09</v>
      </c>
      <c r="J4145">
        <v>-69.62</v>
      </c>
      <c r="K4145">
        <v>-69.62</v>
      </c>
      <c r="L4145">
        <v>0</v>
      </c>
      <c r="M4145" t="s">
        <v>376</v>
      </c>
      <c r="N4145" t="s">
        <v>28</v>
      </c>
      <c r="O4145">
        <v>10</v>
      </c>
      <c r="P4145">
        <v>17</v>
      </c>
      <c r="Q4145">
        <v>5963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Op_Sources</vt:lpstr>
      <vt:lpstr>Op_Emissions</vt:lpstr>
      <vt:lpstr>Buildings</vt:lpstr>
      <vt:lpstr>Tanks</vt:lpstr>
      <vt:lpstr>Summary</vt:lpstr>
      <vt:lpstr>Pivot</vt:lpstr>
      <vt:lpstr>RawData</vt:lpstr>
      <vt:lpstr>Summary!_Toc436998789</vt:lpstr>
      <vt:lpstr>Summary!_Toc436999249</vt:lpstr>
      <vt:lpstr>Op_Emissions!Print_Area</vt:lpstr>
      <vt:lpstr>Op_Sources!Print_Area</vt:lpstr>
      <vt:lpstr>Summary!Print_Area</vt:lpstr>
      <vt:lpstr>Op_Emissions!Print_Titles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Dunavent, Andrew</dc:creator>
  <cp:lastModifiedBy>Dunavent, Andrew</cp:lastModifiedBy>
  <cp:lastPrinted>2023-03-23T21:37:48Z</cp:lastPrinted>
  <dcterms:created xsi:type="dcterms:W3CDTF">2023-03-03T16:06:24Z</dcterms:created>
  <dcterms:modified xsi:type="dcterms:W3CDTF">2023-11-05T15:01:45Z</dcterms:modified>
</cp:coreProperties>
</file>