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CFPP01\proj\BHER\Air Quality\AFC\ElmoreNorth\DraftAFC\PublicHealth\Appendix5.9B_ConstructionHRA\"/>
    </mc:Choice>
  </mc:AlternateContent>
  <xr:revisionPtr revIDLastSave="0" documentId="13_ncr:1_{26B5C523-1AD2-470D-A4D7-AFEC8375F705}" xr6:coauthVersionLast="47" xr6:coauthVersionMax="47" xr10:uidLastSave="{00000000-0000-0000-0000-000000000000}"/>
  <workbookProtection workbookAlgorithmName="SHA-512" workbookHashValue="lwt9JvO1Q/zcZvC0Tc4nZM/GoRiOoEmQFrnw5OtcHIHCCbgdFEz4U9DGCCQKYX+GvBCjyog77BSwoU70Gvk4qg==" workbookSaltValue="9UsIcNDJRwRpm9sEYIIPWg==" workbookSpinCount="100000" lockStructure="1"/>
  <bookViews>
    <workbookView xWindow="-120" yWindow="-120" windowWidth="29040" windowHeight="15840" xr2:uid="{F680FCF6-0BF2-4EC3-9222-BAFB8742AEB8}"/>
  </bookViews>
  <sheets>
    <sheet name="HRA Cancer Risk" sheetId="3" r:id="rId1"/>
    <sheet name="HRA Chronic Risk" sheetId="4" r:id="rId2"/>
    <sheet name="HRA Residential Constants" sheetId="5" r:id="rId3"/>
    <sheet name="HRA Worker Constants" sheetId="6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'HRA Cancer Risk'!$A$1:$AF$47</definedName>
    <definedName name="_xlnm.Print_Area" localSheetId="1">'HRA Chronic Risk'!$A$1:$E$16</definedName>
    <definedName name="_xlnm.Print_Area" localSheetId="2">'HRA Residential Constants'!$A$1:$AF$19</definedName>
    <definedName name="_xlnm.Print_Area" localSheetId="3">'HRA Worker Constants'!$A$1:$Z$22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6" l="1"/>
  <c r="A4" i="5"/>
  <c r="A4" i="4"/>
  <c r="R40" i="3" l="1"/>
  <c r="S40" i="3" s="1"/>
  <c r="T40" i="3" s="1"/>
  <c r="U40" i="3" s="1"/>
  <c r="V40" i="3" s="1"/>
  <c r="W40" i="3" s="1"/>
  <c r="X40" i="3" s="1"/>
  <c r="Y40" i="3" s="1"/>
  <c r="Z40" i="3" s="1"/>
  <c r="Q40" i="3"/>
  <c r="B8" i="6" l="1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I32" i="3" l="1"/>
  <c r="I33" i="3" s="1"/>
  <c r="AF18" i="3"/>
  <c r="AF19" i="3" s="1"/>
  <c r="AB18" i="3"/>
  <c r="AB19" i="3" s="1"/>
  <c r="X18" i="3"/>
  <c r="X19" i="3" s="1"/>
  <c r="T18" i="3"/>
  <c r="T19" i="3" s="1"/>
  <c r="P18" i="3"/>
  <c r="P19" i="3" s="1"/>
  <c r="L18" i="3"/>
  <c r="L19" i="3" s="1"/>
  <c r="H18" i="3"/>
  <c r="H19" i="3" s="1"/>
  <c r="D18" i="3"/>
  <c r="D19" i="3" s="1"/>
  <c r="S18" i="3"/>
  <c r="S19" i="3" s="1"/>
  <c r="K18" i="3"/>
  <c r="K19" i="3" s="1"/>
  <c r="C18" i="3"/>
  <c r="C19" i="3" s="1"/>
  <c r="V18" i="3"/>
  <c r="V19" i="3" s="1"/>
  <c r="N18" i="3"/>
  <c r="N19" i="3" s="1"/>
  <c r="F18" i="3"/>
  <c r="F19" i="3" s="1"/>
  <c r="H20" i="3" s="1"/>
  <c r="AC18" i="3"/>
  <c r="AC19" i="3" s="1"/>
  <c r="Y18" i="3"/>
  <c r="Y19" i="3" s="1"/>
  <c r="Q18" i="3"/>
  <c r="Q19" i="3" s="1"/>
  <c r="M18" i="3"/>
  <c r="M19" i="3" s="1"/>
  <c r="E18" i="3"/>
  <c r="E19" i="3" s="1"/>
  <c r="AE18" i="3"/>
  <c r="AE19" i="3" s="1"/>
  <c r="AA18" i="3"/>
  <c r="AA19" i="3" s="1"/>
  <c r="W18" i="3"/>
  <c r="W19" i="3" s="1"/>
  <c r="O18" i="3"/>
  <c r="O19" i="3" s="1"/>
  <c r="G18" i="3"/>
  <c r="G19" i="3" s="1"/>
  <c r="Z18" i="3"/>
  <c r="Z19" i="3" s="1"/>
  <c r="R18" i="3"/>
  <c r="R19" i="3" s="1"/>
  <c r="J18" i="3"/>
  <c r="J19" i="3" s="1"/>
  <c r="L20" i="3" s="1"/>
  <c r="B18" i="3"/>
  <c r="B19" i="3" s="1"/>
  <c r="U18" i="3"/>
  <c r="U19" i="3" s="1"/>
  <c r="I18" i="3"/>
  <c r="I19" i="3" s="1"/>
  <c r="K20" i="3" s="1"/>
  <c r="AD18" i="3"/>
  <c r="AD19" i="3" s="1"/>
  <c r="W20" i="3" l="1"/>
  <c r="AA20" i="3"/>
  <c r="D32" i="3"/>
  <c r="D33" i="3" s="1"/>
  <c r="J32" i="3"/>
  <c r="J33" i="3" s="1"/>
  <c r="C25" i="3"/>
  <c r="C26" i="3" s="1"/>
  <c r="AA32" i="3"/>
  <c r="AA33" i="3" s="1"/>
  <c r="F32" i="3"/>
  <c r="F33" i="3" s="1"/>
  <c r="Q25" i="3"/>
  <c r="Q26" i="3" s="1"/>
  <c r="W32" i="3"/>
  <c r="W33" i="3" s="1"/>
  <c r="B32" i="3"/>
  <c r="B33" i="3" s="1"/>
  <c r="Y25" i="3"/>
  <c r="Y26" i="3" s="1"/>
  <c r="U25" i="3"/>
  <c r="U26" i="3" s="1"/>
  <c r="X32" i="3"/>
  <c r="X33" i="3" s="1"/>
  <c r="W25" i="3"/>
  <c r="W26" i="3" s="1"/>
  <c r="S32" i="3"/>
  <c r="S33" i="3" s="1"/>
  <c r="AF32" i="3"/>
  <c r="AF33" i="3" s="1"/>
  <c r="AD25" i="3"/>
  <c r="AD26" i="3" s="1"/>
  <c r="V25" i="3"/>
  <c r="V26" i="3" s="1"/>
  <c r="O32" i="3"/>
  <c r="O33" i="3" s="1"/>
  <c r="R25" i="3"/>
  <c r="R26" i="3" s="1"/>
  <c r="K25" i="3"/>
  <c r="K26" i="3" s="1"/>
  <c r="K32" i="3"/>
  <c r="K33" i="3" s="1"/>
  <c r="K34" i="3" s="1"/>
  <c r="K35" i="3" s="1"/>
  <c r="AD32" i="3"/>
  <c r="AD33" i="3" s="1"/>
  <c r="D25" i="3"/>
  <c r="D26" i="3" s="1"/>
  <c r="R32" i="3"/>
  <c r="R33" i="3" s="1"/>
  <c r="AB25" i="3"/>
  <c r="AB26" i="3" s="1"/>
  <c r="C32" i="3"/>
  <c r="C33" i="3" s="1"/>
  <c r="AC32" i="3"/>
  <c r="AC33" i="3" s="1"/>
  <c r="B25" i="3"/>
  <c r="B26" i="3" s="1"/>
  <c r="P32" i="3"/>
  <c r="P33" i="3" s="1"/>
  <c r="M25" i="3"/>
  <c r="M26" i="3" s="1"/>
  <c r="G32" i="3"/>
  <c r="G33" i="3" s="1"/>
  <c r="I34" i="3" s="1"/>
  <c r="I35" i="3" s="1"/>
  <c r="F25" i="3"/>
  <c r="F26" i="3" s="1"/>
  <c r="X25" i="3"/>
  <c r="X26" i="3" s="1"/>
  <c r="C12" i="4"/>
  <c r="E12" i="4" s="1"/>
  <c r="Y32" i="3"/>
  <c r="Y33" i="3" s="1"/>
  <c r="C11" i="4"/>
  <c r="E11" i="4" s="1"/>
  <c r="J25" i="3"/>
  <c r="J26" i="3" s="1"/>
  <c r="AA25" i="3"/>
  <c r="AA26" i="3" s="1"/>
  <c r="T25" i="3"/>
  <c r="T26" i="3" s="1"/>
  <c r="AB32" i="3"/>
  <c r="AB33" i="3" s="1"/>
  <c r="U32" i="3"/>
  <c r="U33" i="3" s="1"/>
  <c r="N32" i="3"/>
  <c r="N33" i="3" s="1"/>
  <c r="N25" i="3"/>
  <c r="N26" i="3" s="1"/>
  <c r="S25" i="3"/>
  <c r="S26" i="3" s="1"/>
  <c r="S27" i="3" s="1"/>
  <c r="S28" i="3" s="1"/>
  <c r="P25" i="3"/>
  <c r="P26" i="3" s="1"/>
  <c r="R27" i="3" s="1"/>
  <c r="R28" i="3" s="1"/>
  <c r="T32" i="3"/>
  <c r="T33" i="3" s="1"/>
  <c r="Q32" i="3"/>
  <c r="Q33" i="3" s="1"/>
  <c r="S34" i="3" s="1"/>
  <c r="S35" i="3" s="1"/>
  <c r="Z32" i="3"/>
  <c r="Z33" i="3" s="1"/>
  <c r="O25" i="3"/>
  <c r="O26" i="3" s="1"/>
  <c r="I25" i="3"/>
  <c r="I26" i="3" s="1"/>
  <c r="L32" i="3"/>
  <c r="L33" i="3" s="1"/>
  <c r="AF25" i="3"/>
  <c r="AF26" i="3" s="1"/>
  <c r="G25" i="3"/>
  <c r="G26" i="3" s="1"/>
  <c r="L25" i="3"/>
  <c r="L26" i="3" s="1"/>
  <c r="H32" i="3"/>
  <c r="H33" i="3" s="1"/>
  <c r="J34" i="3" s="1"/>
  <c r="J35" i="3" s="1"/>
  <c r="M32" i="3"/>
  <c r="M33" i="3" s="1"/>
  <c r="E32" i="3"/>
  <c r="E33" i="3" s="1"/>
  <c r="E25" i="3"/>
  <c r="E26" i="3" s="1"/>
  <c r="Z25" i="3"/>
  <c r="Z26" i="3" s="1"/>
  <c r="AE25" i="3"/>
  <c r="AE26" i="3" s="1"/>
  <c r="V32" i="3"/>
  <c r="V33" i="3" s="1"/>
  <c r="W34" i="3" s="1"/>
  <c r="W35" i="3" s="1"/>
  <c r="AC25" i="3"/>
  <c r="AC26" i="3" s="1"/>
  <c r="AD27" i="3" s="1"/>
  <c r="AD28" i="3" s="1"/>
  <c r="H25" i="3"/>
  <c r="H26" i="3" s="1"/>
  <c r="J27" i="3" s="1"/>
  <c r="J28" i="3" s="1"/>
  <c r="AE32" i="3"/>
  <c r="AE33" i="3" s="1"/>
  <c r="P20" i="3"/>
  <c r="P21" i="3" s="1"/>
  <c r="O20" i="3"/>
  <c r="O21" i="3" s="1"/>
  <c r="AE20" i="3"/>
  <c r="AE21" i="3" s="1"/>
  <c r="X20" i="3"/>
  <c r="X21" i="3" s="1"/>
  <c r="T20" i="3"/>
  <c r="AD20" i="3"/>
  <c r="AD21" i="3" s="1"/>
  <c r="S20" i="3"/>
  <c r="S21" i="3" s="1"/>
  <c r="E20" i="3"/>
  <c r="E21" i="3" s="1"/>
  <c r="AF20" i="3"/>
  <c r="AF21" i="3" s="1"/>
  <c r="M20" i="3"/>
  <c r="M21" i="3" s="1"/>
  <c r="F20" i="3"/>
  <c r="F21" i="3" s="1"/>
  <c r="Q20" i="3"/>
  <c r="Q21" i="3" s="1"/>
  <c r="J20" i="3"/>
  <c r="J21" i="3" s="1"/>
  <c r="I20" i="3"/>
  <c r="I21" i="3" s="1"/>
  <c r="AC20" i="3"/>
  <c r="AC21" i="3" s="1"/>
  <c r="R20" i="3"/>
  <c r="R21" i="3" s="1"/>
  <c r="AB20" i="3"/>
  <c r="AB21" i="3" s="1"/>
  <c r="Y20" i="3"/>
  <c r="Y21" i="3" s="1"/>
  <c r="V20" i="3"/>
  <c r="V21" i="3" s="1"/>
  <c r="U20" i="3"/>
  <c r="U21" i="3" s="1"/>
  <c r="N20" i="3"/>
  <c r="N21" i="3" s="1"/>
  <c r="G20" i="3"/>
  <c r="G21" i="3" s="1"/>
  <c r="Z20" i="3"/>
  <c r="Z21" i="3" s="1"/>
  <c r="AA21" i="3"/>
  <c r="L21" i="3"/>
  <c r="K21" i="3"/>
  <c r="W21" i="3"/>
  <c r="T21" i="3"/>
  <c r="H21" i="3"/>
  <c r="Q41" i="3"/>
  <c r="Q42" i="3" s="1"/>
  <c r="D41" i="3"/>
  <c r="D42" i="3" s="1"/>
  <c r="T41" i="3"/>
  <c r="T42" i="3" s="1"/>
  <c r="G41" i="3"/>
  <c r="G42" i="3" s="1"/>
  <c r="W41" i="3"/>
  <c r="W42" i="3" s="1"/>
  <c r="Z41" i="3"/>
  <c r="Z42" i="3" s="1"/>
  <c r="V41" i="3"/>
  <c r="V42" i="3" s="1"/>
  <c r="E41" i="3"/>
  <c r="E42" i="3" s="1"/>
  <c r="Y41" i="3"/>
  <c r="Y42" i="3" s="1"/>
  <c r="H41" i="3"/>
  <c r="H42" i="3" s="1"/>
  <c r="X41" i="3"/>
  <c r="X42" i="3" s="1"/>
  <c r="K41" i="3"/>
  <c r="K42" i="3" s="1"/>
  <c r="N41" i="3"/>
  <c r="N42" i="3" s="1"/>
  <c r="R41" i="3"/>
  <c r="R42" i="3" s="1"/>
  <c r="F41" i="3"/>
  <c r="F42" i="3" s="1"/>
  <c r="J41" i="3"/>
  <c r="J42" i="3" s="1"/>
  <c r="U41" i="3"/>
  <c r="U42" i="3" s="1"/>
  <c r="C41" i="3"/>
  <c r="C42" i="3" s="1"/>
  <c r="I41" i="3"/>
  <c r="I42" i="3" s="1"/>
  <c r="L41" i="3"/>
  <c r="L42" i="3" s="1"/>
  <c r="C13" i="4"/>
  <c r="O41" i="3"/>
  <c r="O42" i="3" s="1"/>
  <c r="B41" i="3"/>
  <c r="B42" i="3" s="1"/>
  <c r="P41" i="3"/>
  <c r="P42" i="3" s="1"/>
  <c r="S41" i="3"/>
  <c r="S42" i="3" s="1"/>
  <c r="M41" i="3"/>
  <c r="M42" i="3" s="1"/>
  <c r="G27" i="3" l="1"/>
  <c r="G28" i="3" s="1"/>
  <c r="L27" i="3"/>
  <c r="L28" i="3" s="1"/>
  <c r="V34" i="3"/>
  <c r="V35" i="3" s="1"/>
  <c r="AB27" i="3"/>
  <c r="AB28" i="3" s="1"/>
  <c r="AA27" i="3"/>
  <c r="AA28" i="3" s="1"/>
  <c r="M34" i="3"/>
  <c r="M35" i="3" s="1"/>
  <c r="AC34" i="3"/>
  <c r="AC35" i="3" s="1"/>
  <c r="Y34" i="3"/>
  <c r="Y35" i="3" s="1"/>
  <c r="L34" i="3"/>
  <c r="L35" i="3" s="1"/>
  <c r="AD34" i="3"/>
  <c r="AD35" i="3" s="1"/>
  <c r="K27" i="3"/>
  <c r="K28" i="3" s="1"/>
  <c r="Q34" i="3"/>
  <c r="Q35" i="3" s="1"/>
  <c r="Z27" i="3"/>
  <c r="Z28" i="3" s="1"/>
  <c r="X27" i="3"/>
  <c r="X28" i="3" s="1"/>
  <c r="F34" i="3"/>
  <c r="F35" i="3" s="1"/>
  <c r="M27" i="3"/>
  <c r="M28" i="3" s="1"/>
  <c r="O34" i="3"/>
  <c r="O35" i="3" s="1"/>
  <c r="E34" i="3"/>
  <c r="E35" i="3" s="1"/>
  <c r="X34" i="3"/>
  <c r="X35" i="3" s="1"/>
  <c r="P27" i="3"/>
  <c r="P28" i="3" s="1"/>
  <c r="AE34" i="3"/>
  <c r="AE35" i="3" s="1"/>
  <c r="AA34" i="3"/>
  <c r="AA35" i="3" s="1"/>
  <c r="G34" i="3"/>
  <c r="G35" i="3" s="1"/>
  <c r="F27" i="3"/>
  <c r="F28" i="3" s="1"/>
  <c r="AF27" i="3"/>
  <c r="AF28" i="3" s="1"/>
  <c r="U34" i="3"/>
  <c r="U35" i="3" s="1"/>
  <c r="R34" i="3"/>
  <c r="R35" i="3" s="1"/>
  <c r="Y27" i="3"/>
  <c r="Y28" i="3" s="1"/>
  <c r="E27" i="3"/>
  <c r="E28" i="3" s="1"/>
  <c r="Z34" i="3"/>
  <c r="Z35" i="3" s="1"/>
  <c r="N27" i="3"/>
  <c r="N28" i="3" s="1"/>
  <c r="I27" i="3"/>
  <c r="I28" i="3" s="1"/>
  <c r="T34" i="3"/>
  <c r="T35" i="3" s="1"/>
  <c r="H34" i="3"/>
  <c r="H35" i="3" s="1"/>
  <c r="U27" i="3"/>
  <c r="U28" i="3" s="1"/>
  <c r="O27" i="3"/>
  <c r="O28" i="3" s="1"/>
  <c r="Q27" i="3"/>
  <c r="Q28" i="3" s="1"/>
  <c r="N34" i="3"/>
  <c r="N35" i="3" s="1"/>
  <c r="AB34" i="3"/>
  <c r="AB35" i="3" s="1"/>
  <c r="W27" i="3"/>
  <c r="W28" i="3" s="1"/>
  <c r="V27" i="3"/>
  <c r="V28" i="3" s="1"/>
  <c r="AC27" i="3"/>
  <c r="AC28" i="3" s="1"/>
  <c r="H27" i="3"/>
  <c r="H28" i="3" s="1"/>
  <c r="P34" i="3"/>
  <c r="P35" i="3" s="1"/>
  <c r="Z43" i="3"/>
  <c r="Z44" i="3" s="1"/>
  <c r="AE27" i="3"/>
  <c r="AE28" i="3" s="1"/>
  <c r="T27" i="3"/>
  <c r="T28" i="3" s="1"/>
  <c r="AF34" i="3"/>
  <c r="AF35" i="3" s="1"/>
  <c r="E43" i="3"/>
  <c r="E44" i="3" s="1"/>
  <c r="S43" i="3"/>
  <c r="S44" i="3" s="1"/>
  <c r="L43" i="3"/>
  <c r="L44" i="3" s="1"/>
  <c r="O43" i="3"/>
  <c r="O44" i="3" s="1"/>
  <c r="T43" i="3"/>
  <c r="T44" i="3" s="1"/>
  <c r="H43" i="3"/>
  <c r="H44" i="3" s="1"/>
  <c r="W43" i="3"/>
  <c r="W44" i="3" s="1"/>
  <c r="P43" i="3"/>
  <c r="P44" i="3" s="1"/>
  <c r="M43" i="3"/>
  <c r="M44" i="3" s="1"/>
  <c r="J43" i="3"/>
  <c r="J44" i="3" s="1"/>
  <c r="U43" i="3"/>
  <c r="U44" i="3" s="1"/>
  <c r="D43" i="3"/>
  <c r="D44" i="3" s="1"/>
  <c r="X43" i="3"/>
  <c r="X44" i="3" s="1"/>
  <c r="Q43" i="3"/>
  <c r="Q44" i="3" s="1"/>
  <c r="R43" i="3"/>
  <c r="R44" i="3" s="1"/>
  <c r="Y43" i="3"/>
  <c r="Y44" i="3" s="1"/>
  <c r="G43" i="3"/>
  <c r="G44" i="3" s="1"/>
  <c r="N43" i="3"/>
  <c r="N44" i="3" s="1"/>
  <c r="I43" i="3"/>
  <c r="I44" i="3" s="1"/>
  <c r="K43" i="3"/>
  <c r="K44" i="3" s="1"/>
  <c r="V43" i="3"/>
  <c r="V44" i="3" s="1"/>
  <c r="F43" i="3"/>
  <c r="F44" i="3" s="1"/>
  <c r="E13" i="4"/>
  <c r="C10" i="4"/>
  <c r="E10" i="4" s="1"/>
</calcChain>
</file>

<file path=xl/sharedStrings.xml><?xml version="1.0" encoding="utf-8"?>
<sst xmlns="http://schemas.openxmlformats.org/spreadsheetml/2006/main" count="107" uniqueCount="49">
  <si>
    <t>Notes:</t>
  </si>
  <si>
    <t>Risk per Million</t>
  </si>
  <si>
    <t>Risk</t>
  </si>
  <si>
    <t>Dose (mg/kg/day)</t>
  </si>
  <si>
    <t>Year</t>
  </si>
  <si>
    <t>MEIW</t>
  </si>
  <si>
    <t>Worker Calculation Procedure for Cancer Risks</t>
  </si>
  <si>
    <t>0 (3rd tri)</t>
  </si>
  <si>
    <t>Sensitive</t>
  </si>
  <si>
    <t>MEIR</t>
  </si>
  <si>
    <t>Residential Calculation Procedure for Cancer Risks</t>
  </si>
  <si>
    <t>Diesel PM</t>
  </si>
  <si>
    <t>Maximum annual impact of annualized project emissions</t>
  </si>
  <si>
    <t>Modeled Concentrations</t>
  </si>
  <si>
    <t>Chronic Hazard Index</t>
  </si>
  <si>
    <t>Pollutant</t>
  </si>
  <si>
    <t>Receptor Type</t>
  </si>
  <si>
    <t>Calculation Procedure for Chronic Hazard Index</t>
  </si>
  <si>
    <t>FAH</t>
  </si>
  <si>
    <t>AT</t>
  </si>
  <si>
    <t>ED</t>
  </si>
  <si>
    <t>ASF</t>
  </si>
  <si>
    <t>CPF (Diesel PM)</t>
  </si>
  <si>
    <t>Risk Constants</t>
  </si>
  <si>
    <t>Conversion</t>
  </si>
  <si>
    <t>EF</t>
  </si>
  <si>
    <t>A</t>
  </si>
  <si>
    <t>BR/BW</t>
  </si>
  <si>
    <t>Dose Constants</t>
  </si>
  <si>
    <t>MESR</t>
  </si>
  <si>
    <t>Note:</t>
  </si>
  <si>
    <t>PMI</t>
  </si>
  <si>
    <t>Berkshire Hathway Energy Renewables</t>
  </si>
  <si>
    <r>
      <rPr>
        <sz val="9"/>
        <color theme="1"/>
        <rFont val="Arial"/>
        <family val="2"/>
      </rPr>
      <t>μ</t>
    </r>
    <r>
      <rPr>
        <sz val="9"/>
        <rFont val="Arial"/>
        <family val="2"/>
      </rPr>
      <t>g/m</t>
    </r>
    <r>
      <rPr>
        <vertAlign val="superscript"/>
        <sz val="9"/>
        <color theme="1"/>
        <rFont val="Arial"/>
        <family val="2"/>
      </rPr>
      <t>3</t>
    </r>
  </si>
  <si>
    <t>Health Risk Assessment Results - Cancer</t>
  </si>
  <si>
    <t>Health Risk Assessment Results - Chronic</t>
  </si>
  <si>
    <t>Health Risk Assessment Residential Cancer Risk Methodology</t>
  </si>
  <si>
    <t>Health Risk Assessment Worker Cancer Risk Methodology</t>
  </si>
  <si>
    <r>
      <t>Maximum Annual Modeled Concentration (μg/m</t>
    </r>
    <r>
      <rPr>
        <b/>
        <vertAlign val="superscript"/>
        <sz val="9"/>
        <color theme="0"/>
        <rFont val="Arial"/>
        <family val="2"/>
      </rPr>
      <t>3</t>
    </r>
    <r>
      <rPr>
        <b/>
        <sz val="9"/>
        <color theme="0"/>
        <rFont val="Arial"/>
        <family val="2"/>
      </rPr>
      <t xml:space="preserve">) </t>
    </r>
    <r>
      <rPr>
        <b/>
        <vertAlign val="superscript"/>
        <sz val="9"/>
        <color theme="0"/>
        <rFont val="Arial"/>
        <family val="2"/>
      </rPr>
      <t>a</t>
    </r>
  </si>
  <si>
    <r>
      <t>REL (μg/m</t>
    </r>
    <r>
      <rPr>
        <b/>
        <vertAlign val="superscript"/>
        <sz val="9"/>
        <color theme="0"/>
        <rFont val="Arial"/>
        <family val="2"/>
      </rPr>
      <t>3</t>
    </r>
    <r>
      <rPr>
        <b/>
        <sz val="9"/>
        <color theme="0"/>
        <rFont val="Arial"/>
        <family val="2"/>
      </rPr>
      <t xml:space="preserve">) </t>
    </r>
    <r>
      <rPr>
        <b/>
        <vertAlign val="superscript"/>
        <sz val="9"/>
        <color theme="0"/>
        <rFont val="Arial"/>
        <family val="2"/>
      </rPr>
      <t>b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</si>
  <si>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Conservatively assumes construction activities occur 24 hours per day, 7 days per week.</t>
    </r>
  </si>
  <si>
    <r>
      <t xml:space="preserve">WAF </t>
    </r>
    <r>
      <rPr>
        <vertAlign val="superscript"/>
        <sz val="11"/>
        <color theme="0"/>
        <rFont val="Calibri"/>
        <family val="2"/>
      </rPr>
      <t>a</t>
    </r>
  </si>
  <si>
    <t>Construction HRA per the 2015 OEHHA Guidance</t>
  </si>
  <si>
    <r>
      <rPr>
        <vertAlign val="superscript"/>
        <sz val="8"/>
        <color theme="1"/>
        <rFont val="Arial"/>
        <family val="2"/>
      </rPr>
      <t>b</t>
    </r>
    <r>
      <rPr>
        <sz val="8"/>
        <rFont val="Arial"/>
        <family val="2"/>
      </rPr>
      <t xml:space="preserve"> REL taken from the </t>
    </r>
    <r>
      <rPr>
        <i/>
        <sz val="8"/>
        <color theme="1"/>
        <rFont val="Arial"/>
        <family val="2"/>
      </rPr>
      <t>Consolidated Table of OEHHA/ARB Approved Risk Assessment Health Values</t>
    </r>
    <r>
      <rPr>
        <sz val="8"/>
        <rFont val="Arial"/>
        <family val="2"/>
      </rPr>
      <t xml:space="preserve"> (CARB 2022a).</t>
    </r>
  </si>
  <si>
    <r>
      <t xml:space="preserve">Rolling 3-yr Risk </t>
    </r>
    <r>
      <rPr>
        <vertAlign val="superscript"/>
        <sz val="11"/>
        <color theme="0"/>
        <rFont val="Calibri"/>
        <family val="2"/>
        <scheme val="minor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</si>
  <si>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rFont val="Arial"/>
        <family val="2"/>
      </rPr>
      <t xml:space="preserve"> Maximum Annual Modeled Concentrations taken from Appendix 5.9B, Modeled Concentrations Table.</t>
    </r>
  </si>
  <si>
    <t>Elmore North Construction Health Risk Assessment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</si>
  <si>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Cancer risk was summed on a 3-year rolling basis to conservatively mirror the 29-month duration of Project construction.</t>
    </r>
  </si>
  <si>
    <t>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</si>
</sst>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0"/>
    <numFmt numFmtId="166" formatCode="0.000000"/>
    <numFmt numFmtId="167" formatCode="0.0"/>
    <numFmt numFmtId="168" formatCode="0.000"/>
  </numFmts>
  <fonts count="22" x14ac:knownFonts="1">
    <font>
      <sz val="11"/>
      <name val="Book Antiqua"/>
      <family val="1"/>
    </font>
    <font>
      <sz val="11"/>
      <name val="Book Antiqua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vertAlign val="superscript"/>
      <sz val="11"/>
      <color theme="0"/>
      <name val="Calibri"/>
      <family val="2"/>
    </font>
    <font>
      <vertAlign val="superscript"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8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7" fontId="8" fillId="0" borderId="0" xfId="0" quotePrefix="1" applyNumberFormat="1" applyFont="1"/>
    <xf numFmtId="0" fontId="9" fillId="2" borderId="7" xfId="1" applyFont="1" applyFill="1" applyBorder="1" applyAlignment="1">
      <alignment horizontal="center" wrapText="1"/>
    </xf>
    <xf numFmtId="0" fontId="9" fillId="2" borderId="7" xfId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3" fontId="10" fillId="0" borderId="8" xfId="1" applyNumberFormat="1" applyFont="1" applyBorder="1" applyAlignment="1">
      <alignment horizontal="center" vertical="center" wrapText="1"/>
    </xf>
    <xf numFmtId="11" fontId="10" fillId="0" borderId="8" xfId="1" applyNumberFormat="1" applyFont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/>
    <xf numFmtId="0" fontId="11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/>
    <xf numFmtId="0" fontId="10" fillId="0" borderId="6" xfId="0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2" xfId="0" applyFont="1" applyFill="1" applyBorder="1" applyAlignment="1">
      <alignment horizontal="center"/>
    </xf>
    <xf numFmtId="0" fontId="10" fillId="0" borderId="1" xfId="0" applyFont="1" applyFill="1" applyBorder="1"/>
    <xf numFmtId="0" fontId="11" fillId="0" borderId="0" xfId="0" applyFont="1"/>
    <xf numFmtId="165" fontId="10" fillId="0" borderId="8" xfId="1" applyNumberFormat="1" applyFont="1" applyBorder="1" applyAlignment="1">
      <alignment horizontal="center" vertical="center" wrapText="1"/>
    </xf>
    <xf numFmtId="0" fontId="10" fillId="0" borderId="0" xfId="0" applyFont="1"/>
    <xf numFmtId="1" fontId="10" fillId="0" borderId="8" xfId="1" applyNumberFormat="1" applyFont="1" applyBorder="1" applyAlignment="1">
      <alignment horizontal="center" vertical="center" wrapText="1"/>
    </xf>
    <xf numFmtId="167" fontId="10" fillId="0" borderId="8" xfId="1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0" xfId="1" applyFont="1" applyAlignment="1">
      <alignment vertical="center"/>
    </xf>
    <xf numFmtId="0" fontId="16" fillId="0" borderId="0" xfId="0" applyFont="1" applyFill="1" applyBorder="1"/>
    <xf numFmtId="0" fontId="16" fillId="0" borderId="0" xfId="0" applyFont="1" applyFill="1"/>
    <xf numFmtId="164" fontId="2" fillId="0" borderId="4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8" fontId="10" fillId="0" borderId="8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wrapText="1"/>
    </xf>
  </cellXfs>
  <cellStyles count="2">
    <cellStyle name="Normal" xfId="0" builtinId="0"/>
    <cellStyle name="Normal 2" xfId="1" xr:uid="{8A5E80F9-7531-46AA-B5E1-A7BE926BBF1A}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19</xdr:row>
      <xdr:rowOff>104775</xdr:rowOff>
    </xdr:from>
    <xdr:ext cx="7502367" cy="4705350"/>
    <xdr:pic>
      <xdr:nvPicPr>
        <xdr:cNvPr id="2" name="Picture 1">
          <a:extLst>
            <a:ext uri="{FF2B5EF4-FFF2-40B4-BE49-F238E27FC236}">
              <a16:creationId xmlns:a16="http://schemas.microsoft.com/office/drawing/2014/main" id="{5789946C-1B27-4367-B734-990336DD1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79495"/>
          <a:ext cx="7502367" cy="470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28575</xdr:colOff>
      <xdr:row>19</xdr:row>
      <xdr:rowOff>133350</xdr:rowOff>
    </xdr:from>
    <xdr:ext cx="6696076" cy="4038600"/>
    <xdr:pic>
      <xdr:nvPicPr>
        <xdr:cNvPr id="3" name="Picture 2">
          <a:extLst>
            <a:ext uri="{FF2B5EF4-FFF2-40B4-BE49-F238E27FC236}">
              <a16:creationId xmlns:a16="http://schemas.microsoft.com/office/drawing/2014/main" id="{DE7AD29F-79D9-44E9-A968-043499805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695700"/>
          <a:ext cx="6696076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78440</xdr:colOff>
      <xdr:row>23</xdr:row>
      <xdr:rowOff>11204</xdr:rowOff>
    </xdr:from>
    <xdr:ext cx="6225818" cy="5962091"/>
    <xdr:pic>
      <xdr:nvPicPr>
        <xdr:cNvPr id="2" name="Picture 1">
          <a:extLst>
            <a:ext uri="{FF2B5EF4-FFF2-40B4-BE49-F238E27FC236}">
              <a16:creationId xmlns:a16="http://schemas.microsoft.com/office/drawing/2014/main" id="{2FEC2904-146D-484B-9B2B-65EFDCE9A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0" y="4383179"/>
          <a:ext cx="6225818" cy="596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53788</xdr:colOff>
      <xdr:row>23</xdr:row>
      <xdr:rowOff>16249</xdr:rowOff>
    </xdr:from>
    <xdr:ext cx="6280172" cy="4789396"/>
    <xdr:pic>
      <xdr:nvPicPr>
        <xdr:cNvPr id="3" name="Picture 2">
          <a:extLst>
            <a:ext uri="{FF2B5EF4-FFF2-40B4-BE49-F238E27FC236}">
              <a16:creationId xmlns:a16="http://schemas.microsoft.com/office/drawing/2014/main" id="{AB5AFE7B-6E43-40D3-AC94-2D620A14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888" y="4473949"/>
          <a:ext cx="6280172" cy="4789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374835</xdr:colOff>
      <xdr:row>22</xdr:row>
      <xdr:rowOff>45385</xdr:rowOff>
    </xdr:from>
    <xdr:ext cx="5208844" cy="1921808"/>
    <xdr:pic>
      <xdr:nvPicPr>
        <xdr:cNvPr id="4" name="Picture 3">
          <a:extLst>
            <a:ext uri="{FF2B5EF4-FFF2-40B4-BE49-F238E27FC236}">
              <a16:creationId xmlns:a16="http://schemas.microsoft.com/office/drawing/2014/main" id="{0096691F-ECEA-480A-829A-6459814B4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6410" y="4303060"/>
          <a:ext cx="5208844" cy="1921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6234-7436-422D-BB35-18B60CCC201D}">
  <dimension ref="A1:BL47"/>
  <sheetViews>
    <sheetView tabSelected="1" view="pageBreakPreview" zoomScaleNormal="80" zoomScaleSheetLayoutView="100" workbookViewId="0">
      <selection activeCell="G6" sqref="G6"/>
    </sheetView>
  </sheetViews>
  <sheetFormatPr defaultColWidth="8.875" defaultRowHeight="15" x14ac:dyDescent="0.25"/>
  <cols>
    <col min="1" max="1" width="18.25" style="4" customWidth="1"/>
    <col min="2" max="3" width="8.875" style="4"/>
    <col min="4" max="4" width="12.625" style="4" customWidth="1"/>
    <col min="5" max="6" width="8.875" style="4"/>
    <col min="7" max="7" width="14.25" style="4" customWidth="1"/>
    <col min="8" max="8" width="10.875" style="4" customWidth="1"/>
    <col min="9" max="9" width="8.875" style="4"/>
    <col min="10" max="10" width="13.75" style="4" customWidth="1"/>
    <col min="11" max="11" width="12.25" style="4" customWidth="1"/>
    <col min="12" max="16384" width="8.875" style="4"/>
  </cols>
  <sheetData>
    <row r="1" spans="1:32" s="1" customFormat="1" ht="15" customHeight="1" x14ac:dyDescent="0.25">
      <c r="A1" s="11" t="s">
        <v>32</v>
      </c>
      <c r="B1" s="2"/>
      <c r="C1" s="2"/>
      <c r="D1" s="2"/>
      <c r="E1" s="2"/>
      <c r="F1" s="2"/>
      <c r="G1" s="2"/>
      <c r="H1" s="2"/>
      <c r="I1" s="2"/>
    </row>
    <row r="2" spans="1:32" s="1" customFormat="1" ht="15.75" x14ac:dyDescent="0.2">
      <c r="A2" s="12" t="s">
        <v>46</v>
      </c>
      <c r="B2" s="2"/>
      <c r="C2" s="2"/>
      <c r="D2" s="2"/>
      <c r="E2" s="2"/>
      <c r="F2" s="2"/>
      <c r="G2" s="2"/>
      <c r="H2" s="2"/>
      <c r="I2" s="2"/>
    </row>
    <row r="3" spans="1:32" s="1" customFormat="1" ht="15.75" x14ac:dyDescent="0.2">
      <c r="A3" s="12" t="s">
        <v>34</v>
      </c>
      <c r="B3" s="2"/>
    </row>
    <row r="4" spans="1:32" s="1" customFormat="1" ht="15.75" x14ac:dyDescent="0.2">
      <c r="A4" s="13" t="s">
        <v>48</v>
      </c>
      <c r="B4" s="2"/>
    </row>
    <row r="5" spans="1:32" s="1" customFormat="1" ht="15.75" x14ac:dyDescent="0.3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32" x14ac:dyDescent="0.25">
      <c r="A6" s="24" t="s">
        <v>13</v>
      </c>
      <c r="B6" s="5"/>
    </row>
    <row r="7" spans="1:32" ht="15.75" thickBot="1" x14ac:dyDescent="0.3">
      <c r="A7" s="25" t="s">
        <v>12</v>
      </c>
      <c r="B7" s="5"/>
      <c r="F7" s="48"/>
      <c r="G7" s="48"/>
      <c r="H7" s="48"/>
      <c r="I7" s="48"/>
      <c r="J7" s="48"/>
      <c r="K7" s="48"/>
    </row>
    <row r="8" spans="1:32" x14ac:dyDescent="0.25">
      <c r="A8" s="15" t="s">
        <v>31</v>
      </c>
      <c r="B8" s="44">
        <v>8.8779999999999998E-2</v>
      </c>
      <c r="C8" s="29" t="s">
        <v>33</v>
      </c>
      <c r="D8" s="30" t="s">
        <v>11</v>
      </c>
      <c r="F8" s="49"/>
      <c r="G8" s="49"/>
      <c r="H8" s="49"/>
      <c r="I8" s="49"/>
      <c r="J8" s="49"/>
      <c r="K8" s="49"/>
    </row>
    <row r="9" spans="1:32" x14ac:dyDescent="0.25">
      <c r="A9" s="15" t="s">
        <v>9</v>
      </c>
      <c r="B9" s="45">
        <v>2.9199999999999999E-3</v>
      </c>
      <c r="C9" s="31" t="s">
        <v>33</v>
      </c>
      <c r="D9" s="32" t="s">
        <v>11</v>
      </c>
      <c r="E9" s="5"/>
      <c r="F9" s="5"/>
      <c r="G9" s="5"/>
      <c r="H9" s="5"/>
      <c r="I9" s="5"/>
      <c r="J9" s="5"/>
      <c r="K9" s="5"/>
      <c r="L9" s="5"/>
      <c r="M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15" t="s">
        <v>8</v>
      </c>
      <c r="B10" s="45">
        <v>2.9199999999999999E-3</v>
      </c>
      <c r="C10" s="31" t="s">
        <v>33</v>
      </c>
      <c r="D10" s="32" t="s">
        <v>11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5.75" thickBot="1" x14ac:dyDescent="0.3">
      <c r="A11" s="15" t="s">
        <v>5</v>
      </c>
      <c r="B11" s="46">
        <v>8.8779999999999998E-2</v>
      </c>
      <c r="C11" s="33" t="s">
        <v>33</v>
      </c>
      <c r="D11" s="34" t="s">
        <v>11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24" t="s">
        <v>42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x14ac:dyDescent="0.25">
      <c r="A14" s="26" t="s">
        <v>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x14ac:dyDescent="0.25">
      <c r="A15" s="2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x14ac:dyDescent="0.25">
      <c r="A16" s="24" t="s">
        <v>31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64" x14ac:dyDescent="0.25">
      <c r="A17" s="15" t="s">
        <v>4</v>
      </c>
      <c r="B17" s="14" t="s">
        <v>7</v>
      </c>
      <c r="C17" s="14">
        <v>1</v>
      </c>
      <c r="D17" s="14">
        <v>2</v>
      </c>
      <c r="E17" s="14">
        <v>3</v>
      </c>
      <c r="F17" s="14">
        <v>4</v>
      </c>
      <c r="G17" s="14">
        <v>5</v>
      </c>
      <c r="H17" s="14">
        <v>6</v>
      </c>
      <c r="I17" s="14">
        <v>7</v>
      </c>
      <c r="J17" s="14">
        <v>8</v>
      </c>
      <c r="K17" s="14">
        <v>9</v>
      </c>
      <c r="L17" s="14">
        <v>10</v>
      </c>
      <c r="M17" s="14">
        <v>11</v>
      </c>
      <c r="N17" s="14">
        <v>12</v>
      </c>
      <c r="O17" s="14">
        <v>13</v>
      </c>
      <c r="P17" s="14">
        <v>14</v>
      </c>
      <c r="Q17" s="14">
        <v>15</v>
      </c>
      <c r="R17" s="14">
        <v>16</v>
      </c>
      <c r="S17" s="14">
        <v>17</v>
      </c>
      <c r="T17" s="14">
        <v>18</v>
      </c>
      <c r="U17" s="14">
        <v>19</v>
      </c>
      <c r="V17" s="14">
        <v>20</v>
      </c>
      <c r="W17" s="14">
        <v>21</v>
      </c>
      <c r="X17" s="14">
        <v>22</v>
      </c>
      <c r="Y17" s="14">
        <v>23</v>
      </c>
      <c r="Z17" s="14">
        <v>24</v>
      </c>
      <c r="AA17" s="14">
        <v>25</v>
      </c>
      <c r="AB17" s="14">
        <v>26</v>
      </c>
      <c r="AC17" s="14">
        <v>27</v>
      </c>
      <c r="AD17" s="14">
        <v>28</v>
      </c>
      <c r="AE17" s="14">
        <v>29</v>
      </c>
      <c r="AF17" s="14">
        <v>30</v>
      </c>
    </row>
    <row r="18" spans="1:64" x14ac:dyDescent="0.25">
      <c r="A18" s="15" t="s">
        <v>3</v>
      </c>
      <c r="B18" s="20">
        <f>$B$8*'HRA Residential Constants'!B$8*'HRA Residential Constants'!B$9*'HRA Residential Constants'!B$10*'HRA Residential Constants'!B$11</f>
        <v>3.0767596799999995E-5</v>
      </c>
      <c r="C18" s="20">
        <f>$B$8*'HRA Residential Constants'!C$8*'HRA Residential Constants'!C$9*'HRA Residential Constants'!C$10*'HRA Residential Constants'!C$11</f>
        <v>9.2899391999999998E-5</v>
      </c>
      <c r="D18" s="20">
        <f>$B$8*'HRA Residential Constants'!D$8*'HRA Residential Constants'!D$9*'HRA Residential Constants'!D$10*'HRA Residential Constants'!D$11</f>
        <v>9.2899391999999998E-5</v>
      </c>
      <c r="E18" s="20">
        <f>$B$8*'HRA Residential Constants'!E$8*'HRA Residential Constants'!E$9*'HRA Residential Constants'!E$10*'HRA Residential Constants'!E$11</f>
        <v>7.3381996799999998E-5</v>
      </c>
      <c r="F18" s="20">
        <f>$B$8*'HRA Residential Constants'!F$8*'HRA Residential Constants'!F$9*'HRA Residential Constants'!F$10*'HRA Residential Constants'!F$11</f>
        <v>7.3381996799999998E-5</v>
      </c>
      <c r="G18" s="20">
        <f>$B$8*'HRA Residential Constants'!G$8*'HRA Residential Constants'!G$9*'HRA Residential Constants'!G$10*'HRA Residential Constants'!G$11</f>
        <v>7.3381996799999998E-5</v>
      </c>
      <c r="H18" s="20">
        <f>$B$8*'HRA Residential Constants'!H$8*'HRA Residential Constants'!H$9*'HRA Residential Constants'!H$10*'HRA Residential Constants'!H$11</f>
        <v>7.3381996799999998E-5</v>
      </c>
      <c r="I18" s="20">
        <f>$B$8*'HRA Residential Constants'!I$8*'HRA Residential Constants'!I$9*'HRA Residential Constants'!I$10*'HRA Residential Constants'!I$11</f>
        <v>7.3381996799999998E-5</v>
      </c>
      <c r="J18" s="20">
        <f>$B$8*'HRA Residential Constants'!J$8*'HRA Residential Constants'!J$9*'HRA Residential Constants'!J$10*'HRA Residential Constants'!J$11</f>
        <v>7.3381996799999998E-5</v>
      </c>
      <c r="K18" s="20">
        <f>$B$8*'HRA Residential Constants'!K$8*'HRA Residential Constants'!K$9*'HRA Residential Constants'!K$10*'HRA Residential Constants'!K$11</f>
        <v>6.3495455999999981E-5</v>
      </c>
      <c r="L18" s="20">
        <f>$B$8*'HRA Residential Constants'!L$8*'HRA Residential Constants'!L$9*'HRA Residential Constants'!L$10*'HRA Residential Constants'!L$11</f>
        <v>6.3495455999999981E-5</v>
      </c>
      <c r="M18" s="20">
        <f>$B$8*'HRA Residential Constants'!M$8*'HRA Residential Constants'!M$9*'HRA Residential Constants'!M$10*'HRA Residential Constants'!M$11</f>
        <v>6.3495455999999981E-5</v>
      </c>
      <c r="N18" s="20">
        <f>$B$8*'HRA Residential Constants'!N$8*'HRA Residential Constants'!N$9*'HRA Residential Constants'!N$10*'HRA Residential Constants'!N$11</f>
        <v>6.3495455999999981E-5</v>
      </c>
      <c r="O18" s="20">
        <f>$B$8*'HRA Residential Constants'!O$8*'HRA Residential Constants'!O$9*'HRA Residential Constants'!O$10*'HRA Residential Constants'!O$11</f>
        <v>6.3495455999999981E-5</v>
      </c>
      <c r="P18" s="20">
        <f>$B$8*'HRA Residential Constants'!P$8*'HRA Residential Constants'!P$9*'HRA Residential Constants'!P$10*'HRA Residential Constants'!P$11</f>
        <v>6.3495455999999981E-5</v>
      </c>
      <c r="Q18" s="20">
        <f>$B$8*'HRA Residential Constants'!Q$8*'HRA Residential Constants'!Q$9*'HRA Residential Constants'!Q$10*'HRA Residential Constants'!Q$11</f>
        <v>6.3495455999999981E-5</v>
      </c>
      <c r="R18" s="20">
        <f>$B$8*'HRA Residential Constants'!R$8*'HRA Residential Constants'!R$9*'HRA Residential Constants'!R$10*'HRA Residential Constants'!R$11</f>
        <v>2.8551647999999994E-5</v>
      </c>
      <c r="S18" s="20">
        <f>$B$8*'HRA Residential Constants'!S$8*'HRA Residential Constants'!S$9*'HRA Residential Constants'!S$10*'HRA Residential Constants'!S$11</f>
        <v>2.8551647999999994E-5</v>
      </c>
      <c r="T18" s="20">
        <f>$B$8*'HRA Residential Constants'!T$8*'HRA Residential Constants'!T$9*'HRA Residential Constants'!T$10*'HRA Residential Constants'!T$11</f>
        <v>2.8551647999999994E-5</v>
      </c>
      <c r="U18" s="20">
        <f>$B$8*'HRA Residential Constants'!U$8*'HRA Residential Constants'!U$9*'HRA Residential Constants'!U$10*'HRA Residential Constants'!U$11</f>
        <v>2.8551647999999994E-5</v>
      </c>
      <c r="V18" s="20">
        <f>$B$8*'HRA Residential Constants'!V$8*'HRA Residential Constants'!V$9*'HRA Residential Constants'!V$10*'HRA Residential Constants'!V$11</f>
        <v>2.8551647999999994E-5</v>
      </c>
      <c r="W18" s="20">
        <f>$B$8*'HRA Residential Constants'!W$8*'HRA Residential Constants'!W$9*'HRA Residential Constants'!W$10*'HRA Residential Constants'!W$11</f>
        <v>2.8551647999999994E-5</v>
      </c>
      <c r="X18" s="20">
        <f>$B$8*'HRA Residential Constants'!X$8*'HRA Residential Constants'!X$9*'HRA Residential Constants'!X$10*'HRA Residential Constants'!X$11</f>
        <v>2.8551647999999994E-5</v>
      </c>
      <c r="Y18" s="20">
        <f>$B$8*'HRA Residential Constants'!Y$8*'HRA Residential Constants'!Y$9*'HRA Residential Constants'!Y$10*'HRA Residential Constants'!Y$11</f>
        <v>2.8551647999999994E-5</v>
      </c>
      <c r="Z18" s="20">
        <f>$B$8*'HRA Residential Constants'!Z$8*'HRA Residential Constants'!Z$9*'HRA Residential Constants'!Z$10*'HRA Residential Constants'!Z$11</f>
        <v>2.8551647999999994E-5</v>
      </c>
      <c r="AA18" s="20">
        <f>$B$8*'HRA Residential Constants'!AA$8*'HRA Residential Constants'!AA$9*'HRA Residential Constants'!AA$10*'HRA Residential Constants'!AA$11</f>
        <v>2.8551647999999994E-5</v>
      </c>
      <c r="AB18" s="20">
        <f>$B$8*'HRA Residential Constants'!AB$8*'HRA Residential Constants'!AB$9*'HRA Residential Constants'!AB$10*'HRA Residential Constants'!AB$11</f>
        <v>2.8551647999999994E-5</v>
      </c>
      <c r="AC18" s="20">
        <f>$B$8*'HRA Residential Constants'!AC$8*'HRA Residential Constants'!AC$9*'HRA Residential Constants'!AC$10*'HRA Residential Constants'!AC$11</f>
        <v>2.8551647999999994E-5</v>
      </c>
      <c r="AD18" s="20">
        <f>$B$8*'HRA Residential Constants'!AD$8*'HRA Residential Constants'!AD$9*'HRA Residential Constants'!AD$10*'HRA Residential Constants'!AD$11</f>
        <v>2.8551647999999994E-5</v>
      </c>
      <c r="AE18" s="20">
        <f>$B$8*'HRA Residential Constants'!AE$8*'HRA Residential Constants'!AE$9*'HRA Residential Constants'!AE$10*'HRA Residential Constants'!AE$11</f>
        <v>2.8551647999999994E-5</v>
      </c>
      <c r="AF18" s="20">
        <f>$B$8*'HRA Residential Constants'!AF$8*'HRA Residential Constants'!AF$9*'HRA Residential Constants'!AF$10*'HRA Residential Constants'!AF$11</f>
        <v>2.8551647999999994E-5</v>
      </c>
    </row>
    <row r="19" spans="1:64" x14ac:dyDescent="0.25">
      <c r="A19" s="15" t="s">
        <v>2</v>
      </c>
      <c r="B19" s="20">
        <f>B18*'HRA Residential Constants'!B$15*'HRA Residential Constants'!B$16*'HRA Residential Constants'!B$17/'HRA Residential Constants'!B$18*'HRA Residential Constants'!B$19</f>
        <v>1.0274179645714284E-6</v>
      </c>
      <c r="C19" s="20">
        <f>C18*'HRA Residential Constants'!C$15*'HRA Residential Constants'!C$16*'HRA Residential Constants'!C$17/'HRA Residential Constants'!C$18*'HRA Residential Constants'!C$19</f>
        <v>1.2408704502857145E-5</v>
      </c>
      <c r="D19" s="20">
        <f>D18*'HRA Residential Constants'!D$15*'HRA Residential Constants'!D$16*'HRA Residential Constants'!D$17/'HRA Residential Constants'!D$18*'HRA Residential Constants'!D$19</f>
        <v>1.2408704502857145E-5</v>
      </c>
      <c r="E19" s="20">
        <f>E18*'HRA Residential Constants'!E$15*'HRA Residential Constants'!E$16*'HRA Residential Constants'!E$17/'HRA Residential Constants'!E$18*'HRA Residential Constants'!E$19</f>
        <v>2.4907946342400002E-6</v>
      </c>
      <c r="F19" s="20">
        <f>F18*'HRA Residential Constants'!F$15*'HRA Residential Constants'!F$16*'HRA Residential Constants'!F$17/'HRA Residential Constants'!F$18*'HRA Residential Constants'!F$19</f>
        <v>2.4907946342400002E-6</v>
      </c>
      <c r="G19" s="20">
        <f>G18*'HRA Residential Constants'!G$15*'HRA Residential Constants'!G$16*'HRA Residential Constants'!G$17/'HRA Residential Constants'!G$18*'HRA Residential Constants'!G$19</f>
        <v>2.4907946342400002E-6</v>
      </c>
      <c r="H19" s="20">
        <f>H18*'HRA Residential Constants'!H$15*'HRA Residential Constants'!H$16*'HRA Residential Constants'!H$17/'HRA Residential Constants'!H$18*'HRA Residential Constants'!H$19</f>
        <v>2.4907946342400002E-6</v>
      </c>
      <c r="I19" s="20">
        <f>I18*'HRA Residential Constants'!I$15*'HRA Residential Constants'!I$16*'HRA Residential Constants'!I$17/'HRA Residential Constants'!I$18*'HRA Residential Constants'!I$19</f>
        <v>2.4907946342400002E-6</v>
      </c>
      <c r="J19" s="20">
        <f>J18*'HRA Residential Constants'!J$15*'HRA Residential Constants'!J$16*'HRA Residential Constants'!J$17/'HRA Residential Constants'!J$18*'HRA Residential Constants'!J$19</f>
        <v>2.4907946342400002E-6</v>
      </c>
      <c r="K19" s="20">
        <f>K18*'HRA Residential Constants'!K$15*'HRA Residential Constants'!K$16*'HRA Residential Constants'!K$17/'HRA Residential Constants'!K$18*'HRA Residential Constants'!K$19</f>
        <v>2.1552171922285712E-6</v>
      </c>
      <c r="L19" s="20">
        <f>L18*'HRA Residential Constants'!L$15*'HRA Residential Constants'!L$16*'HRA Residential Constants'!L$17/'HRA Residential Constants'!L$18*'HRA Residential Constants'!L$19</f>
        <v>2.1552171922285712E-6</v>
      </c>
      <c r="M19" s="20">
        <f>M18*'HRA Residential Constants'!M$15*'HRA Residential Constants'!M$16*'HRA Residential Constants'!M$17/'HRA Residential Constants'!M$18*'HRA Residential Constants'!M$19</f>
        <v>2.1552171922285712E-6</v>
      </c>
      <c r="N19" s="20">
        <f>N18*'HRA Residential Constants'!N$15*'HRA Residential Constants'!N$16*'HRA Residential Constants'!N$17/'HRA Residential Constants'!N$18*'HRA Residential Constants'!N$19</f>
        <v>2.1552171922285712E-6</v>
      </c>
      <c r="O19" s="20">
        <f>O18*'HRA Residential Constants'!O$15*'HRA Residential Constants'!O$16*'HRA Residential Constants'!O$17/'HRA Residential Constants'!O$18*'HRA Residential Constants'!O$19</f>
        <v>2.1552171922285712E-6</v>
      </c>
      <c r="P19" s="20">
        <f>P18*'HRA Residential Constants'!P$15*'HRA Residential Constants'!P$16*'HRA Residential Constants'!P$17/'HRA Residential Constants'!P$18*'HRA Residential Constants'!P$19</f>
        <v>2.1552171922285712E-6</v>
      </c>
      <c r="Q19" s="20">
        <f>Q18*'HRA Residential Constants'!Q$15*'HRA Residential Constants'!Q$16*'HRA Residential Constants'!Q$17/'HRA Residential Constants'!Q$18*'HRA Residential Constants'!Q$19</f>
        <v>2.1552171922285712E-6</v>
      </c>
      <c r="R19" s="20">
        <f>R18*'HRA Residential Constants'!R$15*'HRA Residential Constants'!R$16*'HRA Residential Constants'!R$17/'HRA Residential Constants'!R$18*'HRA Residential Constants'!R$19</f>
        <v>3.2752819062857142E-7</v>
      </c>
      <c r="S19" s="20">
        <f>S18*'HRA Residential Constants'!S$15*'HRA Residential Constants'!S$16*'HRA Residential Constants'!S$17/'HRA Residential Constants'!S$18*'HRA Residential Constants'!S$19</f>
        <v>3.2752819062857142E-7</v>
      </c>
      <c r="T19" s="20">
        <f>T18*'HRA Residential Constants'!T$15*'HRA Residential Constants'!T$16*'HRA Residential Constants'!T$17/'HRA Residential Constants'!T$18*'HRA Residential Constants'!T$19</f>
        <v>3.2752819062857142E-7</v>
      </c>
      <c r="U19" s="20">
        <f>U18*'HRA Residential Constants'!U$15*'HRA Residential Constants'!U$16*'HRA Residential Constants'!U$17/'HRA Residential Constants'!U$18*'HRA Residential Constants'!U$19</f>
        <v>3.2752819062857142E-7</v>
      </c>
      <c r="V19" s="20">
        <f>V18*'HRA Residential Constants'!V$15*'HRA Residential Constants'!V$16*'HRA Residential Constants'!V$17/'HRA Residential Constants'!V$18*'HRA Residential Constants'!V$19</f>
        <v>3.2752819062857142E-7</v>
      </c>
      <c r="W19" s="20">
        <f>W18*'HRA Residential Constants'!W$15*'HRA Residential Constants'!W$16*'HRA Residential Constants'!W$17/'HRA Residential Constants'!W$18*'HRA Residential Constants'!W$19</f>
        <v>3.2752819062857142E-7</v>
      </c>
      <c r="X19" s="20">
        <f>X18*'HRA Residential Constants'!X$15*'HRA Residential Constants'!X$16*'HRA Residential Constants'!X$17/'HRA Residential Constants'!X$18*'HRA Residential Constants'!X$19</f>
        <v>3.2752819062857142E-7</v>
      </c>
      <c r="Y19" s="20">
        <f>Y18*'HRA Residential Constants'!Y$15*'HRA Residential Constants'!Y$16*'HRA Residential Constants'!Y$17/'HRA Residential Constants'!Y$18*'HRA Residential Constants'!Y$19</f>
        <v>3.2752819062857142E-7</v>
      </c>
      <c r="Z19" s="20">
        <f>Z18*'HRA Residential Constants'!Z$15*'HRA Residential Constants'!Z$16*'HRA Residential Constants'!Z$17/'HRA Residential Constants'!Z$18*'HRA Residential Constants'!Z$19</f>
        <v>3.2752819062857142E-7</v>
      </c>
      <c r="AA19" s="20">
        <f>AA18*'HRA Residential Constants'!AA$15*'HRA Residential Constants'!AA$16*'HRA Residential Constants'!AA$17/'HRA Residential Constants'!AA$18*'HRA Residential Constants'!AA$19</f>
        <v>3.2752819062857142E-7</v>
      </c>
      <c r="AB19" s="20">
        <f>AB18*'HRA Residential Constants'!AB$15*'HRA Residential Constants'!AB$16*'HRA Residential Constants'!AB$17/'HRA Residential Constants'!AB$18*'HRA Residential Constants'!AB$19</f>
        <v>3.2752819062857142E-7</v>
      </c>
      <c r="AC19" s="20">
        <f>AC18*'HRA Residential Constants'!AC$15*'HRA Residential Constants'!AC$16*'HRA Residential Constants'!AC$17/'HRA Residential Constants'!AC$18*'HRA Residential Constants'!AC$19</f>
        <v>3.2752819062857142E-7</v>
      </c>
      <c r="AD19" s="20">
        <f>AD18*'HRA Residential Constants'!AD$15*'HRA Residential Constants'!AD$16*'HRA Residential Constants'!AD$17/'HRA Residential Constants'!AD$18*'HRA Residential Constants'!AD$19</f>
        <v>3.2752819062857142E-7</v>
      </c>
      <c r="AE19" s="20">
        <f>AE18*'HRA Residential Constants'!AE$15*'HRA Residential Constants'!AE$16*'HRA Residential Constants'!AE$17/'HRA Residential Constants'!AE$18*'HRA Residential Constants'!AE$19</f>
        <v>3.2752819062857142E-7</v>
      </c>
      <c r="AF19" s="20">
        <f>AF18*'HRA Residential Constants'!AF$15*'HRA Residential Constants'!AF$16*'HRA Residential Constants'!AF$17/'HRA Residential Constants'!AF$18*'HRA Residential Constants'!AF$19</f>
        <v>3.2752819062857142E-7</v>
      </c>
    </row>
    <row r="20" spans="1:64" ht="17.25" x14ac:dyDescent="0.25">
      <c r="A20" s="15" t="s">
        <v>44</v>
      </c>
      <c r="B20" s="20"/>
      <c r="C20" s="20"/>
      <c r="D20" s="20"/>
      <c r="E20" s="20">
        <f>SUM(B19:E19)</f>
        <v>2.8335621604525718E-5</v>
      </c>
      <c r="F20" s="20">
        <f>SUM(D19:F19)</f>
        <v>1.7390293771337146E-5</v>
      </c>
      <c r="G20" s="20">
        <f t="shared" ref="G20:AF20" si="0">SUM(E19:G19)</f>
        <v>7.4723839027200001E-6</v>
      </c>
      <c r="H20" s="20">
        <f t="shared" si="0"/>
        <v>7.4723839027200001E-6</v>
      </c>
      <c r="I20" s="20">
        <f t="shared" si="0"/>
        <v>7.4723839027200001E-6</v>
      </c>
      <c r="J20" s="20">
        <f t="shared" si="0"/>
        <v>7.4723839027200001E-6</v>
      </c>
      <c r="K20" s="20">
        <f t="shared" si="0"/>
        <v>7.1368064607085712E-6</v>
      </c>
      <c r="L20" s="20">
        <f t="shared" si="0"/>
        <v>6.8012290186971422E-6</v>
      </c>
      <c r="M20" s="20">
        <f t="shared" si="0"/>
        <v>6.4656515766857133E-6</v>
      </c>
      <c r="N20" s="20">
        <f t="shared" si="0"/>
        <v>6.4656515766857133E-6</v>
      </c>
      <c r="O20" s="20">
        <f t="shared" si="0"/>
        <v>6.4656515766857133E-6</v>
      </c>
      <c r="P20" s="20">
        <f t="shared" si="0"/>
        <v>6.4656515766857133E-6</v>
      </c>
      <c r="Q20" s="20">
        <f t="shared" si="0"/>
        <v>6.4656515766857133E-6</v>
      </c>
      <c r="R20" s="20">
        <f t="shared" si="0"/>
        <v>4.6379625750857136E-6</v>
      </c>
      <c r="S20" s="20">
        <f t="shared" si="0"/>
        <v>2.8102735734857143E-6</v>
      </c>
      <c r="T20" s="20">
        <f t="shared" si="0"/>
        <v>9.8258457188571415E-7</v>
      </c>
      <c r="U20" s="20">
        <f t="shared" si="0"/>
        <v>9.8258457188571415E-7</v>
      </c>
      <c r="V20" s="20">
        <f t="shared" si="0"/>
        <v>9.8258457188571415E-7</v>
      </c>
      <c r="W20" s="20">
        <f t="shared" si="0"/>
        <v>9.8258457188571415E-7</v>
      </c>
      <c r="X20" s="20">
        <f t="shared" si="0"/>
        <v>9.8258457188571415E-7</v>
      </c>
      <c r="Y20" s="20">
        <f t="shared" si="0"/>
        <v>9.8258457188571415E-7</v>
      </c>
      <c r="Z20" s="20">
        <f t="shared" si="0"/>
        <v>9.8258457188571415E-7</v>
      </c>
      <c r="AA20" s="20">
        <f t="shared" si="0"/>
        <v>9.8258457188571415E-7</v>
      </c>
      <c r="AB20" s="20">
        <f t="shared" si="0"/>
        <v>9.8258457188571415E-7</v>
      </c>
      <c r="AC20" s="20">
        <f t="shared" si="0"/>
        <v>9.8258457188571415E-7</v>
      </c>
      <c r="AD20" s="20">
        <f t="shared" si="0"/>
        <v>9.8258457188571415E-7</v>
      </c>
      <c r="AE20" s="20">
        <f t="shared" si="0"/>
        <v>9.8258457188571415E-7</v>
      </c>
      <c r="AF20" s="20">
        <f t="shared" si="0"/>
        <v>9.8258457188571415E-7</v>
      </c>
    </row>
    <row r="21" spans="1:64" x14ac:dyDescent="0.25">
      <c r="A21" s="15" t="s">
        <v>1</v>
      </c>
      <c r="B21" s="19"/>
      <c r="C21" s="19"/>
      <c r="D21" s="19"/>
      <c r="E21" s="21">
        <f>E20*1000000</f>
        <v>28.335621604525716</v>
      </c>
      <c r="F21" s="21">
        <f>F20*1000000</f>
        <v>17.390293771337145</v>
      </c>
      <c r="G21" s="21">
        <f t="shared" ref="G21:AF21" si="1">G20*1000000</f>
        <v>7.4723839027199999</v>
      </c>
      <c r="H21" s="21">
        <f t="shared" si="1"/>
        <v>7.4723839027199999</v>
      </c>
      <c r="I21" s="21">
        <f t="shared" si="1"/>
        <v>7.4723839027199999</v>
      </c>
      <c r="J21" s="21">
        <f t="shared" si="1"/>
        <v>7.4723839027199999</v>
      </c>
      <c r="K21" s="21">
        <f t="shared" si="1"/>
        <v>7.1368064607085708</v>
      </c>
      <c r="L21" s="21">
        <f t="shared" si="1"/>
        <v>6.8012290186971418</v>
      </c>
      <c r="M21" s="21">
        <f t="shared" si="1"/>
        <v>6.4656515766857137</v>
      </c>
      <c r="N21" s="21">
        <f t="shared" si="1"/>
        <v>6.4656515766857137</v>
      </c>
      <c r="O21" s="21">
        <f t="shared" si="1"/>
        <v>6.4656515766857137</v>
      </c>
      <c r="P21" s="21">
        <f t="shared" si="1"/>
        <v>6.4656515766857137</v>
      </c>
      <c r="Q21" s="21">
        <f t="shared" si="1"/>
        <v>6.4656515766857137</v>
      </c>
      <c r="R21" s="21">
        <f t="shared" si="1"/>
        <v>4.6379625750857132</v>
      </c>
      <c r="S21" s="21">
        <f t="shared" si="1"/>
        <v>2.8102735734857145</v>
      </c>
      <c r="T21" s="21">
        <f t="shared" si="1"/>
        <v>0.98258457188571413</v>
      </c>
      <c r="U21" s="21">
        <f t="shared" si="1"/>
        <v>0.98258457188571413</v>
      </c>
      <c r="V21" s="21">
        <f t="shared" si="1"/>
        <v>0.98258457188571413</v>
      </c>
      <c r="W21" s="21">
        <f t="shared" si="1"/>
        <v>0.98258457188571413</v>
      </c>
      <c r="X21" s="21">
        <f t="shared" si="1"/>
        <v>0.98258457188571413</v>
      </c>
      <c r="Y21" s="21">
        <f t="shared" si="1"/>
        <v>0.98258457188571413</v>
      </c>
      <c r="Z21" s="21">
        <f t="shared" si="1"/>
        <v>0.98258457188571413</v>
      </c>
      <c r="AA21" s="21">
        <f t="shared" si="1"/>
        <v>0.98258457188571413</v>
      </c>
      <c r="AB21" s="21">
        <f t="shared" si="1"/>
        <v>0.98258457188571413</v>
      </c>
      <c r="AC21" s="21">
        <f t="shared" si="1"/>
        <v>0.98258457188571413</v>
      </c>
      <c r="AD21" s="21">
        <f t="shared" si="1"/>
        <v>0.98258457188571413</v>
      </c>
      <c r="AE21" s="21">
        <f t="shared" si="1"/>
        <v>0.98258457188571413</v>
      </c>
      <c r="AF21" s="21">
        <f t="shared" si="1"/>
        <v>0.98258457188571413</v>
      </c>
    </row>
    <row r="22" spans="1:64" x14ac:dyDescent="0.25">
      <c r="A22" s="1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64" x14ac:dyDescent="0.25">
      <c r="A23" s="27" t="s">
        <v>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</row>
    <row r="24" spans="1:64" s="6" customFormat="1" x14ac:dyDescent="0.25">
      <c r="A24" s="15" t="s">
        <v>4</v>
      </c>
      <c r="B24" s="14" t="s">
        <v>7</v>
      </c>
      <c r="C24" s="14">
        <v>1</v>
      </c>
      <c r="D24" s="14">
        <v>2</v>
      </c>
      <c r="E24" s="14">
        <v>3</v>
      </c>
      <c r="F24" s="14">
        <v>4</v>
      </c>
      <c r="G24" s="14">
        <v>5</v>
      </c>
      <c r="H24" s="14">
        <v>6</v>
      </c>
      <c r="I24" s="14">
        <v>7</v>
      </c>
      <c r="J24" s="14">
        <v>8</v>
      </c>
      <c r="K24" s="14">
        <v>9</v>
      </c>
      <c r="L24" s="14">
        <v>10</v>
      </c>
      <c r="M24" s="14">
        <v>11</v>
      </c>
      <c r="N24" s="14">
        <v>12</v>
      </c>
      <c r="O24" s="14">
        <v>13</v>
      </c>
      <c r="P24" s="14">
        <v>14</v>
      </c>
      <c r="Q24" s="14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4">
        <v>21</v>
      </c>
      <c r="X24" s="14">
        <v>22</v>
      </c>
      <c r="Y24" s="14">
        <v>23</v>
      </c>
      <c r="Z24" s="14">
        <v>24</v>
      </c>
      <c r="AA24" s="14">
        <v>25</v>
      </c>
      <c r="AB24" s="14">
        <v>26</v>
      </c>
      <c r="AC24" s="14">
        <v>27</v>
      </c>
      <c r="AD24" s="14">
        <v>28</v>
      </c>
      <c r="AE24" s="14">
        <v>29</v>
      </c>
      <c r="AF24" s="14">
        <v>30</v>
      </c>
    </row>
    <row r="25" spans="1:64" x14ac:dyDescent="0.25">
      <c r="A25" s="15" t="s">
        <v>3</v>
      </c>
      <c r="B25" s="20">
        <f>$B$9*'HRA Residential Constants'!B$8*'HRA Residential Constants'!B$9*'HRA Residential Constants'!B$10*'HRA Residential Constants'!B$11</f>
        <v>1.0119551999999997E-6</v>
      </c>
      <c r="C25" s="20">
        <f>$B$9*'HRA Residential Constants'!C8*'HRA Residential Constants'!C9*'HRA Residential Constants'!C10*'HRA Residential Constants'!C11</f>
        <v>3.0554879999999995E-6</v>
      </c>
      <c r="D25" s="20">
        <f>$B$9*'HRA Residential Constants'!D8*'HRA Residential Constants'!D9*'HRA Residential Constants'!D10*'HRA Residential Constants'!D11</f>
        <v>3.0554879999999995E-6</v>
      </c>
      <c r="E25" s="20">
        <f>$B$9*'HRA Residential Constants'!E8*'HRA Residential Constants'!E9*'HRA Residential Constants'!E10*'HRA Residential Constants'!E11</f>
        <v>2.4135551999999998E-6</v>
      </c>
      <c r="F25" s="20">
        <f>$B$9*'HRA Residential Constants'!F8*'HRA Residential Constants'!F9*'HRA Residential Constants'!F10*'HRA Residential Constants'!F11</f>
        <v>2.4135551999999998E-6</v>
      </c>
      <c r="G25" s="20">
        <f>$B$9*'HRA Residential Constants'!G8*'HRA Residential Constants'!G9*'HRA Residential Constants'!G10*'HRA Residential Constants'!G11</f>
        <v>2.4135551999999998E-6</v>
      </c>
      <c r="H25" s="20">
        <f>$B$9*'HRA Residential Constants'!H8*'HRA Residential Constants'!H9*'HRA Residential Constants'!H10*'HRA Residential Constants'!H11</f>
        <v>2.4135551999999998E-6</v>
      </c>
      <c r="I25" s="20">
        <f>$B$9*'HRA Residential Constants'!I8*'HRA Residential Constants'!I9*'HRA Residential Constants'!I10*'HRA Residential Constants'!I11</f>
        <v>2.4135551999999998E-6</v>
      </c>
      <c r="J25" s="20">
        <f>$B$9*'HRA Residential Constants'!J8*'HRA Residential Constants'!J9*'HRA Residential Constants'!J10*'HRA Residential Constants'!J11</f>
        <v>2.4135551999999998E-6</v>
      </c>
      <c r="K25" s="20">
        <f>$B$9*'HRA Residential Constants'!K8*'HRA Residential Constants'!K9*'HRA Residential Constants'!K10*'HRA Residential Constants'!K11</f>
        <v>2.0883839999999993E-6</v>
      </c>
      <c r="L25" s="20">
        <f>$B$9*'HRA Residential Constants'!L8*'HRA Residential Constants'!L9*'HRA Residential Constants'!L10*'HRA Residential Constants'!L11</f>
        <v>2.0883839999999993E-6</v>
      </c>
      <c r="M25" s="20">
        <f>$B$9*'HRA Residential Constants'!M8*'HRA Residential Constants'!M9*'HRA Residential Constants'!M10*'HRA Residential Constants'!M11</f>
        <v>2.0883839999999993E-6</v>
      </c>
      <c r="N25" s="20">
        <f>$B$9*'HRA Residential Constants'!N8*'HRA Residential Constants'!N9*'HRA Residential Constants'!N10*'HRA Residential Constants'!N11</f>
        <v>2.0883839999999993E-6</v>
      </c>
      <c r="O25" s="20">
        <f>$B$9*'HRA Residential Constants'!O8*'HRA Residential Constants'!O9*'HRA Residential Constants'!O10*'HRA Residential Constants'!O11</f>
        <v>2.0883839999999993E-6</v>
      </c>
      <c r="P25" s="20">
        <f>$B$9*'HRA Residential Constants'!P8*'HRA Residential Constants'!P9*'HRA Residential Constants'!P10*'HRA Residential Constants'!P11</f>
        <v>2.0883839999999993E-6</v>
      </c>
      <c r="Q25" s="20">
        <f>$B$9*'HRA Residential Constants'!Q8*'HRA Residential Constants'!Q9*'HRA Residential Constants'!Q10*'HRA Residential Constants'!Q11</f>
        <v>2.0883839999999993E-6</v>
      </c>
      <c r="R25" s="20">
        <f>$B$9*'HRA Residential Constants'!R8*'HRA Residential Constants'!R9*'HRA Residential Constants'!R10*'HRA Residential Constants'!R11</f>
        <v>9.390719999999999E-7</v>
      </c>
      <c r="S25" s="20">
        <f>$B$9*'HRA Residential Constants'!S8*'HRA Residential Constants'!S9*'HRA Residential Constants'!S10*'HRA Residential Constants'!S11</f>
        <v>9.390719999999999E-7</v>
      </c>
      <c r="T25" s="20">
        <f>$B$9*'HRA Residential Constants'!T8*'HRA Residential Constants'!T9*'HRA Residential Constants'!T10*'HRA Residential Constants'!T11</f>
        <v>9.390719999999999E-7</v>
      </c>
      <c r="U25" s="20">
        <f>$B$9*'HRA Residential Constants'!U8*'HRA Residential Constants'!U9*'HRA Residential Constants'!U10*'HRA Residential Constants'!U11</f>
        <v>9.390719999999999E-7</v>
      </c>
      <c r="V25" s="20">
        <f>$B$9*'HRA Residential Constants'!V8*'HRA Residential Constants'!V9*'HRA Residential Constants'!V10*'HRA Residential Constants'!V11</f>
        <v>9.390719999999999E-7</v>
      </c>
      <c r="W25" s="20">
        <f>$B$9*'HRA Residential Constants'!W8*'HRA Residential Constants'!W9*'HRA Residential Constants'!W10*'HRA Residential Constants'!W11</f>
        <v>9.390719999999999E-7</v>
      </c>
      <c r="X25" s="20">
        <f>$B$9*'HRA Residential Constants'!X8*'HRA Residential Constants'!X9*'HRA Residential Constants'!X10*'HRA Residential Constants'!X11</f>
        <v>9.390719999999999E-7</v>
      </c>
      <c r="Y25" s="20">
        <f>$B$9*'HRA Residential Constants'!Y8*'HRA Residential Constants'!Y9*'HRA Residential Constants'!Y10*'HRA Residential Constants'!Y11</f>
        <v>9.390719999999999E-7</v>
      </c>
      <c r="Z25" s="20">
        <f>$B$9*'HRA Residential Constants'!Z8*'HRA Residential Constants'!Z9*'HRA Residential Constants'!Z10*'HRA Residential Constants'!Z11</f>
        <v>9.390719999999999E-7</v>
      </c>
      <c r="AA25" s="20">
        <f>$B$9*'HRA Residential Constants'!AA8*'HRA Residential Constants'!AA9*'HRA Residential Constants'!AA10*'HRA Residential Constants'!AA11</f>
        <v>9.390719999999999E-7</v>
      </c>
      <c r="AB25" s="20">
        <f>$B$9*'HRA Residential Constants'!AB8*'HRA Residential Constants'!AB9*'HRA Residential Constants'!AB10*'HRA Residential Constants'!AB11</f>
        <v>9.390719999999999E-7</v>
      </c>
      <c r="AC25" s="20">
        <f>$B$9*'HRA Residential Constants'!AC8*'HRA Residential Constants'!AC9*'HRA Residential Constants'!AC10*'HRA Residential Constants'!AC11</f>
        <v>9.390719999999999E-7</v>
      </c>
      <c r="AD25" s="20">
        <f>$B$9*'HRA Residential Constants'!AD8*'HRA Residential Constants'!AD9*'HRA Residential Constants'!AD10*'HRA Residential Constants'!AD11</f>
        <v>9.390719999999999E-7</v>
      </c>
      <c r="AE25" s="20">
        <f>$B$9*'HRA Residential Constants'!AE8*'HRA Residential Constants'!AE9*'HRA Residential Constants'!AE10*'HRA Residential Constants'!AE11</f>
        <v>9.390719999999999E-7</v>
      </c>
      <c r="AF25" s="20">
        <f>$B$9*'HRA Residential Constants'!AF8*'HRA Residential Constants'!AF9*'HRA Residential Constants'!AF10*'HRA Residential Constants'!AF11</f>
        <v>9.390719999999999E-7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</row>
    <row r="26" spans="1:64" x14ac:dyDescent="0.25">
      <c r="A26" s="15" t="s">
        <v>2</v>
      </c>
      <c r="B26" s="20">
        <f>B25*'HRA Residential Constants'!B$15*'HRA Residential Constants'!B$16*'HRA Residential Constants'!B$17/'HRA Residential Constants'!B$18*'HRA Residential Constants'!B$19</f>
        <v>3.3792075428571417E-8</v>
      </c>
      <c r="C26" s="20">
        <f>C25*'HRA Residential Constants'!C15*'HRA Residential Constants'!C16*'HRA Residential Constants'!C17/'HRA Residential Constants'!C18*'HRA Residential Constants'!C19</f>
        <v>4.0812589714285712E-7</v>
      </c>
      <c r="D26" s="20">
        <f>D25*'HRA Residential Constants'!D15*'HRA Residential Constants'!D16*'HRA Residential Constants'!D17/'HRA Residential Constants'!D18*'HRA Residential Constants'!D19</f>
        <v>4.0812589714285712E-7</v>
      </c>
      <c r="E26" s="20">
        <f>E25*'HRA Residential Constants'!E15*'HRA Residential Constants'!E16*'HRA Residential Constants'!E17/'HRA Residential Constants'!E18*'HRA Residential Constants'!E19</f>
        <v>8.1922959359999996E-8</v>
      </c>
      <c r="F26" s="20">
        <f>F25*'HRA Residential Constants'!F15*'HRA Residential Constants'!F16*'HRA Residential Constants'!F17/'HRA Residential Constants'!F18*'HRA Residential Constants'!F19</f>
        <v>8.1922959359999996E-8</v>
      </c>
      <c r="G26" s="20">
        <f>G25*'HRA Residential Constants'!G15*'HRA Residential Constants'!G16*'HRA Residential Constants'!G17/'HRA Residential Constants'!G18*'HRA Residential Constants'!G19</f>
        <v>8.1922959359999996E-8</v>
      </c>
      <c r="H26" s="20">
        <f>H25*'HRA Residential Constants'!H15*'HRA Residential Constants'!H16*'HRA Residential Constants'!H17/'HRA Residential Constants'!H18*'HRA Residential Constants'!H19</f>
        <v>8.1922959359999996E-8</v>
      </c>
      <c r="I26" s="20">
        <f>I25*'HRA Residential Constants'!I15*'HRA Residential Constants'!I16*'HRA Residential Constants'!I17/'HRA Residential Constants'!I18*'HRA Residential Constants'!I19</f>
        <v>8.1922959359999996E-8</v>
      </c>
      <c r="J26" s="20">
        <f>J25*'HRA Residential Constants'!J15*'HRA Residential Constants'!J16*'HRA Residential Constants'!J17/'HRA Residential Constants'!J18*'HRA Residential Constants'!J19</f>
        <v>8.1922959359999996E-8</v>
      </c>
      <c r="K26" s="20">
        <f>K25*'HRA Residential Constants'!K15*'HRA Residential Constants'!K16*'HRA Residential Constants'!K17/'HRA Residential Constants'!K18*'HRA Residential Constants'!K19</f>
        <v>7.088571977142855E-8</v>
      </c>
      <c r="L26" s="20">
        <f>L25*'HRA Residential Constants'!L15*'HRA Residential Constants'!L16*'HRA Residential Constants'!L17/'HRA Residential Constants'!L18*'HRA Residential Constants'!L19</f>
        <v>7.088571977142855E-8</v>
      </c>
      <c r="M26" s="20">
        <f>M25*'HRA Residential Constants'!M15*'HRA Residential Constants'!M16*'HRA Residential Constants'!M17/'HRA Residential Constants'!M18*'HRA Residential Constants'!M19</f>
        <v>7.088571977142855E-8</v>
      </c>
      <c r="N26" s="20">
        <f>N25*'HRA Residential Constants'!N15*'HRA Residential Constants'!N16*'HRA Residential Constants'!N17/'HRA Residential Constants'!N18*'HRA Residential Constants'!N19</f>
        <v>7.088571977142855E-8</v>
      </c>
      <c r="O26" s="20">
        <f>O25*'HRA Residential Constants'!O15*'HRA Residential Constants'!O16*'HRA Residential Constants'!O17/'HRA Residential Constants'!O18*'HRA Residential Constants'!O19</f>
        <v>7.088571977142855E-8</v>
      </c>
      <c r="P26" s="20">
        <f>P25*'HRA Residential Constants'!P15*'HRA Residential Constants'!P16*'HRA Residential Constants'!P17/'HRA Residential Constants'!P18*'HRA Residential Constants'!P19</f>
        <v>7.088571977142855E-8</v>
      </c>
      <c r="Q26" s="20">
        <f>Q25*'HRA Residential Constants'!Q15*'HRA Residential Constants'!Q16*'HRA Residential Constants'!Q17/'HRA Residential Constants'!Q18*'HRA Residential Constants'!Q19</f>
        <v>7.088571977142855E-8</v>
      </c>
      <c r="R26" s="20">
        <f>R25*'HRA Residential Constants'!R15*'HRA Residential Constants'!R16*'HRA Residential Constants'!R17/'HRA Residential Constants'!R18*'HRA Residential Constants'!R19</f>
        <v>1.0772497371428571E-8</v>
      </c>
      <c r="S26" s="20">
        <f>S25*'HRA Residential Constants'!S15*'HRA Residential Constants'!S16*'HRA Residential Constants'!S17/'HRA Residential Constants'!S18*'HRA Residential Constants'!S19</f>
        <v>1.0772497371428571E-8</v>
      </c>
      <c r="T26" s="20">
        <f>T25*'HRA Residential Constants'!T15*'HRA Residential Constants'!T16*'HRA Residential Constants'!T17/'HRA Residential Constants'!T18*'HRA Residential Constants'!T19</f>
        <v>1.0772497371428571E-8</v>
      </c>
      <c r="U26" s="20">
        <f>U25*'HRA Residential Constants'!U15*'HRA Residential Constants'!U16*'HRA Residential Constants'!U17/'HRA Residential Constants'!U18*'HRA Residential Constants'!U19</f>
        <v>1.0772497371428571E-8</v>
      </c>
      <c r="V26" s="20">
        <f>V25*'HRA Residential Constants'!V15*'HRA Residential Constants'!V16*'HRA Residential Constants'!V17/'HRA Residential Constants'!V18*'HRA Residential Constants'!V19</f>
        <v>1.0772497371428571E-8</v>
      </c>
      <c r="W26" s="20">
        <f>W25*'HRA Residential Constants'!W15*'HRA Residential Constants'!W16*'HRA Residential Constants'!W17/'HRA Residential Constants'!W18*'HRA Residential Constants'!W19</f>
        <v>1.0772497371428571E-8</v>
      </c>
      <c r="X26" s="20">
        <f>X25*'HRA Residential Constants'!X15*'HRA Residential Constants'!X16*'HRA Residential Constants'!X17/'HRA Residential Constants'!X18*'HRA Residential Constants'!X19</f>
        <v>1.0772497371428571E-8</v>
      </c>
      <c r="Y26" s="20">
        <f>Y25*'HRA Residential Constants'!Y15*'HRA Residential Constants'!Y16*'HRA Residential Constants'!Y17/'HRA Residential Constants'!Y18*'HRA Residential Constants'!Y19</f>
        <v>1.0772497371428571E-8</v>
      </c>
      <c r="Z26" s="20">
        <f>Z25*'HRA Residential Constants'!Z15*'HRA Residential Constants'!Z16*'HRA Residential Constants'!Z17/'HRA Residential Constants'!Z18*'HRA Residential Constants'!Z19</f>
        <v>1.0772497371428571E-8</v>
      </c>
      <c r="AA26" s="20">
        <f>AA25*'HRA Residential Constants'!AA15*'HRA Residential Constants'!AA16*'HRA Residential Constants'!AA17/'HRA Residential Constants'!AA18*'HRA Residential Constants'!AA19</f>
        <v>1.0772497371428571E-8</v>
      </c>
      <c r="AB26" s="20">
        <f>AB25*'HRA Residential Constants'!AB15*'HRA Residential Constants'!AB16*'HRA Residential Constants'!AB17/'HRA Residential Constants'!AB18*'HRA Residential Constants'!AB19</f>
        <v>1.0772497371428571E-8</v>
      </c>
      <c r="AC26" s="20">
        <f>AC25*'HRA Residential Constants'!AC15*'HRA Residential Constants'!AC16*'HRA Residential Constants'!AC17/'HRA Residential Constants'!AC18*'HRA Residential Constants'!AC19</f>
        <v>1.0772497371428571E-8</v>
      </c>
      <c r="AD26" s="20">
        <f>AD25*'HRA Residential Constants'!AD15*'HRA Residential Constants'!AD16*'HRA Residential Constants'!AD17/'HRA Residential Constants'!AD18*'HRA Residential Constants'!AD19</f>
        <v>1.0772497371428571E-8</v>
      </c>
      <c r="AE26" s="20">
        <f>AE25*'HRA Residential Constants'!AE15*'HRA Residential Constants'!AE16*'HRA Residential Constants'!AE17/'HRA Residential Constants'!AE18*'HRA Residential Constants'!AE19</f>
        <v>1.0772497371428571E-8</v>
      </c>
      <c r="AF26" s="20">
        <f>AF25*'HRA Residential Constants'!AF15*'HRA Residential Constants'!AF16*'HRA Residential Constants'!AF17/'HRA Residential Constants'!AF18*'HRA Residential Constants'!AF19</f>
        <v>1.0772497371428571E-8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spans="1:64" s="5" customFormat="1" ht="17.25" x14ac:dyDescent="0.25">
      <c r="A27" s="15" t="s">
        <v>44</v>
      </c>
      <c r="B27" s="20"/>
      <c r="C27" s="20"/>
      <c r="D27" s="20"/>
      <c r="E27" s="20">
        <f>SUM(B26:E26)</f>
        <v>9.3196682907428562E-7</v>
      </c>
      <c r="F27" s="20">
        <f>SUM(D26:F26)</f>
        <v>5.7197181586285714E-7</v>
      </c>
      <c r="G27" s="20">
        <f t="shared" ref="G27" si="2">SUM(E26:G26)</f>
        <v>2.4576887808E-7</v>
      </c>
      <c r="H27" s="20">
        <f t="shared" ref="H27" si="3">SUM(F26:H26)</f>
        <v>2.4576887808E-7</v>
      </c>
      <c r="I27" s="20">
        <f t="shared" ref="I27" si="4">SUM(G26:I26)</f>
        <v>2.4576887808E-7</v>
      </c>
      <c r="J27" s="20">
        <f t="shared" ref="J27" si="5">SUM(H26:J26)</f>
        <v>2.4576887808E-7</v>
      </c>
      <c r="K27" s="20">
        <f t="shared" ref="K27" si="6">SUM(I26:K26)</f>
        <v>2.3473163849142856E-7</v>
      </c>
      <c r="L27" s="20">
        <f t="shared" ref="L27" si="7">SUM(J26:L26)</f>
        <v>2.2369439890285711E-7</v>
      </c>
      <c r="M27" s="20">
        <f t="shared" ref="M27" si="8">SUM(K26:M26)</f>
        <v>2.1265715931428566E-7</v>
      </c>
      <c r="N27" s="20">
        <f t="shared" ref="N27" si="9">SUM(L26:N26)</f>
        <v>2.1265715931428566E-7</v>
      </c>
      <c r="O27" s="20">
        <f t="shared" ref="O27" si="10">SUM(M26:O26)</f>
        <v>2.1265715931428566E-7</v>
      </c>
      <c r="P27" s="20">
        <f t="shared" ref="P27" si="11">SUM(N26:P26)</f>
        <v>2.1265715931428566E-7</v>
      </c>
      <c r="Q27" s="20">
        <f t="shared" ref="Q27" si="12">SUM(O26:Q26)</f>
        <v>2.1265715931428566E-7</v>
      </c>
      <c r="R27" s="20">
        <f t="shared" ref="R27" si="13">SUM(P26:R26)</f>
        <v>1.5254393691428567E-7</v>
      </c>
      <c r="S27" s="20">
        <f t="shared" ref="S27" si="14">SUM(Q26:S26)</f>
        <v>9.2430714514285686E-8</v>
      </c>
      <c r="T27" s="20">
        <f t="shared" ref="T27" si="15">SUM(R26:T26)</f>
        <v>3.2317492114285717E-8</v>
      </c>
      <c r="U27" s="20">
        <f t="shared" ref="U27" si="16">SUM(S26:U26)</f>
        <v>3.2317492114285717E-8</v>
      </c>
      <c r="V27" s="20">
        <f t="shared" ref="V27" si="17">SUM(T26:V26)</f>
        <v>3.2317492114285717E-8</v>
      </c>
      <c r="W27" s="20">
        <f t="shared" ref="W27" si="18">SUM(U26:W26)</f>
        <v>3.2317492114285717E-8</v>
      </c>
      <c r="X27" s="20">
        <f t="shared" ref="X27" si="19">SUM(V26:X26)</f>
        <v>3.2317492114285717E-8</v>
      </c>
      <c r="Y27" s="20">
        <f t="shared" ref="Y27" si="20">SUM(W26:Y26)</f>
        <v>3.2317492114285717E-8</v>
      </c>
      <c r="Z27" s="20">
        <f t="shared" ref="Z27" si="21">SUM(X26:Z26)</f>
        <v>3.2317492114285717E-8</v>
      </c>
      <c r="AA27" s="20">
        <f t="shared" ref="AA27" si="22">SUM(Y26:AA26)</f>
        <v>3.2317492114285717E-8</v>
      </c>
      <c r="AB27" s="20">
        <f t="shared" ref="AB27" si="23">SUM(Z26:AB26)</f>
        <v>3.2317492114285717E-8</v>
      </c>
      <c r="AC27" s="20">
        <f t="shared" ref="AC27" si="24">SUM(AA26:AC26)</f>
        <v>3.2317492114285717E-8</v>
      </c>
      <c r="AD27" s="20">
        <f t="shared" ref="AD27" si="25">SUM(AB26:AD26)</f>
        <v>3.2317492114285717E-8</v>
      </c>
      <c r="AE27" s="20">
        <f t="shared" ref="AE27" si="26">SUM(AC26:AE26)</f>
        <v>3.2317492114285717E-8</v>
      </c>
      <c r="AF27" s="20">
        <f t="shared" ref="AF27" si="27">SUM(AD26:AF26)</f>
        <v>3.2317492114285717E-8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</row>
    <row r="28" spans="1:64" s="5" customFormat="1" x14ac:dyDescent="0.25">
      <c r="A28" s="15" t="s">
        <v>1</v>
      </c>
      <c r="B28" s="19"/>
      <c r="C28" s="19"/>
      <c r="D28" s="19"/>
      <c r="E28" s="21">
        <f t="shared" ref="E28:AF28" si="28">E27*1000000</f>
        <v>0.93196682907428563</v>
      </c>
      <c r="F28" s="21">
        <f t="shared" si="28"/>
        <v>0.57197181586285717</v>
      </c>
      <c r="G28" s="21">
        <f t="shared" si="28"/>
        <v>0.24576887808</v>
      </c>
      <c r="H28" s="21">
        <f t="shared" si="28"/>
        <v>0.24576887808</v>
      </c>
      <c r="I28" s="21">
        <f t="shared" si="28"/>
        <v>0.24576887808</v>
      </c>
      <c r="J28" s="21">
        <f t="shared" si="28"/>
        <v>0.24576887808</v>
      </c>
      <c r="K28" s="21">
        <f t="shared" si="28"/>
        <v>0.23473163849142856</v>
      </c>
      <c r="L28" s="21">
        <f t="shared" si="28"/>
        <v>0.22369439890285711</v>
      </c>
      <c r="M28" s="21">
        <f t="shared" si="28"/>
        <v>0.21265715931428567</v>
      </c>
      <c r="N28" s="21">
        <f t="shared" si="28"/>
        <v>0.21265715931428567</v>
      </c>
      <c r="O28" s="21">
        <f t="shared" si="28"/>
        <v>0.21265715931428567</v>
      </c>
      <c r="P28" s="21">
        <f t="shared" si="28"/>
        <v>0.21265715931428567</v>
      </c>
      <c r="Q28" s="21">
        <f t="shared" si="28"/>
        <v>0.21265715931428567</v>
      </c>
      <c r="R28" s="21">
        <f t="shared" si="28"/>
        <v>0.15254393691428567</v>
      </c>
      <c r="S28" s="21">
        <f t="shared" si="28"/>
        <v>9.2430714514285681E-2</v>
      </c>
      <c r="T28" s="21">
        <f t="shared" si="28"/>
        <v>3.2317492114285716E-2</v>
      </c>
      <c r="U28" s="21">
        <f t="shared" si="28"/>
        <v>3.2317492114285716E-2</v>
      </c>
      <c r="V28" s="21">
        <f t="shared" si="28"/>
        <v>3.2317492114285716E-2</v>
      </c>
      <c r="W28" s="21">
        <f t="shared" si="28"/>
        <v>3.2317492114285716E-2</v>
      </c>
      <c r="X28" s="21">
        <f t="shared" si="28"/>
        <v>3.2317492114285716E-2</v>
      </c>
      <c r="Y28" s="21">
        <f t="shared" si="28"/>
        <v>3.2317492114285716E-2</v>
      </c>
      <c r="Z28" s="21">
        <f t="shared" si="28"/>
        <v>3.2317492114285716E-2</v>
      </c>
      <c r="AA28" s="21">
        <f t="shared" si="28"/>
        <v>3.2317492114285716E-2</v>
      </c>
      <c r="AB28" s="21">
        <f t="shared" si="28"/>
        <v>3.2317492114285716E-2</v>
      </c>
      <c r="AC28" s="21">
        <f t="shared" si="28"/>
        <v>3.2317492114285716E-2</v>
      </c>
      <c r="AD28" s="21">
        <f t="shared" si="28"/>
        <v>3.2317492114285716E-2</v>
      </c>
      <c r="AE28" s="21">
        <f t="shared" si="28"/>
        <v>3.2317492114285716E-2</v>
      </c>
      <c r="AF28" s="21">
        <f t="shared" si="28"/>
        <v>3.2317492114285716E-2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</row>
    <row r="29" spans="1:64" x14ac:dyDescent="0.25">
      <c r="A29" s="17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spans="1:64" x14ac:dyDescent="0.25">
      <c r="A30" s="27" t="s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</row>
    <row r="31" spans="1:64" s="6" customFormat="1" x14ac:dyDescent="0.25">
      <c r="A31" s="15" t="s">
        <v>4</v>
      </c>
      <c r="B31" s="14" t="s">
        <v>7</v>
      </c>
      <c r="C31" s="14">
        <v>1</v>
      </c>
      <c r="D31" s="14">
        <v>2</v>
      </c>
      <c r="E31" s="14">
        <v>3</v>
      </c>
      <c r="F31" s="14">
        <v>4</v>
      </c>
      <c r="G31" s="14">
        <v>5</v>
      </c>
      <c r="H31" s="14">
        <v>6</v>
      </c>
      <c r="I31" s="14">
        <v>7</v>
      </c>
      <c r="J31" s="14">
        <v>8</v>
      </c>
      <c r="K31" s="14">
        <v>9</v>
      </c>
      <c r="L31" s="14">
        <v>10</v>
      </c>
      <c r="M31" s="14">
        <v>11</v>
      </c>
      <c r="N31" s="14">
        <v>12</v>
      </c>
      <c r="O31" s="14">
        <v>13</v>
      </c>
      <c r="P31" s="14">
        <v>14</v>
      </c>
      <c r="Q31" s="14">
        <v>15</v>
      </c>
      <c r="R31" s="14">
        <v>16</v>
      </c>
      <c r="S31" s="14">
        <v>17</v>
      </c>
      <c r="T31" s="14">
        <v>18</v>
      </c>
      <c r="U31" s="14">
        <v>19</v>
      </c>
      <c r="V31" s="14">
        <v>20</v>
      </c>
      <c r="W31" s="14">
        <v>21</v>
      </c>
      <c r="X31" s="14">
        <v>22</v>
      </c>
      <c r="Y31" s="14">
        <v>23</v>
      </c>
      <c r="Z31" s="14">
        <v>24</v>
      </c>
      <c r="AA31" s="14">
        <v>25</v>
      </c>
      <c r="AB31" s="14">
        <v>26</v>
      </c>
      <c r="AC31" s="14">
        <v>27</v>
      </c>
      <c r="AD31" s="14">
        <v>28</v>
      </c>
      <c r="AE31" s="14">
        <v>29</v>
      </c>
      <c r="AF31" s="14">
        <v>30</v>
      </c>
    </row>
    <row r="32" spans="1:64" x14ac:dyDescent="0.25">
      <c r="A32" s="15" t="s">
        <v>3</v>
      </c>
      <c r="B32" s="20">
        <f>$B$10*'HRA Residential Constants'!B8*'HRA Residential Constants'!B9*'HRA Residential Constants'!B10*'HRA Residential Constants'!B11</f>
        <v>1.0119551999999997E-6</v>
      </c>
      <c r="C32" s="20">
        <f>$B$10*'HRA Residential Constants'!C8*'HRA Residential Constants'!C9*'HRA Residential Constants'!C10*'HRA Residential Constants'!C11</f>
        <v>3.0554879999999995E-6</v>
      </c>
      <c r="D32" s="20">
        <f>$B$10*'HRA Residential Constants'!D8*'HRA Residential Constants'!D9*'HRA Residential Constants'!D10*'HRA Residential Constants'!D11</f>
        <v>3.0554879999999995E-6</v>
      </c>
      <c r="E32" s="20">
        <f>$B$10*'HRA Residential Constants'!E8*'HRA Residential Constants'!E9*'HRA Residential Constants'!E10*'HRA Residential Constants'!E11</f>
        <v>2.4135551999999998E-6</v>
      </c>
      <c r="F32" s="20">
        <f>$B$10*'HRA Residential Constants'!F8*'HRA Residential Constants'!F9*'HRA Residential Constants'!F10*'HRA Residential Constants'!F11</f>
        <v>2.4135551999999998E-6</v>
      </c>
      <c r="G32" s="20">
        <f>$B$10*'HRA Residential Constants'!G8*'HRA Residential Constants'!G9*'HRA Residential Constants'!G10*'HRA Residential Constants'!G11</f>
        <v>2.4135551999999998E-6</v>
      </c>
      <c r="H32" s="20">
        <f>$B$10*'HRA Residential Constants'!H8*'HRA Residential Constants'!H9*'HRA Residential Constants'!H10*'HRA Residential Constants'!H11</f>
        <v>2.4135551999999998E-6</v>
      </c>
      <c r="I32" s="20">
        <f>$B$10*'HRA Residential Constants'!I8*'HRA Residential Constants'!I9*'HRA Residential Constants'!I10*'HRA Residential Constants'!I11</f>
        <v>2.4135551999999998E-6</v>
      </c>
      <c r="J32" s="20">
        <f>$B$10*'HRA Residential Constants'!J8*'HRA Residential Constants'!J9*'HRA Residential Constants'!J10*'HRA Residential Constants'!J11</f>
        <v>2.4135551999999998E-6</v>
      </c>
      <c r="K32" s="20">
        <f>$B$10*'HRA Residential Constants'!K8*'HRA Residential Constants'!K9*'HRA Residential Constants'!K10*'HRA Residential Constants'!K11</f>
        <v>2.0883839999999993E-6</v>
      </c>
      <c r="L32" s="20">
        <f>$B$10*'HRA Residential Constants'!L8*'HRA Residential Constants'!L9*'HRA Residential Constants'!L10*'HRA Residential Constants'!L11</f>
        <v>2.0883839999999993E-6</v>
      </c>
      <c r="M32" s="20">
        <f>$B$10*'HRA Residential Constants'!M8*'HRA Residential Constants'!M9*'HRA Residential Constants'!M10*'HRA Residential Constants'!M11</f>
        <v>2.0883839999999993E-6</v>
      </c>
      <c r="N32" s="20">
        <f>$B$10*'HRA Residential Constants'!N8*'HRA Residential Constants'!N9*'HRA Residential Constants'!N10*'HRA Residential Constants'!N11</f>
        <v>2.0883839999999993E-6</v>
      </c>
      <c r="O32" s="20">
        <f>$B$10*'HRA Residential Constants'!O8*'HRA Residential Constants'!O9*'HRA Residential Constants'!O10*'HRA Residential Constants'!O11</f>
        <v>2.0883839999999993E-6</v>
      </c>
      <c r="P32" s="20">
        <f>$B$10*'HRA Residential Constants'!P8*'HRA Residential Constants'!P9*'HRA Residential Constants'!P10*'HRA Residential Constants'!P11</f>
        <v>2.0883839999999993E-6</v>
      </c>
      <c r="Q32" s="20">
        <f>$B$10*'HRA Residential Constants'!Q8*'HRA Residential Constants'!Q9*'HRA Residential Constants'!Q10*'HRA Residential Constants'!Q11</f>
        <v>2.0883839999999993E-6</v>
      </c>
      <c r="R32" s="20">
        <f>$B$10*'HRA Residential Constants'!R8*'HRA Residential Constants'!R9*'HRA Residential Constants'!R10*'HRA Residential Constants'!R11</f>
        <v>9.390719999999999E-7</v>
      </c>
      <c r="S32" s="20">
        <f>$B$10*'HRA Residential Constants'!S8*'HRA Residential Constants'!S9*'HRA Residential Constants'!S10*'HRA Residential Constants'!S11</f>
        <v>9.390719999999999E-7</v>
      </c>
      <c r="T32" s="20">
        <f>$B$10*'HRA Residential Constants'!T8*'HRA Residential Constants'!T9*'HRA Residential Constants'!T10*'HRA Residential Constants'!T11</f>
        <v>9.390719999999999E-7</v>
      </c>
      <c r="U32" s="20">
        <f>$B$10*'HRA Residential Constants'!U8*'HRA Residential Constants'!U9*'HRA Residential Constants'!U10*'HRA Residential Constants'!U11</f>
        <v>9.390719999999999E-7</v>
      </c>
      <c r="V32" s="20">
        <f>$B$10*'HRA Residential Constants'!V8*'HRA Residential Constants'!V9*'HRA Residential Constants'!V10*'HRA Residential Constants'!V11</f>
        <v>9.390719999999999E-7</v>
      </c>
      <c r="W32" s="20">
        <f>$B$10*'HRA Residential Constants'!W8*'HRA Residential Constants'!W9*'HRA Residential Constants'!W10*'HRA Residential Constants'!W11</f>
        <v>9.390719999999999E-7</v>
      </c>
      <c r="X32" s="20">
        <f>$B$10*'HRA Residential Constants'!X8*'HRA Residential Constants'!X9*'HRA Residential Constants'!X10*'HRA Residential Constants'!X11</f>
        <v>9.390719999999999E-7</v>
      </c>
      <c r="Y32" s="20">
        <f>$B$10*'HRA Residential Constants'!Y8*'HRA Residential Constants'!Y9*'HRA Residential Constants'!Y10*'HRA Residential Constants'!Y11</f>
        <v>9.390719999999999E-7</v>
      </c>
      <c r="Z32" s="20">
        <f>$B$10*'HRA Residential Constants'!Z8*'HRA Residential Constants'!Z9*'HRA Residential Constants'!Z10*'HRA Residential Constants'!Z11</f>
        <v>9.390719999999999E-7</v>
      </c>
      <c r="AA32" s="20">
        <f>$B$10*'HRA Residential Constants'!AA8*'HRA Residential Constants'!AA9*'HRA Residential Constants'!AA10*'HRA Residential Constants'!AA11</f>
        <v>9.390719999999999E-7</v>
      </c>
      <c r="AB32" s="20">
        <f>$B$10*'HRA Residential Constants'!AB8*'HRA Residential Constants'!AB9*'HRA Residential Constants'!AB10*'HRA Residential Constants'!AB11</f>
        <v>9.390719999999999E-7</v>
      </c>
      <c r="AC32" s="20">
        <f>$B$10*'HRA Residential Constants'!AC8*'HRA Residential Constants'!AC9*'HRA Residential Constants'!AC10*'HRA Residential Constants'!AC11</f>
        <v>9.390719999999999E-7</v>
      </c>
      <c r="AD32" s="20">
        <f>$B$10*'HRA Residential Constants'!AD8*'HRA Residential Constants'!AD9*'HRA Residential Constants'!AD10*'HRA Residential Constants'!AD11</f>
        <v>9.390719999999999E-7</v>
      </c>
      <c r="AE32" s="20">
        <f>$B$10*'HRA Residential Constants'!AE8*'HRA Residential Constants'!AE9*'HRA Residential Constants'!AE10*'HRA Residential Constants'!AE11</f>
        <v>9.390719999999999E-7</v>
      </c>
      <c r="AF32" s="20">
        <f>$B$10*'HRA Residential Constants'!AF8*'HRA Residential Constants'!AF9*'HRA Residential Constants'!AF10*'HRA Residential Constants'!AF11</f>
        <v>9.390719999999999E-7</v>
      </c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1:64" x14ac:dyDescent="0.25">
      <c r="A33" s="15" t="s">
        <v>2</v>
      </c>
      <c r="B33" s="20">
        <f>B32*'HRA Residential Constants'!B15*'HRA Residential Constants'!B16*'HRA Residential Constants'!B17/'HRA Residential Constants'!B18*'HRA Residential Constants'!B19</f>
        <v>3.3792075428571417E-8</v>
      </c>
      <c r="C33" s="20">
        <f>C32*'HRA Residential Constants'!C15*'HRA Residential Constants'!C16*'HRA Residential Constants'!C17/'HRA Residential Constants'!C18*'HRA Residential Constants'!C19</f>
        <v>4.0812589714285712E-7</v>
      </c>
      <c r="D33" s="20">
        <f>D32*'HRA Residential Constants'!D15*'HRA Residential Constants'!D16*'HRA Residential Constants'!D17/'HRA Residential Constants'!D18*'HRA Residential Constants'!D19</f>
        <v>4.0812589714285712E-7</v>
      </c>
      <c r="E33" s="20">
        <f>E32*'HRA Residential Constants'!E15*'HRA Residential Constants'!E16*'HRA Residential Constants'!E17/'HRA Residential Constants'!E18*'HRA Residential Constants'!E19</f>
        <v>8.1922959359999996E-8</v>
      </c>
      <c r="F33" s="20">
        <f>F32*'HRA Residential Constants'!F15*'HRA Residential Constants'!F16*'HRA Residential Constants'!F17/'HRA Residential Constants'!F18*'HRA Residential Constants'!F19</f>
        <v>8.1922959359999996E-8</v>
      </c>
      <c r="G33" s="20">
        <f>G32*'HRA Residential Constants'!G15*'HRA Residential Constants'!G16*'HRA Residential Constants'!G17/'HRA Residential Constants'!G18*'HRA Residential Constants'!G19</f>
        <v>8.1922959359999996E-8</v>
      </c>
      <c r="H33" s="20">
        <f>H32*'HRA Residential Constants'!H15*'HRA Residential Constants'!H16*'HRA Residential Constants'!H17/'HRA Residential Constants'!H18*'HRA Residential Constants'!H19</f>
        <v>8.1922959359999996E-8</v>
      </c>
      <c r="I33" s="20">
        <f>I32*'HRA Residential Constants'!I15*'HRA Residential Constants'!I16*'HRA Residential Constants'!I17/'HRA Residential Constants'!I18*'HRA Residential Constants'!I19</f>
        <v>8.1922959359999996E-8</v>
      </c>
      <c r="J33" s="20">
        <f>J32*'HRA Residential Constants'!J15*'HRA Residential Constants'!J16*'HRA Residential Constants'!J17/'HRA Residential Constants'!J18*'HRA Residential Constants'!J19</f>
        <v>8.1922959359999996E-8</v>
      </c>
      <c r="K33" s="20">
        <f>K32*'HRA Residential Constants'!K15*'HRA Residential Constants'!K16*'HRA Residential Constants'!K17/'HRA Residential Constants'!K18*'HRA Residential Constants'!K19</f>
        <v>7.088571977142855E-8</v>
      </c>
      <c r="L33" s="20">
        <f>L32*'HRA Residential Constants'!L15*'HRA Residential Constants'!L16*'HRA Residential Constants'!L17/'HRA Residential Constants'!L18*'HRA Residential Constants'!L19</f>
        <v>7.088571977142855E-8</v>
      </c>
      <c r="M33" s="20">
        <f>M32*'HRA Residential Constants'!M15*'HRA Residential Constants'!M16*'HRA Residential Constants'!M17/'HRA Residential Constants'!M18*'HRA Residential Constants'!M19</f>
        <v>7.088571977142855E-8</v>
      </c>
      <c r="N33" s="20">
        <f>N32*'HRA Residential Constants'!N15*'HRA Residential Constants'!N16*'HRA Residential Constants'!N17/'HRA Residential Constants'!N18*'HRA Residential Constants'!N19</f>
        <v>7.088571977142855E-8</v>
      </c>
      <c r="O33" s="20">
        <f>O32*'HRA Residential Constants'!O15*'HRA Residential Constants'!O16*'HRA Residential Constants'!O17/'HRA Residential Constants'!O18*'HRA Residential Constants'!O19</f>
        <v>7.088571977142855E-8</v>
      </c>
      <c r="P33" s="20">
        <f>P32*'HRA Residential Constants'!P15*'HRA Residential Constants'!P16*'HRA Residential Constants'!P17/'HRA Residential Constants'!P18*'HRA Residential Constants'!P19</f>
        <v>7.088571977142855E-8</v>
      </c>
      <c r="Q33" s="20">
        <f>Q32*'HRA Residential Constants'!Q15*'HRA Residential Constants'!Q16*'HRA Residential Constants'!Q17/'HRA Residential Constants'!Q18*'HRA Residential Constants'!Q19</f>
        <v>7.088571977142855E-8</v>
      </c>
      <c r="R33" s="20">
        <f>R32*'HRA Residential Constants'!R15*'HRA Residential Constants'!R16*'HRA Residential Constants'!R17/'HRA Residential Constants'!R18*'HRA Residential Constants'!R19</f>
        <v>1.0772497371428571E-8</v>
      </c>
      <c r="S33" s="20">
        <f>S32*'HRA Residential Constants'!S15*'HRA Residential Constants'!S16*'HRA Residential Constants'!S17/'HRA Residential Constants'!S18*'HRA Residential Constants'!S19</f>
        <v>1.0772497371428571E-8</v>
      </c>
      <c r="T33" s="20">
        <f>T32*'HRA Residential Constants'!T15*'HRA Residential Constants'!T16*'HRA Residential Constants'!T17/'HRA Residential Constants'!T18*'HRA Residential Constants'!T19</f>
        <v>1.0772497371428571E-8</v>
      </c>
      <c r="U33" s="20">
        <f>U32*'HRA Residential Constants'!U15*'HRA Residential Constants'!U16*'HRA Residential Constants'!U17/'HRA Residential Constants'!U18*'HRA Residential Constants'!U19</f>
        <v>1.0772497371428571E-8</v>
      </c>
      <c r="V33" s="20">
        <f>V32*'HRA Residential Constants'!V15*'HRA Residential Constants'!V16*'HRA Residential Constants'!V17/'HRA Residential Constants'!V18*'HRA Residential Constants'!V19</f>
        <v>1.0772497371428571E-8</v>
      </c>
      <c r="W33" s="20">
        <f>W32*'HRA Residential Constants'!W15*'HRA Residential Constants'!W16*'HRA Residential Constants'!W17/'HRA Residential Constants'!W18*'HRA Residential Constants'!W19</f>
        <v>1.0772497371428571E-8</v>
      </c>
      <c r="X33" s="20">
        <f>X32*'HRA Residential Constants'!X15*'HRA Residential Constants'!X16*'HRA Residential Constants'!X17/'HRA Residential Constants'!X18*'HRA Residential Constants'!X19</f>
        <v>1.0772497371428571E-8</v>
      </c>
      <c r="Y33" s="20">
        <f>Y32*'HRA Residential Constants'!Y15*'HRA Residential Constants'!Y16*'HRA Residential Constants'!Y17/'HRA Residential Constants'!Y18*'HRA Residential Constants'!Y19</f>
        <v>1.0772497371428571E-8</v>
      </c>
      <c r="Z33" s="20">
        <f>Z32*'HRA Residential Constants'!Z15*'HRA Residential Constants'!Z16*'HRA Residential Constants'!Z17/'HRA Residential Constants'!Z18*'HRA Residential Constants'!Z19</f>
        <v>1.0772497371428571E-8</v>
      </c>
      <c r="AA33" s="20">
        <f>AA32*'HRA Residential Constants'!AA15*'HRA Residential Constants'!AA16*'HRA Residential Constants'!AA17/'HRA Residential Constants'!AA18*'HRA Residential Constants'!AA19</f>
        <v>1.0772497371428571E-8</v>
      </c>
      <c r="AB33" s="20">
        <f>AB32*'HRA Residential Constants'!AB15*'HRA Residential Constants'!AB16*'HRA Residential Constants'!AB17/'HRA Residential Constants'!AB18*'HRA Residential Constants'!AB19</f>
        <v>1.0772497371428571E-8</v>
      </c>
      <c r="AC33" s="20">
        <f>AC32*'HRA Residential Constants'!AC15*'HRA Residential Constants'!AC16*'HRA Residential Constants'!AC17/'HRA Residential Constants'!AC18*'HRA Residential Constants'!AC19</f>
        <v>1.0772497371428571E-8</v>
      </c>
      <c r="AD33" s="20">
        <f>AD32*'HRA Residential Constants'!AD15*'HRA Residential Constants'!AD16*'HRA Residential Constants'!AD17/'HRA Residential Constants'!AD18*'HRA Residential Constants'!AD19</f>
        <v>1.0772497371428571E-8</v>
      </c>
      <c r="AE33" s="20">
        <f>AE32*'HRA Residential Constants'!AE15*'HRA Residential Constants'!AE16*'HRA Residential Constants'!AE17/'HRA Residential Constants'!AE18*'HRA Residential Constants'!AE19</f>
        <v>1.0772497371428571E-8</v>
      </c>
      <c r="AF33" s="20">
        <f>AF32*'HRA Residential Constants'!AF15*'HRA Residential Constants'!AF16*'HRA Residential Constants'!AF17/'HRA Residential Constants'!AF18*'HRA Residential Constants'!AF19</f>
        <v>1.0772497371428571E-8</v>
      </c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  <row r="34" spans="1:64" s="5" customFormat="1" ht="17.25" x14ac:dyDescent="0.25">
      <c r="A34" s="15" t="s">
        <v>44</v>
      </c>
      <c r="B34" s="20"/>
      <c r="C34" s="20"/>
      <c r="D34" s="20"/>
      <c r="E34" s="20">
        <f>SUM(B33:E33)</f>
        <v>9.3196682907428562E-7</v>
      </c>
      <c r="F34" s="20">
        <f>SUM(D33:F33)</f>
        <v>5.7197181586285714E-7</v>
      </c>
      <c r="G34" s="20">
        <f t="shared" ref="G34" si="29">SUM(E33:G33)</f>
        <v>2.4576887808E-7</v>
      </c>
      <c r="H34" s="20">
        <f t="shared" ref="H34" si="30">SUM(F33:H33)</f>
        <v>2.4576887808E-7</v>
      </c>
      <c r="I34" s="20">
        <f t="shared" ref="I34" si="31">SUM(G33:I33)</f>
        <v>2.4576887808E-7</v>
      </c>
      <c r="J34" s="20">
        <f t="shared" ref="J34" si="32">SUM(H33:J33)</f>
        <v>2.4576887808E-7</v>
      </c>
      <c r="K34" s="20">
        <f t="shared" ref="K34" si="33">SUM(I33:K33)</f>
        <v>2.3473163849142856E-7</v>
      </c>
      <c r="L34" s="20">
        <f t="shared" ref="L34" si="34">SUM(J33:L33)</f>
        <v>2.2369439890285711E-7</v>
      </c>
      <c r="M34" s="20">
        <f t="shared" ref="M34" si="35">SUM(K33:M33)</f>
        <v>2.1265715931428566E-7</v>
      </c>
      <c r="N34" s="20">
        <f t="shared" ref="N34" si="36">SUM(L33:N33)</f>
        <v>2.1265715931428566E-7</v>
      </c>
      <c r="O34" s="20">
        <f t="shared" ref="O34" si="37">SUM(M33:O33)</f>
        <v>2.1265715931428566E-7</v>
      </c>
      <c r="P34" s="20">
        <f t="shared" ref="P34" si="38">SUM(N33:P33)</f>
        <v>2.1265715931428566E-7</v>
      </c>
      <c r="Q34" s="20">
        <f t="shared" ref="Q34" si="39">SUM(O33:Q33)</f>
        <v>2.1265715931428566E-7</v>
      </c>
      <c r="R34" s="20">
        <f t="shared" ref="R34" si="40">SUM(P33:R33)</f>
        <v>1.5254393691428567E-7</v>
      </c>
      <c r="S34" s="20">
        <f t="shared" ref="S34" si="41">SUM(Q33:S33)</f>
        <v>9.2430714514285686E-8</v>
      </c>
      <c r="T34" s="20">
        <f t="shared" ref="T34" si="42">SUM(R33:T33)</f>
        <v>3.2317492114285717E-8</v>
      </c>
      <c r="U34" s="20">
        <f t="shared" ref="U34" si="43">SUM(S33:U33)</f>
        <v>3.2317492114285717E-8</v>
      </c>
      <c r="V34" s="20">
        <f t="shared" ref="V34" si="44">SUM(T33:V33)</f>
        <v>3.2317492114285717E-8</v>
      </c>
      <c r="W34" s="20">
        <f t="shared" ref="W34" si="45">SUM(U33:W33)</f>
        <v>3.2317492114285717E-8</v>
      </c>
      <c r="X34" s="20">
        <f t="shared" ref="X34" si="46">SUM(V33:X33)</f>
        <v>3.2317492114285717E-8</v>
      </c>
      <c r="Y34" s="20">
        <f t="shared" ref="Y34" si="47">SUM(W33:Y33)</f>
        <v>3.2317492114285717E-8</v>
      </c>
      <c r="Z34" s="20">
        <f t="shared" ref="Z34" si="48">SUM(X33:Z33)</f>
        <v>3.2317492114285717E-8</v>
      </c>
      <c r="AA34" s="20">
        <f t="shared" ref="AA34" si="49">SUM(Y33:AA33)</f>
        <v>3.2317492114285717E-8</v>
      </c>
      <c r="AB34" s="20">
        <f t="shared" ref="AB34" si="50">SUM(Z33:AB33)</f>
        <v>3.2317492114285717E-8</v>
      </c>
      <c r="AC34" s="20">
        <f t="shared" ref="AC34" si="51">SUM(AA33:AC33)</f>
        <v>3.2317492114285717E-8</v>
      </c>
      <c r="AD34" s="20">
        <f t="shared" ref="AD34" si="52">SUM(AB33:AD33)</f>
        <v>3.2317492114285717E-8</v>
      </c>
      <c r="AE34" s="20">
        <f t="shared" ref="AE34" si="53">SUM(AC33:AE33)</f>
        <v>3.2317492114285717E-8</v>
      </c>
      <c r="AF34" s="20">
        <f t="shared" ref="AF34" si="54">SUM(AD33:AF33)</f>
        <v>3.2317492114285717E-8</v>
      </c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1:64" s="5" customFormat="1" x14ac:dyDescent="0.25">
      <c r="A35" s="15" t="s">
        <v>1</v>
      </c>
      <c r="B35" s="19"/>
      <c r="C35" s="19"/>
      <c r="D35" s="19"/>
      <c r="E35" s="21">
        <f t="shared" ref="E35:AF35" si="55">E34*1000000</f>
        <v>0.93196682907428563</v>
      </c>
      <c r="F35" s="21">
        <f t="shared" si="55"/>
        <v>0.57197181586285717</v>
      </c>
      <c r="G35" s="21">
        <f t="shared" si="55"/>
        <v>0.24576887808</v>
      </c>
      <c r="H35" s="21">
        <f t="shared" si="55"/>
        <v>0.24576887808</v>
      </c>
      <c r="I35" s="21">
        <f t="shared" si="55"/>
        <v>0.24576887808</v>
      </c>
      <c r="J35" s="21">
        <f t="shared" si="55"/>
        <v>0.24576887808</v>
      </c>
      <c r="K35" s="21">
        <f t="shared" si="55"/>
        <v>0.23473163849142856</v>
      </c>
      <c r="L35" s="21">
        <f t="shared" si="55"/>
        <v>0.22369439890285711</v>
      </c>
      <c r="M35" s="21">
        <f t="shared" si="55"/>
        <v>0.21265715931428567</v>
      </c>
      <c r="N35" s="21">
        <f t="shared" si="55"/>
        <v>0.21265715931428567</v>
      </c>
      <c r="O35" s="21">
        <f t="shared" si="55"/>
        <v>0.21265715931428567</v>
      </c>
      <c r="P35" s="21">
        <f t="shared" si="55"/>
        <v>0.21265715931428567</v>
      </c>
      <c r="Q35" s="21">
        <f t="shared" si="55"/>
        <v>0.21265715931428567</v>
      </c>
      <c r="R35" s="21">
        <f t="shared" si="55"/>
        <v>0.15254393691428567</v>
      </c>
      <c r="S35" s="21">
        <f t="shared" si="55"/>
        <v>9.2430714514285681E-2</v>
      </c>
      <c r="T35" s="21">
        <f t="shared" si="55"/>
        <v>3.2317492114285716E-2</v>
      </c>
      <c r="U35" s="21">
        <f t="shared" si="55"/>
        <v>3.2317492114285716E-2</v>
      </c>
      <c r="V35" s="21">
        <f t="shared" si="55"/>
        <v>3.2317492114285716E-2</v>
      </c>
      <c r="W35" s="21">
        <f t="shared" si="55"/>
        <v>3.2317492114285716E-2</v>
      </c>
      <c r="X35" s="21">
        <f t="shared" si="55"/>
        <v>3.2317492114285716E-2</v>
      </c>
      <c r="Y35" s="21">
        <f t="shared" si="55"/>
        <v>3.2317492114285716E-2</v>
      </c>
      <c r="Z35" s="21">
        <f t="shared" si="55"/>
        <v>3.2317492114285716E-2</v>
      </c>
      <c r="AA35" s="21">
        <f t="shared" si="55"/>
        <v>3.2317492114285716E-2</v>
      </c>
      <c r="AB35" s="21">
        <f t="shared" si="55"/>
        <v>3.2317492114285716E-2</v>
      </c>
      <c r="AC35" s="21">
        <f t="shared" si="55"/>
        <v>3.2317492114285716E-2</v>
      </c>
      <c r="AD35" s="21">
        <f t="shared" si="55"/>
        <v>3.2317492114285716E-2</v>
      </c>
      <c r="AE35" s="21">
        <f t="shared" si="55"/>
        <v>3.2317492114285716E-2</v>
      </c>
      <c r="AF35" s="21">
        <f t="shared" si="55"/>
        <v>3.2317492114285716E-2</v>
      </c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64" x14ac:dyDescent="0.25">
      <c r="A36" s="1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64" x14ac:dyDescent="0.25">
      <c r="A37" s="28" t="s">
        <v>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64" x14ac:dyDescent="0.25">
      <c r="A38" s="1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1:64" x14ac:dyDescent="0.25">
      <c r="A39" s="27" t="s">
        <v>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</row>
    <row r="40" spans="1:64" s="6" customFormat="1" x14ac:dyDescent="0.25">
      <c r="A40" s="15" t="s">
        <v>4</v>
      </c>
      <c r="B40" s="14">
        <v>16</v>
      </c>
      <c r="C40" s="14">
        <v>17</v>
      </c>
      <c r="D40" s="14">
        <v>18</v>
      </c>
      <c r="E40" s="14">
        <v>19</v>
      </c>
      <c r="F40" s="14">
        <v>20</v>
      </c>
      <c r="G40" s="14">
        <v>21</v>
      </c>
      <c r="H40" s="14">
        <v>22</v>
      </c>
      <c r="I40" s="14">
        <v>23</v>
      </c>
      <c r="J40" s="14">
        <v>24</v>
      </c>
      <c r="K40" s="14">
        <v>25</v>
      </c>
      <c r="L40" s="14">
        <v>26</v>
      </c>
      <c r="M40" s="14">
        <v>27</v>
      </c>
      <c r="N40" s="14">
        <v>28</v>
      </c>
      <c r="O40" s="14">
        <v>29</v>
      </c>
      <c r="P40" s="14">
        <v>30</v>
      </c>
      <c r="Q40" s="14">
        <f>P40+1</f>
        <v>31</v>
      </c>
      <c r="R40" s="14">
        <f t="shared" ref="R40:Z40" si="56">Q40+1</f>
        <v>32</v>
      </c>
      <c r="S40" s="14">
        <f t="shared" si="56"/>
        <v>33</v>
      </c>
      <c r="T40" s="14">
        <f t="shared" si="56"/>
        <v>34</v>
      </c>
      <c r="U40" s="14">
        <f t="shared" si="56"/>
        <v>35</v>
      </c>
      <c r="V40" s="14">
        <f t="shared" si="56"/>
        <v>36</v>
      </c>
      <c r="W40" s="14">
        <f t="shared" si="56"/>
        <v>37</v>
      </c>
      <c r="X40" s="14">
        <f t="shared" si="56"/>
        <v>38</v>
      </c>
      <c r="Y40" s="14">
        <f t="shared" si="56"/>
        <v>39</v>
      </c>
      <c r="Z40" s="14">
        <f t="shared" si="56"/>
        <v>40</v>
      </c>
      <c r="AA40" s="22"/>
      <c r="AB40" s="23"/>
      <c r="AC40" s="23"/>
      <c r="AD40" s="23"/>
      <c r="AE40" s="23"/>
      <c r="AF40" s="23"/>
    </row>
    <row r="41" spans="1:64" x14ac:dyDescent="0.25">
      <c r="A41" s="15" t="s">
        <v>3</v>
      </c>
      <c r="B41" s="20">
        <f>$B$11*'HRA Worker Constants'!B8*'HRA Worker Constants'!B9*'HRA Worker Constants'!B10*'HRA Worker Constants'!B11*'HRA Worker Constants'!B12</f>
        <v>1.3885191999999999E-5</v>
      </c>
      <c r="C41" s="20">
        <f>$B$11*'HRA Worker Constants'!C8*'HRA Worker Constants'!C9*'HRA Worker Constants'!C10*'HRA Worker Constants'!C11*'HRA Worker Constants'!C12</f>
        <v>1.3885191999999999E-5</v>
      </c>
      <c r="D41" s="20">
        <f>$B$11*'HRA Worker Constants'!D8*'HRA Worker Constants'!D9*'HRA Worker Constants'!D10*'HRA Worker Constants'!D11*'HRA Worker Constants'!D12</f>
        <v>1.3885191999999999E-5</v>
      </c>
      <c r="E41" s="20">
        <f>$B$11*'HRA Worker Constants'!E8*'HRA Worker Constants'!E9*'HRA Worker Constants'!E10*'HRA Worker Constants'!E11*'HRA Worker Constants'!E12</f>
        <v>1.3885191999999999E-5</v>
      </c>
      <c r="F41" s="20">
        <f>$B$11*'HRA Worker Constants'!F8*'HRA Worker Constants'!F9*'HRA Worker Constants'!F10*'HRA Worker Constants'!F11*'HRA Worker Constants'!F12</f>
        <v>1.3885191999999999E-5</v>
      </c>
      <c r="G41" s="20">
        <f>$B$11*'HRA Worker Constants'!G8*'HRA Worker Constants'!G9*'HRA Worker Constants'!G10*'HRA Worker Constants'!G11*'HRA Worker Constants'!G12</f>
        <v>1.3885191999999999E-5</v>
      </c>
      <c r="H41" s="20">
        <f>$B$11*'HRA Worker Constants'!H8*'HRA Worker Constants'!H9*'HRA Worker Constants'!H10*'HRA Worker Constants'!H11*'HRA Worker Constants'!H12</f>
        <v>1.3885191999999999E-5</v>
      </c>
      <c r="I41" s="20">
        <f>$B$11*'HRA Worker Constants'!I8*'HRA Worker Constants'!I9*'HRA Worker Constants'!I10*'HRA Worker Constants'!I11*'HRA Worker Constants'!I12</f>
        <v>1.3885191999999999E-5</v>
      </c>
      <c r="J41" s="20">
        <f>$B$11*'HRA Worker Constants'!J8*'HRA Worker Constants'!J9*'HRA Worker Constants'!J10*'HRA Worker Constants'!J11*'HRA Worker Constants'!J12</f>
        <v>1.3885191999999999E-5</v>
      </c>
      <c r="K41" s="20">
        <f>$B$11*'HRA Worker Constants'!K8*'HRA Worker Constants'!K9*'HRA Worker Constants'!K10*'HRA Worker Constants'!K11*'HRA Worker Constants'!K12</f>
        <v>1.3885191999999999E-5</v>
      </c>
      <c r="L41" s="20">
        <f>$B$11*'HRA Worker Constants'!L8*'HRA Worker Constants'!L9*'HRA Worker Constants'!L10*'HRA Worker Constants'!L11*'HRA Worker Constants'!L12</f>
        <v>1.3885191999999999E-5</v>
      </c>
      <c r="M41" s="20">
        <f>$B$11*'HRA Worker Constants'!M8*'HRA Worker Constants'!M9*'HRA Worker Constants'!M10*'HRA Worker Constants'!M11*'HRA Worker Constants'!M12</f>
        <v>1.3885191999999999E-5</v>
      </c>
      <c r="N41" s="20">
        <f>$B$11*'HRA Worker Constants'!N8*'HRA Worker Constants'!N9*'HRA Worker Constants'!N10*'HRA Worker Constants'!N11*'HRA Worker Constants'!N12</f>
        <v>1.3885191999999999E-5</v>
      </c>
      <c r="O41" s="20">
        <f>$B$11*'HRA Worker Constants'!O8*'HRA Worker Constants'!O9*'HRA Worker Constants'!O10*'HRA Worker Constants'!O11*'HRA Worker Constants'!O12</f>
        <v>1.3885191999999999E-5</v>
      </c>
      <c r="P41" s="20">
        <f>$B$11*'HRA Worker Constants'!P8*'HRA Worker Constants'!P9*'HRA Worker Constants'!P10*'HRA Worker Constants'!P11*'HRA Worker Constants'!P12</f>
        <v>1.3885191999999999E-5</v>
      </c>
      <c r="Q41" s="20">
        <f>$B$11*'HRA Worker Constants'!Q8*'HRA Worker Constants'!Q9*'HRA Worker Constants'!Q10*'HRA Worker Constants'!Q11*'HRA Worker Constants'!Q12</f>
        <v>1.3885191999999999E-5</v>
      </c>
      <c r="R41" s="20">
        <f>$B$11*'HRA Worker Constants'!R8*'HRA Worker Constants'!R9*'HRA Worker Constants'!R10*'HRA Worker Constants'!R11*'HRA Worker Constants'!R12</f>
        <v>1.3885191999999999E-5</v>
      </c>
      <c r="S41" s="20">
        <f>$B$11*'HRA Worker Constants'!S8*'HRA Worker Constants'!S9*'HRA Worker Constants'!S10*'HRA Worker Constants'!S11*'HRA Worker Constants'!S12</f>
        <v>1.3885191999999999E-5</v>
      </c>
      <c r="T41" s="20">
        <f>$B$11*'HRA Worker Constants'!T8*'HRA Worker Constants'!T9*'HRA Worker Constants'!T10*'HRA Worker Constants'!T11*'HRA Worker Constants'!T12</f>
        <v>1.3885191999999999E-5</v>
      </c>
      <c r="U41" s="20">
        <f>$B$11*'HRA Worker Constants'!U8*'HRA Worker Constants'!U9*'HRA Worker Constants'!U10*'HRA Worker Constants'!U11*'HRA Worker Constants'!U12</f>
        <v>1.3885191999999999E-5</v>
      </c>
      <c r="V41" s="20">
        <f>$B$11*'HRA Worker Constants'!V8*'HRA Worker Constants'!V9*'HRA Worker Constants'!V10*'HRA Worker Constants'!V11*'HRA Worker Constants'!V12</f>
        <v>1.3885191999999999E-5</v>
      </c>
      <c r="W41" s="20">
        <f>$B$11*'HRA Worker Constants'!W8*'HRA Worker Constants'!W9*'HRA Worker Constants'!W10*'HRA Worker Constants'!W11*'HRA Worker Constants'!W12</f>
        <v>1.3885191999999999E-5</v>
      </c>
      <c r="X41" s="20">
        <f>$B$11*'HRA Worker Constants'!X8*'HRA Worker Constants'!X9*'HRA Worker Constants'!X10*'HRA Worker Constants'!X11*'HRA Worker Constants'!X12</f>
        <v>1.3885191999999999E-5</v>
      </c>
      <c r="Y41" s="20">
        <f>$B$11*'HRA Worker Constants'!Y8*'HRA Worker Constants'!Y9*'HRA Worker Constants'!Y10*'HRA Worker Constants'!Y11*'HRA Worker Constants'!Y12</f>
        <v>1.3885191999999999E-5</v>
      </c>
      <c r="Z41" s="20">
        <f>$B$11*'HRA Worker Constants'!Z8*'HRA Worker Constants'!Z9*'HRA Worker Constants'!Z10*'HRA Worker Constants'!Z11*'HRA Worker Constants'!Z12</f>
        <v>1.3885191999999999E-5</v>
      </c>
      <c r="AA41" s="5"/>
      <c r="AB41" s="5"/>
      <c r="AC41" s="5"/>
      <c r="AD41" s="5"/>
      <c r="AE41" s="5"/>
      <c r="AF41" s="5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spans="1:64" x14ac:dyDescent="0.25">
      <c r="A42" s="15" t="s">
        <v>2</v>
      </c>
      <c r="B42" s="20">
        <f>B41*'HRA Worker Constants'!B16*'HRA Worker Constants'!B17*'HRA Worker Constants'!B18/'HRA Worker Constants'!B19</f>
        <v>2.1819587428571427E-7</v>
      </c>
      <c r="C42" s="20">
        <f>C41*'HRA Worker Constants'!C16*'HRA Worker Constants'!C17*'HRA Worker Constants'!C18/'HRA Worker Constants'!C19</f>
        <v>2.1819587428571427E-7</v>
      </c>
      <c r="D42" s="20">
        <f>D41*'HRA Worker Constants'!D16*'HRA Worker Constants'!D17*'HRA Worker Constants'!D18/'HRA Worker Constants'!D19</f>
        <v>2.1819587428571427E-7</v>
      </c>
      <c r="E42" s="20">
        <f>E41*'HRA Worker Constants'!E16*'HRA Worker Constants'!E17*'HRA Worker Constants'!E18/'HRA Worker Constants'!E19</f>
        <v>2.1819587428571427E-7</v>
      </c>
      <c r="F42" s="20">
        <f>F41*'HRA Worker Constants'!F16*'HRA Worker Constants'!F17*'HRA Worker Constants'!F18/'HRA Worker Constants'!F19</f>
        <v>2.1819587428571427E-7</v>
      </c>
      <c r="G42" s="20">
        <f>G41*'HRA Worker Constants'!G16*'HRA Worker Constants'!G17*'HRA Worker Constants'!G18/'HRA Worker Constants'!G19</f>
        <v>2.1819587428571427E-7</v>
      </c>
      <c r="H42" s="20">
        <f>H41*'HRA Worker Constants'!H16*'HRA Worker Constants'!H17*'HRA Worker Constants'!H18/'HRA Worker Constants'!H19</f>
        <v>2.1819587428571427E-7</v>
      </c>
      <c r="I42" s="20">
        <f>I41*'HRA Worker Constants'!I16*'HRA Worker Constants'!I17*'HRA Worker Constants'!I18/'HRA Worker Constants'!I19</f>
        <v>2.1819587428571427E-7</v>
      </c>
      <c r="J42" s="20">
        <f>J41*'HRA Worker Constants'!J16*'HRA Worker Constants'!J17*'HRA Worker Constants'!J18/'HRA Worker Constants'!J19</f>
        <v>2.1819587428571427E-7</v>
      </c>
      <c r="K42" s="20">
        <f>K41*'HRA Worker Constants'!K16*'HRA Worker Constants'!K17*'HRA Worker Constants'!K18/'HRA Worker Constants'!K19</f>
        <v>2.1819587428571427E-7</v>
      </c>
      <c r="L42" s="20">
        <f>L41*'HRA Worker Constants'!L16*'HRA Worker Constants'!L17*'HRA Worker Constants'!L18/'HRA Worker Constants'!L19</f>
        <v>2.1819587428571427E-7</v>
      </c>
      <c r="M42" s="20">
        <f>M41*'HRA Worker Constants'!M16*'HRA Worker Constants'!M17*'HRA Worker Constants'!M18/'HRA Worker Constants'!M19</f>
        <v>2.1819587428571427E-7</v>
      </c>
      <c r="N42" s="20">
        <f>N41*'HRA Worker Constants'!N16*'HRA Worker Constants'!N17*'HRA Worker Constants'!N18/'HRA Worker Constants'!N19</f>
        <v>2.1819587428571427E-7</v>
      </c>
      <c r="O42" s="20">
        <f>O41*'HRA Worker Constants'!O16*'HRA Worker Constants'!O17*'HRA Worker Constants'!O18/'HRA Worker Constants'!O19</f>
        <v>2.1819587428571427E-7</v>
      </c>
      <c r="P42" s="20">
        <f>P41*'HRA Worker Constants'!P16*'HRA Worker Constants'!P17*'HRA Worker Constants'!P18/'HRA Worker Constants'!P19</f>
        <v>2.1819587428571427E-7</v>
      </c>
      <c r="Q42" s="20">
        <f>Q41*'HRA Worker Constants'!Q16*'HRA Worker Constants'!Q17*'HRA Worker Constants'!Q18/'HRA Worker Constants'!Q19</f>
        <v>2.1819587428571427E-7</v>
      </c>
      <c r="R42" s="20">
        <f>R41*'HRA Worker Constants'!R16*'HRA Worker Constants'!R17*'HRA Worker Constants'!R18/'HRA Worker Constants'!R19</f>
        <v>2.1819587428571427E-7</v>
      </c>
      <c r="S42" s="20">
        <f>S41*'HRA Worker Constants'!S16*'HRA Worker Constants'!S17*'HRA Worker Constants'!S18/'HRA Worker Constants'!S19</f>
        <v>2.1819587428571427E-7</v>
      </c>
      <c r="T42" s="20">
        <f>T41*'HRA Worker Constants'!T16*'HRA Worker Constants'!T17*'HRA Worker Constants'!T18/'HRA Worker Constants'!T19</f>
        <v>2.1819587428571427E-7</v>
      </c>
      <c r="U42" s="20">
        <f>U41*'HRA Worker Constants'!U16*'HRA Worker Constants'!U17*'HRA Worker Constants'!U18/'HRA Worker Constants'!U19</f>
        <v>2.1819587428571427E-7</v>
      </c>
      <c r="V42" s="20">
        <f>V41*'HRA Worker Constants'!V16*'HRA Worker Constants'!V17*'HRA Worker Constants'!V18/'HRA Worker Constants'!V19</f>
        <v>2.1819587428571427E-7</v>
      </c>
      <c r="W42" s="20">
        <f>W41*'HRA Worker Constants'!W16*'HRA Worker Constants'!W17*'HRA Worker Constants'!W18/'HRA Worker Constants'!W19</f>
        <v>2.1819587428571427E-7</v>
      </c>
      <c r="X42" s="20">
        <f>X41*'HRA Worker Constants'!X16*'HRA Worker Constants'!X17*'HRA Worker Constants'!X18/'HRA Worker Constants'!X19</f>
        <v>2.1819587428571427E-7</v>
      </c>
      <c r="Y42" s="20">
        <f>Y41*'HRA Worker Constants'!Y16*'HRA Worker Constants'!Y17*'HRA Worker Constants'!Y18/'HRA Worker Constants'!Y19</f>
        <v>2.1819587428571427E-7</v>
      </c>
      <c r="Z42" s="20">
        <f>Z41*'HRA Worker Constants'!Z16*'HRA Worker Constants'!Z17*'HRA Worker Constants'!Z18/'HRA Worker Constants'!Z19</f>
        <v>2.1819587428571427E-7</v>
      </c>
      <c r="AA42" s="5"/>
      <c r="AB42" s="5"/>
      <c r="AC42" s="5"/>
      <c r="AD42" s="5"/>
      <c r="AE42" s="5"/>
      <c r="AF42" s="5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1:64" s="5" customFormat="1" ht="17.25" x14ac:dyDescent="0.25">
      <c r="A43" s="15" t="s">
        <v>44</v>
      </c>
      <c r="B43" s="20"/>
      <c r="C43" s="20"/>
      <c r="D43" s="20">
        <f>SUM(B42:D42)</f>
        <v>6.5458762285714275E-7</v>
      </c>
      <c r="E43" s="20">
        <f t="shared" ref="E43:Z43" si="57">SUM(C42:E42)</f>
        <v>6.5458762285714275E-7</v>
      </c>
      <c r="F43" s="20">
        <f t="shared" si="57"/>
        <v>6.5458762285714275E-7</v>
      </c>
      <c r="G43" s="20">
        <f t="shared" si="57"/>
        <v>6.5458762285714275E-7</v>
      </c>
      <c r="H43" s="20">
        <f t="shared" si="57"/>
        <v>6.5458762285714275E-7</v>
      </c>
      <c r="I43" s="20">
        <f t="shared" si="57"/>
        <v>6.5458762285714275E-7</v>
      </c>
      <c r="J43" s="20">
        <f t="shared" si="57"/>
        <v>6.5458762285714275E-7</v>
      </c>
      <c r="K43" s="20">
        <f t="shared" si="57"/>
        <v>6.5458762285714275E-7</v>
      </c>
      <c r="L43" s="20">
        <f t="shared" si="57"/>
        <v>6.5458762285714275E-7</v>
      </c>
      <c r="M43" s="20">
        <f t="shared" si="57"/>
        <v>6.5458762285714275E-7</v>
      </c>
      <c r="N43" s="20">
        <f t="shared" si="57"/>
        <v>6.5458762285714275E-7</v>
      </c>
      <c r="O43" s="20">
        <f t="shared" si="57"/>
        <v>6.5458762285714275E-7</v>
      </c>
      <c r="P43" s="20">
        <f t="shared" si="57"/>
        <v>6.5458762285714275E-7</v>
      </c>
      <c r="Q43" s="20">
        <f t="shared" si="57"/>
        <v>6.5458762285714275E-7</v>
      </c>
      <c r="R43" s="20">
        <f t="shared" si="57"/>
        <v>6.5458762285714275E-7</v>
      </c>
      <c r="S43" s="20">
        <f t="shared" si="57"/>
        <v>6.5458762285714275E-7</v>
      </c>
      <c r="T43" s="20">
        <f t="shared" si="57"/>
        <v>6.5458762285714275E-7</v>
      </c>
      <c r="U43" s="20">
        <f t="shared" si="57"/>
        <v>6.5458762285714275E-7</v>
      </c>
      <c r="V43" s="20">
        <f t="shared" si="57"/>
        <v>6.5458762285714275E-7</v>
      </c>
      <c r="W43" s="20">
        <f t="shared" si="57"/>
        <v>6.5458762285714275E-7</v>
      </c>
      <c r="X43" s="20">
        <f t="shared" si="57"/>
        <v>6.5458762285714275E-7</v>
      </c>
      <c r="Y43" s="20">
        <f t="shared" si="57"/>
        <v>6.5458762285714275E-7</v>
      </c>
      <c r="Z43" s="20">
        <f t="shared" si="57"/>
        <v>6.5458762285714275E-7</v>
      </c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1:64" s="5" customFormat="1" x14ac:dyDescent="0.25">
      <c r="A44" s="15" t="s">
        <v>1</v>
      </c>
      <c r="B44" s="21"/>
      <c r="C44" s="21"/>
      <c r="D44" s="21">
        <f t="shared" ref="D44:Z44" si="58">D43*1000000</f>
        <v>0.65458762285714278</v>
      </c>
      <c r="E44" s="21">
        <f t="shared" si="58"/>
        <v>0.65458762285714278</v>
      </c>
      <c r="F44" s="21">
        <f t="shared" si="58"/>
        <v>0.65458762285714278</v>
      </c>
      <c r="G44" s="21">
        <f t="shared" si="58"/>
        <v>0.65458762285714278</v>
      </c>
      <c r="H44" s="21">
        <f t="shared" si="58"/>
        <v>0.65458762285714278</v>
      </c>
      <c r="I44" s="21">
        <f t="shared" si="58"/>
        <v>0.65458762285714278</v>
      </c>
      <c r="J44" s="21">
        <f t="shared" si="58"/>
        <v>0.65458762285714278</v>
      </c>
      <c r="K44" s="21">
        <f t="shared" si="58"/>
        <v>0.65458762285714278</v>
      </c>
      <c r="L44" s="21">
        <f t="shared" si="58"/>
        <v>0.65458762285714278</v>
      </c>
      <c r="M44" s="21">
        <f t="shared" si="58"/>
        <v>0.65458762285714278</v>
      </c>
      <c r="N44" s="21">
        <f t="shared" si="58"/>
        <v>0.65458762285714278</v>
      </c>
      <c r="O44" s="21">
        <f t="shared" si="58"/>
        <v>0.65458762285714278</v>
      </c>
      <c r="P44" s="21">
        <f t="shared" si="58"/>
        <v>0.65458762285714278</v>
      </c>
      <c r="Q44" s="21">
        <f t="shared" si="58"/>
        <v>0.65458762285714278</v>
      </c>
      <c r="R44" s="21">
        <f t="shared" si="58"/>
        <v>0.65458762285714278</v>
      </c>
      <c r="S44" s="21">
        <f t="shared" si="58"/>
        <v>0.65458762285714278</v>
      </c>
      <c r="T44" s="21">
        <f t="shared" si="58"/>
        <v>0.65458762285714278</v>
      </c>
      <c r="U44" s="21">
        <f t="shared" si="58"/>
        <v>0.65458762285714278</v>
      </c>
      <c r="V44" s="21">
        <f t="shared" si="58"/>
        <v>0.65458762285714278</v>
      </c>
      <c r="W44" s="21">
        <f t="shared" si="58"/>
        <v>0.65458762285714278</v>
      </c>
      <c r="X44" s="21">
        <f t="shared" si="58"/>
        <v>0.65458762285714278</v>
      </c>
      <c r="Y44" s="21">
        <f t="shared" si="58"/>
        <v>0.65458762285714278</v>
      </c>
      <c r="Z44" s="21">
        <f t="shared" si="58"/>
        <v>0.65458762285714278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6" spans="1:64" x14ac:dyDescent="0.25">
      <c r="A46" s="40" t="s">
        <v>30</v>
      </c>
    </row>
    <row r="47" spans="1:64" x14ac:dyDescent="0.25">
      <c r="A47" s="40" t="s">
        <v>47</v>
      </c>
    </row>
  </sheetData>
  <sheetProtection algorithmName="SHA-512" hashValue="d+naENrReagr3xbnVkdRqihskIxYFBGLmVXnflPzPrMNfA8MGBhS+M05wjV3EO+qwSyleGUqMRk0iot2ZepFjg==" saltValue="MGOKmgOuS1Kcz/uLNxw82Q==" spinCount="100000" sheet="1" objects="1" scenarios="1"/>
  <mergeCells count="6">
    <mergeCell ref="J7:K7"/>
    <mergeCell ref="H7:I7"/>
    <mergeCell ref="F7:G7"/>
    <mergeCell ref="J8:K8"/>
    <mergeCell ref="H8:I8"/>
    <mergeCell ref="F8:G8"/>
  </mergeCells>
  <conditionalFormatting sqref="D21:L21">
    <cfRule type="cellIs" dxfId="4" priority="5" operator="greaterThan">
      <formula>10</formula>
    </cfRule>
  </conditionalFormatting>
  <conditionalFormatting sqref="M21:AF21">
    <cfRule type="cellIs" dxfId="3" priority="4" operator="greaterThan">
      <formula>10</formula>
    </cfRule>
  </conditionalFormatting>
  <conditionalFormatting sqref="D35:L35 D28:L28">
    <cfRule type="cellIs" dxfId="2" priority="3" operator="greaterThan">
      <formula>10</formula>
    </cfRule>
  </conditionalFormatting>
  <conditionalFormatting sqref="M35:AF35 M28:AF28">
    <cfRule type="cellIs" dxfId="1" priority="2" operator="greaterThan">
      <formula>10</formula>
    </cfRule>
  </conditionalFormatting>
  <conditionalFormatting sqref="B44:Z44">
    <cfRule type="cellIs" dxfId="0" priority="1" operator="greaterThan">
      <formula>10</formula>
    </cfRule>
  </conditionalFormatting>
  <pageMargins left="0.7" right="0.7" top="0.75" bottom="0.75" header="0.3" footer="0.3"/>
  <pageSetup paperSize="3" scale="6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E754-833C-4CD7-A40D-0E965C656D9A}">
  <dimension ref="A1:O16"/>
  <sheetViews>
    <sheetView view="pageBreakPreview" zoomScaleNormal="100" zoomScaleSheetLayoutView="100" workbookViewId="0">
      <selection activeCell="D4" sqref="D4"/>
    </sheetView>
  </sheetViews>
  <sheetFormatPr defaultColWidth="8.875" defaultRowHeight="15" x14ac:dyDescent="0.25"/>
  <cols>
    <col min="1" max="1" width="12.375" style="4" customWidth="1"/>
    <col min="2" max="2" width="14.875" style="4" customWidth="1"/>
    <col min="3" max="3" width="23.5" style="4" customWidth="1"/>
    <col min="4" max="4" width="12.625" style="4" customWidth="1"/>
    <col min="5" max="5" width="15.375" style="4" customWidth="1"/>
    <col min="6" max="16384" width="8.875" style="4"/>
  </cols>
  <sheetData>
    <row r="1" spans="1:15" s="1" customFormat="1" ht="15" customHeight="1" x14ac:dyDescent="0.25">
      <c r="A1" s="11" t="s">
        <v>32</v>
      </c>
      <c r="B1" s="2"/>
      <c r="C1" s="2"/>
      <c r="D1" s="2"/>
      <c r="E1" s="2"/>
      <c r="F1" s="2"/>
      <c r="G1" s="2"/>
    </row>
    <row r="2" spans="1:15" s="1" customFormat="1" ht="15.75" x14ac:dyDescent="0.2">
      <c r="A2" s="12" t="s">
        <v>46</v>
      </c>
      <c r="B2" s="2"/>
      <c r="C2" s="2"/>
      <c r="D2" s="2"/>
      <c r="E2" s="2"/>
      <c r="F2" s="2"/>
      <c r="G2" s="2"/>
    </row>
    <row r="3" spans="1:15" s="1" customFormat="1" ht="15.75" x14ac:dyDescent="0.2">
      <c r="A3" s="12" t="s">
        <v>35</v>
      </c>
    </row>
    <row r="4" spans="1:15" s="1" customFormat="1" ht="15.75" x14ac:dyDescent="0.2">
      <c r="A4" s="13" t="str">
        <f>'HRA Cancer Risk'!A4</f>
        <v>April 2023</v>
      </c>
    </row>
    <row r="5" spans="1:15" s="1" customFormat="1" ht="15.75" x14ac:dyDescent="0.3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35" t="s">
        <v>42</v>
      </c>
    </row>
    <row r="7" spans="1:15" x14ac:dyDescent="0.25">
      <c r="A7" s="26" t="s">
        <v>17</v>
      </c>
    </row>
    <row r="8" spans="1:15" x14ac:dyDescent="0.25">
      <c r="A8" s="8"/>
    </row>
    <row r="9" spans="1:15" ht="26.25" x14ac:dyDescent="0.25">
      <c r="A9" s="15" t="s">
        <v>16</v>
      </c>
      <c r="B9" s="15" t="s">
        <v>15</v>
      </c>
      <c r="C9" s="15" t="s">
        <v>38</v>
      </c>
      <c r="D9" s="15" t="s">
        <v>39</v>
      </c>
      <c r="E9" s="15" t="s">
        <v>14</v>
      </c>
    </row>
    <row r="10" spans="1:15" x14ac:dyDescent="0.25">
      <c r="A10" s="20" t="s">
        <v>31</v>
      </c>
      <c r="B10" s="20" t="s">
        <v>11</v>
      </c>
      <c r="C10" s="47">
        <f>C13</f>
        <v>8.8779999999999998E-2</v>
      </c>
      <c r="D10" s="21">
        <v>5</v>
      </c>
      <c r="E10" s="21">
        <f>C10/D10</f>
        <v>1.7756000000000001E-2</v>
      </c>
    </row>
    <row r="11" spans="1:15" x14ac:dyDescent="0.25">
      <c r="A11" s="20" t="s">
        <v>9</v>
      </c>
      <c r="B11" s="20" t="s">
        <v>11</v>
      </c>
      <c r="C11" s="47">
        <f>'HRA Cancer Risk'!B9</f>
        <v>2.9199999999999999E-3</v>
      </c>
      <c r="D11" s="21">
        <v>5</v>
      </c>
      <c r="E11" s="36">
        <f>C11/D11</f>
        <v>5.8399999999999999E-4</v>
      </c>
    </row>
    <row r="12" spans="1:15" x14ac:dyDescent="0.25">
      <c r="A12" s="20" t="s">
        <v>29</v>
      </c>
      <c r="B12" s="20" t="s">
        <v>11</v>
      </c>
      <c r="C12" s="47">
        <f>'HRA Cancer Risk'!B10</f>
        <v>2.9199999999999999E-3</v>
      </c>
      <c r="D12" s="21">
        <v>5</v>
      </c>
      <c r="E12" s="36">
        <f>C12/D12</f>
        <v>5.8399999999999999E-4</v>
      </c>
    </row>
    <row r="13" spans="1:15" x14ac:dyDescent="0.25">
      <c r="A13" s="20" t="s">
        <v>5</v>
      </c>
      <c r="B13" s="20" t="s">
        <v>11</v>
      </c>
      <c r="C13" s="47">
        <f>'HRA Cancer Risk'!B11</f>
        <v>8.8779999999999998E-2</v>
      </c>
      <c r="D13" s="21">
        <v>5</v>
      </c>
      <c r="E13" s="21">
        <f>C13/D13</f>
        <v>1.7756000000000001E-2</v>
      </c>
    </row>
    <row r="14" spans="1:15" x14ac:dyDescent="0.25">
      <c r="A14" s="42" t="s">
        <v>0</v>
      </c>
      <c r="B14" s="43"/>
      <c r="C14" s="43"/>
      <c r="D14" s="43"/>
      <c r="E14" s="43"/>
    </row>
    <row r="15" spans="1:15" x14ac:dyDescent="0.25">
      <c r="A15" s="42" t="s">
        <v>45</v>
      </c>
      <c r="B15" s="43"/>
      <c r="C15" s="43"/>
      <c r="D15" s="43"/>
      <c r="E15" s="43"/>
    </row>
    <row r="16" spans="1:15" x14ac:dyDescent="0.25">
      <c r="A16" s="50" t="s">
        <v>43</v>
      </c>
      <c r="B16" s="50"/>
      <c r="C16" s="50"/>
      <c r="D16" s="50"/>
      <c r="E16" s="50"/>
    </row>
  </sheetData>
  <sheetProtection algorithmName="SHA-512" hashValue="g9kVH/Y4kmv7rCwwPn/Y1sdywvqMFbTZpub02hJKXWaCiBcRXEvY9q5/UTvuNhO8gbfA72n9TEd6jDQqujDVVw==" saltValue="92lEOU+J3Zv2o2DD9yx4VA==" spinCount="100000" sheet="1" objects="1" scenarios="1"/>
  <mergeCells count="1">
    <mergeCell ref="A16:E1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1138-2CBC-4CDB-BF47-D7382E42BF30}">
  <dimension ref="A1:BL19"/>
  <sheetViews>
    <sheetView view="pageBreakPreview" zoomScaleNormal="80" zoomScaleSheetLayoutView="100" workbookViewId="0">
      <selection activeCell="A2" sqref="A2"/>
    </sheetView>
  </sheetViews>
  <sheetFormatPr defaultColWidth="8.875" defaultRowHeight="15" x14ac:dyDescent="0.25"/>
  <cols>
    <col min="1" max="1" width="16.375" style="4" customWidth="1"/>
    <col min="2" max="16384" width="8.875" style="4"/>
  </cols>
  <sheetData>
    <row r="1" spans="1:64" s="1" customFormat="1" ht="15" customHeight="1" x14ac:dyDescent="0.25">
      <c r="A1" s="11" t="s">
        <v>32</v>
      </c>
    </row>
    <row r="2" spans="1:64" s="1" customFormat="1" ht="15.75" x14ac:dyDescent="0.2">
      <c r="A2" s="12" t="s">
        <v>46</v>
      </c>
    </row>
    <row r="3" spans="1:64" s="1" customFormat="1" ht="15.75" x14ac:dyDescent="0.2">
      <c r="A3" s="12" t="s">
        <v>36</v>
      </c>
    </row>
    <row r="4" spans="1:64" s="1" customFormat="1" ht="15.75" x14ac:dyDescent="0.2">
      <c r="A4" s="13" t="str">
        <f>'HRA Cancer Risk'!A4</f>
        <v>April 2023</v>
      </c>
    </row>
    <row r="5" spans="1:64" s="1" customFormat="1" ht="15.75" x14ac:dyDescent="0.3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64" x14ac:dyDescent="0.25">
      <c r="A6" s="35" t="s">
        <v>28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64" x14ac:dyDescent="0.25">
      <c r="A7" s="15" t="s">
        <v>4</v>
      </c>
      <c r="B7" s="14" t="s">
        <v>7</v>
      </c>
      <c r="C7" s="14">
        <v>1</v>
      </c>
      <c r="D7" s="14">
        <v>2</v>
      </c>
      <c r="E7" s="14">
        <v>3</v>
      </c>
      <c r="F7" s="14">
        <v>4</v>
      </c>
      <c r="G7" s="14">
        <v>5</v>
      </c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4">
        <v>11</v>
      </c>
      <c r="N7" s="14">
        <v>12</v>
      </c>
      <c r="O7" s="14">
        <v>13</v>
      </c>
      <c r="P7" s="14">
        <v>14</v>
      </c>
      <c r="Q7" s="14">
        <v>15</v>
      </c>
      <c r="R7" s="14">
        <v>16</v>
      </c>
      <c r="S7" s="14">
        <v>17</v>
      </c>
      <c r="T7" s="14">
        <v>18</v>
      </c>
      <c r="U7" s="14">
        <v>19</v>
      </c>
      <c r="V7" s="14">
        <v>20</v>
      </c>
      <c r="W7" s="14">
        <v>21</v>
      </c>
      <c r="X7" s="14">
        <v>22</v>
      </c>
      <c r="Y7" s="14">
        <v>23</v>
      </c>
      <c r="Z7" s="14">
        <v>24</v>
      </c>
      <c r="AA7" s="14">
        <v>25</v>
      </c>
      <c r="AB7" s="14">
        <v>26</v>
      </c>
      <c r="AC7" s="14">
        <v>27</v>
      </c>
      <c r="AD7" s="14">
        <v>28</v>
      </c>
      <c r="AE7" s="14">
        <v>29</v>
      </c>
      <c r="AF7" s="14">
        <v>30</v>
      </c>
    </row>
    <row r="8" spans="1:64" x14ac:dyDescent="0.25">
      <c r="A8" s="15" t="s">
        <v>27</v>
      </c>
      <c r="B8" s="38">
        <v>361</v>
      </c>
      <c r="C8" s="19">
        <v>1090</v>
      </c>
      <c r="D8" s="19">
        <v>1090</v>
      </c>
      <c r="E8" s="38">
        <v>861</v>
      </c>
      <c r="F8" s="38">
        <v>861</v>
      </c>
      <c r="G8" s="38">
        <v>861</v>
      </c>
      <c r="H8" s="38">
        <v>861</v>
      </c>
      <c r="I8" s="38">
        <v>861</v>
      </c>
      <c r="J8" s="38">
        <v>861</v>
      </c>
      <c r="K8" s="38">
        <v>745</v>
      </c>
      <c r="L8" s="38">
        <v>745</v>
      </c>
      <c r="M8" s="38">
        <v>745</v>
      </c>
      <c r="N8" s="38">
        <v>745</v>
      </c>
      <c r="O8" s="38">
        <v>745</v>
      </c>
      <c r="P8" s="38">
        <v>745</v>
      </c>
      <c r="Q8" s="38">
        <v>745</v>
      </c>
      <c r="R8" s="38">
        <v>335</v>
      </c>
      <c r="S8" s="38">
        <v>335</v>
      </c>
      <c r="T8" s="38">
        <v>335</v>
      </c>
      <c r="U8" s="38">
        <v>335</v>
      </c>
      <c r="V8" s="38">
        <v>335</v>
      </c>
      <c r="W8" s="38">
        <v>335</v>
      </c>
      <c r="X8" s="38">
        <v>335</v>
      </c>
      <c r="Y8" s="38">
        <v>335</v>
      </c>
      <c r="Z8" s="38">
        <v>335</v>
      </c>
      <c r="AA8" s="38">
        <v>335</v>
      </c>
      <c r="AB8" s="38">
        <v>335</v>
      </c>
      <c r="AC8" s="38">
        <v>335</v>
      </c>
      <c r="AD8" s="38">
        <v>335</v>
      </c>
      <c r="AE8" s="38">
        <v>335</v>
      </c>
      <c r="AF8" s="38">
        <v>335</v>
      </c>
    </row>
    <row r="9" spans="1:64" x14ac:dyDescent="0.25">
      <c r="A9" s="15" t="s">
        <v>26</v>
      </c>
      <c r="B9" s="39">
        <v>1</v>
      </c>
      <c r="C9" s="39">
        <v>1</v>
      </c>
      <c r="D9" s="39">
        <v>1</v>
      </c>
      <c r="E9" s="39">
        <v>1</v>
      </c>
      <c r="F9" s="39">
        <v>1</v>
      </c>
      <c r="G9" s="39">
        <v>1</v>
      </c>
      <c r="H9" s="39">
        <v>1</v>
      </c>
      <c r="I9" s="39">
        <v>1</v>
      </c>
      <c r="J9" s="39">
        <v>1</v>
      </c>
      <c r="K9" s="39">
        <v>1</v>
      </c>
      <c r="L9" s="39">
        <v>1</v>
      </c>
      <c r="M9" s="39">
        <v>1</v>
      </c>
      <c r="N9" s="39">
        <v>1</v>
      </c>
      <c r="O9" s="39">
        <v>1</v>
      </c>
      <c r="P9" s="39">
        <v>1</v>
      </c>
      <c r="Q9" s="39">
        <v>1</v>
      </c>
      <c r="R9" s="39">
        <v>1</v>
      </c>
      <c r="S9" s="39">
        <v>1</v>
      </c>
      <c r="T9" s="39">
        <v>1</v>
      </c>
      <c r="U9" s="39">
        <v>1</v>
      </c>
      <c r="V9" s="39">
        <v>1</v>
      </c>
      <c r="W9" s="39">
        <v>1</v>
      </c>
      <c r="X9" s="39">
        <v>1</v>
      </c>
      <c r="Y9" s="39">
        <v>1</v>
      </c>
      <c r="Z9" s="39">
        <v>1</v>
      </c>
      <c r="AA9" s="39">
        <v>1</v>
      </c>
      <c r="AB9" s="39">
        <v>1</v>
      </c>
      <c r="AC9" s="39">
        <v>1</v>
      </c>
      <c r="AD9" s="39">
        <v>1</v>
      </c>
      <c r="AE9" s="39">
        <v>1</v>
      </c>
      <c r="AF9" s="39">
        <v>1</v>
      </c>
    </row>
    <row r="10" spans="1:64" x14ac:dyDescent="0.25">
      <c r="A10" s="15" t="s">
        <v>25</v>
      </c>
      <c r="B10" s="21">
        <v>0.96</v>
      </c>
      <c r="C10" s="21">
        <v>0.96</v>
      </c>
      <c r="D10" s="21">
        <v>0.96</v>
      </c>
      <c r="E10" s="21">
        <v>0.96</v>
      </c>
      <c r="F10" s="21">
        <v>0.96</v>
      </c>
      <c r="G10" s="21">
        <v>0.96</v>
      </c>
      <c r="H10" s="21">
        <v>0.96</v>
      </c>
      <c r="I10" s="21">
        <v>0.96</v>
      </c>
      <c r="J10" s="21">
        <v>0.96</v>
      </c>
      <c r="K10" s="21">
        <v>0.96</v>
      </c>
      <c r="L10" s="21">
        <v>0.96</v>
      </c>
      <c r="M10" s="21">
        <v>0.96</v>
      </c>
      <c r="N10" s="21">
        <v>0.96</v>
      </c>
      <c r="O10" s="21">
        <v>0.96</v>
      </c>
      <c r="P10" s="21">
        <v>0.96</v>
      </c>
      <c r="Q10" s="21">
        <v>0.96</v>
      </c>
      <c r="R10" s="21">
        <v>0.96</v>
      </c>
      <c r="S10" s="21">
        <v>0.96</v>
      </c>
      <c r="T10" s="21">
        <v>0.96</v>
      </c>
      <c r="U10" s="21">
        <v>0.96</v>
      </c>
      <c r="V10" s="21">
        <v>0.96</v>
      </c>
      <c r="W10" s="21">
        <v>0.96</v>
      </c>
      <c r="X10" s="21">
        <v>0.96</v>
      </c>
      <c r="Y10" s="21">
        <v>0.96</v>
      </c>
      <c r="Z10" s="21">
        <v>0.96</v>
      </c>
      <c r="AA10" s="21">
        <v>0.96</v>
      </c>
      <c r="AB10" s="21">
        <v>0.96</v>
      </c>
      <c r="AC10" s="21">
        <v>0.96</v>
      </c>
      <c r="AD10" s="21">
        <v>0.96</v>
      </c>
      <c r="AE10" s="21">
        <v>0.96</v>
      </c>
      <c r="AF10" s="21">
        <v>0.96</v>
      </c>
    </row>
    <row r="11" spans="1:64" x14ac:dyDescent="0.25">
      <c r="A11" s="15" t="s">
        <v>24</v>
      </c>
      <c r="B11" s="20">
        <v>9.9999999999999995E-7</v>
      </c>
      <c r="C11" s="20">
        <v>9.9999999999999995E-7</v>
      </c>
      <c r="D11" s="20">
        <v>9.9999999999999995E-7</v>
      </c>
      <c r="E11" s="20">
        <v>9.9999999999999995E-7</v>
      </c>
      <c r="F11" s="20">
        <v>9.9999999999999995E-7</v>
      </c>
      <c r="G11" s="20">
        <v>9.9999999999999995E-7</v>
      </c>
      <c r="H11" s="20">
        <v>9.9999999999999995E-7</v>
      </c>
      <c r="I11" s="20">
        <v>9.9999999999999995E-7</v>
      </c>
      <c r="J11" s="20">
        <v>9.9999999999999995E-7</v>
      </c>
      <c r="K11" s="20">
        <v>9.9999999999999995E-7</v>
      </c>
      <c r="L11" s="20">
        <v>9.9999999999999995E-7</v>
      </c>
      <c r="M11" s="20">
        <v>9.9999999999999995E-7</v>
      </c>
      <c r="N11" s="20">
        <v>9.9999999999999995E-7</v>
      </c>
      <c r="O11" s="20">
        <v>9.9999999999999995E-7</v>
      </c>
      <c r="P11" s="20">
        <v>9.9999999999999995E-7</v>
      </c>
      <c r="Q11" s="20">
        <v>9.9999999999999995E-7</v>
      </c>
      <c r="R11" s="20">
        <v>9.9999999999999995E-7</v>
      </c>
      <c r="S11" s="20">
        <v>9.9999999999999995E-7</v>
      </c>
      <c r="T11" s="20">
        <v>9.9999999999999995E-7</v>
      </c>
      <c r="U11" s="20">
        <v>9.9999999999999995E-7</v>
      </c>
      <c r="V11" s="20">
        <v>9.9999999999999995E-7</v>
      </c>
      <c r="W11" s="20">
        <v>9.9999999999999995E-7</v>
      </c>
      <c r="X11" s="20">
        <v>9.9999999999999995E-7</v>
      </c>
      <c r="Y11" s="20">
        <v>9.9999999999999995E-7</v>
      </c>
      <c r="Z11" s="20">
        <v>9.9999999999999995E-7</v>
      </c>
      <c r="AA11" s="20">
        <v>9.9999999999999995E-7</v>
      </c>
      <c r="AB11" s="20">
        <v>9.9999999999999995E-7</v>
      </c>
      <c r="AC11" s="20">
        <v>9.9999999999999995E-7</v>
      </c>
      <c r="AD11" s="20">
        <v>9.9999999999999995E-7</v>
      </c>
      <c r="AE11" s="20">
        <v>9.9999999999999995E-7</v>
      </c>
      <c r="AF11" s="20">
        <v>9.9999999999999995E-7</v>
      </c>
    </row>
    <row r="12" spans="1:64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64" x14ac:dyDescent="0.25">
      <c r="A13" s="35" t="s">
        <v>23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spans="1:64" s="6" customFormat="1" x14ac:dyDescent="0.25">
      <c r="A14" s="15" t="s">
        <v>4</v>
      </c>
      <c r="B14" s="14" t="s">
        <v>7</v>
      </c>
      <c r="C14" s="14">
        <v>1</v>
      </c>
      <c r="D14" s="14">
        <v>2</v>
      </c>
      <c r="E14" s="14">
        <v>3</v>
      </c>
      <c r="F14" s="14">
        <v>4</v>
      </c>
      <c r="G14" s="14">
        <v>5</v>
      </c>
      <c r="H14" s="14">
        <v>6</v>
      </c>
      <c r="I14" s="14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4">
        <v>13</v>
      </c>
      <c r="P14" s="14">
        <v>14</v>
      </c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4">
        <v>21</v>
      </c>
      <c r="X14" s="14">
        <v>22</v>
      </c>
      <c r="Y14" s="14">
        <v>23</v>
      </c>
      <c r="Z14" s="14">
        <v>24</v>
      </c>
      <c r="AA14" s="14">
        <v>25</v>
      </c>
      <c r="AB14" s="14">
        <v>26</v>
      </c>
      <c r="AC14" s="14">
        <v>27</v>
      </c>
      <c r="AD14" s="14">
        <v>28</v>
      </c>
      <c r="AE14" s="14">
        <v>29</v>
      </c>
      <c r="AF14" s="14">
        <v>30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</row>
    <row r="15" spans="1:64" s="6" customFormat="1" x14ac:dyDescent="0.25">
      <c r="A15" s="15" t="s">
        <v>22</v>
      </c>
      <c r="B15" s="39">
        <v>1.1000000000000001</v>
      </c>
      <c r="C15" s="39">
        <v>1.1000000000000001</v>
      </c>
      <c r="D15" s="39">
        <v>1.1000000000000001</v>
      </c>
      <c r="E15" s="39">
        <v>1.1000000000000001</v>
      </c>
      <c r="F15" s="39">
        <v>1.1000000000000001</v>
      </c>
      <c r="G15" s="39">
        <v>1.1000000000000001</v>
      </c>
      <c r="H15" s="39">
        <v>1.1000000000000001</v>
      </c>
      <c r="I15" s="39">
        <v>1.1000000000000001</v>
      </c>
      <c r="J15" s="39">
        <v>1.1000000000000001</v>
      </c>
      <c r="K15" s="39">
        <v>1.1000000000000001</v>
      </c>
      <c r="L15" s="39">
        <v>1.1000000000000001</v>
      </c>
      <c r="M15" s="39">
        <v>1.1000000000000001</v>
      </c>
      <c r="N15" s="39">
        <v>1.1000000000000001</v>
      </c>
      <c r="O15" s="39">
        <v>1.1000000000000001</v>
      </c>
      <c r="P15" s="39">
        <v>1.1000000000000001</v>
      </c>
      <c r="Q15" s="39">
        <v>1.1000000000000001</v>
      </c>
      <c r="R15" s="39">
        <v>1.1000000000000001</v>
      </c>
      <c r="S15" s="39">
        <v>1.1000000000000001</v>
      </c>
      <c r="T15" s="39">
        <v>1.1000000000000001</v>
      </c>
      <c r="U15" s="39">
        <v>1.1000000000000001</v>
      </c>
      <c r="V15" s="39">
        <v>1.1000000000000001</v>
      </c>
      <c r="W15" s="39">
        <v>1.1000000000000001</v>
      </c>
      <c r="X15" s="39">
        <v>1.1000000000000001</v>
      </c>
      <c r="Y15" s="39">
        <v>1.1000000000000001</v>
      </c>
      <c r="Z15" s="39">
        <v>1.1000000000000001</v>
      </c>
      <c r="AA15" s="39">
        <v>1.1000000000000001</v>
      </c>
      <c r="AB15" s="39">
        <v>1.1000000000000001</v>
      </c>
      <c r="AC15" s="39">
        <v>1.1000000000000001</v>
      </c>
      <c r="AD15" s="39">
        <v>1.1000000000000001</v>
      </c>
      <c r="AE15" s="39">
        <v>1.1000000000000001</v>
      </c>
      <c r="AF15" s="39">
        <v>1.1000000000000001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</row>
    <row r="16" spans="1:64" s="6" customFormat="1" x14ac:dyDescent="0.25">
      <c r="A16" s="15" t="s">
        <v>21</v>
      </c>
      <c r="B16" s="39">
        <v>10</v>
      </c>
      <c r="C16" s="39">
        <v>10</v>
      </c>
      <c r="D16" s="39">
        <v>10</v>
      </c>
      <c r="E16" s="39">
        <v>3</v>
      </c>
      <c r="F16" s="39">
        <v>3</v>
      </c>
      <c r="G16" s="39">
        <v>3</v>
      </c>
      <c r="H16" s="39">
        <v>3</v>
      </c>
      <c r="I16" s="39">
        <v>3</v>
      </c>
      <c r="J16" s="39">
        <v>3</v>
      </c>
      <c r="K16" s="39">
        <v>3</v>
      </c>
      <c r="L16" s="39">
        <v>3</v>
      </c>
      <c r="M16" s="39">
        <v>3</v>
      </c>
      <c r="N16" s="39">
        <v>3</v>
      </c>
      <c r="O16" s="39">
        <v>3</v>
      </c>
      <c r="P16" s="39">
        <v>3</v>
      </c>
      <c r="Q16" s="39">
        <v>3</v>
      </c>
      <c r="R16" s="39">
        <v>1</v>
      </c>
      <c r="S16" s="39">
        <v>1</v>
      </c>
      <c r="T16" s="39">
        <v>1</v>
      </c>
      <c r="U16" s="39">
        <v>1</v>
      </c>
      <c r="V16" s="39">
        <v>1</v>
      </c>
      <c r="W16" s="39">
        <v>1</v>
      </c>
      <c r="X16" s="39">
        <v>1</v>
      </c>
      <c r="Y16" s="39">
        <v>1</v>
      </c>
      <c r="Z16" s="39">
        <v>1</v>
      </c>
      <c r="AA16" s="39">
        <v>1</v>
      </c>
      <c r="AB16" s="39">
        <v>1</v>
      </c>
      <c r="AC16" s="39">
        <v>1</v>
      </c>
      <c r="AD16" s="39">
        <v>1</v>
      </c>
      <c r="AE16" s="39">
        <v>1</v>
      </c>
      <c r="AF16" s="39">
        <v>1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</row>
    <row r="17" spans="1:64" s="7" customFormat="1" x14ac:dyDescent="0.25">
      <c r="A17" s="15" t="s">
        <v>20</v>
      </c>
      <c r="B17" s="21">
        <v>0.25</v>
      </c>
      <c r="C17" s="39">
        <v>1</v>
      </c>
      <c r="D17" s="39">
        <v>1</v>
      </c>
      <c r="E17" s="39">
        <v>1</v>
      </c>
      <c r="F17" s="39">
        <v>1</v>
      </c>
      <c r="G17" s="39">
        <v>1</v>
      </c>
      <c r="H17" s="39">
        <v>1</v>
      </c>
      <c r="I17" s="39">
        <v>1</v>
      </c>
      <c r="J17" s="39">
        <v>1</v>
      </c>
      <c r="K17" s="39">
        <v>1</v>
      </c>
      <c r="L17" s="39">
        <v>1</v>
      </c>
      <c r="M17" s="39">
        <v>1</v>
      </c>
      <c r="N17" s="39">
        <v>1</v>
      </c>
      <c r="O17" s="39">
        <v>1</v>
      </c>
      <c r="P17" s="39">
        <v>1</v>
      </c>
      <c r="Q17" s="39">
        <v>1</v>
      </c>
      <c r="R17" s="39">
        <v>1</v>
      </c>
      <c r="S17" s="39">
        <v>1</v>
      </c>
      <c r="T17" s="39">
        <v>1</v>
      </c>
      <c r="U17" s="39">
        <v>1</v>
      </c>
      <c r="V17" s="39">
        <v>1</v>
      </c>
      <c r="W17" s="39">
        <v>1</v>
      </c>
      <c r="X17" s="39">
        <v>1</v>
      </c>
      <c r="Y17" s="39">
        <v>1</v>
      </c>
      <c r="Z17" s="39">
        <v>1</v>
      </c>
      <c r="AA17" s="39">
        <v>1</v>
      </c>
      <c r="AB17" s="39">
        <v>1</v>
      </c>
      <c r="AC17" s="39">
        <v>1</v>
      </c>
      <c r="AD17" s="39">
        <v>1</v>
      </c>
      <c r="AE17" s="39">
        <v>1</v>
      </c>
      <c r="AF17" s="39">
        <v>1</v>
      </c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64" s="6" customFormat="1" x14ac:dyDescent="0.25">
      <c r="A18" s="15" t="s">
        <v>19</v>
      </c>
      <c r="B18" s="39">
        <v>70</v>
      </c>
      <c r="C18" s="39">
        <v>70</v>
      </c>
      <c r="D18" s="39">
        <v>70</v>
      </c>
      <c r="E18" s="39">
        <v>70</v>
      </c>
      <c r="F18" s="39">
        <v>70</v>
      </c>
      <c r="G18" s="39">
        <v>70</v>
      </c>
      <c r="H18" s="39">
        <v>70</v>
      </c>
      <c r="I18" s="39">
        <v>70</v>
      </c>
      <c r="J18" s="39">
        <v>70</v>
      </c>
      <c r="K18" s="39">
        <v>70</v>
      </c>
      <c r="L18" s="39">
        <v>70</v>
      </c>
      <c r="M18" s="39">
        <v>70</v>
      </c>
      <c r="N18" s="39">
        <v>70</v>
      </c>
      <c r="O18" s="39">
        <v>70</v>
      </c>
      <c r="P18" s="39">
        <v>70</v>
      </c>
      <c r="Q18" s="39">
        <v>70</v>
      </c>
      <c r="R18" s="39">
        <v>70</v>
      </c>
      <c r="S18" s="39">
        <v>70</v>
      </c>
      <c r="T18" s="39">
        <v>70</v>
      </c>
      <c r="U18" s="39">
        <v>70</v>
      </c>
      <c r="V18" s="39">
        <v>70</v>
      </c>
      <c r="W18" s="39">
        <v>70</v>
      </c>
      <c r="X18" s="39">
        <v>70</v>
      </c>
      <c r="Y18" s="39">
        <v>70</v>
      </c>
      <c r="Z18" s="39">
        <v>70</v>
      </c>
      <c r="AA18" s="39">
        <v>70</v>
      </c>
      <c r="AB18" s="39">
        <v>70</v>
      </c>
      <c r="AC18" s="39">
        <v>70</v>
      </c>
      <c r="AD18" s="39">
        <v>70</v>
      </c>
      <c r="AE18" s="39">
        <v>70</v>
      </c>
      <c r="AF18" s="39">
        <v>70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</row>
    <row r="19" spans="1:64" s="6" customFormat="1" x14ac:dyDescent="0.25">
      <c r="A19" s="15" t="s">
        <v>18</v>
      </c>
      <c r="B19" s="21">
        <v>0.85</v>
      </c>
      <c r="C19" s="21">
        <v>0.85</v>
      </c>
      <c r="D19" s="21">
        <v>0.85</v>
      </c>
      <c r="E19" s="21">
        <v>0.72</v>
      </c>
      <c r="F19" s="21">
        <v>0.72</v>
      </c>
      <c r="G19" s="21">
        <v>0.72</v>
      </c>
      <c r="H19" s="21">
        <v>0.72</v>
      </c>
      <c r="I19" s="21">
        <v>0.72</v>
      </c>
      <c r="J19" s="21">
        <v>0.72</v>
      </c>
      <c r="K19" s="21">
        <v>0.72</v>
      </c>
      <c r="L19" s="21">
        <v>0.72</v>
      </c>
      <c r="M19" s="21">
        <v>0.72</v>
      </c>
      <c r="N19" s="21">
        <v>0.72</v>
      </c>
      <c r="O19" s="21">
        <v>0.72</v>
      </c>
      <c r="P19" s="21">
        <v>0.72</v>
      </c>
      <c r="Q19" s="21">
        <v>0.72</v>
      </c>
      <c r="R19" s="21">
        <v>0.73</v>
      </c>
      <c r="S19" s="21">
        <v>0.73</v>
      </c>
      <c r="T19" s="21">
        <v>0.73</v>
      </c>
      <c r="U19" s="21">
        <v>0.73</v>
      </c>
      <c r="V19" s="21">
        <v>0.73</v>
      </c>
      <c r="W19" s="21">
        <v>0.73</v>
      </c>
      <c r="X19" s="21">
        <v>0.73</v>
      </c>
      <c r="Y19" s="21">
        <v>0.73</v>
      </c>
      <c r="Z19" s="21">
        <v>0.73</v>
      </c>
      <c r="AA19" s="21">
        <v>0.73</v>
      </c>
      <c r="AB19" s="21">
        <v>0.73</v>
      </c>
      <c r="AC19" s="21">
        <v>0.73</v>
      </c>
      <c r="AD19" s="21">
        <v>0.73</v>
      </c>
      <c r="AE19" s="21">
        <v>0.73</v>
      </c>
      <c r="AF19" s="21">
        <v>0.73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</row>
  </sheetData>
  <sheetProtection algorithmName="SHA-512" hashValue="wqGE2J2sNETF8Ll1v+oSL+8GDxs7c1WWWYYC9BZ3phs55fTZzmGoN/lT0hX5nyvsDQdUM1HDWq04I45NkJ7eFw==" saltValue="fbQSRP/Ral87iCEbHz1cgg==" spinCount="100000" sheet="1" objects="1" scenarios="1"/>
  <pageMargins left="0.7" right="0.7" top="0.75" bottom="0.75" header="0.3" footer="0.3"/>
  <pageSetup paperSize="3" scale="68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1B45-10D3-432C-9AA6-76075FD9219C}">
  <dimension ref="A1:Z23"/>
  <sheetViews>
    <sheetView view="pageBreakPreview" zoomScaleNormal="80" zoomScaleSheetLayoutView="100" workbookViewId="0">
      <selection activeCell="H4" sqref="H4"/>
    </sheetView>
  </sheetViews>
  <sheetFormatPr defaultColWidth="8.875" defaultRowHeight="15" x14ac:dyDescent="0.25"/>
  <cols>
    <col min="1" max="1" width="14.5" style="9" customWidth="1"/>
    <col min="2" max="16384" width="8.875" style="9"/>
  </cols>
  <sheetData>
    <row r="1" spans="1:26" s="1" customFormat="1" ht="15" customHeight="1" x14ac:dyDescent="0.25">
      <c r="A1" s="11" t="s">
        <v>32</v>
      </c>
    </row>
    <row r="2" spans="1:26" s="1" customFormat="1" ht="15.75" x14ac:dyDescent="0.2">
      <c r="A2" s="12" t="s">
        <v>46</v>
      </c>
    </row>
    <row r="3" spans="1:26" s="1" customFormat="1" ht="15.75" x14ac:dyDescent="0.2">
      <c r="A3" s="12" t="s">
        <v>37</v>
      </c>
    </row>
    <row r="4" spans="1:26" s="1" customFormat="1" ht="15.75" x14ac:dyDescent="0.2">
      <c r="A4" s="13" t="str">
        <f>'HRA Cancer Risk'!A4</f>
        <v>April 2023</v>
      </c>
    </row>
    <row r="5" spans="1:26" s="1" customFormat="1" ht="15.75" x14ac:dyDescent="0.3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6" x14ac:dyDescent="0.25">
      <c r="A6" s="35" t="s">
        <v>28</v>
      </c>
    </row>
    <row r="7" spans="1:26" x14ac:dyDescent="0.25">
      <c r="A7" s="15" t="s">
        <v>4</v>
      </c>
      <c r="B7" s="14">
        <v>16</v>
      </c>
      <c r="C7" s="14">
        <v>17</v>
      </c>
      <c r="D7" s="14">
        <v>18</v>
      </c>
      <c r="E7" s="14">
        <v>19</v>
      </c>
      <c r="F7" s="14">
        <v>20</v>
      </c>
      <c r="G7" s="14">
        <v>21</v>
      </c>
      <c r="H7" s="14">
        <v>22</v>
      </c>
      <c r="I7" s="14">
        <v>23</v>
      </c>
      <c r="J7" s="14">
        <v>24</v>
      </c>
      <c r="K7" s="14">
        <v>25</v>
      </c>
      <c r="L7" s="14">
        <v>26</v>
      </c>
      <c r="M7" s="14">
        <v>27</v>
      </c>
      <c r="N7" s="14">
        <v>28</v>
      </c>
      <c r="O7" s="14">
        <v>29</v>
      </c>
      <c r="P7" s="14">
        <v>30</v>
      </c>
      <c r="Q7" s="14">
        <v>31</v>
      </c>
      <c r="R7" s="14">
        <v>32</v>
      </c>
      <c r="S7" s="14">
        <v>33</v>
      </c>
      <c r="T7" s="14">
        <v>34</v>
      </c>
      <c r="U7" s="14">
        <v>35</v>
      </c>
      <c r="V7" s="14">
        <v>36</v>
      </c>
      <c r="W7" s="14">
        <v>37</v>
      </c>
      <c r="X7" s="14">
        <v>38</v>
      </c>
      <c r="Y7" s="14">
        <v>39</v>
      </c>
      <c r="Z7" s="14">
        <v>40</v>
      </c>
    </row>
    <row r="8" spans="1:26" ht="17.25" x14ac:dyDescent="0.25">
      <c r="A8" s="15" t="s">
        <v>41</v>
      </c>
      <c r="B8" s="21">
        <f t="shared" ref="B8:Z8" si="0">(24/24)*(7/7)*1</f>
        <v>1</v>
      </c>
      <c r="C8" s="21">
        <f t="shared" si="0"/>
        <v>1</v>
      </c>
      <c r="D8" s="21">
        <f t="shared" si="0"/>
        <v>1</v>
      </c>
      <c r="E8" s="21">
        <f t="shared" si="0"/>
        <v>1</v>
      </c>
      <c r="F8" s="21">
        <f t="shared" si="0"/>
        <v>1</v>
      </c>
      <c r="G8" s="21">
        <f t="shared" si="0"/>
        <v>1</v>
      </c>
      <c r="H8" s="21">
        <f t="shared" si="0"/>
        <v>1</v>
      </c>
      <c r="I8" s="21">
        <f t="shared" si="0"/>
        <v>1</v>
      </c>
      <c r="J8" s="21">
        <f t="shared" si="0"/>
        <v>1</v>
      </c>
      <c r="K8" s="21">
        <f t="shared" si="0"/>
        <v>1</v>
      </c>
      <c r="L8" s="21">
        <f t="shared" si="0"/>
        <v>1</v>
      </c>
      <c r="M8" s="21">
        <f t="shared" si="0"/>
        <v>1</v>
      </c>
      <c r="N8" s="21">
        <f t="shared" si="0"/>
        <v>1</v>
      </c>
      <c r="O8" s="21">
        <f t="shared" si="0"/>
        <v>1</v>
      </c>
      <c r="P8" s="21">
        <f t="shared" si="0"/>
        <v>1</v>
      </c>
      <c r="Q8" s="21">
        <f t="shared" si="0"/>
        <v>1</v>
      </c>
      <c r="R8" s="21">
        <f t="shared" si="0"/>
        <v>1</v>
      </c>
      <c r="S8" s="21">
        <f t="shared" si="0"/>
        <v>1</v>
      </c>
      <c r="T8" s="21">
        <f t="shared" si="0"/>
        <v>1</v>
      </c>
      <c r="U8" s="21">
        <f t="shared" si="0"/>
        <v>1</v>
      </c>
      <c r="V8" s="21">
        <f t="shared" si="0"/>
        <v>1</v>
      </c>
      <c r="W8" s="21">
        <f t="shared" si="0"/>
        <v>1</v>
      </c>
      <c r="X8" s="21">
        <f t="shared" si="0"/>
        <v>1</v>
      </c>
      <c r="Y8" s="21">
        <f t="shared" si="0"/>
        <v>1</v>
      </c>
      <c r="Z8" s="21">
        <f t="shared" si="0"/>
        <v>1</v>
      </c>
    </row>
    <row r="9" spans="1:26" x14ac:dyDescent="0.25">
      <c r="A9" s="15" t="s">
        <v>27</v>
      </c>
      <c r="B9" s="39">
        <v>230</v>
      </c>
      <c r="C9" s="39">
        <v>230</v>
      </c>
      <c r="D9" s="39">
        <v>230</v>
      </c>
      <c r="E9" s="39">
        <v>230</v>
      </c>
      <c r="F9" s="39">
        <v>230</v>
      </c>
      <c r="G9" s="39">
        <v>230</v>
      </c>
      <c r="H9" s="39">
        <v>230</v>
      </c>
      <c r="I9" s="39">
        <v>230</v>
      </c>
      <c r="J9" s="39">
        <v>230</v>
      </c>
      <c r="K9" s="39">
        <v>230</v>
      </c>
      <c r="L9" s="39">
        <v>230</v>
      </c>
      <c r="M9" s="39">
        <v>230</v>
      </c>
      <c r="N9" s="39">
        <v>230</v>
      </c>
      <c r="O9" s="39">
        <v>230</v>
      </c>
      <c r="P9" s="39">
        <v>230</v>
      </c>
      <c r="Q9" s="39">
        <v>230</v>
      </c>
      <c r="R9" s="39">
        <v>230</v>
      </c>
      <c r="S9" s="39">
        <v>230</v>
      </c>
      <c r="T9" s="39">
        <v>230</v>
      </c>
      <c r="U9" s="39">
        <v>230</v>
      </c>
      <c r="V9" s="39">
        <v>230</v>
      </c>
      <c r="W9" s="39">
        <v>230</v>
      </c>
      <c r="X9" s="39">
        <v>230</v>
      </c>
      <c r="Y9" s="39">
        <v>230</v>
      </c>
      <c r="Z9" s="39">
        <v>230</v>
      </c>
    </row>
    <row r="10" spans="1:26" x14ac:dyDescent="0.25">
      <c r="A10" s="15" t="s">
        <v>26</v>
      </c>
      <c r="B10" s="39">
        <v>1</v>
      </c>
      <c r="C10" s="39">
        <v>1</v>
      </c>
      <c r="D10" s="39">
        <v>1</v>
      </c>
      <c r="E10" s="39">
        <v>1</v>
      </c>
      <c r="F10" s="39">
        <v>1</v>
      </c>
      <c r="G10" s="39">
        <v>1</v>
      </c>
      <c r="H10" s="39">
        <v>1</v>
      </c>
      <c r="I10" s="39">
        <v>1</v>
      </c>
      <c r="J10" s="39">
        <v>1</v>
      </c>
      <c r="K10" s="39">
        <v>1</v>
      </c>
      <c r="L10" s="39">
        <v>1</v>
      </c>
      <c r="M10" s="39">
        <v>1</v>
      </c>
      <c r="N10" s="39">
        <v>1</v>
      </c>
      <c r="O10" s="39">
        <v>1</v>
      </c>
      <c r="P10" s="39">
        <v>1</v>
      </c>
      <c r="Q10" s="39">
        <v>1</v>
      </c>
      <c r="R10" s="39">
        <v>1</v>
      </c>
      <c r="S10" s="39">
        <v>1</v>
      </c>
      <c r="T10" s="39">
        <v>1</v>
      </c>
      <c r="U10" s="39">
        <v>1</v>
      </c>
      <c r="V10" s="39">
        <v>1</v>
      </c>
      <c r="W10" s="39">
        <v>1</v>
      </c>
      <c r="X10" s="39">
        <v>1</v>
      </c>
      <c r="Y10" s="39">
        <v>1</v>
      </c>
      <c r="Z10" s="39">
        <v>1</v>
      </c>
    </row>
    <row r="11" spans="1:26" x14ac:dyDescent="0.25">
      <c r="A11" s="15" t="s">
        <v>25</v>
      </c>
      <c r="B11" s="21">
        <v>0.68</v>
      </c>
      <c r="C11" s="21">
        <v>0.68</v>
      </c>
      <c r="D11" s="21">
        <v>0.68</v>
      </c>
      <c r="E11" s="21">
        <v>0.68</v>
      </c>
      <c r="F11" s="21">
        <v>0.68</v>
      </c>
      <c r="G11" s="21">
        <v>0.68</v>
      </c>
      <c r="H11" s="21">
        <v>0.68</v>
      </c>
      <c r="I11" s="21">
        <v>0.68</v>
      </c>
      <c r="J11" s="21">
        <v>0.68</v>
      </c>
      <c r="K11" s="21">
        <v>0.68</v>
      </c>
      <c r="L11" s="21">
        <v>0.68</v>
      </c>
      <c r="M11" s="21">
        <v>0.68</v>
      </c>
      <c r="N11" s="21">
        <v>0.68</v>
      </c>
      <c r="O11" s="21">
        <v>0.68</v>
      </c>
      <c r="P11" s="21">
        <v>0.68</v>
      </c>
      <c r="Q11" s="21">
        <v>0.68</v>
      </c>
      <c r="R11" s="21">
        <v>0.68</v>
      </c>
      <c r="S11" s="21">
        <v>0.68</v>
      </c>
      <c r="T11" s="21">
        <v>0.68</v>
      </c>
      <c r="U11" s="21">
        <v>0.68</v>
      </c>
      <c r="V11" s="21">
        <v>0.68</v>
      </c>
      <c r="W11" s="21">
        <v>0.68</v>
      </c>
      <c r="X11" s="21">
        <v>0.68</v>
      </c>
      <c r="Y11" s="21">
        <v>0.68</v>
      </c>
      <c r="Z11" s="21">
        <v>0.68</v>
      </c>
    </row>
    <row r="12" spans="1:26" x14ac:dyDescent="0.25">
      <c r="A12" s="15" t="s">
        <v>24</v>
      </c>
      <c r="B12" s="20">
        <v>9.9999999999999995E-7</v>
      </c>
      <c r="C12" s="20">
        <v>9.9999999999999995E-7</v>
      </c>
      <c r="D12" s="20">
        <v>9.9999999999999995E-7</v>
      </c>
      <c r="E12" s="20">
        <v>9.9999999999999995E-7</v>
      </c>
      <c r="F12" s="20">
        <v>9.9999999999999995E-7</v>
      </c>
      <c r="G12" s="20">
        <v>9.9999999999999995E-7</v>
      </c>
      <c r="H12" s="20">
        <v>9.9999999999999995E-7</v>
      </c>
      <c r="I12" s="20">
        <v>9.9999999999999995E-7</v>
      </c>
      <c r="J12" s="20">
        <v>9.9999999999999995E-7</v>
      </c>
      <c r="K12" s="20">
        <v>9.9999999999999995E-7</v>
      </c>
      <c r="L12" s="20">
        <v>9.9999999999999995E-7</v>
      </c>
      <c r="M12" s="20">
        <v>9.9999999999999995E-7</v>
      </c>
      <c r="N12" s="20">
        <v>9.9999999999999995E-7</v>
      </c>
      <c r="O12" s="20">
        <v>9.9999999999999995E-7</v>
      </c>
      <c r="P12" s="20">
        <v>9.9999999999999995E-7</v>
      </c>
      <c r="Q12" s="20">
        <v>9.9999999999999995E-7</v>
      </c>
      <c r="R12" s="20">
        <v>9.9999999999999995E-7</v>
      </c>
      <c r="S12" s="20">
        <v>9.9999999999999995E-7</v>
      </c>
      <c r="T12" s="20">
        <v>9.9999999999999995E-7</v>
      </c>
      <c r="U12" s="20">
        <v>9.9999999999999995E-7</v>
      </c>
      <c r="V12" s="20">
        <v>9.9999999999999995E-7</v>
      </c>
      <c r="W12" s="20">
        <v>9.9999999999999995E-7</v>
      </c>
      <c r="X12" s="20">
        <v>9.9999999999999995E-7</v>
      </c>
      <c r="Y12" s="20">
        <v>9.9999999999999995E-7</v>
      </c>
      <c r="Z12" s="20">
        <v>9.9999999999999995E-7</v>
      </c>
    </row>
    <row r="14" spans="1:26" x14ac:dyDescent="0.25">
      <c r="A14" s="35" t="s">
        <v>23</v>
      </c>
    </row>
    <row r="15" spans="1:26" s="10" customFormat="1" x14ac:dyDescent="0.25">
      <c r="A15" s="15" t="s">
        <v>4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4">
        <v>21</v>
      </c>
      <c r="H15" s="14">
        <v>22</v>
      </c>
      <c r="I15" s="14">
        <v>23</v>
      </c>
      <c r="J15" s="14">
        <v>24</v>
      </c>
      <c r="K15" s="14">
        <v>25</v>
      </c>
      <c r="L15" s="14">
        <v>26</v>
      </c>
      <c r="M15" s="14">
        <v>27</v>
      </c>
      <c r="N15" s="14">
        <v>28</v>
      </c>
      <c r="O15" s="14">
        <v>29</v>
      </c>
      <c r="P15" s="14">
        <v>30</v>
      </c>
      <c r="Q15" s="14">
        <v>31</v>
      </c>
      <c r="R15" s="14">
        <v>32</v>
      </c>
      <c r="S15" s="14">
        <v>33</v>
      </c>
      <c r="T15" s="14">
        <v>34</v>
      </c>
      <c r="U15" s="14">
        <v>35</v>
      </c>
      <c r="V15" s="14">
        <v>36</v>
      </c>
      <c r="W15" s="14">
        <v>37</v>
      </c>
      <c r="X15" s="14">
        <v>38</v>
      </c>
      <c r="Y15" s="14">
        <v>39</v>
      </c>
      <c r="Z15" s="14">
        <v>40</v>
      </c>
    </row>
    <row r="16" spans="1:26" s="10" customFormat="1" x14ac:dyDescent="0.25">
      <c r="A16" s="15" t="s">
        <v>22</v>
      </c>
      <c r="B16" s="39">
        <v>1.1000000000000001</v>
      </c>
      <c r="C16" s="39">
        <v>1.1000000000000001</v>
      </c>
      <c r="D16" s="39">
        <v>1.1000000000000001</v>
      </c>
      <c r="E16" s="39">
        <v>1.1000000000000001</v>
      </c>
      <c r="F16" s="39">
        <v>1.1000000000000001</v>
      </c>
      <c r="G16" s="39">
        <v>1.1000000000000001</v>
      </c>
      <c r="H16" s="39">
        <v>1.1000000000000001</v>
      </c>
      <c r="I16" s="39">
        <v>1.1000000000000001</v>
      </c>
      <c r="J16" s="39">
        <v>1.1000000000000001</v>
      </c>
      <c r="K16" s="39">
        <v>1.1000000000000001</v>
      </c>
      <c r="L16" s="39">
        <v>1.1000000000000001</v>
      </c>
      <c r="M16" s="39">
        <v>1.1000000000000001</v>
      </c>
      <c r="N16" s="39">
        <v>1.1000000000000001</v>
      </c>
      <c r="O16" s="39">
        <v>1.1000000000000001</v>
      </c>
      <c r="P16" s="39">
        <v>1.1000000000000001</v>
      </c>
      <c r="Q16" s="39">
        <v>1.1000000000000001</v>
      </c>
      <c r="R16" s="39">
        <v>1.1000000000000001</v>
      </c>
      <c r="S16" s="39">
        <v>1.1000000000000001</v>
      </c>
      <c r="T16" s="39">
        <v>1.1000000000000001</v>
      </c>
      <c r="U16" s="39">
        <v>1.1000000000000001</v>
      </c>
      <c r="V16" s="39">
        <v>1.1000000000000001</v>
      </c>
      <c r="W16" s="39">
        <v>1.1000000000000001</v>
      </c>
      <c r="X16" s="39">
        <v>1.1000000000000001</v>
      </c>
      <c r="Y16" s="39">
        <v>1.1000000000000001</v>
      </c>
      <c r="Z16" s="39">
        <v>1.1000000000000001</v>
      </c>
    </row>
    <row r="17" spans="1:26" s="10" customFormat="1" x14ac:dyDescent="0.25">
      <c r="A17" s="15" t="s">
        <v>21</v>
      </c>
      <c r="B17" s="39">
        <v>1</v>
      </c>
      <c r="C17" s="39">
        <v>1</v>
      </c>
      <c r="D17" s="39">
        <v>1</v>
      </c>
      <c r="E17" s="39">
        <v>1</v>
      </c>
      <c r="F17" s="39">
        <v>1</v>
      </c>
      <c r="G17" s="39">
        <v>1</v>
      </c>
      <c r="H17" s="39">
        <v>1</v>
      </c>
      <c r="I17" s="39">
        <v>1</v>
      </c>
      <c r="J17" s="39">
        <v>1</v>
      </c>
      <c r="K17" s="39">
        <v>1</v>
      </c>
      <c r="L17" s="39">
        <v>1</v>
      </c>
      <c r="M17" s="39">
        <v>1</v>
      </c>
      <c r="N17" s="39">
        <v>1</v>
      </c>
      <c r="O17" s="39">
        <v>1</v>
      </c>
      <c r="P17" s="39">
        <v>1</v>
      </c>
      <c r="Q17" s="39">
        <v>1</v>
      </c>
      <c r="R17" s="39">
        <v>1</v>
      </c>
      <c r="S17" s="39">
        <v>1</v>
      </c>
      <c r="T17" s="39">
        <v>1</v>
      </c>
      <c r="U17" s="39">
        <v>1</v>
      </c>
      <c r="V17" s="39">
        <v>1</v>
      </c>
      <c r="W17" s="39">
        <v>1</v>
      </c>
      <c r="X17" s="39">
        <v>1</v>
      </c>
      <c r="Y17" s="39">
        <v>1</v>
      </c>
      <c r="Z17" s="39">
        <v>1</v>
      </c>
    </row>
    <row r="18" spans="1:26" s="10" customFormat="1" x14ac:dyDescent="0.25">
      <c r="A18" s="15" t="s">
        <v>20</v>
      </c>
      <c r="B18" s="39">
        <v>1</v>
      </c>
      <c r="C18" s="39">
        <v>1</v>
      </c>
      <c r="D18" s="39">
        <v>1</v>
      </c>
      <c r="E18" s="39">
        <v>1</v>
      </c>
      <c r="F18" s="39">
        <v>1</v>
      </c>
      <c r="G18" s="39">
        <v>1</v>
      </c>
      <c r="H18" s="39">
        <v>1</v>
      </c>
      <c r="I18" s="39">
        <v>1</v>
      </c>
      <c r="J18" s="39">
        <v>1</v>
      </c>
      <c r="K18" s="39">
        <v>1</v>
      </c>
      <c r="L18" s="39">
        <v>1</v>
      </c>
      <c r="M18" s="39">
        <v>1</v>
      </c>
      <c r="N18" s="39">
        <v>1</v>
      </c>
      <c r="O18" s="39">
        <v>1</v>
      </c>
      <c r="P18" s="39">
        <v>1</v>
      </c>
      <c r="Q18" s="39">
        <v>1</v>
      </c>
      <c r="R18" s="39">
        <v>1</v>
      </c>
      <c r="S18" s="39">
        <v>1</v>
      </c>
      <c r="T18" s="39">
        <v>1</v>
      </c>
      <c r="U18" s="39">
        <v>1</v>
      </c>
      <c r="V18" s="39">
        <v>1</v>
      </c>
      <c r="W18" s="39">
        <v>1</v>
      </c>
      <c r="X18" s="39">
        <v>1</v>
      </c>
      <c r="Y18" s="39">
        <v>1</v>
      </c>
      <c r="Z18" s="39">
        <v>1</v>
      </c>
    </row>
    <row r="19" spans="1:26" s="10" customFormat="1" x14ac:dyDescent="0.25">
      <c r="A19" s="15" t="s">
        <v>19</v>
      </c>
      <c r="B19" s="38">
        <v>70</v>
      </c>
      <c r="C19" s="38">
        <v>70</v>
      </c>
      <c r="D19" s="38">
        <v>70</v>
      </c>
      <c r="E19" s="38">
        <v>70</v>
      </c>
      <c r="F19" s="38">
        <v>70</v>
      </c>
      <c r="G19" s="38">
        <v>70</v>
      </c>
      <c r="H19" s="38">
        <v>70</v>
      </c>
      <c r="I19" s="38">
        <v>70</v>
      </c>
      <c r="J19" s="38">
        <v>70</v>
      </c>
      <c r="K19" s="38">
        <v>70</v>
      </c>
      <c r="L19" s="38">
        <v>70</v>
      </c>
      <c r="M19" s="38">
        <v>70</v>
      </c>
      <c r="N19" s="38">
        <v>70</v>
      </c>
      <c r="O19" s="38">
        <v>70</v>
      </c>
      <c r="P19" s="38">
        <v>70</v>
      </c>
      <c r="Q19" s="38">
        <v>70</v>
      </c>
      <c r="R19" s="38">
        <v>70</v>
      </c>
      <c r="S19" s="38">
        <v>70</v>
      </c>
      <c r="T19" s="38">
        <v>70</v>
      </c>
      <c r="U19" s="38">
        <v>70</v>
      </c>
      <c r="V19" s="38">
        <v>70</v>
      </c>
      <c r="W19" s="38">
        <v>70</v>
      </c>
      <c r="X19" s="38">
        <v>70</v>
      </c>
      <c r="Y19" s="38">
        <v>70</v>
      </c>
      <c r="Z19" s="38">
        <v>70</v>
      </c>
    </row>
    <row r="21" spans="1:26" x14ac:dyDescent="0.25">
      <c r="A21" s="40" t="s">
        <v>30</v>
      </c>
    </row>
    <row r="22" spans="1:26" x14ac:dyDescent="0.25">
      <c r="A22" s="41" t="s">
        <v>40</v>
      </c>
    </row>
    <row r="23" spans="1:26" ht="15.75" x14ac:dyDescent="0.25">
      <c r="A23" s="1"/>
    </row>
  </sheetData>
  <sheetProtection algorithmName="SHA-512" hashValue="IfAuCWWBOFM9Gw5BanB0fFO101nlHCBEqSZQZu37absqUiw55tK9NhmjvxVGa/LcneGj5Wq/o2LE4rttAQyZMw==" saltValue="FqnPmB20mymZUh5lunANHQ==" spinCount="100000" sheet="1" objects="1" scenarios="1"/>
  <pageMargins left="0.7" right="0.7" top="0.75" bottom="0.75" header="0.3" footer="0.3"/>
  <pageSetup paperSize="3" scale="8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HRA Cancer Risk</vt:lpstr>
      <vt:lpstr>HRA Chronic Risk</vt:lpstr>
      <vt:lpstr>HRA Residential Constants</vt:lpstr>
      <vt:lpstr>HRA Worker Constants</vt:lpstr>
      <vt:lpstr>'HRA Cancer Risk'!Print_Area</vt:lpstr>
      <vt:lpstr>'HRA Chronic Risk'!Print_Area</vt:lpstr>
      <vt:lpstr>'HRA Residential Constants'!Print_Area</vt:lpstr>
      <vt:lpstr>'HRA Worker Constants'!Print_Area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Engel, Elyse/SJC</dc:creator>
  <cp:lastModifiedBy>Dunavent, Andrew</cp:lastModifiedBy>
  <cp:lastPrinted>2019-03-02T02:47:53Z</cp:lastPrinted>
  <dcterms:created xsi:type="dcterms:W3CDTF">2019-02-16T00:54:29Z</dcterms:created>
  <dcterms:modified xsi:type="dcterms:W3CDTF">2023-09-14T17:34:39Z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7ad43d92-6356-4070-a987-580c3ef55b77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