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01"/>
  <workbookPr showInkAnnotation="0" codeName="ThisWorkbook" hidePivotFieldList="1" defaultThemeVersion="124226"/>
  <mc:AlternateContent xmlns:mc="http://schemas.openxmlformats.org/markup-compatibility/2006">
    <mc:Choice Requires="x15">
      <x15ac:absPath xmlns:x15ac="http://schemas.microsoft.com/office/spreadsheetml/2010/11/ac" url="C:\Users\Brian Goldman\Box\Shared\02 Regulatory\Integrated Energy Policy Report (IEPR)\2023\CEC Demand Forcast Forms\"/>
    </mc:Choice>
  </mc:AlternateContent>
  <xr:revisionPtr revIDLastSave="0" documentId="13_ncr:1_{0D3B7643-F600-45C4-8A5F-87E9382BCDCA}" xr6:coauthVersionLast="47" xr6:coauthVersionMax="47" xr10:uidLastSave="{00000000-0000-0000-0000-000000000000}"/>
  <bookViews>
    <workbookView xWindow="2730" yWindow="2730" windowWidth="28800" windowHeight="15345" tabRatio="838" xr2:uid="{00000000-000D-0000-FFFF-FFFF00000000}"/>
  </bookViews>
  <sheets>
    <sheet name="Cover" sheetId="36" r:id="rId1"/>
    <sheet name="FormsList&amp;FilerInfo" sheetId="2" r:id="rId2"/>
    <sheet name="Form 1.1b" sheetId="37" r:id="rId3"/>
    <sheet name="Form 3" sheetId="40" r:id="rId4"/>
    <sheet name="Form 1.3" sheetId="38" r:id="rId5"/>
    <sheet name="Form 4" sheetId="32" r:id="rId6"/>
  </sheets>
  <externalReferences>
    <externalReference r:id="rId7"/>
    <externalReference r:id="rId8"/>
    <externalReference r:id="rId9"/>
    <externalReference r:id="rId10"/>
  </externalReferences>
  <definedNames>
    <definedName name="_Order1" hidden="1">255</definedName>
    <definedName name="_Order2" hidden="1">255</definedName>
    <definedName name="ComName" localSheetId="2">'[1]FormList&amp;FilerInfo'!$B$2</definedName>
    <definedName name="ComName">'[2]FormList&amp;FilerInfo'!$B$2</definedName>
    <definedName name="CoName" localSheetId="2">'[3]FormList&amp;FilerInfo'!$B$2</definedName>
    <definedName name="coname" localSheetId="3">[4]Certification!$B$4</definedName>
    <definedName name="CoName">'FormsList&amp;FilerInfo'!$B$2</definedName>
    <definedName name="Data3.4" localSheetId="0">#REF!</definedName>
    <definedName name="Data3.4" localSheetId="2">#REF!</definedName>
    <definedName name="Data3.4" localSheetId="4">#REF!</definedName>
    <definedName name="Data3.4" localSheetId="3">#REF!</definedName>
    <definedName name="Data3.4">#REF!</definedName>
    <definedName name="filedate">'FormsList&amp;FilerInfo'!$B$3</definedName>
    <definedName name="_xlnm.Print_Area" localSheetId="0">Cover!$A$1:$B$21</definedName>
    <definedName name="_xlnm.Print_Area" localSheetId="2">'Form 1.1b'!$B$1:$J$18</definedName>
    <definedName name="_xlnm.Print_Area" localSheetId="4">'Form 1.3'!$B$1:$K$18</definedName>
    <definedName name="_xlnm.Print_Area" localSheetId="3">'Form 3'!$B$6:$T$57</definedName>
    <definedName name="_xlnm.Print_Area" localSheetId="1">'FormsList&amp;FilerInfo'!$A$1:$C$17</definedName>
    <definedName name="_xlnm.Print_Titles" localSheetId="3">'Form 3'!$B:$D,'Form 3'!$6:$7</definedName>
    <definedName name="pv">'Form 3'!$B$6:$T$55</definedName>
    <definedName name="Z_2C54E754_4594_47E3_AFE9_B28C28B63E5C_.wvu.PrintArea" localSheetId="0" hidden="1">Cover!$A$1:$B$21</definedName>
    <definedName name="Z_2C54E754_4594_47E3_AFE9_B28C28B63E5C_.wvu.PrintArea" localSheetId="2" hidden="1">'Form 1.1b'!$B$1:$J$18</definedName>
    <definedName name="Z_2C54E754_4594_47E3_AFE9_B28C28B63E5C_.wvu.PrintArea" localSheetId="4" hidden="1">'Form 1.3'!$B$1:$K$18</definedName>
    <definedName name="Z_2C54E754_4594_47E3_AFE9_B28C28B63E5C_.wvu.PrintArea" localSheetId="1" hidden="1">'FormsList&amp;FilerInfo'!$A$1:$C$17</definedName>
    <definedName name="Z_64245E33_E577_4C25_9B98_21C112E84FF6_.wvu.PrintArea" localSheetId="0" hidden="1">Cover!$A$1:$B$21</definedName>
    <definedName name="Z_64245E33_E577_4C25_9B98_21C112E84FF6_.wvu.PrintArea" localSheetId="2" hidden="1">'Form 1.1b'!$B$1:$J$18</definedName>
    <definedName name="Z_64245E33_E577_4C25_9B98_21C112E84FF6_.wvu.PrintArea" localSheetId="4" hidden="1">'Form 1.3'!$B$1:$K$18</definedName>
    <definedName name="Z_64245E33_E577_4C25_9B98_21C112E84FF6_.wvu.PrintArea" localSheetId="1" hidden="1">'FormsList&amp;FilerInfo'!$A$1:$C$17</definedName>
    <definedName name="Z_C3E70234_FA18_40E7_B25F_218A5F7D2EA2_.wvu.PrintArea" localSheetId="0" hidden="1">Cover!$A$1:$B$21</definedName>
    <definedName name="Z_C3E70234_FA18_40E7_B25F_218A5F7D2EA2_.wvu.PrintArea" localSheetId="2" hidden="1">'Form 1.1b'!$A$1:$J$18</definedName>
    <definedName name="Z_C3E70234_FA18_40E7_B25F_218A5F7D2EA2_.wvu.PrintArea" localSheetId="4" hidden="1">'Form 1.3'!$A$1:$K$18</definedName>
    <definedName name="Z_C3E70234_FA18_40E7_B25F_218A5F7D2EA2_.wvu.PrintArea" localSheetId="1" hidden="1">'FormsList&amp;FilerInfo'!$A$1:$C$17</definedName>
    <definedName name="Z_DC437496_B10F_474B_8F6E_F19B4DA7C026_.wvu.PrintArea" localSheetId="0" hidden="1">Cover!$A$1:$B$21</definedName>
    <definedName name="Z_DC437496_B10F_474B_8F6E_F19B4DA7C026_.wvu.PrintArea" localSheetId="2" hidden="1">'Form 1.1b'!$A$1:$J$18</definedName>
    <definedName name="Z_DC437496_B10F_474B_8F6E_F19B4DA7C026_.wvu.PrintArea" localSheetId="4" hidden="1">'Form 1.3'!$A$1:$K$18</definedName>
    <definedName name="Z_DC437496_B10F_474B_8F6E_F19B4DA7C026_.wvu.PrintArea" localSheetId="1" hidden="1">'FormsList&amp;FilerInfo'!$A$1:$C$17</definedName>
  </definedNames>
  <calcPr calcId="191028"/>
  <customWorkbookViews>
    <customWorkbookView name="Marshall, Lynn@Energy - Personal View" guid="{64245E33-E577-4C25-9B98-21C112E84FF6}" mergeInterval="0" personalView="1" maximized="1" windowWidth="1276" windowHeight="759" tabRatio="838" activeSheetId="27"/>
    <customWorkbookView name="Garcia, Cary@Energy - Personal View" guid="{2C54E754-4594-47E3-AFE9-B28C28B63E5C}" mergeInterval="0" personalView="1" maximized="1" windowWidth="1920" windowHeight="975" tabRatio="838" activeSheetId="30"/>
    <customWorkbookView name="Nick Fugate - Personal View" guid="{DC437496-B10F-474B-8F6E-F19B4DA7C026}" mergeInterval="0" personalView="1" maximized="1" xWindow="1" yWindow="1" windowWidth="1700" windowHeight="838" tabRatio="838" activeSheetId="28"/>
    <customWorkbookView name="lmarshal - Personal View" guid="{C3E70234-FA18-40E7-B25F-218A5F7D2EA2}" mergeInterval="0" personalView="1" maximized="1" xWindow="1" yWindow="1" windowWidth="1280" windowHeight="743" tabRatio="838" activeSheetId="20"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4" i="2" l="1"/>
  <c r="B2" i="40" l="1"/>
  <c r="B2" i="38" l="1"/>
  <c r="B2" i="37"/>
  <c r="K22" i="38" l="1"/>
  <c r="K21" i="38"/>
  <c r="K20" i="38"/>
  <c r="K19" i="38"/>
  <c r="K18" i="38"/>
  <c r="K17" i="38"/>
  <c r="K16" i="38"/>
  <c r="K15" i="38"/>
  <c r="K14" i="38"/>
  <c r="K13" i="38"/>
  <c r="K12" i="38"/>
  <c r="K11" i="38"/>
  <c r="K10" i="38"/>
  <c r="K9" i="38"/>
  <c r="J22" i="37"/>
  <c r="J21" i="37"/>
  <c r="J20" i="37"/>
  <c r="J19" i="37"/>
  <c r="J18" i="37"/>
  <c r="J17" i="37"/>
  <c r="J16" i="37"/>
  <c r="J15" i="37"/>
  <c r="J14" i="37"/>
  <c r="J13" i="37"/>
  <c r="J12" i="37"/>
  <c r="J11" i="37"/>
  <c r="J10" i="37"/>
  <c r="J9" i="3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tc={543971DC-48A0-4844-B596-B897A235B9B6}</author>
    <author>tc={E278B96D-CD50-4707-8DEC-A147BC9B524F}</author>
  </authors>
  <commentList>
    <comment ref="F8" authorId="0" shapeId="0" xr:uid="{543971DC-48A0-4844-B596-B897A235B9B6}">
      <text>
        <t>[Threaded comment]
Your version of Excel allows you to read this threaded comment; however, any edits to it will get removed if the file is opened in a newer version of Excel. Learn more: https://go.microsoft.com/fwlink/?linkid=870924
Comment:
    These estimates differ greatly from what we've provided before. If you could provide some explanation, that would be helpful.</t>
      </text>
    </comment>
    <comment ref="A44" authorId="1" shapeId="0" xr:uid="{E278B96D-CD50-4707-8DEC-A147BC9B524F}">
      <text>
        <t>[Threaded comment]
Your version of Excel allows you to read this threaded comment; however, any edits to it will get removed if the file is opened in a newer version of Excel. Learn more: https://go.microsoft.com/fwlink/?linkid=870924
Comment:
    We previously provided more estimates aside from just MW totals and peak impact. Is there a reason we're not including that this time? Same question for Building Electrification, even though we previously did not provide data.</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tc={71791C9B-A2DD-4ADE-BBD5-8556B9603D81}</author>
  </authors>
  <commentList>
    <comment ref="H8" authorId="0" shapeId="0" xr:uid="{71791C9B-A2DD-4ADE-BBD5-8556B9603D81}">
      <text>
        <t>[Threaded comment]
Your version of Excel allows you to read this threaded comment; however, any edits to it will get removed if the file is opened in a newer version of Excel. Learn more: https://go.microsoft.com/fwlink/?linkid=870924
Comment:
    Swapped columns to match Form 1.1b</t>
      </text>
    </comment>
  </commentList>
</comments>
</file>

<file path=xl/sharedStrings.xml><?xml version="1.0" encoding="utf-8"?>
<sst xmlns="http://schemas.openxmlformats.org/spreadsheetml/2006/main" count="188" uniqueCount="78">
  <si>
    <t>Electricity Demand Forecast Forms</t>
  </si>
  <si>
    <t>California Energy Commission</t>
  </si>
  <si>
    <t>2023 Integrated Energy Policy Report</t>
  </si>
  <si>
    <t>Docket Number 23-IEPR-02</t>
  </si>
  <si>
    <r>
      <t xml:space="preserve">The following spreadsheets are the California Energy Commission (CEC) forms for collecting data and analyses relating to electricity demand in order to prepare the </t>
    </r>
    <r>
      <rPr>
        <i/>
        <sz val="12"/>
        <rFont val="Arial"/>
        <family val="2"/>
      </rPr>
      <t>Integrated Energy Policy Report</t>
    </r>
    <r>
      <rPr>
        <sz val="12"/>
        <rFont val="Arial"/>
        <family val="2"/>
      </rPr>
      <t>. Public Resources Code (PRC) Section 25301 directs the CEC to conduct regular assessments of all aspects of energy demand and supply so that it may develop energy policies that conserve resources, protect the environment, ensure energy reliability, enhance the state's economy, and protect public health and safety. 
To carry out these assessments, the CEC may require submission of demand forecasts, resource plans, market assessments, related outlooks, individual customer historic electric or gas service usage, or both, and individual customer historic billing data, in a format and level of granularity specified by the CEC from electric and natural gas utilities, transportation fuel and technology suppliers, and other market participants.</t>
    </r>
  </si>
  <si>
    <t xml:space="preserve">Who must file: </t>
  </si>
  <si>
    <r>
      <t xml:space="preserve">Data are required from utility distribution companies (UDCs), energy service providers (ESPs), community choice aggregators (CCAs) and all other entities that serve end-use loads, collectively referred to as load-serving entities (LSEs). However, for this specific IEPR proceeding, </t>
    </r>
    <r>
      <rPr>
        <b/>
        <sz val="12"/>
        <rFont val="Arial"/>
        <family val="2"/>
      </rPr>
      <t xml:space="preserve">the Energy Commission is not requesting forecast data from any LSE with peak demand less than 200 MW.   </t>
    </r>
    <r>
      <rPr>
        <sz val="12"/>
        <rFont val="Arial"/>
        <family val="2"/>
      </rPr>
      <t xml:space="preserve">                                              </t>
    </r>
  </si>
  <si>
    <t>Submittal:</t>
  </si>
  <si>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t>
    </r>
    <r>
      <rPr>
        <b/>
        <i/>
        <sz val="12"/>
        <rFont val="Arial"/>
        <family val="2"/>
      </rPr>
      <t>23-IEPR-02 Electricity Forecast.</t>
    </r>
    <r>
      <rPr>
        <sz val="12"/>
        <rFont val="Arial"/>
        <family val="2"/>
      </rPr>
      <t xml:space="preserve">
When naming an attached file of 50 megabytes or less, please include the LSE’s name in
the filename. Attachments should be submitted as separate files and clearly identified.
</t>
    </r>
  </si>
  <si>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</si>
  <si>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t>
    </r>
  </si>
  <si>
    <t>Due Dates:</t>
  </si>
  <si>
    <t>Forms 1 - 7 Due:</t>
  </si>
  <si>
    <t>Form 8 Due:</t>
  </si>
  <si>
    <t>Questions relating to the electricity demand forecast forms should be directed to Robert.Kennedy@energy.ca.gov.</t>
  </si>
  <si>
    <t>Please Enter the Following Information:</t>
  </si>
  <si>
    <t>Community Choice Aggregator Name:</t>
  </si>
  <si>
    <t>Sonoma Clean Power Authority</t>
  </si>
  <si>
    <t>Date Submitted:</t>
  </si>
  <si>
    <t>Contact Information:</t>
  </si>
  <si>
    <t>Spandan Gandhi, Senior Energy Analyst</t>
  </si>
  <si>
    <t>431 E Street, Santa Rosa, CA 95404</t>
  </si>
  <si>
    <t>(707) 791-1341</t>
  </si>
  <si>
    <t>sgandhi@sonomacleanpower.org</t>
  </si>
  <si>
    <t>CCA</t>
  </si>
  <si>
    <t>Form 1.1b</t>
  </si>
  <si>
    <t>RETAIL SALES OF ELECTRICITY BY CLASS OR SECTOR</t>
  </si>
  <si>
    <t>X</t>
  </si>
  <si>
    <t>Form 1.3</t>
  </si>
  <si>
    <t>LSE COINCIDENT PEAK DEMAND BY SECTOR</t>
  </si>
  <si>
    <t>Form 3</t>
  </si>
  <si>
    <t>x</t>
  </si>
  <si>
    <t>Form 4</t>
  </si>
  <si>
    <t>REPORT ON FORECAST METHODS AND MODELS</t>
  </si>
  <si>
    <t>Form 8.1a (CCA)</t>
  </si>
  <si>
    <t>BUDGET APPROPRIATIONS OR ACTUAL COSTS AND COST PROJECTIONS BY MAJOR EXPENSE CATEGORY</t>
  </si>
  <si>
    <t>Form 8.1b (CCA)</t>
  </si>
  <si>
    <t>REVENUE REQUIREMENTS ALLOCATION</t>
  </si>
  <si>
    <t>FORM 1.1b</t>
  </si>
  <si>
    <t>(Report as GWh)</t>
  </si>
  <si>
    <t>(Modify the categories below as needed to be consistent with forecast method)</t>
  </si>
  <si>
    <t>YEAR</t>
  </si>
  <si>
    <t>RESIDENTIAL</t>
  </si>
  <si>
    <t>COMMERCIAL</t>
  </si>
  <si>
    <t>INDUSTRIAL</t>
  </si>
  <si>
    <t>AGRICULTURAL</t>
  </si>
  <si>
    <t>WATER PUMPING</t>
  </si>
  <si>
    <t>STREET-
LIGHTING</t>
  </si>
  <si>
    <t>TCU</t>
  </si>
  <si>
    <t>TOTAL</t>
  </si>
  <si>
    <t>FORM 1.3</t>
  </si>
  <si>
    <t>(Report as MW)</t>
  </si>
  <si>
    <t>(Modify categories below to be consistent with sectors reported on Form 1.1)</t>
  </si>
  <si>
    <t>AGRICULTURE</t>
  </si>
  <si>
    <t>LOSSES</t>
  </si>
  <si>
    <t>TOTAL PEAK</t>
  </si>
  <si>
    <t>FORM 3</t>
  </si>
  <si>
    <t>INCREMENTAL DEMAND MODIFIER IMPACTS</t>
  </si>
  <si>
    <t>INSTALLATIONS (Specify Units)</t>
  </si>
  <si>
    <t>ENERGY (MWh)</t>
  </si>
  <si>
    <t xml:space="preserve"> PEAK DEMAND IMPACT - Coincident with LSE Annual Peak (MW)</t>
  </si>
  <si>
    <t>Program Category</t>
  </si>
  <si>
    <t>Technology Type</t>
  </si>
  <si>
    <t>Year</t>
  </si>
  <si>
    <t>Units</t>
  </si>
  <si>
    <t>Residential</t>
  </si>
  <si>
    <t>Commercial</t>
  </si>
  <si>
    <t>Industrial</t>
  </si>
  <si>
    <t>Other</t>
  </si>
  <si>
    <t>PV</t>
  </si>
  <si>
    <t>MW</t>
  </si>
  <si>
    <t>Battery Storage</t>
  </si>
  <si>
    <t>Energy Efficiency</t>
  </si>
  <si>
    <t>Light-Duty Evs</t>
  </si>
  <si>
    <t>Medium/Heavy Evs</t>
  </si>
  <si>
    <t>Load-Modifying DR</t>
  </si>
  <si>
    <t>Building Electrification</t>
  </si>
  <si>
    <t>FORM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</si>
</sst>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_);[Red]\(&quot;$&quot;#,##0\)"/>
    <numFmt numFmtId="44" formatCode="_(&quot;$&quot;* #,##0.00_);_(&quot;$&quot;* \(#,##0.00\);_(&quot;$&quot;* &quot;-&quot;??_);_(@_)"/>
    <numFmt numFmtId="43" formatCode="_(* #,##0.00_);_(* \(#,##0.00\);_(* &quot;-&quot;??_);_(@_)"/>
    <numFmt numFmtId="164" formatCode="0.00_)"/>
    <numFmt numFmtId="165" formatCode="&quot;$&quot;#,##0\ ;\(&quot;$&quot;#,##0\)"/>
    <numFmt numFmtId="166" formatCode="m/d"/>
    <numFmt numFmtId="167" formatCode="[$-F800]dddd\,\ mmmm\ dd\,\ yyyy"/>
    <numFmt numFmtId="168" formatCode="m\-d\-yy"/>
    <numFmt numFmtId="169" formatCode="#,##0.00&quot; $&quot;;\-#,##0.00&quot; $&quot;"/>
    <numFmt numFmtId="170" formatCode="0.0"/>
    <numFmt numFmtId="171" formatCode="_(* #,##0_);_(* \(#,##0\);_(* &quot;-&quot;??_);_(@_)"/>
  </numFmts>
  <fonts count="30" x14ac:knownFonts="1">
    <font>
      <sz val="8"/>
      <name val="Arial"/>
    </font>
    <font>
      <sz val="11"/>
      <color theme="1"/>
      <name val="Calibri"/>
      <family val="2"/>
      <scheme val="minor"/>
    </font>
    <font>
      <sz val="8"/>
      <name val="Arial"/>
      <family val="2"/>
    </font>
    <font>
      <b/>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b/>
      <sz val="14"/>
      <name val="Arial"/>
      <family val="2"/>
    </font>
    <font>
      <b/>
      <i/>
      <sz val="12"/>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4"/>
      <color rgb="FFFF0000"/>
      <name val="Arial"/>
      <family val="2"/>
    </font>
    <font>
      <b/>
      <sz val="12"/>
      <color theme="1"/>
      <name val="Arial"/>
      <family val="2"/>
    </font>
    <font>
      <b/>
      <sz val="11"/>
      <color theme="1"/>
      <name val="Calibri"/>
      <family val="2"/>
      <scheme val="minor"/>
    </font>
    <font>
      <sz val="12"/>
      <color theme="1"/>
      <name val="Arial"/>
      <family val="2"/>
    </font>
    <font>
      <sz val="10"/>
      <color theme="1"/>
      <name val="Calibri"/>
      <family val="2"/>
      <scheme val="minor"/>
    </font>
    <font>
      <u/>
      <sz val="8"/>
      <color theme="10"/>
      <name val="Arial"/>
      <family val="2"/>
    </font>
  </fonts>
  <fills count="11">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theme="1"/>
        <bgColor indexed="64"/>
      </patternFill>
    </fill>
    <fill>
      <patternFill patternType="solid">
        <fgColor theme="0" tint="-0.14999847407452621"/>
        <bgColor indexed="64"/>
      </patternFill>
    </fill>
    <fill>
      <patternFill patternType="solid">
        <fgColor theme="0"/>
        <bgColor indexed="64"/>
      </patternFill>
    </fill>
  </fills>
  <borders count="20">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bottom style="medium">
        <color indexed="64"/>
      </bottom>
      <diagonal/>
    </border>
    <border>
      <left style="thin">
        <color rgb="FF0070C0"/>
      </left>
      <right style="thin">
        <color rgb="FF0070C0"/>
      </right>
      <top style="thin">
        <color rgb="FF0070C0"/>
      </top>
      <bottom style="thin">
        <color rgb="FF0070C0"/>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33">
    <xf numFmtId="0" fontId="0" fillId="0" borderId="0"/>
    <xf numFmtId="168" fontId="10" fillId="2" borderId="1">
      <alignment horizontal="center" vertical="center"/>
    </xf>
    <xf numFmtId="43" fontId="4" fillId="0" borderId="0" applyFont="0" applyFill="0" applyBorder="0" applyAlignment="0" applyProtection="0"/>
    <xf numFmtId="3"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6" fontId="4" fillId="0" borderId="0" applyFont="0" applyFill="0" applyBorder="0" applyAlignment="0" applyProtection="0"/>
    <xf numFmtId="2" fontId="4" fillId="0" borderId="0" applyFont="0" applyFill="0" applyBorder="0" applyAlignment="0" applyProtection="0"/>
    <xf numFmtId="38" fontId="5" fillId="3" borderId="0" applyNumberFormat="0" applyBorder="0" applyAlignment="0" applyProtection="0"/>
    <xf numFmtId="0" fontId="14" fillId="0" borderId="0" applyNumberFormat="0" applyFill="0" applyBorder="0" applyAlignment="0" applyProtection="0"/>
    <xf numFmtId="0" fontId="7" fillId="0" borderId="0" applyNumberFormat="0" applyFont="0" applyFill="0" applyAlignment="0" applyProtection="0"/>
    <xf numFmtId="0" fontId="8" fillId="0" borderId="0" applyNumberFormat="0" applyFont="0" applyFill="0" applyAlignment="0" applyProtection="0"/>
    <xf numFmtId="169" fontId="4" fillId="0" borderId="0">
      <protection locked="0"/>
    </xf>
    <xf numFmtId="169" fontId="4" fillId="0" borderId="0">
      <protection locked="0"/>
    </xf>
    <xf numFmtId="0" fontId="15" fillId="0" borderId="2" applyNumberFormat="0" applyFill="0" applyAlignment="0" applyProtection="0"/>
    <xf numFmtId="10" fontId="5" fillId="4" borderId="3" applyNumberFormat="0" applyBorder="0" applyAlignment="0" applyProtection="0"/>
    <xf numFmtId="37" fontId="16" fillId="0" borderId="0"/>
    <xf numFmtId="164" fontId="17" fillId="0" borderId="0"/>
    <xf numFmtId="0" fontId="4" fillId="0" borderId="0"/>
    <xf numFmtId="0" fontId="20" fillId="0" borderId="0"/>
    <xf numFmtId="0" fontId="2" fillId="0" borderId="0"/>
    <xf numFmtId="0" fontId="4" fillId="0" borderId="0"/>
    <xf numFmtId="10" fontId="4" fillId="0" borderId="0" applyFont="0" applyFill="0" applyBorder="0" applyAlignment="0" applyProtection="0"/>
    <xf numFmtId="0" fontId="4" fillId="0" borderId="4" applyNumberFormat="0" applyFont="0" applyBorder="0" applyAlignment="0" applyProtection="0"/>
    <xf numFmtId="37" fontId="5" fillId="5" borderId="0" applyNumberFormat="0" applyBorder="0" applyAlignment="0" applyProtection="0"/>
    <xf numFmtId="37" fontId="2" fillId="0" borderId="0"/>
    <xf numFmtId="3" fontId="18" fillId="0" borderId="2" applyProtection="0"/>
    <xf numFmtId="0" fontId="6" fillId="0" borderId="0"/>
    <xf numFmtId="0" fontId="1" fillId="0" borderId="0"/>
    <xf numFmtId="0" fontId="4" fillId="0" borderId="0"/>
    <xf numFmtId="0" fontId="4" fillId="0" borderId="0"/>
    <xf numFmtId="43" fontId="1" fillId="0" borderId="0" applyFont="0" applyFill="0" applyBorder="0" applyAlignment="0" applyProtection="0"/>
    <xf numFmtId="0" fontId="29" fillId="0" borderId="0" applyNumberFormat="0" applyFill="0" applyBorder="0" applyAlignment="0" applyProtection="0"/>
  </cellStyleXfs>
  <cellXfs count="96">
    <xf numFmtId="0" fontId="0" fillId="0" borderId="0" xfId="0"/>
    <xf numFmtId="0" fontId="9" fillId="0" borderId="0" xfId="18" applyFont="1" applyAlignment="1">
      <alignment horizontal="center" vertical="top" wrapText="1"/>
    </xf>
    <xf numFmtId="15" fontId="0" fillId="0" borderId="0" xfId="0" applyNumberFormat="1" applyAlignment="1">
      <alignment horizontal="center"/>
    </xf>
    <xf numFmtId="6" fontId="4" fillId="0" borderId="0" xfId="21" applyNumberFormat="1" applyAlignment="1">
      <alignment horizontal="center"/>
    </xf>
    <xf numFmtId="0" fontId="0" fillId="0" borderId="8" xfId="0" applyBorder="1"/>
    <xf numFmtId="0" fontId="0" fillId="0" borderId="10" xfId="0" applyBorder="1"/>
    <xf numFmtId="0" fontId="0" fillId="0" borderId="14" xfId="0" applyBorder="1"/>
    <xf numFmtId="0" fontId="2" fillId="0" borderId="14" xfId="18" applyFont="1" applyBorder="1" applyAlignment="1">
      <alignment horizontal="center"/>
    </xf>
    <xf numFmtId="0" fontId="2" fillId="0" borderId="14" xfId="0" applyFont="1" applyBorder="1"/>
    <xf numFmtId="0" fontId="24" fillId="0" borderId="12" xfId="0" applyFont="1" applyBorder="1"/>
    <xf numFmtId="0" fontId="9" fillId="0" borderId="8" xfId="0" applyFont="1" applyBorder="1"/>
    <xf numFmtId="6" fontId="3" fillId="0" borderId="6" xfId="21" applyNumberFormat="1" applyFont="1" applyBorder="1"/>
    <xf numFmtId="0" fontId="3" fillId="0" borderId="6" xfId="0" applyFont="1" applyBorder="1"/>
    <xf numFmtId="0" fontId="21" fillId="0" borderId="0" xfId="20" applyFont="1"/>
    <xf numFmtId="0" fontId="2" fillId="0" borderId="0" xfId="20"/>
    <xf numFmtId="0" fontId="8" fillId="10" borderId="6" xfId="20" applyFont="1" applyFill="1" applyBorder="1" applyAlignment="1">
      <alignment horizontal="left" vertical="top" wrapText="1"/>
    </xf>
    <xf numFmtId="0" fontId="6" fillId="10" borderId="6" xfId="20" applyFont="1" applyFill="1" applyBorder="1" applyAlignment="1">
      <alignment horizontal="right" vertical="top" wrapText="1"/>
    </xf>
    <xf numFmtId="167" fontId="8" fillId="10" borderId="7" xfId="20" applyNumberFormat="1" applyFont="1" applyFill="1" applyBorder="1" applyAlignment="1">
      <alignment horizontal="left" vertical="top" wrapText="1" indent="3"/>
    </xf>
    <xf numFmtId="0" fontId="23" fillId="0" borderId="0" xfId="20" applyFont="1"/>
    <xf numFmtId="0" fontId="9" fillId="0" borderId="0" xfId="20" applyFont="1"/>
    <xf numFmtId="0" fontId="6" fillId="0" borderId="0" xfId="20" applyFont="1"/>
    <xf numFmtId="0" fontId="4" fillId="0" borderId="0" xfId="20" applyFont="1"/>
    <xf numFmtId="0" fontId="4" fillId="0" borderId="0" xfId="20" applyFont="1" applyAlignment="1">
      <alignment horizontal="left"/>
    </xf>
    <xf numFmtId="0" fontId="2" fillId="0" borderId="3" xfId="20" applyBorder="1" applyAlignment="1">
      <alignment horizontal="right"/>
    </xf>
    <xf numFmtId="0" fontId="2" fillId="0" borderId="3" xfId="20" applyBorder="1" applyAlignment="1" applyProtection="1">
      <alignment horizontal="center" wrapText="1"/>
      <protection locked="0"/>
    </xf>
    <xf numFmtId="0" fontId="2" fillId="0" borderId="3" xfId="20" applyBorder="1" applyAlignment="1">
      <alignment horizontal="center" wrapText="1"/>
    </xf>
    <xf numFmtId="0" fontId="2" fillId="6" borderId="3" xfId="20" applyFill="1" applyBorder="1" applyAlignment="1">
      <alignment horizontal="center" wrapText="1"/>
    </xf>
    <xf numFmtId="0" fontId="2" fillId="0" borderId="3" xfId="20" applyBorder="1"/>
    <xf numFmtId="3" fontId="2" fillId="9" borderId="3" xfId="20" applyNumberFormat="1" applyFill="1" applyBorder="1"/>
    <xf numFmtId="3" fontId="2" fillId="0" borderId="3" xfId="20" applyNumberFormat="1" applyBorder="1"/>
    <xf numFmtId="0" fontId="2" fillId="0" borderId="3" xfId="20" applyBorder="1" applyAlignment="1">
      <alignment horizontal="center"/>
    </xf>
    <xf numFmtId="0" fontId="2" fillId="6" borderId="3" xfId="20" applyFill="1" applyBorder="1" applyAlignment="1" applyProtection="1">
      <alignment horizontal="center" wrapText="1"/>
      <protection locked="0"/>
    </xf>
    <xf numFmtId="3" fontId="2" fillId="9" borderId="15" xfId="20" applyNumberFormat="1" applyFill="1" applyBorder="1"/>
    <xf numFmtId="3" fontId="2" fillId="0" borderId="15" xfId="20" applyNumberFormat="1" applyBorder="1"/>
    <xf numFmtId="0" fontId="1" fillId="10" borderId="0" xfId="28" applyFill="1"/>
    <xf numFmtId="0" fontId="3" fillId="10" borderId="0" xfId="27" applyFont="1" applyFill="1" applyAlignment="1">
      <alignment horizontal="center"/>
    </xf>
    <xf numFmtId="0" fontId="2" fillId="10" borderId="0" xfId="29" applyFont="1" applyFill="1" applyAlignment="1">
      <alignment horizontal="center"/>
    </xf>
    <xf numFmtId="0" fontId="1" fillId="10" borderId="0" xfId="28" applyFill="1" applyAlignment="1">
      <alignment horizontal="right"/>
    </xf>
    <xf numFmtId="0" fontId="1" fillId="10" borderId="16" xfId="28" applyFill="1" applyBorder="1"/>
    <xf numFmtId="0" fontId="26" fillId="10" borderId="3" xfId="28" applyFont="1" applyFill="1" applyBorder="1" applyAlignment="1">
      <alignment horizontal="center" vertical="top" wrapText="1"/>
    </xf>
    <xf numFmtId="0" fontId="26" fillId="10" borderId="17" xfId="28" applyFont="1" applyFill="1" applyBorder="1" applyAlignment="1">
      <alignment horizontal="center" vertical="top" wrapText="1"/>
    </xf>
    <xf numFmtId="0" fontId="3" fillId="10" borderId="3" xfId="30" applyFont="1" applyFill="1" applyBorder="1" applyAlignment="1" applyProtection="1">
      <alignment horizontal="center" wrapText="1"/>
      <protection locked="0"/>
    </xf>
    <xf numFmtId="0" fontId="3" fillId="10" borderId="5" xfId="30" applyFont="1" applyFill="1" applyBorder="1" applyAlignment="1" applyProtection="1">
      <alignment horizontal="center" wrapText="1"/>
      <protection locked="0"/>
    </xf>
    <xf numFmtId="0" fontId="27" fillId="10" borderId="5" xfId="18" applyFont="1" applyFill="1" applyBorder="1" applyAlignment="1" applyProtection="1">
      <alignment horizontal="center" vertical="top" wrapText="1"/>
      <protection locked="0"/>
    </xf>
    <xf numFmtId="0" fontId="27" fillId="10" borderId="3" xfId="18" applyFont="1" applyFill="1" applyBorder="1" applyAlignment="1" applyProtection="1">
      <alignment horizontal="center" vertical="top" wrapText="1"/>
      <protection locked="0"/>
    </xf>
    <xf numFmtId="0" fontId="28" fillId="10" borderId="3" xfId="28" applyFont="1" applyFill="1" applyBorder="1" applyAlignment="1">
      <alignment horizontal="right"/>
    </xf>
    <xf numFmtId="0" fontId="4" fillId="10" borderId="19" xfId="18" applyFill="1" applyBorder="1" applyAlignment="1" applyProtection="1">
      <alignment vertical="top" wrapText="1"/>
      <protection locked="0"/>
    </xf>
    <xf numFmtId="170" fontId="1" fillId="10" borderId="3" xfId="28" applyNumberFormat="1" applyFill="1" applyBorder="1"/>
    <xf numFmtId="171" fontId="1" fillId="10" borderId="3" xfId="31" applyNumberFormat="1" applyFont="1" applyFill="1" applyBorder="1"/>
    <xf numFmtId="43" fontId="1" fillId="10" borderId="3" xfId="28" applyNumberFormat="1" applyFill="1" applyBorder="1"/>
    <xf numFmtId="43" fontId="1" fillId="10" borderId="3" xfId="31" applyFont="1" applyFill="1" applyBorder="1"/>
    <xf numFmtId="0" fontId="4" fillId="10" borderId="3" xfId="18" applyFill="1" applyBorder="1" applyAlignment="1" applyProtection="1">
      <alignment vertical="top" wrapText="1"/>
      <protection locked="0"/>
    </xf>
    <xf numFmtId="0" fontId="28" fillId="10" borderId="3" xfId="28" applyFont="1" applyFill="1" applyBorder="1" applyAlignment="1">
      <alignment horizontal="right" wrapText="1"/>
    </xf>
    <xf numFmtId="0" fontId="4" fillId="0" borderId="6" xfId="0" applyFont="1" applyBorder="1"/>
    <xf numFmtId="0" fontId="4" fillId="0" borderId="11" xfId="0" applyFont="1" applyBorder="1"/>
    <xf numFmtId="0" fontId="4" fillId="0" borderId="0" xfId="0" applyFont="1"/>
    <xf numFmtId="15" fontId="29" fillId="0" borderId="10" xfId="32" applyNumberFormat="1" applyBorder="1" applyAlignment="1">
      <alignment horizontal="center"/>
    </xf>
    <xf numFmtId="0" fontId="6" fillId="10" borderId="6" xfId="20" applyFont="1" applyFill="1" applyBorder="1" applyAlignment="1">
      <alignment vertical="top" wrapText="1"/>
    </xf>
    <xf numFmtId="0" fontId="2" fillId="10" borderId="7" xfId="20" applyFill="1" applyBorder="1"/>
    <xf numFmtId="0" fontId="8" fillId="10" borderId="6" xfId="20" applyFont="1" applyFill="1" applyBorder="1" applyAlignment="1">
      <alignment vertical="top" wrapText="1"/>
    </xf>
    <xf numFmtId="0" fontId="6" fillId="10" borderId="6" xfId="20" applyFont="1" applyFill="1" applyBorder="1" applyAlignment="1">
      <alignment horizontal="left" vertical="top" wrapText="1"/>
    </xf>
    <xf numFmtId="0" fontId="6" fillId="10" borderId="7" xfId="20" applyFont="1" applyFill="1" applyBorder="1" applyAlignment="1">
      <alignment horizontal="left" vertical="top" wrapText="1"/>
    </xf>
    <xf numFmtId="0" fontId="12" fillId="10" borderId="6" xfId="20" applyFont="1" applyFill="1" applyBorder="1" applyAlignment="1">
      <alignment horizontal="center" vertical="top"/>
    </xf>
    <xf numFmtId="0" fontId="8" fillId="0" borderId="0" xfId="20" applyFont="1" applyAlignment="1">
      <alignment horizontal="center"/>
    </xf>
    <xf numFmtId="0" fontId="3" fillId="0" borderId="0" xfId="20" applyFont="1" applyAlignment="1">
      <alignment horizontal="center"/>
    </xf>
    <xf numFmtId="0" fontId="8" fillId="0" borderId="0" xfId="20" applyFont="1" applyAlignment="1">
      <alignment horizontal="center" vertical="top" wrapText="1"/>
    </xf>
    <xf numFmtId="0" fontId="4" fillId="0" borderId="0" xfId="20" applyFont="1" applyAlignment="1">
      <alignment horizontal="center"/>
    </xf>
    <xf numFmtId="0" fontId="6" fillId="10" borderId="6" xfId="20" applyFont="1" applyFill="1" applyBorder="1" applyAlignment="1">
      <alignment vertical="top" wrapText="1"/>
    </xf>
    <xf numFmtId="0" fontId="2" fillId="10" borderId="7" xfId="20" applyFill="1" applyBorder="1"/>
    <xf numFmtId="0" fontId="19" fillId="10" borderId="12" xfId="20" applyFont="1" applyFill="1" applyBorder="1" applyAlignment="1">
      <alignment horizontal="center" vertical="top"/>
    </xf>
    <xf numFmtId="0" fontId="19" fillId="10" borderId="9" xfId="20" applyFont="1" applyFill="1" applyBorder="1" applyAlignment="1">
      <alignment horizontal="center" vertical="top"/>
    </xf>
    <xf numFmtId="0" fontId="12" fillId="10" borderId="6" xfId="20" applyFont="1" applyFill="1" applyBorder="1" applyAlignment="1">
      <alignment horizontal="center" vertical="top"/>
    </xf>
    <xf numFmtId="0" fontId="12" fillId="10" borderId="7" xfId="20" applyFont="1" applyFill="1" applyBorder="1" applyAlignment="1">
      <alignment horizontal="center" vertical="top"/>
    </xf>
    <xf numFmtId="0" fontId="8" fillId="10" borderId="6" xfId="20" applyFont="1" applyFill="1" applyBorder="1" applyAlignment="1">
      <alignment vertical="top" wrapText="1"/>
    </xf>
    <xf numFmtId="0" fontId="9" fillId="10" borderId="7" xfId="20" applyFont="1" applyFill="1" applyBorder="1"/>
    <xf numFmtId="0" fontId="6" fillId="10" borderId="6" xfId="20" applyFont="1" applyFill="1" applyBorder="1" applyAlignment="1">
      <alignment horizontal="left" vertical="top" wrapText="1"/>
    </xf>
    <xf numFmtId="0" fontId="6" fillId="10" borderId="7" xfId="20" applyFont="1" applyFill="1" applyBorder="1" applyAlignment="1">
      <alignment horizontal="left" vertical="top" wrapText="1"/>
    </xf>
    <xf numFmtId="0" fontId="6" fillId="10" borderId="11" xfId="20" applyFont="1" applyFill="1" applyBorder="1" applyAlignment="1">
      <alignment wrapText="1"/>
    </xf>
    <xf numFmtId="0" fontId="6" fillId="10" borderId="13" xfId="20" applyFont="1" applyFill="1" applyBorder="1" applyAlignment="1">
      <alignment wrapText="1"/>
    </xf>
    <xf numFmtId="0" fontId="11" fillId="7" borderId="0" xfId="20" applyFont="1" applyFill="1" applyAlignment="1">
      <alignment horizontal="center"/>
    </xf>
    <xf numFmtId="6" fontId="8" fillId="0" borderId="0" xfId="20" applyNumberFormat="1" applyFont="1" applyAlignment="1">
      <alignment horizontal="center"/>
    </xf>
    <xf numFmtId="0" fontId="8" fillId="0" borderId="0" xfId="20" applyFont="1" applyAlignment="1">
      <alignment horizontal="center"/>
    </xf>
    <xf numFmtId="0" fontId="3" fillId="0" borderId="0" xfId="20" applyFont="1" applyAlignment="1">
      <alignment horizontal="center"/>
    </xf>
    <xf numFmtId="0" fontId="8" fillId="0" borderId="0" xfId="20" applyFont="1" applyAlignment="1">
      <alignment horizontal="center" vertical="top" wrapText="1"/>
    </xf>
    <xf numFmtId="0" fontId="3" fillId="0" borderId="0" xfId="20" applyFont="1" applyAlignment="1">
      <alignment horizontal="center" vertical="top" wrapText="1"/>
    </xf>
    <xf numFmtId="0" fontId="11" fillId="8" borderId="0" xfId="27" applyFont="1" applyFill="1" applyAlignment="1">
      <alignment horizontal="center"/>
    </xf>
    <xf numFmtId="6" fontId="8" fillId="10" borderId="0" xfId="27" applyNumberFormat="1" applyFont="1" applyFill="1" applyAlignment="1">
      <alignment horizontal="center"/>
    </xf>
    <xf numFmtId="0" fontId="8" fillId="10" borderId="0" xfId="27" applyFont="1" applyFill="1" applyAlignment="1">
      <alignment horizontal="center"/>
    </xf>
    <xf numFmtId="0" fontId="25" fillId="10" borderId="17" xfId="28" applyFont="1" applyFill="1" applyBorder="1" applyAlignment="1">
      <alignment horizontal="center" wrapText="1"/>
    </xf>
    <xf numFmtId="0" fontId="25" fillId="10" borderId="18" xfId="28" applyFont="1" applyFill="1" applyBorder="1" applyAlignment="1">
      <alignment horizontal="center" wrapText="1"/>
    </xf>
    <xf numFmtId="0" fontId="25" fillId="10" borderId="5" xfId="28" applyFont="1" applyFill="1" applyBorder="1" applyAlignment="1">
      <alignment horizontal="center" wrapText="1"/>
    </xf>
    <xf numFmtId="0" fontId="25" fillId="10" borderId="3" xfId="28" applyFont="1" applyFill="1" applyBorder="1" applyAlignment="1">
      <alignment horizontal="center" wrapText="1"/>
    </xf>
    <xf numFmtId="0" fontId="8" fillId="0" borderId="0" xfId="20" applyFont="1" applyAlignment="1">
      <alignment horizontal="center" vertical="center"/>
    </xf>
    <xf numFmtId="0" fontId="4" fillId="0" borderId="0" xfId="20" applyFont="1" applyAlignment="1">
      <alignment horizontal="center"/>
    </xf>
    <xf numFmtId="0" fontId="11" fillId="7" borderId="0" xfId="0" applyFont="1" applyFill="1" applyAlignment="1">
      <alignment horizontal="center"/>
    </xf>
    <xf numFmtId="15" fontId="0" fillId="0" borderId="0" xfId="0" applyNumberFormat="1" applyFill="1" applyAlignment="1">
      <alignment horizontal="center"/>
    </xf>
  </cellXfs>
  <cellStyles count="33">
    <cellStyle name="Actual Date" xfId="1" xr:uid="{00000000-0005-0000-0000-000000000000}"/>
    <cellStyle name="Comma 2" xfId="2" xr:uid="{00000000-0005-0000-0000-000001000000}"/>
    <cellStyle name="Comma 3" xfId="31" xr:uid="{27DDC8BF-53D5-4204-8048-774F9223E13F}"/>
    <cellStyle name="Comma0" xfId="3" xr:uid="{00000000-0005-0000-0000-000002000000}"/>
    <cellStyle name="Currency 2" xfId="4" xr:uid="{00000000-0005-0000-0000-000003000000}"/>
    <cellStyle name="Currency0" xfId="5" xr:uid="{00000000-0005-0000-0000-000004000000}"/>
    <cellStyle name="Date" xfId="6" xr:uid="{00000000-0005-0000-0000-000005000000}"/>
    <cellStyle name="Fixed" xfId="7" xr:uid="{00000000-0005-0000-0000-000006000000}"/>
    <cellStyle name="Grey" xfId="8" xr:uid="{00000000-0005-0000-0000-000007000000}"/>
    <cellStyle name="HEADER" xfId="9" xr:uid="{00000000-0005-0000-0000-000008000000}"/>
    <cellStyle name="Heading 1" xfId="10" builtinId="16" customBuiltin="1"/>
    <cellStyle name="Heading 2" xfId="11" builtinId="17" customBuiltin="1"/>
    <cellStyle name="Heading1" xfId="12" xr:uid="{00000000-0005-0000-0000-00000B000000}"/>
    <cellStyle name="Heading2" xfId="13" xr:uid="{00000000-0005-0000-0000-00000C000000}"/>
    <cellStyle name="HIGHLIGHT" xfId="14" xr:uid="{00000000-0005-0000-0000-00000D000000}"/>
    <cellStyle name="Hyperlink" xfId="32" builtinId="8"/>
    <cellStyle name="Input [yellow]" xfId="15" xr:uid="{00000000-0005-0000-0000-00000E000000}"/>
    <cellStyle name="no dec" xfId="16" xr:uid="{00000000-0005-0000-0000-00000F000000}"/>
    <cellStyle name="Normal" xfId="0" builtinId="0"/>
    <cellStyle name="Normal - Style1" xfId="17" xr:uid="{00000000-0005-0000-0000-000011000000}"/>
    <cellStyle name="Normal 2" xfId="18" xr:uid="{00000000-0005-0000-0000-000012000000}"/>
    <cellStyle name="Normal 3" xfId="19" xr:uid="{00000000-0005-0000-0000-000013000000}"/>
    <cellStyle name="Normal 4 2" xfId="28" xr:uid="{F10391C9-0C6B-479D-8CDE-243C5263C7C1}"/>
    <cellStyle name="Normal 5" xfId="20" xr:uid="{00000000-0005-0000-0000-000014000000}"/>
    <cellStyle name="Normal 6" xfId="30" xr:uid="{6249469D-FB5B-4673-8E0E-AF09F7049387}"/>
    <cellStyle name="Normal_AppendixF1" xfId="27" xr:uid="{32D3A211-F689-4293-BCB1-F83132D89238}"/>
    <cellStyle name="Normal_distgn2k" xfId="21" xr:uid="{00000000-0005-0000-0000-000015000000}"/>
    <cellStyle name="Normal_gdp ucla" xfId="29" xr:uid="{C14D43DE-387C-429F-9210-9DBD41916836}"/>
    <cellStyle name="Percent [2]" xfId="22" xr:uid="{00000000-0005-0000-0000-000016000000}"/>
    <cellStyle name="Total" xfId="23" builtinId="25" customBuiltin="1"/>
    <cellStyle name="Unprot" xfId="24" xr:uid="{00000000-0005-0000-0000-000018000000}"/>
    <cellStyle name="Unprot$" xfId="25" xr:uid="{00000000-0005-0000-0000-000019000000}"/>
    <cellStyle name="Unprotect" xfId="26" xr:uid="{00000000-0005-0000-0000-00001A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4.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microsoft.com/office/2017/10/relationships/person" Target="persons/person.xml"/></Relationships>
</file>

<file path=xl/drawings/drawing1.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Garcia/AppData/Local/Microsoft/Windows/INetCache/Content.Outlook/L9VJ9R01/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CGarcia/AppData/Local/Microsoft/Windows/INetCache/Content.Outlook/L9VJ9R01/GORIN/ER%202011/Forms%20and%20Instructions/Demand_Forecast_Form-draftweb.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Nick/Desktop/LSEID_RA2022_Forecas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rtification"/>
      <sheetName val="FilingInstructions"/>
      <sheetName val="Form 1"/>
      <sheetName val="Form 1b IOUs"/>
      <sheetName val="Form 2"/>
      <sheetName val="Form 3.1  "/>
      <sheetName val="Form 3.2"/>
      <sheetName val="Form 3.3a"/>
      <sheetName val="Form 3.3b"/>
      <sheetName val="Form 4 IOUs"/>
      <sheetName val="Form 5 IOUs&amp;CCAs"/>
      <sheetName val="Forecast Documentation"/>
    </sheetNames>
    <sheetDataSet>
      <sheetData sheetId="0"/>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Set>
  </externalBook>
</externalLink>
</file>

<file path=xl/persons/person.xml><?xml version="1.0" encoding="utf-8"?>
<personList xmlns="http://schemas.microsoft.com/office/spreadsheetml/2018/threadedcomments" xmlns:x="http://schemas.openxmlformats.org/spreadsheetml/2006/main">
  <person displayName="Brian Goldman" id="{12118FE8-9BAF-49FA-A9AC-7B5EBED95F39}" userId="" providerI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F8" dT="2023-06-20T22:12:01.16" personId="{12118FE8-9BAF-49FA-A9AC-7B5EBED95F39}" id="{543971DC-48A0-4844-B596-B897A235B9B6}">
    <text>These estimates differ greatly from what we've provided before. If you could provide some explanation, that would be helpful.</text>
  </threadedComment>
  <threadedComment ref="A44" dT="2023-06-20T22:13:13.63" personId="{12118FE8-9BAF-49FA-A9AC-7B5EBED95F39}" id="{E278B96D-CD50-4707-8DEC-A147BC9B524F}">
    <text>We previously provided more estimates aside from just MW totals and peak impact. Is there a reason we're not including that this time? Same question for Building Electrification, even though we previously did not provide data.</text>
  </threadedComment>
</ThreadedComments>
</file>

<file path=xl/threadedComments/threadedComment2.xml><?xml version="1.0" encoding="utf-8"?>
<ThreadedComments xmlns="http://schemas.microsoft.com/office/spreadsheetml/2018/threadedcomments" xmlns:x="http://schemas.openxmlformats.org/spreadsheetml/2006/main">
  <threadedComment ref="H8" dT="2023-06-20T21:59:36.39" personId="{12118FE8-9BAF-49FA-A9AC-7B5EBED95F39}" id="{71791C9B-A2DD-4ADE-BBD5-8556B9603D81}">
    <text>Swapped columns to match Form 1.1b</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printerSettings" Target="../printerSettings/printerSettings6.bin"/><Relationship Id="rId5" Type="http://schemas.openxmlformats.org/officeDocument/2006/relationships/hyperlink" Target="mailto:sgandhi@sonomacleanpower.org" TargetMode="External"/><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8.bin"/><Relationship Id="rId4" Type="http://schemas.microsoft.com/office/2017/10/relationships/threadedComment" Target="../threadedComments/threadedComment1.xml"/></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9.bin"/><Relationship Id="rId4" Type="http://schemas.microsoft.com/office/2017/10/relationships/threadedComment" Target="../threadedComments/threadedComment2.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FFAE8-B68F-4E09-A6A7-F06EABBB9A67}">
  <sheetPr>
    <pageSetUpPr fitToPage="1"/>
  </sheetPr>
  <dimension ref="A1:B21"/>
  <sheetViews>
    <sheetView tabSelected="1" zoomScale="70" zoomScaleNormal="70" workbookViewId="0">
      <selection activeCell="A4" sqref="A4:B4"/>
    </sheetView>
  </sheetViews>
  <sheetFormatPr defaultColWidth="8.6640625" defaultRowHeight="11.25" x14ac:dyDescent="0.2"/>
  <cols>
    <col min="1" max="1" width="56.1640625" style="14" bestFit="1" customWidth="1"/>
    <col min="2" max="2" width="63.6640625" style="14" customWidth="1"/>
    <col min="3" max="16384" width="8.6640625" style="14"/>
  </cols>
  <sheetData>
    <row r="1" spans="1:2" s="13" customFormat="1" ht="20.25" x14ac:dyDescent="0.3">
      <c r="A1" s="69" t="s">
        <v>0</v>
      </c>
      <c r="B1" s="70"/>
    </row>
    <row r="2" spans="1:2" ht="18" x14ac:dyDescent="0.2">
      <c r="A2" s="71"/>
      <c r="B2" s="68"/>
    </row>
    <row r="3" spans="1:2" ht="18" x14ac:dyDescent="0.2">
      <c r="A3" s="71" t="s">
        <v>1</v>
      </c>
      <c r="B3" s="68"/>
    </row>
    <row r="4" spans="1:2" ht="18" x14ac:dyDescent="0.2">
      <c r="A4" s="71" t="s">
        <v>2</v>
      </c>
      <c r="B4" s="72"/>
    </row>
    <row r="5" spans="1:2" ht="18" x14ac:dyDescent="0.2">
      <c r="A5" s="71" t="s">
        <v>3</v>
      </c>
      <c r="B5" s="72"/>
    </row>
    <row r="6" spans="1:2" ht="18" x14ac:dyDescent="0.2">
      <c r="A6" s="62"/>
      <c r="B6" s="58"/>
    </row>
    <row r="7" spans="1:2" ht="185.25" customHeight="1" x14ac:dyDescent="0.2">
      <c r="A7" s="67" t="s">
        <v>4</v>
      </c>
      <c r="B7" s="68"/>
    </row>
    <row r="8" spans="1:2" ht="18.75" customHeight="1" x14ac:dyDescent="0.2">
      <c r="A8" s="57"/>
      <c r="B8" s="58"/>
    </row>
    <row r="9" spans="1:2" ht="15.75" x14ac:dyDescent="0.2">
      <c r="A9" s="59" t="s">
        <v>5</v>
      </c>
      <c r="B9" s="58"/>
    </row>
    <row r="10" spans="1:2" ht="84" customHeight="1" x14ac:dyDescent="0.2">
      <c r="A10" s="67" t="s">
        <v>6</v>
      </c>
      <c r="B10" s="68"/>
    </row>
    <row r="11" spans="1:2" ht="16.5" customHeight="1" x14ac:dyDescent="0.2">
      <c r="A11" s="57"/>
      <c r="B11" s="58"/>
    </row>
    <row r="12" spans="1:2" ht="17.25" customHeight="1" x14ac:dyDescent="0.2">
      <c r="A12" s="73" t="s">
        <v>7</v>
      </c>
      <c r="B12" s="74"/>
    </row>
    <row r="13" spans="1:2" ht="127.5" customHeight="1" x14ac:dyDescent="0.2">
      <c r="A13" s="67" t="s">
        <v>8</v>
      </c>
      <c r="B13" s="68"/>
    </row>
    <row r="14" spans="1:2" ht="17.25" customHeight="1" x14ac:dyDescent="0.2">
      <c r="A14" s="57"/>
      <c r="B14" s="58"/>
    </row>
    <row r="15" spans="1:2" ht="15.75" x14ac:dyDescent="0.2">
      <c r="A15" s="59" t="s">
        <v>9</v>
      </c>
      <c r="B15" s="58"/>
    </row>
    <row r="16" spans="1:2" ht="46.5" customHeight="1" x14ac:dyDescent="0.2">
      <c r="A16" s="75" t="s">
        <v>10</v>
      </c>
      <c r="B16" s="76"/>
    </row>
    <row r="17" spans="1:2" ht="15.75" customHeight="1" x14ac:dyDescent="0.2">
      <c r="A17" s="60"/>
      <c r="B17" s="61"/>
    </row>
    <row r="18" spans="1:2" ht="24.75" customHeight="1" x14ac:dyDescent="0.2">
      <c r="A18" s="15" t="s">
        <v>11</v>
      </c>
      <c r="B18" s="58"/>
    </row>
    <row r="19" spans="1:2" s="18" customFormat="1" ht="23.25" customHeight="1" x14ac:dyDescent="0.2">
      <c r="A19" s="16" t="s">
        <v>12</v>
      </c>
      <c r="B19" s="17">
        <v>45110</v>
      </c>
    </row>
    <row r="20" spans="1:2" s="19" customFormat="1" ht="23.25" customHeight="1" x14ac:dyDescent="0.2">
      <c r="A20" s="16" t="s">
        <v>13</v>
      </c>
      <c r="B20" s="17">
        <v>45138</v>
      </c>
    </row>
    <row r="21" spans="1:2" ht="33.75" customHeight="1" thickBot="1" x14ac:dyDescent="0.25">
      <c r="A21" s="77" t="s">
        <v>14</v>
      </c>
      <c r="B21" s="78"/>
    </row>
  </sheetData>
  <mergeCells count="11">
    <mergeCell ref="A10:B10"/>
    <mergeCell ref="A12:B12"/>
    <mergeCell ref="A13:B13"/>
    <mergeCell ref="A16:B16"/>
    <mergeCell ref="A21:B21"/>
    <mergeCell ref="A7:B7"/>
    <mergeCell ref="A1:B1"/>
    <mergeCell ref="A2:B2"/>
    <mergeCell ref="A3:B3"/>
    <mergeCell ref="A4:B4"/>
    <mergeCell ref="A5:B5"/>
  </mergeCells>
  <printOptions horizontalCentered="1"/>
  <pageMargins left="0.25" right="0.75" top="0.5" bottom="0.5" header="0.5" footer="0.5"/>
  <pageSetup scale="69" orientation="portrait" r:id="rId1"/>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C17"/>
  <sheetViews>
    <sheetView zoomScaleNormal="100" workbookViewId="0">
      <selection activeCell="B21" sqref="B21"/>
    </sheetView>
  </sheetViews>
  <sheetFormatPr defaultColWidth="8.6640625" defaultRowHeight="11.25" x14ac:dyDescent="0.2"/>
  <cols>
    <col min="1" max="1" width="45.5" customWidth="1"/>
    <col min="2" max="2" width="108.1640625" customWidth="1"/>
  </cols>
  <sheetData>
    <row r="1" spans="1:3" ht="18" x14ac:dyDescent="0.25">
      <c r="A1" s="9" t="s">
        <v>15</v>
      </c>
      <c r="B1" s="10"/>
      <c r="C1" s="4"/>
    </row>
    <row r="2" spans="1:3" ht="17.25" customHeight="1" x14ac:dyDescent="0.2">
      <c r="A2" s="11" t="s">
        <v>16</v>
      </c>
      <c r="B2" s="3" t="s">
        <v>17</v>
      </c>
    </row>
    <row r="3" spans="1:3" ht="12.75" x14ac:dyDescent="0.2">
      <c r="A3" s="12" t="s">
        <v>18</v>
      </c>
      <c r="B3" s="95">
        <v>45110</v>
      </c>
    </row>
    <row r="4" spans="1:3" ht="15" customHeight="1" x14ac:dyDescent="0.2">
      <c r="A4" s="12" t="s">
        <v>19</v>
      </c>
      <c r="B4" s="2" t="s">
        <v>20</v>
      </c>
    </row>
    <row r="5" spans="1:3" ht="12.75" x14ac:dyDescent="0.2">
      <c r="A5" s="53"/>
      <c r="B5" s="2" t="s">
        <v>21</v>
      </c>
    </row>
    <row r="6" spans="1:3" ht="12.75" x14ac:dyDescent="0.2">
      <c r="A6" s="53"/>
      <c r="B6" s="2" t="s">
        <v>22</v>
      </c>
    </row>
    <row r="7" spans="1:3" ht="13.5" thickBot="1" x14ac:dyDescent="0.25">
      <c r="A7" s="54"/>
      <c r="B7" s="56" t="s">
        <v>23</v>
      </c>
      <c r="C7" s="5"/>
    </row>
    <row r="8" spans="1:3" ht="12.75" x14ac:dyDescent="0.2">
      <c r="A8" s="55"/>
      <c r="B8" s="2"/>
    </row>
    <row r="11" spans="1:3" x14ac:dyDescent="0.2">
      <c r="C11" s="1" t="s">
        <v>24</v>
      </c>
    </row>
    <row r="12" spans="1:3" x14ac:dyDescent="0.2">
      <c r="A12" s="8" t="s">
        <v>25</v>
      </c>
      <c r="B12" s="8" t="s">
        <v>26</v>
      </c>
      <c r="C12" s="7" t="s">
        <v>27</v>
      </c>
    </row>
    <row r="13" spans="1:3" x14ac:dyDescent="0.2">
      <c r="A13" s="8" t="s">
        <v>28</v>
      </c>
      <c r="B13" s="6" t="s">
        <v>29</v>
      </c>
      <c r="C13" s="7" t="s">
        <v>27</v>
      </c>
    </row>
    <row r="14" spans="1:3" x14ac:dyDescent="0.2">
      <c r="A14" s="8" t="s">
        <v>30</v>
      </c>
      <c r="B14" s="6" t="str">
        <f>'Form 3'!B4:T4</f>
        <v>INCREMENTAL DEMAND MODIFIER IMPACTS</v>
      </c>
      <c r="C14" s="7" t="s">
        <v>31</v>
      </c>
    </row>
    <row r="15" spans="1:3" x14ac:dyDescent="0.2">
      <c r="A15" s="6" t="s">
        <v>32</v>
      </c>
      <c r="B15" s="6" t="s">
        <v>33</v>
      </c>
      <c r="C15" s="7" t="s">
        <v>27</v>
      </c>
    </row>
    <row r="16" spans="1:3" x14ac:dyDescent="0.2">
      <c r="A16" s="8" t="s">
        <v>34</v>
      </c>
      <c r="B16" s="8" t="s">
        <v>35</v>
      </c>
      <c r="C16" s="7"/>
    </row>
    <row r="17" spans="1:3" x14ac:dyDescent="0.2">
      <c r="A17" s="8" t="s">
        <v>36</v>
      </c>
      <c r="B17" s="8" t="s">
        <v>37</v>
      </c>
      <c r="C17" s="7"/>
    </row>
  </sheetData>
  <customSheetViews>
    <customSheetView guid="{64245E33-E577-4C25-9B98-21C112E84FF6}" scale="80" showPageBreaks="1" fitToPage="1" printArea="1">
      <selection activeCell="D58" sqref="D58"/>
      <pageMargins left="0" right="0" top="0" bottom="0" header="0" footer="0"/>
      <printOptions horizontalCentered="1"/>
      <pageSetup scale="89" orientation="landscape" r:id="rId1"/>
      <headerFooter alignWithMargins="0">
        <oddFooter>&amp;R&amp;A</oddFooter>
      </headerFooter>
    </customSheetView>
    <customSheetView guid="{2C54E754-4594-47E3-AFE9-B28C28B63E5C}" scale="80" fitToPage="1">
      <selection activeCell="D58" sqref="D58"/>
      <pageMargins left="0" right="0" top="0" bottom="0" header="0" footer="0"/>
      <printOptions horizontalCentered="1"/>
      <pageSetup scale="89" orientation="landscape" r:id="rId2"/>
      <headerFooter alignWithMargins="0">
        <oddFooter>&amp;R&amp;A</oddFooter>
      </headerFooter>
    </customSheetView>
    <customSheetView guid="{DC437496-B10F-474B-8F6E-F19B4DA7C026}" scale="80" showPageBreaks="1" fitToPage="1" printArea="1">
      <selection activeCell="C29" sqref="C29"/>
      <pageMargins left="0" right="0" top="0" bottom="0" header="0" footer="0"/>
      <printOptions horizontalCentered="1"/>
      <pageSetup scale="93" orientation="landscape" r:id="rId3"/>
      <headerFooter alignWithMargins="0">
        <oddFooter>&amp;R&amp;A</oddFooter>
      </headerFooter>
    </customSheetView>
    <customSheetView guid="{C3E70234-FA18-40E7-B25F-218A5F7D2EA2}" scale="80" fitToPage="1">
      <selection activeCell="B51" sqref="B51"/>
      <pageMargins left="0" right="0" top="0" bottom="0" header="0" footer="0"/>
      <printOptions horizontalCentered="1"/>
      <pageSetup scale="93" orientation="landscape" r:id="rId4"/>
      <headerFooter alignWithMargins="0">
        <oddFooter>&amp;R&amp;A</oddFooter>
      </headerFooter>
    </customSheetView>
  </customSheetViews>
  <phoneticPr fontId="0" type="noConversion"/>
  <hyperlinks>
    <hyperlink ref="B7" r:id="rId5" xr:uid="{4D119B73-E359-4341-8AA2-145873206523}"/>
  </hyperlinks>
  <printOptions horizontalCentered="1"/>
  <pageMargins left="0.25" right="0.25" top="1" bottom="1" header="0.5" footer="0.5"/>
  <pageSetup scale="98" orientation="landscape" r:id="rId6"/>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75B55-531A-471D-AE89-904DA4F78BFD}">
  <sheetPr>
    <pageSetUpPr fitToPage="1"/>
  </sheetPr>
  <dimension ref="B1:J22"/>
  <sheetViews>
    <sheetView showGridLines="0" zoomScaleNormal="100" workbookViewId="0">
      <selection activeCell="H8" sqref="H8"/>
    </sheetView>
  </sheetViews>
  <sheetFormatPr defaultColWidth="8.6640625" defaultRowHeight="11.25" x14ac:dyDescent="0.2"/>
  <cols>
    <col min="1" max="1" width="1.6640625" style="14" customWidth="1"/>
    <col min="2" max="2" width="6" style="14" bestFit="1" customWidth="1"/>
    <col min="3" max="10" width="15.6640625" style="14" customWidth="1"/>
    <col min="11" max="11" width="6.6640625" style="14" customWidth="1"/>
    <col min="12" max="16384" width="8.6640625" style="14"/>
  </cols>
  <sheetData>
    <row r="1" spans="2:10" s="20" customFormat="1" ht="15.75" x14ac:dyDescent="0.25">
      <c r="B1" s="79" t="s">
        <v>38</v>
      </c>
      <c r="C1" s="79"/>
      <c r="D1" s="79"/>
      <c r="E1" s="79"/>
      <c r="F1" s="79"/>
      <c r="G1" s="79"/>
      <c r="H1" s="79"/>
      <c r="I1" s="79"/>
      <c r="J1" s="79"/>
    </row>
    <row r="2" spans="2:10" s="21" customFormat="1" ht="15.75" x14ac:dyDescent="0.25">
      <c r="B2" s="80" t="str">
        <f>'FormsList&amp;FilerInfo'!B2</f>
        <v>Sonoma Clean Power Authority</v>
      </c>
      <c r="C2" s="81"/>
      <c r="D2" s="81"/>
      <c r="E2" s="81"/>
      <c r="F2" s="81"/>
      <c r="G2" s="81"/>
      <c r="H2" s="81"/>
      <c r="I2" s="81"/>
      <c r="J2" s="81"/>
    </row>
    <row r="3" spans="2:10" s="21" customFormat="1" ht="12.75" x14ac:dyDescent="0.2">
      <c r="B3" s="82"/>
      <c r="C3" s="82"/>
      <c r="D3" s="82"/>
      <c r="E3" s="82"/>
      <c r="F3" s="82"/>
      <c r="G3" s="82"/>
      <c r="H3" s="82"/>
      <c r="I3" s="82"/>
      <c r="J3" s="82"/>
    </row>
    <row r="4" spans="2:10" s="20" customFormat="1" ht="20.100000000000001" customHeight="1" x14ac:dyDescent="0.2">
      <c r="B4" s="83" t="s">
        <v>26</v>
      </c>
      <c r="C4" s="83"/>
      <c r="D4" s="83"/>
      <c r="E4" s="83"/>
      <c r="F4" s="83"/>
      <c r="G4" s="83"/>
      <c r="H4" s="83"/>
      <c r="I4" s="83"/>
      <c r="J4" s="83"/>
    </row>
    <row r="5" spans="2:10" s="21" customFormat="1" ht="12.75" x14ac:dyDescent="0.2">
      <c r="B5" s="84" t="s">
        <v>39</v>
      </c>
      <c r="C5" s="84"/>
      <c r="D5" s="84"/>
      <c r="E5" s="84"/>
      <c r="F5" s="84"/>
      <c r="G5" s="84"/>
      <c r="H5" s="84"/>
      <c r="I5" s="84"/>
      <c r="J5" s="84"/>
    </row>
    <row r="6" spans="2:10" s="20" customFormat="1" ht="15.75" x14ac:dyDescent="0.2">
      <c r="B6" s="65"/>
      <c r="C6" s="65"/>
      <c r="D6" s="65"/>
      <c r="E6" s="65"/>
      <c r="F6" s="65"/>
      <c r="G6" s="65"/>
      <c r="H6" s="65"/>
      <c r="I6" s="65"/>
      <c r="J6" s="65"/>
    </row>
    <row r="7" spans="2:10" ht="18.75" customHeight="1" x14ac:dyDescent="0.2">
      <c r="E7" s="22" t="s">
        <v>40</v>
      </c>
    </row>
    <row r="8" spans="2:10" ht="22.5" x14ac:dyDescent="0.2">
      <c r="B8" s="23" t="s">
        <v>41</v>
      </c>
      <c r="C8" s="24" t="s">
        <v>42</v>
      </c>
      <c r="D8" s="24" t="s">
        <v>43</v>
      </c>
      <c r="E8" s="24" t="s">
        <v>44</v>
      </c>
      <c r="F8" s="24" t="s">
        <v>45</v>
      </c>
      <c r="G8" s="24" t="s">
        <v>46</v>
      </c>
      <c r="H8" s="25" t="s">
        <v>47</v>
      </c>
      <c r="I8" s="25" t="s">
        <v>48</v>
      </c>
      <c r="J8" s="26" t="s">
        <v>49</v>
      </c>
    </row>
    <row r="9" spans="2:10" x14ac:dyDescent="0.2">
      <c r="B9" s="27">
        <v>2021</v>
      </c>
      <c r="C9" s="28">
        <v>1136.96</v>
      </c>
      <c r="D9" s="28">
        <v>617.05999999999995</v>
      </c>
      <c r="E9" s="28">
        <v>406.53</v>
      </c>
      <c r="F9" s="28">
        <v>72.459999999999994</v>
      </c>
      <c r="G9" s="28">
        <v>19.8</v>
      </c>
      <c r="H9" s="28">
        <v>12.03</v>
      </c>
      <c r="I9" s="28">
        <v>0</v>
      </c>
      <c r="J9" s="28">
        <f t="shared" ref="J9:J22" si="0">SUM(C9:I9)</f>
        <v>2264.8400000000006</v>
      </c>
    </row>
    <row r="10" spans="2:10" x14ac:dyDescent="0.2">
      <c r="B10" s="27">
        <v>2022</v>
      </c>
      <c r="C10" s="28">
        <v>1091.45</v>
      </c>
      <c r="D10" s="28">
        <v>599.57000000000005</v>
      </c>
      <c r="E10" s="28">
        <v>389.25</v>
      </c>
      <c r="F10" s="28">
        <v>69.239999999999995</v>
      </c>
      <c r="G10" s="28">
        <v>19.62</v>
      </c>
      <c r="H10" s="28">
        <v>11.82</v>
      </c>
      <c r="I10" s="28">
        <v>0</v>
      </c>
      <c r="J10" s="28">
        <f t="shared" si="0"/>
        <v>2180.9499999999998</v>
      </c>
    </row>
    <row r="11" spans="2:10" x14ac:dyDescent="0.2">
      <c r="B11" s="27">
        <v>2023</v>
      </c>
      <c r="C11" s="29">
        <v>1093.17</v>
      </c>
      <c r="D11" s="29">
        <v>595.29999999999995</v>
      </c>
      <c r="E11" s="29">
        <v>403.88</v>
      </c>
      <c r="F11" s="29">
        <v>65.459999999999994</v>
      </c>
      <c r="G11" s="29">
        <v>22.6</v>
      </c>
      <c r="H11" s="29">
        <v>11.56</v>
      </c>
      <c r="I11" s="29">
        <v>0</v>
      </c>
      <c r="J11" s="29">
        <f t="shared" si="0"/>
        <v>2191.9699999999998</v>
      </c>
    </row>
    <row r="12" spans="2:10" x14ac:dyDescent="0.2">
      <c r="B12" s="27">
        <v>2024</v>
      </c>
      <c r="C12" s="29">
        <v>1075.05</v>
      </c>
      <c r="D12" s="29">
        <v>611.54</v>
      </c>
      <c r="E12" s="29">
        <v>414.19</v>
      </c>
      <c r="F12" s="29">
        <v>68.61</v>
      </c>
      <c r="G12" s="29">
        <v>18.53</v>
      </c>
      <c r="H12" s="29">
        <v>11.81</v>
      </c>
      <c r="I12" s="29">
        <v>0</v>
      </c>
      <c r="J12" s="29">
        <f t="shared" si="0"/>
        <v>2199.73</v>
      </c>
    </row>
    <row r="13" spans="2:10" x14ac:dyDescent="0.2">
      <c r="B13" s="27">
        <v>2025</v>
      </c>
      <c r="C13" s="29">
        <v>1075.25</v>
      </c>
      <c r="D13" s="29">
        <v>602.29</v>
      </c>
      <c r="E13" s="29">
        <v>412.19</v>
      </c>
      <c r="F13" s="29">
        <v>67.739999999999995</v>
      </c>
      <c r="G13" s="29">
        <v>18.53</v>
      </c>
      <c r="H13" s="29">
        <v>11.81</v>
      </c>
      <c r="I13" s="29">
        <v>0</v>
      </c>
      <c r="J13" s="29">
        <f t="shared" si="0"/>
        <v>2187.81</v>
      </c>
    </row>
    <row r="14" spans="2:10" x14ac:dyDescent="0.2">
      <c r="B14" s="27">
        <v>2026</v>
      </c>
      <c r="C14" s="29">
        <v>1077.78</v>
      </c>
      <c r="D14" s="29">
        <v>596.79</v>
      </c>
      <c r="E14" s="29">
        <v>411.29</v>
      </c>
      <c r="F14" s="29">
        <v>67.290000000000006</v>
      </c>
      <c r="G14" s="29">
        <v>18.53</v>
      </c>
      <c r="H14" s="29">
        <v>11.8</v>
      </c>
      <c r="I14" s="29">
        <v>0</v>
      </c>
      <c r="J14" s="29">
        <f t="shared" si="0"/>
        <v>2183.4800000000005</v>
      </c>
    </row>
    <row r="15" spans="2:10" x14ac:dyDescent="0.2">
      <c r="B15" s="27">
        <v>2027</v>
      </c>
      <c r="C15" s="29">
        <v>1089.3399999999999</v>
      </c>
      <c r="D15" s="29">
        <v>594.29</v>
      </c>
      <c r="E15" s="29">
        <v>411.86</v>
      </c>
      <c r="F15" s="29">
        <v>67.16</v>
      </c>
      <c r="G15" s="29">
        <v>18.53</v>
      </c>
      <c r="H15" s="29">
        <v>11.8</v>
      </c>
      <c r="I15" s="29">
        <v>0</v>
      </c>
      <c r="J15" s="29">
        <f t="shared" si="0"/>
        <v>2192.98</v>
      </c>
    </row>
    <row r="16" spans="2:10" x14ac:dyDescent="0.2">
      <c r="B16" s="27">
        <v>2028</v>
      </c>
      <c r="C16" s="29">
        <v>1102.28</v>
      </c>
      <c r="D16" s="29">
        <v>590.51</v>
      </c>
      <c r="E16" s="29">
        <v>413.21</v>
      </c>
      <c r="F16" s="29">
        <v>66.900000000000006</v>
      </c>
      <c r="G16" s="29">
        <v>18.53</v>
      </c>
      <c r="H16" s="29">
        <v>11.8</v>
      </c>
      <c r="I16" s="29">
        <v>0</v>
      </c>
      <c r="J16" s="29">
        <f t="shared" si="0"/>
        <v>2203.2300000000005</v>
      </c>
    </row>
    <row r="17" spans="2:10" x14ac:dyDescent="0.2">
      <c r="B17" s="27">
        <v>2029</v>
      </c>
      <c r="C17" s="29">
        <v>1124.75</v>
      </c>
      <c r="D17" s="29">
        <v>584.20000000000005</v>
      </c>
      <c r="E17" s="29">
        <v>412.27</v>
      </c>
      <c r="F17" s="29">
        <v>66.44</v>
      </c>
      <c r="G17" s="29">
        <v>18.52</v>
      </c>
      <c r="H17" s="29">
        <v>11.8</v>
      </c>
      <c r="I17" s="29">
        <v>0</v>
      </c>
      <c r="J17" s="29">
        <f t="shared" si="0"/>
        <v>2217.9800000000005</v>
      </c>
    </row>
    <row r="18" spans="2:10" x14ac:dyDescent="0.2">
      <c r="B18" s="27">
        <v>2030</v>
      </c>
      <c r="C18" s="29">
        <v>1158.23</v>
      </c>
      <c r="D18" s="29">
        <v>579.66999999999996</v>
      </c>
      <c r="E18" s="29">
        <v>409.78</v>
      </c>
      <c r="F18" s="29">
        <v>66.040000000000006</v>
      </c>
      <c r="G18" s="29">
        <v>18.52</v>
      </c>
      <c r="H18" s="29">
        <v>11.79</v>
      </c>
      <c r="I18" s="29">
        <v>0</v>
      </c>
      <c r="J18" s="29">
        <f t="shared" si="0"/>
        <v>2244.0300000000002</v>
      </c>
    </row>
    <row r="19" spans="2:10" x14ac:dyDescent="0.2">
      <c r="B19" s="27">
        <v>2031</v>
      </c>
      <c r="C19" s="29">
        <v>1197.1500000000001</v>
      </c>
      <c r="D19" s="29">
        <v>569.16</v>
      </c>
      <c r="E19" s="29">
        <v>406.66</v>
      </c>
      <c r="F19" s="29">
        <v>65.150000000000006</v>
      </c>
      <c r="G19" s="29">
        <v>18.52</v>
      </c>
      <c r="H19" s="29">
        <v>11.79</v>
      </c>
      <c r="I19" s="29">
        <v>0</v>
      </c>
      <c r="J19" s="29">
        <f t="shared" si="0"/>
        <v>2268.4299999999998</v>
      </c>
    </row>
    <row r="20" spans="2:10" x14ac:dyDescent="0.2">
      <c r="B20" s="27">
        <v>2032</v>
      </c>
      <c r="C20" s="29">
        <v>1241.5</v>
      </c>
      <c r="D20" s="29">
        <v>562.74</v>
      </c>
      <c r="E20" s="29">
        <v>407.33</v>
      </c>
      <c r="F20" s="29">
        <v>64.52</v>
      </c>
      <c r="G20" s="29">
        <v>18.510000000000002</v>
      </c>
      <c r="H20" s="29">
        <v>11.78</v>
      </c>
      <c r="I20" s="29">
        <v>0</v>
      </c>
      <c r="J20" s="29">
        <f t="shared" si="0"/>
        <v>2306.3800000000006</v>
      </c>
    </row>
    <row r="21" spans="2:10" x14ac:dyDescent="0.2">
      <c r="B21" s="27">
        <v>2033</v>
      </c>
      <c r="C21" s="29">
        <v>1286.81</v>
      </c>
      <c r="D21" s="29">
        <v>557.94000000000005</v>
      </c>
      <c r="E21" s="29">
        <v>407.72</v>
      </c>
      <c r="F21" s="29">
        <v>64.150000000000006</v>
      </c>
      <c r="G21" s="29">
        <v>18.5</v>
      </c>
      <c r="H21" s="29">
        <v>11.78</v>
      </c>
      <c r="I21" s="29">
        <v>0</v>
      </c>
      <c r="J21" s="29">
        <f t="shared" si="0"/>
        <v>2346.9000000000005</v>
      </c>
    </row>
    <row r="22" spans="2:10" x14ac:dyDescent="0.2">
      <c r="B22" s="27">
        <v>2034</v>
      </c>
      <c r="C22" s="29">
        <v>1354.38</v>
      </c>
      <c r="D22" s="29">
        <v>552.83000000000004</v>
      </c>
      <c r="E22" s="29">
        <v>405.76</v>
      </c>
      <c r="F22" s="29">
        <v>63.8</v>
      </c>
      <c r="G22" s="29">
        <v>18.489999999999998</v>
      </c>
      <c r="H22" s="29">
        <v>11.77</v>
      </c>
      <c r="I22" s="29">
        <v>0</v>
      </c>
      <c r="J22" s="29">
        <f t="shared" si="0"/>
        <v>2407.0300000000002</v>
      </c>
    </row>
  </sheetData>
  <mergeCells count="5">
    <mergeCell ref="B1:J1"/>
    <mergeCell ref="B2:J2"/>
    <mergeCell ref="B3:J3"/>
    <mergeCell ref="B4:J4"/>
    <mergeCell ref="B5:J5"/>
  </mergeCells>
  <printOptions horizontalCentered="1" gridLinesSet="0"/>
  <pageMargins left="0.25" right="0.25" top="0.75" bottom="0.75" header="0.5" footer="0.5"/>
  <pageSetup scale="93" orientation="landscape" r:id="rId1"/>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08347F-9030-4098-9C5C-103E58ABFA55}">
  <sheetPr>
    <pageSetUpPr fitToPage="1"/>
  </sheetPr>
  <dimension ref="A1:T91"/>
  <sheetViews>
    <sheetView topLeftCell="A26" zoomScale="87" zoomScaleNormal="87" workbookViewId="0">
      <selection activeCell="Q42" sqref="Q42"/>
    </sheetView>
  </sheetViews>
  <sheetFormatPr defaultColWidth="9.33203125" defaultRowHeight="16.5" customHeight="1" x14ac:dyDescent="0.25"/>
  <cols>
    <col min="1" max="1" width="5" style="34" customWidth="1"/>
    <col min="2" max="2" width="26" style="37" customWidth="1"/>
    <col min="3" max="3" width="21" style="37" customWidth="1"/>
    <col min="4" max="5" width="15.5" style="34" customWidth="1"/>
    <col min="6" max="20" width="15.6640625" style="34" customWidth="1"/>
    <col min="21" max="16384" width="9.33203125" style="34"/>
  </cols>
  <sheetData>
    <row r="1" spans="2:20" ht="16.5" customHeight="1" x14ac:dyDescent="0.25">
      <c r="B1" s="85" t="s">
        <v>56</v>
      </c>
      <c r="C1" s="85"/>
      <c r="D1" s="85"/>
      <c r="E1" s="85"/>
      <c r="F1" s="85"/>
      <c r="G1" s="85"/>
      <c r="H1" s="85"/>
      <c r="I1" s="85"/>
      <c r="J1" s="85"/>
      <c r="K1" s="85"/>
      <c r="L1" s="85"/>
      <c r="M1" s="85"/>
      <c r="N1" s="85"/>
      <c r="O1" s="85"/>
      <c r="P1" s="85"/>
      <c r="Q1" s="85"/>
      <c r="R1" s="85"/>
      <c r="S1" s="85"/>
      <c r="T1" s="85"/>
    </row>
    <row r="2" spans="2:20" ht="16.5" customHeight="1" x14ac:dyDescent="0.25">
      <c r="B2" s="86" t="str">
        <f>'FormsList&amp;FilerInfo'!B2</f>
        <v>Sonoma Clean Power Authority</v>
      </c>
      <c r="C2" s="86"/>
      <c r="D2" s="86"/>
      <c r="E2" s="86"/>
      <c r="F2" s="86"/>
      <c r="G2" s="86"/>
      <c r="H2" s="86"/>
      <c r="I2" s="86"/>
      <c r="J2" s="86"/>
      <c r="K2" s="86"/>
      <c r="L2" s="86"/>
      <c r="M2" s="86"/>
      <c r="N2" s="86"/>
      <c r="O2" s="86"/>
      <c r="P2" s="86"/>
      <c r="Q2" s="86"/>
      <c r="R2" s="86"/>
      <c r="S2" s="86"/>
      <c r="T2" s="86"/>
    </row>
    <row r="3" spans="2:20" ht="16.5" customHeight="1" x14ac:dyDescent="0.25">
      <c r="B3" s="35"/>
      <c r="C3" s="35"/>
      <c r="D3" s="35"/>
      <c r="E3" s="35"/>
      <c r="F3" s="35"/>
      <c r="G3" s="35"/>
      <c r="H3" s="35"/>
      <c r="I3" s="35"/>
      <c r="J3" s="35"/>
      <c r="K3" s="35"/>
      <c r="L3" s="36"/>
    </row>
    <row r="4" spans="2:20" ht="16.5" customHeight="1" x14ac:dyDescent="0.25">
      <c r="B4" s="87" t="s">
        <v>57</v>
      </c>
      <c r="C4" s="87"/>
      <c r="D4" s="87"/>
      <c r="E4" s="87"/>
      <c r="F4" s="87"/>
      <c r="G4" s="87"/>
      <c r="H4" s="87"/>
      <c r="I4" s="87"/>
      <c r="J4" s="87"/>
      <c r="K4" s="87"/>
      <c r="L4" s="87"/>
      <c r="M4" s="87"/>
      <c r="N4" s="87"/>
      <c r="O4" s="87"/>
      <c r="P4" s="87"/>
      <c r="Q4" s="87"/>
      <c r="R4" s="87"/>
      <c r="S4" s="87"/>
      <c r="T4" s="87"/>
    </row>
    <row r="6" spans="2:20" ht="33.75" customHeight="1" x14ac:dyDescent="0.25">
      <c r="D6" s="38"/>
      <c r="E6" s="88" t="s">
        <v>58</v>
      </c>
      <c r="F6" s="89"/>
      <c r="G6" s="89"/>
      <c r="H6" s="89"/>
      <c r="I6" s="89"/>
      <c r="J6" s="90"/>
      <c r="K6" s="91" t="s">
        <v>59</v>
      </c>
      <c r="L6" s="91"/>
      <c r="M6" s="91"/>
      <c r="N6" s="91"/>
      <c r="O6" s="91"/>
      <c r="P6" s="91" t="s">
        <v>60</v>
      </c>
      <c r="Q6" s="91"/>
      <c r="R6" s="91"/>
      <c r="S6" s="91"/>
      <c r="T6" s="91"/>
    </row>
    <row r="7" spans="2:20" ht="16.5" customHeight="1" x14ac:dyDescent="0.25">
      <c r="B7" s="39" t="s">
        <v>61</v>
      </c>
      <c r="C7" s="40" t="s">
        <v>62</v>
      </c>
      <c r="D7" s="41" t="s">
        <v>63</v>
      </c>
      <c r="E7" s="42" t="s">
        <v>64</v>
      </c>
      <c r="F7" s="43" t="s">
        <v>65</v>
      </c>
      <c r="G7" s="44" t="s">
        <v>66</v>
      </c>
      <c r="H7" s="44" t="s">
        <v>67</v>
      </c>
      <c r="I7" s="44" t="s">
        <v>68</v>
      </c>
      <c r="J7" s="44" t="s">
        <v>49</v>
      </c>
      <c r="K7" s="44" t="s">
        <v>65</v>
      </c>
      <c r="L7" s="44" t="s">
        <v>66</v>
      </c>
      <c r="M7" s="44" t="s">
        <v>67</v>
      </c>
      <c r="N7" s="44" t="s">
        <v>68</v>
      </c>
      <c r="O7" s="44" t="s">
        <v>49</v>
      </c>
      <c r="P7" s="44" t="s">
        <v>65</v>
      </c>
      <c r="Q7" s="44" t="s">
        <v>66</v>
      </c>
      <c r="R7" s="44" t="s">
        <v>67</v>
      </c>
      <c r="S7" s="44" t="s">
        <v>68</v>
      </c>
      <c r="T7" s="44" t="s">
        <v>49</v>
      </c>
    </row>
    <row r="8" spans="2:20" ht="16.5" customHeight="1" x14ac:dyDescent="0.25">
      <c r="B8" s="45"/>
      <c r="C8" s="45" t="s">
        <v>69</v>
      </c>
      <c r="D8" s="46">
        <v>2023</v>
      </c>
      <c r="E8" s="46" t="s">
        <v>70</v>
      </c>
      <c r="F8" s="47">
        <v>6.88</v>
      </c>
      <c r="G8" s="47">
        <v>2.5499999999999998</v>
      </c>
      <c r="H8" s="47">
        <v>0.67</v>
      </c>
      <c r="I8" s="47">
        <v>0</v>
      </c>
      <c r="J8" s="47">
        <v>10.1</v>
      </c>
      <c r="K8" s="48">
        <v>-3268.95</v>
      </c>
      <c r="L8" s="48">
        <v>-1234.04</v>
      </c>
      <c r="M8" s="48">
        <v>-502.12</v>
      </c>
      <c r="N8" s="48">
        <v>0</v>
      </c>
      <c r="O8" s="48">
        <v>-5005.1000000000004</v>
      </c>
      <c r="P8" s="49">
        <v>-0.96</v>
      </c>
      <c r="Q8" s="49">
        <v>-0.35</v>
      </c>
      <c r="R8" s="49">
        <v>-0.12</v>
      </c>
      <c r="S8" s="49">
        <v>0</v>
      </c>
      <c r="T8" s="50">
        <v>-1.44</v>
      </c>
    </row>
    <row r="9" spans="2:20" ht="16.5" customHeight="1" x14ac:dyDescent="0.25">
      <c r="B9" s="45"/>
      <c r="C9" s="45" t="s">
        <v>69</v>
      </c>
      <c r="D9" s="46">
        <v>2024</v>
      </c>
      <c r="E9" s="46" t="s">
        <v>70</v>
      </c>
      <c r="F9" s="47">
        <v>15.27</v>
      </c>
      <c r="G9" s="47">
        <v>5.66</v>
      </c>
      <c r="H9" s="47">
        <v>1.48</v>
      </c>
      <c r="I9" s="47">
        <v>0</v>
      </c>
      <c r="J9" s="47">
        <v>22.4</v>
      </c>
      <c r="K9" s="48">
        <v>-16458.102722658154</v>
      </c>
      <c r="L9" s="48">
        <v>-6124.0198333857761</v>
      </c>
      <c r="M9" s="48">
        <v>-2432.7967099560551</v>
      </c>
      <c r="N9" s="48">
        <v>0</v>
      </c>
      <c r="O9" s="48">
        <v>-25014.919265999986</v>
      </c>
      <c r="P9" s="49">
        <v>-4.7300000000000004</v>
      </c>
      <c r="Q9" s="49">
        <v>-1.73</v>
      </c>
      <c r="R9" s="49">
        <v>-0.6</v>
      </c>
      <c r="S9" s="49">
        <v>0</v>
      </c>
      <c r="T9" s="50">
        <v>-7.06</v>
      </c>
    </row>
    <row r="10" spans="2:20" ht="16.5" customHeight="1" x14ac:dyDescent="0.25">
      <c r="B10" s="45"/>
      <c r="C10" s="45" t="s">
        <v>69</v>
      </c>
      <c r="D10" s="46">
        <v>2025</v>
      </c>
      <c r="E10" s="46" t="s">
        <v>70</v>
      </c>
      <c r="F10" s="47">
        <v>26.75</v>
      </c>
      <c r="G10" s="47">
        <v>9.91</v>
      </c>
      <c r="H10" s="47">
        <v>2.6</v>
      </c>
      <c r="I10" s="47">
        <v>0</v>
      </c>
      <c r="J10" s="47">
        <v>39.26</v>
      </c>
      <c r="K10" s="48">
        <v>-32929.444594205015</v>
      </c>
      <c r="L10" s="48">
        <v>-12352.832321150127</v>
      </c>
      <c r="M10" s="48">
        <v>-4936.5584208995242</v>
      </c>
      <c r="N10" s="48">
        <v>0</v>
      </c>
      <c r="O10" s="48">
        <v>-50218.835336254662</v>
      </c>
      <c r="P10" s="49">
        <v>0</v>
      </c>
      <c r="Q10" s="49">
        <v>0</v>
      </c>
      <c r="R10" s="49">
        <v>0</v>
      </c>
      <c r="S10" s="49">
        <v>0</v>
      </c>
      <c r="T10" s="50">
        <v>0</v>
      </c>
    </row>
    <row r="11" spans="2:20" ht="16.5" customHeight="1" x14ac:dyDescent="0.25">
      <c r="B11" s="45"/>
      <c r="C11" s="45" t="s">
        <v>69</v>
      </c>
      <c r="D11" s="46">
        <v>2026</v>
      </c>
      <c r="E11" s="46" t="s">
        <v>70</v>
      </c>
      <c r="F11" s="47">
        <v>36.479999999999997</v>
      </c>
      <c r="G11" s="47">
        <v>13.52</v>
      </c>
      <c r="H11" s="47">
        <v>3.54</v>
      </c>
      <c r="I11" s="47">
        <v>0</v>
      </c>
      <c r="J11" s="47">
        <v>53.54</v>
      </c>
      <c r="K11" s="48">
        <v>-45489.257387109639</v>
      </c>
      <c r="L11" s="48">
        <v>-17036.896286012947</v>
      </c>
      <c r="M11" s="48">
        <v>-6810.7407758773979</v>
      </c>
      <c r="N11" s="48">
        <v>0</v>
      </c>
      <c r="O11" s="48">
        <v>-69336.894448999985</v>
      </c>
      <c r="P11" s="49">
        <v>0</v>
      </c>
      <c r="Q11" s="49">
        <v>0</v>
      </c>
      <c r="R11" s="49">
        <v>0</v>
      </c>
      <c r="S11" s="49">
        <v>0</v>
      </c>
      <c r="T11" s="50">
        <v>0</v>
      </c>
    </row>
    <row r="12" spans="2:20" ht="16.5" customHeight="1" x14ac:dyDescent="0.25">
      <c r="B12" s="45"/>
      <c r="C12" s="45" t="s">
        <v>69</v>
      </c>
      <c r="D12" s="46">
        <v>2027</v>
      </c>
      <c r="E12" s="46" t="s">
        <v>70</v>
      </c>
      <c r="F12" s="47">
        <v>46.17</v>
      </c>
      <c r="G12" s="47">
        <v>17.11</v>
      </c>
      <c r="H12" s="47">
        <v>4.4800000000000004</v>
      </c>
      <c r="I12" s="47">
        <v>0</v>
      </c>
      <c r="J12" s="47">
        <v>67.75</v>
      </c>
      <c r="K12" s="48">
        <v>-62942.10842161339</v>
      </c>
      <c r="L12" s="48">
        <v>-23558.310212318378</v>
      </c>
      <c r="M12" s="48">
        <v>-9450.7548040682232</v>
      </c>
      <c r="N12" s="48">
        <v>0</v>
      </c>
      <c r="O12" s="48">
        <v>-95951.173437999998</v>
      </c>
      <c r="P12" s="49">
        <v>0</v>
      </c>
      <c r="Q12" s="49">
        <v>0</v>
      </c>
      <c r="R12" s="49">
        <v>0</v>
      </c>
      <c r="S12" s="49">
        <v>0</v>
      </c>
      <c r="T12" s="50">
        <v>0</v>
      </c>
    </row>
    <row r="13" spans="2:20" ht="16.5" customHeight="1" x14ac:dyDescent="0.25">
      <c r="B13" s="45"/>
      <c r="C13" s="45" t="s">
        <v>69</v>
      </c>
      <c r="D13" s="46">
        <v>2028</v>
      </c>
      <c r="E13" s="46" t="s">
        <v>70</v>
      </c>
      <c r="F13" s="47">
        <v>55.88</v>
      </c>
      <c r="G13" s="47">
        <v>20.71</v>
      </c>
      <c r="H13" s="47">
        <v>5.42</v>
      </c>
      <c r="I13" s="47">
        <v>0</v>
      </c>
      <c r="J13" s="47">
        <v>82.01</v>
      </c>
      <c r="K13" s="48">
        <v>-82732.460551258308</v>
      </c>
      <c r="L13" s="48">
        <v>-31012.671591262053</v>
      </c>
      <c r="M13" s="48">
        <v>-12443.947958479632</v>
      </c>
      <c r="N13" s="48">
        <v>0</v>
      </c>
      <c r="O13" s="48">
        <v>-126189.080101</v>
      </c>
      <c r="P13" s="49">
        <v>0</v>
      </c>
      <c r="Q13" s="49">
        <v>0</v>
      </c>
      <c r="R13" s="49">
        <v>0</v>
      </c>
      <c r="S13" s="49">
        <v>0</v>
      </c>
      <c r="T13" s="50">
        <v>0</v>
      </c>
    </row>
    <row r="14" spans="2:20" ht="16.5" customHeight="1" x14ac:dyDescent="0.25">
      <c r="B14" s="45"/>
      <c r="C14" s="45" t="s">
        <v>69</v>
      </c>
      <c r="D14" s="46">
        <v>2029</v>
      </c>
      <c r="E14" s="46" t="s">
        <v>70</v>
      </c>
      <c r="F14" s="47">
        <v>65.58</v>
      </c>
      <c r="G14" s="47">
        <v>24.3</v>
      </c>
      <c r="H14" s="47">
        <v>6.36</v>
      </c>
      <c r="I14" s="47">
        <v>0</v>
      </c>
      <c r="J14" s="47">
        <v>96.24</v>
      </c>
      <c r="K14" s="48">
        <v>-103612.45132703954</v>
      </c>
      <c r="L14" s="48">
        <v>-38879.755618107331</v>
      </c>
      <c r="M14" s="48">
        <v>-15693.802337460882</v>
      </c>
      <c r="N14" s="48">
        <v>0</v>
      </c>
      <c r="O14" s="48">
        <v>-158186.00928260776</v>
      </c>
      <c r="P14" s="49">
        <v>0</v>
      </c>
      <c r="Q14" s="49">
        <v>0</v>
      </c>
      <c r="R14" s="49">
        <v>0</v>
      </c>
      <c r="S14" s="49">
        <v>0</v>
      </c>
      <c r="T14" s="50">
        <v>0</v>
      </c>
    </row>
    <row r="15" spans="2:20" ht="16.5" customHeight="1" x14ac:dyDescent="0.25">
      <c r="B15" s="45"/>
      <c r="C15" s="45" t="s">
        <v>69</v>
      </c>
      <c r="D15" s="46">
        <v>2030</v>
      </c>
      <c r="E15" s="46" t="s">
        <v>70</v>
      </c>
      <c r="F15" s="47">
        <v>75.28</v>
      </c>
      <c r="G15" s="47">
        <v>27.89</v>
      </c>
      <c r="H15" s="47">
        <v>7.31</v>
      </c>
      <c r="I15" s="47">
        <v>0</v>
      </c>
      <c r="J15" s="47">
        <v>110.48</v>
      </c>
      <c r="K15" s="48">
        <v>-114764.34460883023</v>
      </c>
      <c r="L15" s="48">
        <v>-42967.631438529541</v>
      </c>
      <c r="M15" s="48">
        <v>-17160.813959640276</v>
      </c>
      <c r="N15" s="48">
        <v>0</v>
      </c>
      <c r="O15" s="48">
        <v>-174892.79000700003</v>
      </c>
      <c r="P15" s="49">
        <v>0</v>
      </c>
      <c r="Q15" s="49">
        <v>0</v>
      </c>
      <c r="R15" s="49">
        <v>0</v>
      </c>
      <c r="S15" s="49">
        <v>0</v>
      </c>
      <c r="T15" s="50">
        <v>0</v>
      </c>
    </row>
    <row r="16" spans="2:20" ht="16.5" customHeight="1" x14ac:dyDescent="0.25">
      <c r="B16" s="45"/>
      <c r="C16" s="45" t="s">
        <v>69</v>
      </c>
      <c r="D16" s="46">
        <v>2031</v>
      </c>
      <c r="E16" s="46" t="s">
        <v>70</v>
      </c>
      <c r="F16" s="47">
        <v>84.94</v>
      </c>
      <c r="G16" s="47">
        <v>31.47</v>
      </c>
      <c r="H16" s="47">
        <v>8.24</v>
      </c>
      <c r="I16" s="47">
        <v>0</v>
      </c>
      <c r="J16" s="47">
        <v>124.65</v>
      </c>
      <c r="K16" s="48">
        <v>-136650.9386592599</v>
      </c>
      <c r="L16" s="48">
        <v>-51525.93124580718</v>
      </c>
      <c r="M16" s="48">
        <v>-20764.542768867308</v>
      </c>
      <c r="N16" s="48">
        <v>0</v>
      </c>
      <c r="O16" s="48">
        <v>-208941.41267393439</v>
      </c>
      <c r="P16" s="49">
        <v>0</v>
      </c>
      <c r="Q16" s="49">
        <v>0</v>
      </c>
      <c r="R16" s="49">
        <v>0</v>
      </c>
      <c r="S16" s="49">
        <v>0</v>
      </c>
      <c r="T16" s="50">
        <v>0</v>
      </c>
    </row>
    <row r="17" spans="2:20" ht="16.5" customHeight="1" x14ac:dyDescent="0.25">
      <c r="B17" s="45"/>
      <c r="C17" s="45" t="s">
        <v>69</v>
      </c>
      <c r="D17" s="46">
        <v>2032</v>
      </c>
      <c r="E17" s="46" t="s">
        <v>70</v>
      </c>
      <c r="F17" s="47">
        <v>93.72</v>
      </c>
      <c r="G17" s="47">
        <v>34.729999999999997</v>
      </c>
      <c r="H17" s="47">
        <v>9.1</v>
      </c>
      <c r="I17" s="47">
        <v>0</v>
      </c>
      <c r="J17" s="47">
        <v>137.54</v>
      </c>
      <c r="K17" s="48">
        <v>-147764.87862435856</v>
      </c>
      <c r="L17" s="48">
        <v>-55298.650147173452</v>
      </c>
      <c r="M17" s="48">
        <v>-22098.36882184424</v>
      </c>
      <c r="N17" s="48">
        <v>0</v>
      </c>
      <c r="O17" s="48">
        <v>-225161.89759337623</v>
      </c>
      <c r="P17" s="49">
        <v>0</v>
      </c>
      <c r="Q17" s="49">
        <v>-1.28</v>
      </c>
      <c r="R17" s="49">
        <v>-1.6</v>
      </c>
      <c r="S17" s="49">
        <v>0</v>
      </c>
      <c r="T17" s="50">
        <v>-2.88</v>
      </c>
    </row>
    <row r="18" spans="2:20" ht="16.5" customHeight="1" x14ac:dyDescent="0.25">
      <c r="B18" s="45"/>
      <c r="C18" s="45" t="s">
        <v>69</v>
      </c>
      <c r="D18" s="46">
        <v>2033</v>
      </c>
      <c r="E18" s="46" t="s">
        <v>70</v>
      </c>
      <c r="F18" s="47">
        <v>103.91</v>
      </c>
      <c r="G18" s="47">
        <v>38.5</v>
      </c>
      <c r="H18" s="47">
        <v>10.08</v>
      </c>
      <c r="I18" s="47">
        <v>0</v>
      </c>
      <c r="J18" s="47">
        <v>152.49</v>
      </c>
      <c r="K18" s="48">
        <v>-161791.78620073749</v>
      </c>
      <c r="L18" s="48">
        <v>-60921.155118339309</v>
      </c>
      <c r="M18" s="48">
        <v>-24348.484053923286</v>
      </c>
      <c r="N18" s="48">
        <v>0</v>
      </c>
      <c r="O18" s="48">
        <v>-247061.42537300009</v>
      </c>
      <c r="P18" s="49">
        <v>0</v>
      </c>
      <c r="Q18" s="49">
        <v>-1.1100000000000001</v>
      </c>
      <c r="R18" s="49">
        <v>-1.64</v>
      </c>
      <c r="S18" s="49">
        <v>0</v>
      </c>
      <c r="T18" s="50">
        <v>-2.75</v>
      </c>
    </row>
    <row r="19" spans="2:20" ht="16.5" customHeight="1" x14ac:dyDescent="0.25">
      <c r="B19" s="45"/>
      <c r="C19" s="45" t="s">
        <v>69</v>
      </c>
      <c r="D19" s="46">
        <v>2034</v>
      </c>
      <c r="E19" s="46" t="s">
        <v>70</v>
      </c>
      <c r="F19" s="47">
        <v>112.99</v>
      </c>
      <c r="G19" s="47">
        <v>41.87</v>
      </c>
      <c r="H19" s="47">
        <v>10.96</v>
      </c>
      <c r="I19" s="47">
        <v>0</v>
      </c>
      <c r="J19" s="47">
        <v>165.82</v>
      </c>
      <c r="K19" s="48">
        <v>-186181.31178127299</v>
      </c>
      <c r="L19" s="48">
        <v>-69807.284831386394</v>
      </c>
      <c r="M19" s="48">
        <v>-28047.771711978392</v>
      </c>
      <c r="N19" s="48">
        <v>0</v>
      </c>
      <c r="O19" s="48">
        <v>-284036.36832463776</v>
      </c>
      <c r="P19" s="49">
        <v>0</v>
      </c>
      <c r="Q19" s="49">
        <v>0</v>
      </c>
      <c r="R19" s="49">
        <v>0</v>
      </c>
      <c r="S19" s="49">
        <v>0</v>
      </c>
      <c r="T19" s="50">
        <v>0</v>
      </c>
    </row>
    <row r="20" spans="2:20" ht="16.5" customHeight="1" x14ac:dyDescent="0.25">
      <c r="B20" s="45"/>
      <c r="C20" s="45" t="s">
        <v>71</v>
      </c>
      <c r="D20" s="51">
        <v>2023</v>
      </c>
      <c r="E20" s="51"/>
      <c r="F20" s="47"/>
      <c r="G20" s="47"/>
      <c r="H20" s="47"/>
      <c r="I20" s="47"/>
      <c r="J20" s="47"/>
      <c r="K20" s="48"/>
      <c r="L20" s="48"/>
      <c r="M20" s="48"/>
      <c r="N20" s="48"/>
      <c r="O20" s="48"/>
      <c r="P20" s="49"/>
      <c r="Q20" s="49"/>
      <c r="R20" s="49"/>
      <c r="S20" s="49"/>
      <c r="T20" s="50"/>
    </row>
    <row r="21" spans="2:20" ht="16.5" customHeight="1" x14ac:dyDescent="0.25">
      <c r="B21" s="45"/>
      <c r="C21" s="45" t="s">
        <v>71</v>
      </c>
      <c r="D21" s="51">
        <v>2024</v>
      </c>
      <c r="E21" s="51"/>
      <c r="F21" s="47"/>
      <c r="G21" s="47"/>
      <c r="H21" s="47"/>
      <c r="I21" s="47"/>
      <c r="J21" s="47"/>
      <c r="K21" s="48"/>
      <c r="L21" s="48"/>
      <c r="M21" s="48"/>
      <c r="N21" s="48"/>
      <c r="O21" s="48"/>
      <c r="P21" s="49"/>
      <c r="Q21" s="49"/>
      <c r="R21" s="49"/>
      <c r="S21" s="49"/>
      <c r="T21" s="50"/>
    </row>
    <row r="22" spans="2:20" ht="16.5" customHeight="1" x14ac:dyDescent="0.25">
      <c r="B22" s="45"/>
      <c r="C22" s="45" t="s">
        <v>71</v>
      </c>
      <c r="D22" s="51">
        <v>2025</v>
      </c>
      <c r="E22" s="51"/>
      <c r="F22" s="47"/>
      <c r="G22" s="47"/>
      <c r="H22" s="47"/>
      <c r="I22" s="47"/>
      <c r="J22" s="47"/>
      <c r="K22" s="48"/>
      <c r="L22" s="48"/>
      <c r="M22" s="48"/>
      <c r="N22" s="48"/>
      <c r="O22" s="48"/>
      <c r="P22" s="49"/>
      <c r="Q22" s="49"/>
      <c r="R22" s="49"/>
      <c r="S22" s="49"/>
      <c r="T22" s="50"/>
    </row>
    <row r="23" spans="2:20" ht="16.5" customHeight="1" x14ac:dyDescent="0.25">
      <c r="B23" s="45"/>
      <c r="C23" s="45" t="s">
        <v>71</v>
      </c>
      <c r="D23" s="51">
        <v>2026</v>
      </c>
      <c r="E23" s="51"/>
      <c r="F23" s="47"/>
      <c r="G23" s="47"/>
      <c r="H23" s="47"/>
      <c r="I23" s="47"/>
      <c r="J23" s="47"/>
      <c r="K23" s="48"/>
      <c r="L23" s="48"/>
      <c r="M23" s="48"/>
      <c r="N23" s="48"/>
      <c r="O23" s="48"/>
      <c r="P23" s="49"/>
      <c r="Q23" s="49"/>
      <c r="R23" s="49"/>
      <c r="S23" s="49"/>
      <c r="T23" s="50"/>
    </row>
    <row r="24" spans="2:20" ht="16.5" customHeight="1" x14ac:dyDescent="0.25">
      <c r="B24" s="45"/>
      <c r="C24" s="45" t="s">
        <v>71</v>
      </c>
      <c r="D24" s="51">
        <v>2027</v>
      </c>
      <c r="E24" s="51"/>
      <c r="F24" s="47"/>
      <c r="G24" s="47"/>
      <c r="H24" s="47"/>
      <c r="I24" s="47"/>
      <c r="J24" s="47"/>
      <c r="K24" s="48"/>
      <c r="L24" s="48"/>
      <c r="M24" s="48"/>
      <c r="N24" s="48"/>
      <c r="O24" s="48"/>
      <c r="P24" s="49"/>
      <c r="Q24" s="49"/>
      <c r="R24" s="49"/>
      <c r="S24" s="49"/>
      <c r="T24" s="50"/>
    </row>
    <row r="25" spans="2:20" ht="16.5" customHeight="1" x14ac:dyDescent="0.25">
      <c r="B25" s="45"/>
      <c r="C25" s="45" t="s">
        <v>71</v>
      </c>
      <c r="D25" s="51">
        <v>2028</v>
      </c>
      <c r="E25" s="51"/>
      <c r="F25" s="48"/>
      <c r="G25" s="48"/>
      <c r="H25" s="48"/>
      <c r="I25" s="48"/>
      <c r="J25" s="48"/>
      <c r="K25" s="48"/>
      <c r="L25" s="48"/>
      <c r="M25" s="48"/>
      <c r="N25" s="48"/>
      <c r="O25" s="48"/>
      <c r="P25" s="49"/>
      <c r="Q25" s="49"/>
      <c r="R25" s="49"/>
      <c r="S25" s="49"/>
      <c r="T25" s="50"/>
    </row>
    <row r="26" spans="2:20" ht="16.5" customHeight="1" x14ac:dyDescent="0.25">
      <c r="B26" s="45"/>
      <c r="C26" s="45" t="s">
        <v>71</v>
      </c>
      <c r="D26" s="51">
        <v>2029</v>
      </c>
      <c r="E26" s="51"/>
      <c r="F26" s="48"/>
      <c r="G26" s="48"/>
      <c r="H26" s="48"/>
      <c r="I26" s="48"/>
      <c r="J26" s="48"/>
      <c r="K26" s="48"/>
      <c r="L26" s="48"/>
      <c r="M26" s="48"/>
      <c r="N26" s="48"/>
      <c r="O26" s="48"/>
      <c r="P26" s="49"/>
      <c r="Q26" s="49"/>
      <c r="R26" s="49"/>
      <c r="S26" s="49"/>
      <c r="T26" s="50"/>
    </row>
    <row r="27" spans="2:20" ht="16.5" customHeight="1" x14ac:dyDescent="0.25">
      <c r="B27" s="45"/>
      <c r="C27" s="45" t="s">
        <v>71</v>
      </c>
      <c r="D27" s="51">
        <v>2030</v>
      </c>
      <c r="E27" s="51"/>
      <c r="F27" s="48"/>
      <c r="G27" s="48"/>
      <c r="H27" s="48"/>
      <c r="I27" s="48"/>
      <c r="J27" s="48"/>
      <c r="K27" s="48"/>
      <c r="L27" s="48"/>
      <c r="M27" s="48"/>
      <c r="N27" s="48"/>
      <c r="O27" s="48"/>
      <c r="P27" s="49"/>
      <c r="Q27" s="49"/>
      <c r="R27" s="49"/>
      <c r="S27" s="49"/>
      <c r="T27" s="50"/>
    </row>
    <row r="28" spans="2:20" ht="16.5" customHeight="1" x14ac:dyDescent="0.25">
      <c r="B28" s="45"/>
      <c r="C28" s="45" t="s">
        <v>71</v>
      </c>
      <c r="D28" s="51">
        <v>2031</v>
      </c>
      <c r="E28" s="51"/>
      <c r="F28" s="48"/>
      <c r="G28" s="48"/>
      <c r="H28" s="48"/>
      <c r="I28" s="48"/>
      <c r="J28" s="48"/>
      <c r="K28" s="48"/>
      <c r="L28" s="48"/>
      <c r="M28" s="48"/>
      <c r="N28" s="48"/>
      <c r="O28" s="48"/>
      <c r="P28" s="49"/>
      <c r="Q28" s="49"/>
      <c r="R28" s="49"/>
      <c r="S28" s="49"/>
      <c r="T28" s="50"/>
    </row>
    <row r="29" spans="2:20" ht="16.5" customHeight="1" x14ac:dyDescent="0.25">
      <c r="B29" s="45"/>
      <c r="C29" s="45" t="s">
        <v>71</v>
      </c>
      <c r="D29" s="51">
        <v>2032</v>
      </c>
      <c r="E29" s="51"/>
      <c r="F29" s="48"/>
      <c r="G29" s="48"/>
      <c r="H29" s="48"/>
      <c r="I29" s="48"/>
      <c r="J29" s="48"/>
      <c r="K29" s="48"/>
      <c r="L29" s="48"/>
      <c r="M29" s="48"/>
      <c r="N29" s="48"/>
      <c r="O29" s="48"/>
      <c r="P29" s="49"/>
      <c r="Q29" s="49"/>
      <c r="R29" s="49"/>
      <c r="S29" s="49"/>
      <c r="T29" s="50"/>
    </row>
    <row r="30" spans="2:20" ht="16.5" customHeight="1" x14ac:dyDescent="0.25">
      <c r="B30" s="45"/>
      <c r="C30" s="45" t="s">
        <v>71</v>
      </c>
      <c r="D30" s="51">
        <v>2033</v>
      </c>
      <c r="E30" s="51"/>
      <c r="F30" s="48"/>
      <c r="G30" s="48"/>
      <c r="H30" s="48"/>
      <c r="I30" s="48"/>
      <c r="J30" s="48"/>
      <c r="K30" s="48"/>
      <c r="L30" s="48"/>
      <c r="M30" s="48"/>
      <c r="N30" s="48"/>
      <c r="O30" s="48"/>
      <c r="P30" s="49"/>
      <c r="Q30" s="49"/>
      <c r="R30" s="49"/>
      <c r="S30" s="49"/>
      <c r="T30" s="50"/>
    </row>
    <row r="31" spans="2:20" ht="16.5" customHeight="1" x14ac:dyDescent="0.25">
      <c r="B31" s="45"/>
      <c r="C31" s="45" t="s">
        <v>71</v>
      </c>
      <c r="D31" s="51">
        <v>2034</v>
      </c>
      <c r="E31" s="51"/>
      <c r="F31" s="48"/>
      <c r="G31" s="48"/>
      <c r="H31" s="48"/>
      <c r="I31" s="48"/>
      <c r="J31" s="48"/>
      <c r="K31" s="48"/>
      <c r="L31" s="48"/>
      <c r="M31" s="48"/>
      <c r="N31" s="48"/>
      <c r="O31" s="48"/>
      <c r="P31" s="49"/>
      <c r="Q31" s="49"/>
      <c r="R31" s="49"/>
      <c r="S31" s="49"/>
      <c r="T31" s="50"/>
    </row>
    <row r="32" spans="2:20" ht="16.5" customHeight="1" x14ac:dyDescent="0.25">
      <c r="B32" s="45"/>
      <c r="C32" s="45" t="s">
        <v>72</v>
      </c>
      <c r="D32" s="51">
        <v>2023</v>
      </c>
      <c r="E32" s="51"/>
      <c r="F32" s="47"/>
      <c r="G32" s="47"/>
      <c r="H32" s="47"/>
      <c r="I32" s="47"/>
      <c r="J32" s="47"/>
      <c r="K32" s="48"/>
      <c r="L32" s="48"/>
      <c r="M32" s="48"/>
      <c r="N32" s="48"/>
      <c r="O32" s="48">
        <v>-5960.21</v>
      </c>
      <c r="P32" s="49"/>
      <c r="Q32" s="49"/>
      <c r="R32" s="49"/>
      <c r="S32" s="49"/>
      <c r="T32" s="50">
        <v>-4.87</v>
      </c>
    </row>
    <row r="33" spans="1:20" ht="16.5" customHeight="1" x14ac:dyDescent="0.25">
      <c r="B33" s="45"/>
      <c r="C33" s="45" t="s">
        <v>72</v>
      </c>
      <c r="D33" s="51">
        <v>2024</v>
      </c>
      <c r="E33" s="51"/>
      <c r="F33" s="47"/>
      <c r="G33" s="47"/>
      <c r="H33" s="47"/>
      <c r="I33" s="47"/>
      <c r="J33" s="47"/>
      <c r="K33" s="48"/>
      <c r="L33" s="48"/>
      <c r="M33" s="48"/>
      <c r="N33" s="48"/>
      <c r="O33" s="48">
        <v>-11728.208250000003</v>
      </c>
      <c r="P33" s="49"/>
      <c r="Q33" s="49"/>
      <c r="R33" s="49"/>
      <c r="S33" s="49"/>
      <c r="T33" s="50">
        <v>-6.31</v>
      </c>
    </row>
    <row r="34" spans="1:20" ht="16.5" customHeight="1" x14ac:dyDescent="0.25">
      <c r="B34" s="45"/>
      <c r="C34" s="45" t="s">
        <v>72</v>
      </c>
      <c r="D34" s="51">
        <v>2025</v>
      </c>
      <c r="E34" s="51"/>
      <c r="F34" s="47"/>
      <c r="G34" s="47"/>
      <c r="H34" s="47"/>
      <c r="I34" s="47"/>
      <c r="J34" s="47"/>
      <c r="K34" s="48"/>
      <c r="L34" s="48"/>
      <c r="M34" s="48"/>
      <c r="N34" s="48"/>
      <c r="O34" s="48">
        <v>-25433.595168999997</v>
      </c>
      <c r="P34" s="49"/>
      <c r="Q34" s="49"/>
      <c r="R34" s="49"/>
      <c r="S34" s="49"/>
      <c r="T34" s="50">
        <v>-8.6</v>
      </c>
    </row>
    <row r="35" spans="1:20" ht="16.5" customHeight="1" x14ac:dyDescent="0.25">
      <c r="B35" s="45"/>
      <c r="C35" s="45" t="s">
        <v>72</v>
      </c>
      <c r="D35" s="51">
        <v>2026</v>
      </c>
      <c r="E35" s="51"/>
      <c r="F35" s="47"/>
      <c r="G35" s="47"/>
      <c r="H35" s="47"/>
      <c r="I35" s="47"/>
      <c r="J35" s="47"/>
      <c r="K35" s="48"/>
      <c r="L35" s="48"/>
      <c r="M35" s="48"/>
      <c r="N35" s="48"/>
      <c r="O35" s="48">
        <v>-38288.913144999999</v>
      </c>
      <c r="P35" s="49"/>
      <c r="Q35" s="49"/>
      <c r="R35" s="49"/>
      <c r="S35" s="49"/>
      <c r="T35" s="50">
        <v>-10.14</v>
      </c>
    </row>
    <row r="36" spans="1:20" ht="16.5" customHeight="1" x14ac:dyDescent="0.25">
      <c r="B36" s="45"/>
      <c r="C36" s="45" t="s">
        <v>72</v>
      </c>
      <c r="D36" s="51">
        <v>2027</v>
      </c>
      <c r="E36" s="51"/>
      <c r="F36" s="47"/>
      <c r="G36" s="47"/>
      <c r="H36" s="47"/>
      <c r="I36" s="47"/>
      <c r="J36" s="47"/>
      <c r="K36" s="48"/>
      <c r="L36" s="48"/>
      <c r="M36" s="48"/>
      <c r="N36" s="48"/>
      <c r="O36" s="48">
        <v>-50296.378239999998</v>
      </c>
      <c r="P36" s="49"/>
      <c r="Q36" s="49"/>
      <c r="R36" s="49"/>
      <c r="S36" s="49"/>
      <c r="T36" s="50">
        <v>-11.4</v>
      </c>
    </row>
    <row r="37" spans="1:20" ht="16.5" customHeight="1" x14ac:dyDescent="0.25">
      <c r="B37" s="45"/>
      <c r="C37" s="45" t="s">
        <v>72</v>
      </c>
      <c r="D37" s="51">
        <v>2028</v>
      </c>
      <c r="E37" s="51"/>
      <c r="F37" s="47"/>
      <c r="G37" s="47"/>
      <c r="H37" s="47"/>
      <c r="I37" s="47"/>
      <c r="J37" s="47"/>
      <c r="K37" s="48"/>
      <c r="L37" s="48"/>
      <c r="M37" s="48"/>
      <c r="N37" s="48"/>
      <c r="O37" s="48">
        <v>-62103.948880999997</v>
      </c>
      <c r="P37" s="49"/>
      <c r="Q37" s="49"/>
      <c r="R37" s="49"/>
      <c r="S37" s="49"/>
      <c r="T37" s="50">
        <v>-14.14</v>
      </c>
    </row>
    <row r="38" spans="1:20" ht="16.5" customHeight="1" x14ac:dyDescent="0.25">
      <c r="B38" s="45"/>
      <c r="C38" s="45" t="s">
        <v>72</v>
      </c>
      <c r="D38" s="51">
        <v>2029</v>
      </c>
      <c r="E38" s="51"/>
      <c r="F38" s="47"/>
      <c r="G38" s="47"/>
      <c r="H38" s="47"/>
      <c r="I38" s="47"/>
      <c r="J38" s="47"/>
      <c r="K38" s="48"/>
      <c r="L38" s="48"/>
      <c r="M38" s="48"/>
      <c r="N38" s="48"/>
      <c r="O38" s="48">
        <v>-74102.692633000013</v>
      </c>
      <c r="P38" s="49"/>
      <c r="Q38" s="49"/>
      <c r="R38" s="49"/>
      <c r="S38" s="49"/>
      <c r="T38" s="50">
        <v>-15.84</v>
      </c>
    </row>
    <row r="39" spans="1:20" ht="16.5" customHeight="1" x14ac:dyDescent="0.25">
      <c r="B39" s="45"/>
      <c r="C39" s="45" t="s">
        <v>72</v>
      </c>
      <c r="D39" s="51">
        <v>2030</v>
      </c>
      <c r="E39" s="51"/>
      <c r="F39" s="47"/>
      <c r="G39" s="47"/>
      <c r="H39" s="47"/>
      <c r="I39" s="47"/>
      <c r="J39" s="47"/>
      <c r="K39" s="48"/>
      <c r="L39" s="48"/>
      <c r="M39" s="48"/>
      <c r="N39" s="48"/>
      <c r="O39" s="48">
        <v>-87035.88070400001</v>
      </c>
      <c r="P39" s="49"/>
      <c r="Q39" s="49"/>
      <c r="R39" s="49"/>
      <c r="S39" s="49"/>
      <c r="T39" s="50">
        <v>-17.010000000000002</v>
      </c>
    </row>
    <row r="40" spans="1:20" ht="16.5" customHeight="1" x14ac:dyDescent="0.25">
      <c r="B40" s="45"/>
      <c r="C40" s="45" t="s">
        <v>72</v>
      </c>
      <c r="D40" s="51">
        <v>2031</v>
      </c>
      <c r="E40" s="51"/>
      <c r="F40" s="47"/>
      <c r="G40" s="47"/>
      <c r="H40" s="47"/>
      <c r="I40" s="47"/>
      <c r="J40" s="47"/>
      <c r="K40" s="48"/>
      <c r="L40" s="48"/>
      <c r="M40" s="48"/>
      <c r="N40" s="48"/>
      <c r="O40" s="48">
        <v>-100356.790009</v>
      </c>
      <c r="P40" s="49"/>
      <c r="Q40" s="49"/>
      <c r="R40" s="49"/>
      <c r="S40" s="49"/>
      <c r="T40" s="50">
        <v>-18.64</v>
      </c>
    </row>
    <row r="41" spans="1:20" ht="16.5" customHeight="1" x14ac:dyDescent="0.25">
      <c r="B41" s="45"/>
      <c r="C41" s="45" t="s">
        <v>72</v>
      </c>
      <c r="D41" s="51">
        <v>2032</v>
      </c>
      <c r="E41" s="51"/>
      <c r="F41" s="47"/>
      <c r="G41" s="47"/>
      <c r="H41" s="47"/>
      <c r="I41" s="47"/>
      <c r="J41" s="47"/>
      <c r="K41" s="48"/>
      <c r="L41" s="48"/>
      <c r="M41" s="48"/>
      <c r="N41" s="48"/>
      <c r="O41" s="48">
        <v>-113857.26727</v>
      </c>
      <c r="P41" s="49"/>
      <c r="Q41" s="49"/>
      <c r="R41" s="49"/>
      <c r="S41" s="49"/>
      <c r="T41" s="50">
        <v>-20.79</v>
      </c>
    </row>
    <row r="42" spans="1:20" ht="16.5" customHeight="1" x14ac:dyDescent="0.25">
      <c r="B42" s="45"/>
      <c r="C42" s="45" t="s">
        <v>72</v>
      </c>
      <c r="D42" s="51">
        <v>2033</v>
      </c>
      <c r="E42" s="51"/>
      <c r="F42" s="47"/>
      <c r="G42" s="47"/>
      <c r="H42" s="47"/>
      <c r="I42" s="47"/>
      <c r="J42" s="47"/>
      <c r="K42" s="48"/>
      <c r="L42" s="48"/>
      <c r="M42" s="48"/>
      <c r="N42" s="48"/>
      <c r="O42" s="48">
        <v>-127358.91886199999</v>
      </c>
      <c r="P42" s="49"/>
      <c r="Q42" s="49"/>
      <c r="R42" s="49"/>
      <c r="S42" s="49"/>
      <c r="T42" s="50">
        <v>-26.66</v>
      </c>
    </row>
    <row r="43" spans="1:20" ht="16.5" customHeight="1" x14ac:dyDescent="0.25">
      <c r="B43" s="45"/>
      <c r="C43" s="45" t="s">
        <v>72</v>
      </c>
      <c r="D43" s="51">
        <v>2034</v>
      </c>
      <c r="E43" s="51"/>
      <c r="F43" s="47"/>
      <c r="G43" s="47"/>
      <c r="H43" s="47"/>
      <c r="I43" s="47"/>
      <c r="J43" s="47"/>
      <c r="K43" s="48"/>
      <c r="L43" s="48"/>
      <c r="M43" s="48"/>
      <c r="N43" s="48"/>
      <c r="O43" s="48">
        <v>-140497.508539</v>
      </c>
      <c r="P43" s="49"/>
      <c r="Q43" s="49"/>
      <c r="R43" s="49"/>
      <c r="S43" s="49"/>
      <c r="T43" s="50">
        <v>-24.95</v>
      </c>
    </row>
    <row r="44" spans="1:20" ht="16.5" customHeight="1" x14ac:dyDescent="0.25">
      <c r="B44" s="45"/>
      <c r="C44" s="45" t="s">
        <v>73</v>
      </c>
      <c r="D44" s="51">
        <v>2023</v>
      </c>
      <c r="E44" s="51"/>
      <c r="F44" s="47"/>
      <c r="G44" s="47"/>
      <c r="H44" s="47"/>
      <c r="I44" s="47"/>
      <c r="J44" s="47"/>
      <c r="K44" s="48"/>
      <c r="L44" s="48"/>
      <c r="M44" s="48"/>
      <c r="N44" s="48"/>
      <c r="O44" s="48">
        <v>7926.07</v>
      </c>
      <c r="P44" s="49"/>
      <c r="Q44" s="49"/>
      <c r="R44" s="49"/>
      <c r="S44" s="49"/>
      <c r="T44" s="50">
        <v>1.08</v>
      </c>
    </row>
    <row r="45" spans="1:20" ht="16.5" customHeight="1" x14ac:dyDescent="0.25">
      <c r="B45" s="45"/>
      <c r="C45" s="45" t="s">
        <v>73</v>
      </c>
      <c r="D45" s="51">
        <v>2024</v>
      </c>
      <c r="E45" s="51"/>
      <c r="F45" s="47"/>
      <c r="G45" s="47"/>
      <c r="H45" s="47"/>
      <c r="I45" s="47"/>
      <c r="J45" s="47"/>
      <c r="K45" s="48"/>
      <c r="L45" s="48"/>
      <c r="M45" s="48"/>
      <c r="N45" s="48"/>
      <c r="O45" s="48">
        <v>12635.958187000002</v>
      </c>
      <c r="P45" s="49"/>
      <c r="Q45" s="49"/>
      <c r="R45" s="49"/>
      <c r="S45" s="49"/>
      <c r="T45" s="50">
        <v>2.34</v>
      </c>
    </row>
    <row r="46" spans="1:20" ht="16.5" customHeight="1" x14ac:dyDescent="0.25">
      <c r="B46" s="45"/>
      <c r="C46" s="45" t="s">
        <v>73</v>
      </c>
      <c r="D46" s="51">
        <v>2025</v>
      </c>
      <c r="E46" s="51"/>
      <c r="F46" s="47"/>
      <c r="G46" s="47"/>
      <c r="H46" s="47"/>
      <c r="I46" s="47"/>
      <c r="J46" s="47"/>
      <c r="K46" s="48"/>
      <c r="L46" s="48"/>
      <c r="M46" s="48"/>
      <c r="N46" s="48"/>
      <c r="O46" s="48">
        <v>27673.159991000004</v>
      </c>
      <c r="P46" s="49"/>
      <c r="Q46" s="49"/>
      <c r="R46" s="49"/>
      <c r="S46" s="49"/>
      <c r="T46" s="50">
        <v>3.87</v>
      </c>
    </row>
    <row r="47" spans="1:20" ht="16.5" customHeight="1" x14ac:dyDescent="0.25">
      <c r="B47" s="45"/>
      <c r="C47" s="45" t="s">
        <v>73</v>
      </c>
      <c r="D47" s="51">
        <v>2026</v>
      </c>
      <c r="E47" s="51"/>
      <c r="F47" s="47"/>
      <c r="G47" s="47"/>
      <c r="H47" s="47"/>
      <c r="I47" s="47"/>
      <c r="J47" s="47"/>
      <c r="K47" s="48"/>
      <c r="L47" s="48"/>
      <c r="M47" s="48"/>
      <c r="N47" s="48"/>
      <c r="O47" s="48">
        <v>45558.199552000005</v>
      </c>
      <c r="P47" s="49"/>
      <c r="Q47" s="49"/>
      <c r="R47" s="49"/>
      <c r="S47" s="49"/>
      <c r="T47" s="50">
        <v>5.44</v>
      </c>
    </row>
    <row r="48" spans="1:20" ht="16.5" customHeight="1" x14ac:dyDescent="0.25">
      <c r="B48" s="45"/>
      <c r="C48" s="45" t="s">
        <v>73</v>
      </c>
      <c r="D48" s="51">
        <v>2027</v>
      </c>
      <c r="E48" s="51"/>
      <c r="F48" s="47"/>
      <c r="G48" s="47"/>
      <c r="H48" s="47"/>
      <c r="I48" s="47"/>
      <c r="J48" s="47"/>
      <c r="K48" s="48"/>
      <c r="L48" s="48"/>
      <c r="M48" s="48"/>
      <c r="N48" s="48"/>
      <c r="O48" s="48">
        <v>66816.667457000003</v>
      </c>
      <c r="P48" s="49"/>
      <c r="Q48" s="49"/>
      <c r="R48" s="49"/>
      <c r="S48" s="49"/>
      <c r="T48" s="50">
        <v>7.81</v>
      </c>
    </row>
    <row r="49" spans="2:20" ht="16.5" customHeight="1" x14ac:dyDescent="0.25">
      <c r="B49" s="45"/>
      <c r="C49" s="45" t="s">
        <v>73</v>
      </c>
      <c r="D49" s="51">
        <v>2028</v>
      </c>
      <c r="E49" s="51"/>
      <c r="F49" s="48"/>
      <c r="G49" s="48"/>
      <c r="H49" s="48"/>
      <c r="I49" s="48"/>
      <c r="J49" s="48"/>
      <c r="K49" s="48"/>
      <c r="L49" s="48"/>
      <c r="M49" s="48"/>
      <c r="N49" s="48"/>
      <c r="O49" s="48">
        <v>92079.558287000007</v>
      </c>
      <c r="P49" s="49"/>
      <c r="Q49" s="49"/>
      <c r="R49" s="49"/>
      <c r="S49" s="49"/>
      <c r="T49" s="50">
        <v>10.36</v>
      </c>
    </row>
    <row r="50" spans="2:20" ht="16.5" customHeight="1" x14ac:dyDescent="0.25">
      <c r="B50" s="45"/>
      <c r="C50" s="45" t="s">
        <v>73</v>
      </c>
      <c r="D50" s="51">
        <v>2029</v>
      </c>
      <c r="E50" s="51"/>
      <c r="F50" s="48"/>
      <c r="G50" s="48"/>
      <c r="H50" s="48"/>
      <c r="I50" s="48"/>
      <c r="J50" s="48"/>
      <c r="K50" s="48"/>
      <c r="L50" s="48"/>
      <c r="M50" s="48"/>
      <c r="N50" s="48"/>
      <c r="O50" s="48">
        <v>122093.23277999999</v>
      </c>
      <c r="P50" s="49"/>
      <c r="Q50" s="49"/>
      <c r="R50" s="49"/>
      <c r="S50" s="49"/>
      <c r="T50" s="50">
        <v>13.24</v>
      </c>
    </row>
    <row r="51" spans="2:20" ht="16.5" customHeight="1" x14ac:dyDescent="0.25">
      <c r="B51" s="45"/>
      <c r="C51" s="45" t="s">
        <v>73</v>
      </c>
      <c r="D51" s="51">
        <v>2030</v>
      </c>
      <c r="E51" s="51"/>
      <c r="F51" s="48"/>
      <c r="G51" s="48"/>
      <c r="H51" s="48"/>
      <c r="I51" s="48"/>
      <c r="J51" s="48"/>
      <c r="K51" s="48"/>
      <c r="L51" s="48"/>
      <c r="M51" s="48"/>
      <c r="N51" s="48"/>
      <c r="O51" s="48">
        <v>157747.44620500001</v>
      </c>
      <c r="P51" s="49"/>
      <c r="Q51" s="49"/>
      <c r="R51" s="49"/>
      <c r="S51" s="49"/>
      <c r="T51" s="50">
        <v>16.72</v>
      </c>
    </row>
    <row r="52" spans="2:20" ht="16.5" customHeight="1" x14ac:dyDescent="0.25">
      <c r="B52" s="45"/>
      <c r="C52" s="45" t="s">
        <v>73</v>
      </c>
      <c r="D52" s="51">
        <v>2031</v>
      </c>
      <c r="E52" s="51"/>
      <c r="F52" s="48"/>
      <c r="G52" s="48"/>
      <c r="H52" s="48"/>
      <c r="I52" s="48"/>
      <c r="J52" s="48"/>
      <c r="K52" s="48"/>
      <c r="L52" s="48"/>
      <c r="M52" s="48"/>
      <c r="N52" s="48"/>
      <c r="O52" s="48">
        <v>200085.916467</v>
      </c>
      <c r="P52" s="49"/>
      <c r="Q52" s="49"/>
      <c r="R52" s="49"/>
      <c r="S52" s="49"/>
      <c r="T52" s="50">
        <v>20.73</v>
      </c>
    </row>
    <row r="53" spans="2:20" ht="16.5" customHeight="1" x14ac:dyDescent="0.25">
      <c r="B53" s="45"/>
      <c r="C53" s="45" t="s">
        <v>73</v>
      </c>
      <c r="D53" s="51">
        <v>2032</v>
      </c>
      <c r="E53" s="51"/>
      <c r="F53" s="48"/>
      <c r="G53" s="48"/>
      <c r="H53" s="48"/>
      <c r="I53" s="48"/>
      <c r="J53" s="48"/>
      <c r="K53" s="48"/>
      <c r="L53" s="48"/>
      <c r="M53" s="48"/>
      <c r="N53" s="48"/>
      <c r="O53" s="48">
        <v>250407.251323</v>
      </c>
      <c r="P53" s="49"/>
      <c r="Q53" s="49"/>
      <c r="R53" s="49"/>
      <c r="S53" s="49"/>
      <c r="T53" s="50">
        <v>23.29</v>
      </c>
    </row>
    <row r="54" spans="2:20" ht="16.5" customHeight="1" x14ac:dyDescent="0.25">
      <c r="B54" s="45"/>
      <c r="C54" s="45" t="s">
        <v>73</v>
      </c>
      <c r="D54" s="51">
        <v>2033</v>
      </c>
      <c r="E54" s="51"/>
      <c r="F54" s="48"/>
      <c r="G54" s="48"/>
      <c r="H54" s="48"/>
      <c r="I54" s="48"/>
      <c r="J54" s="48"/>
      <c r="K54" s="48"/>
      <c r="L54" s="48"/>
      <c r="M54" s="48"/>
      <c r="N54" s="48"/>
      <c r="O54" s="48">
        <v>310085.34930400003</v>
      </c>
      <c r="P54" s="49"/>
      <c r="Q54" s="49"/>
      <c r="R54" s="49"/>
      <c r="S54" s="49"/>
      <c r="T54" s="50">
        <v>29.91</v>
      </c>
    </row>
    <row r="55" spans="2:20" ht="16.5" customHeight="1" x14ac:dyDescent="0.25">
      <c r="B55" s="45"/>
      <c r="C55" s="45" t="s">
        <v>73</v>
      </c>
      <c r="D55" s="51">
        <v>2034</v>
      </c>
      <c r="E55" s="51"/>
      <c r="F55" s="48"/>
      <c r="G55" s="48"/>
      <c r="H55" s="48"/>
      <c r="I55" s="48"/>
      <c r="J55" s="48"/>
      <c r="K55" s="48"/>
      <c r="L55" s="48"/>
      <c r="M55" s="48"/>
      <c r="N55" s="48"/>
      <c r="O55" s="48">
        <v>380984.61488200002</v>
      </c>
      <c r="P55" s="49"/>
      <c r="Q55" s="49"/>
      <c r="R55" s="49"/>
      <c r="S55" s="49"/>
      <c r="T55" s="50">
        <v>36.18</v>
      </c>
    </row>
    <row r="56" spans="2:20" ht="16.5" customHeight="1" x14ac:dyDescent="0.25">
      <c r="B56" s="45"/>
      <c r="C56" s="45" t="s">
        <v>74</v>
      </c>
      <c r="D56" s="51">
        <v>2023</v>
      </c>
      <c r="E56" s="51"/>
      <c r="F56" s="47"/>
      <c r="G56" s="47"/>
      <c r="H56" s="47"/>
      <c r="I56" s="47"/>
      <c r="J56" s="47"/>
      <c r="K56" s="48"/>
      <c r="L56" s="48"/>
      <c r="M56" s="48"/>
      <c r="N56" s="48"/>
      <c r="P56" s="49"/>
      <c r="Q56" s="49"/>
      <c r="R56" s="49"/>
      <c r="S56" s="49"/>
      <c r="T56" s="50"/>
    </row>
    <row r="57" spans="2:20" ht="16.5" customHeight="1" x14ac:dyDescent="0.25">
      <c r="B57" s="45"/>
      <c r="C57" s="45" t="s">
        <v>74</v>
      </c>
      <c r="D57" s="51">
        <v>2024</v>
      </c>
      <c r="E57" s="51"/>
      <c r="F57" s="47"/>
      <c r="G57" s="47"/>
      <c r="H57" s="47"/>
      <c r="I57" s="47"/>
      <c r="J57" s="47"/>
      <c r="K57" s="48"/>
      <c r="L57" s="48"/>
      <c r="M57" s="48"/>
      <c r="N57" s="48"/>
      <c r="O57" s="48"/>
      <c r="P57" s="49"/>
      <c r="Q57" s="49"/>
      <c r="R57" s="49"/>
      <c r="S57" s="49"/>
      <c r="T57" s="50"/>
    </row>
    <row r="58" spans="2:20" ht="16.5" customHeight="1" x14ac:dyDescent="0.25">
      <c r="B58" s="45"/>
      <c r="C58" s="45" t="s">
        <v>74</v>
      </c>
      <c r="D58" s="51">
        <v>2025</v>
      </c>
      <c r="E58" s="51"/>
      <c r="F58" s="47"/>
      <c r="G58" s="47"/>
      <c r="H58" s="47"/>
      <c r="I58" s="47"/>
      <c r="J58" s="47"/>
      <c r="K58" s="48"/>
      <c r="L58" s="48"/>
      <c r="M58" s="48"/>
      <c r="N58" s="48"/>
      <c r="O58" s="48"/>
      <c r="P58" s="49"/>
      <c r="Q58" s="49"/>
      <c r="R58" s="49"/>
      <c r="S58" s="49"/>
      <c r="T58" s="50"/>
    </row>
    <row r="59" spans="2:20" ht="16.5" customHeight="1" x14ac:dyDescent="0.25">
      <c r="B59" s="45"/>
      <c r="C59" s="45" t="s">
        <v>74</v>
      </c>
      <c r="D59" s="51">
        <v>2026</v>
      </c>
      <c r="E59" s="51"/>
      <c r="F59" s="47"/>
      <c r="G59" s="47"/>
      <c r="H59" s="47"/>
      <c r="I59" s="47"/>
      <c r="J59" s="47"/>
      <c r="K59" s="48"/>
      <c r="L59" s="48"/>
      <c r="M59" s="48"/>
      <c r="N59" s="48"/>
      <c r="O59" s="48"/>
      <c r="P59" s="49"/>
      <c r="Q59" s="49"/>
      <c r="R59" s="49"/>
      <c r="S59" s="49"/>
      <c r="T59" s="50"/>
    </row>
    <row r="60" spans="2:20" ht="16.5" customHeight="1" x14ac:dyDescent="0.25">
      <c r="B60" s="45"/>
      <c r="C60" s="45" t="s">
        <v>74</v>
      </c>
      <c r="D60" s="51">
        <v>2027</v>
      </c>
      <c r="E60" s="51"/>
      <c r="F60" s="47"/>
      <c r="G60" s="47"/>
      <c r="H60" s="47"/>
      <c r="I60" s="47"/>
      <c r="J60" s="47"/>
      <c r="K60" s="48"/>
      <c r="L60" s="48"/>
      <c r="M60" s="48"/>
      <c r="N60" s="48"/>
      <c r="O60" s="48"/>
      <c r="P60" s="49"/>
      <c r="Q60" s="49"/>
      <c r="R60" s="49"/>
      <c r="S60" s="49"/>
      <c r="T60" s="50"/>
    </row>
    <row r="61" spans="2:20" ht="16.5" customHeight="1" x14ac:dyDescent="0.25">
      <c r="B61" s="45"/>
      <c r="C61" s="45" t="s">
        <v>74</v>
      </c>
      <c r="D61" s="51">
        <v>2028</v>
      </c>
      <c r="E61" s="51"/>
      <c r="F61" s="48"/>
      <c r="G61" s="48"/>
      <c r="H61" s="48"/>
      <c r="I61" s="48"/>
      <c r="J61" s="48"/>
      <c r="K61" s="48"/>
      <c r="L61" s="48"/>
      <c r="M61" s="48"/>
      <c r="N61" s="48"/>
      <c r="O61" s="48"/>
      <c r="P61" s="49"/>
      <c r="Q61" s="49"/>
      <c r="R61" s="49"/>
      <c r="S61" s="49"/>
      <c r="T61" s="50"/>
    </row>
    <row r="62" spans="2:20" ht="16.5" customHeight="1" x14ac:dyDescent="0.25">
      <c r="B62" s="45"/>
      <c r="C62" s="45" t="s">
        <v>74</v>
      </c>
      <c r="D62" s="51">
        <v>2029</v>
      </c>
      <c r="E62" s="51"/>
      <c r="F62" s="48"/>
      <c r="G62" s="48"/>
      <c r="H62" s="48"/>
      <c r="I62" s="48"/>
      <c r="J62" s="48"/>
      <c r="K62" s="48"/>
      <c r="L62" s="48"/>
      <c r="M62" s="48"/>
      <c r="N62" s="48"/>
      <c r="O62" s="48"/>
      <c r="P62" s="49"/>
      <c r="Q62" s="49"/>
      <c r="R62" s="49"/>
      <c r="S62" s="49"/>
      <c r="T62" s="50"/>
    </row>
    <row r="63" spans="2:20" ht="16.5" customHeight="1" x14ac:dyDescent="0.25">
      <c r="B63" s="45"/>
      <c r="C63" s="45" t="s">
        <v>74</v>
      </c>
      <c r="D63" s="51">
        <v>2030</v>
      </c>
      <c r="E63" s="51"/>
      <c r="F63" s="48"/>
      <c r="G63" s="48"/>
      <c r="H63" s="48"/>
      <c r="I63" s="48"/>
      <c r="J63" s="48"/>
      <c r="K63" s="48"/>
      <c r="L63" s="48"/>
      <c r="M63" s="48"/>
      <c r="N63" s="48"/>
      <c r="O63" s="48"/>
      <c r="P63" s="49"/>
      <c r="Q63" s="49"/>
      <c r="R63" s="49"/>
      <c r="S63" s="49"/>
      <c r="T63" s="50"/>
    </row>
    <row r="64" spans="2:20" ht="16.5" customHeight="1" x14ac:dyDescent="0.25">
      <c r="B64" s="45"/>
      <c r="C64" s="45" t="s">
        <v>74</v>
      </c>
      <c r="D64" s="51">
        <v>2031</v>
      </c>
      <c r="E64" s="51"/>
      <c r="F64" s="48"/>
      <c r="G64" s="48"/>
      <c r="H64" s="48"/>
      <c r="I64" s="48"/>
      <c r="J64" s="48"/>
      <c r="K64" s="48"/>
      <c r="L64" s="48"/>
      <c r="M64" s="48"/>
      <c r="N64" s="48"/>
      <c r="O64" s="48"/>
      <c r="P64" s="49"/>
      <c r="Q64" s="49"/>
      <c r="R64" s="49"/>
      <c r="S64" s="49"/>
      <c r="T64" s="50"/>
    </row>
    <row r="65" spans="2:20" ht="16.5" customHeight="1" x14ac:dyDescent="0.25">
      <c r="B65" s="45"/>
      <c r="C65" s="45" t="s">
        <v>74</v>
      </c>
      <c r="D65" s="51">
        <v>2032</v>
      </c>
      <c r="E65" s="51"/>
      <c r="F65" s="48"/>
      <c r="G65" s="48"/>
      <c r="H65" s="48"/>
      <c r="I65" s="48"/>
      <c r="J65" s="48"/>
      <c r="K65" s="48"/>
      <c r="L65" s="48"/>
      <c r="M65" s="48"/>
      <c r="N65" s="48"/>
      <c r="O65" s="48"/>
      <c r="P65" s="49"/>
      <c r="Q65" s="49"/>
      <c r="R65" s="49"/>
      <c r="S65" s="49"/>
      <c r="T65" s="50"/>
    </row>
    <row r="66" spans="2:20" ht="16.5" customHeight="1" x14ac:dyDescent="0.25">
      <c r="B66" s="45"/>
      <c r="C66" s="45" t="s">
        <v>74</v>
      </c>
      <c r="D66" s="51">
        <v>2033</v>
      </c>
      <c r="E66" s="51"/>
      <c r="F66" s="48"/>
      <c r="G66" s="48"/>
      <c r="H66" s="48"/>
      <c r="I66" s="48"/>
      <c r="J66" s="48"/>
      <c r="K66" s="48"/>
      <c r="L66" s="48"/>
      <c r="M66" s="48"/>
      <c r="N66" s="48"/>
      <c r="O66" s="48"/>
      <c r="P66" s="49"/>
      <c r="Q66" s="49"/>
      <c r="R66" s="49"/>
      <c r="S66" s="49"/>
      <c r="T66" s="50"/>
    </row>
    <row r="67" spans="2:20" ht="16.5" customHeight="1" x14ac:dyDescent="0.25">
      <c r="B67" s="45"/>
      <c r="C67" s="45" t="s">
        <v>74</v>
      </c>
      <c r="D67" s="51">
        <v>2034</v>
      </c>
      <c r="E67" s="51"/>
      <c r="F67" s="48"/>
      <c r="G67" s="48"/>
      <c r="H67" s="48"/>
      <c r="I67" s="48"/>
      <c r="J67" s="48"/>
      <c r="K67" s="48"/>
      <c r="L67" s="48"/>
      <c r="M67" s="48"/>
      <c r="N67" s="48"/>
      <c r="O67" s="48"/>
      <c r="P67" s="49"/>
      <c r="Q67" s="49"/>
      <c r="R67" s="49"/>
      <c r="S67" s="49"/>
      <c r="T67" s="50"/>
    </row>
    <row r="68" spans="2:20" ht="16.5" customHeight="1" x14ac:dyDescent="0.25">
      <c r="B68" s="45"/>
      <c r="C68" s="45" t="s">
        <v>75</v>
      </c>
      <c r="D68" s="51">
        <v>2023</v>
      </c>
      <c r="E68" s="51"/>
      <c r="F68" s="47"/>
      <c r="G68" s="47"/>
      <c r="H68" s="47"/>
      <c r="I68" s="47"/>
      <c r="J68" s="47"/>
      <c r="K68" s="48"/>
      <c r="L68" s="48"/>
      <c r="M68" s="48"/>
      <c r="N68" s="48"/>
      <c r="O68" s="48"/>
      <c r="P68" s="49"/>
      <c r="Q68" s="49"/>
      <c r="R68" s="49"/>
      <c r="S68" s="49"/>
      <c r="T68" s="50"/>
    </row>
    <row r="69" spans="2:20" ht="16.5" customHeight="1" x14ac:dyDescent="0.25">
      <c r="B69" s="45"/>
      <c r="C69" s="45" t="s">
        <v>75</v>
      </c>
      <c r="D69" s="51">
        <v>2024</v>
      </c>
      <c r="E69" s="51"/>
      <c r="F69" s="47"/>
      <c r="G69" s="47"/>
      <c r="H69" s="47"/>
      <c r="I69" s="47"/>
      <c r="J69" s="47"/>
      <c r="K69" s="48"/>
      <c r="L69" s="48"/>
      <c r="M69" s="48"/>
      <c r="N69" s="48"/>
      <c r="O69" s="48"/>
      <c r="P69" s="49"/>
      <c r="Q69" s="49"/>
      <c r="R69" s="49"/>
      <c r="S69" s="49"/>
      <c r="T69" s="50"/>
    </row>
    <row r="70" spans="2:20" ht="16.5" customHeight="1" x14ac:dyDescent="0.25">
      <c r="B70" s="45"/>
      <c r="C70" s="45" t="s">
        <v>75</v>
      </c>
      <c r="D70" s="51">
        <v>2025</v>
      </c>
      <c r="E70" s="51"/>
      <c r="F70" s="47"/>
      <c r="G70" s="47"/>
      <c r="H70" s="47"/>
      <c r="I70" s="47"/>
      <c r="J70" s="47"/>
      <c r="K70" s="48"/>
      <c r="L70" s="48"/>
      <c r="M70" s="48"/>
      <c r="N70" s="48"/>
      <c r="O70" s="48"/>
      <c r="P70" s="49"/>
      <c r="Q70" s="49"/>
      <c r="R70" s="49"/>
      <c r="S70" s="49"/>
      <c r="T70" s="50"/>
    </row>
    <row r="71" spans="2:20" ht="16.5" customHeight="1" x14ac:dyDescent="0.25">
      <c r="B71" s="45"/>
      <c r="C71" s="45" t="s">
        <v>75</v>
      </c>
      <c r="D71" s="51">
        <v>2026</v>
      </c>
      <c r="E71" s="51"/>
      <c r="F71" s="47"/>
      <c r="G71" s="47"/>
      <c r="H71" s="47"/>
      <c r="I71" s="47"/>
      <c r="J71" s="47"/>
      <c r="K71" s="48"/>
      <c r="L71" s="48"/>
      <c r="M71" s="48"/>
      <c r="N71" s="48"/>
      <c r="O71" s="48"/>
      <c r="P71" s="49"/>
      <c r="Q71" s="49"/>
      <c r="R71" s="49"/>
      <c r="S71" s="49"/>
      <c r="T71" s="50"/>
    </row>
    <row r="72" spans="2:20" ht="16.5" customHeight="1" x14ac:dyDescent="0.25">
      <c r="B72" s="45"/>
      <c r="C72" s="45" t="s">
        <v>75</v>
      </c>
      <c r="D72" s="51">
        <v>2027</v>
      </c>
      <c r="E72" s="51"/>
      <c r="F72" s="47"/>
      <c r="G72" s="47"/>
      <c r="H72" s="47"/>
      <c r="I72" s="47"/>
      <c r="J72" s="47"/>
      <c r="K72" s="48"/>
      <c r="L72" s="48"/>
      <c r="M72" s="48"/>
      <c r="N72" s="48"/>
      <c r="O72" s="48"/>
      <c r="P72" s="49"/>
      <c r="Q72" s="49"/>
      <c r="R72" s="49"/>
      <c r="S72" s="49"/>
      <c r="T72" s="50"/>
    </row>
    <row r="73" spans="2:20" ht="16.5" customHeight="1" x14ac:dyDescent="0.25">
      <c r="B73" s="45"/>
      <c r="C73" s="45" t="s">
        <v>75</v>
      </c>
      <c r="D73" s="51">
        <v>2028</v>
      </c>
      <c r="E73" s="51"/>
      <c r="F73" s="48"/>
      <c r="G73" s="48"/>
      <c r="H73" s="48"/>
      <c r="I73" s="48"/>
      <c r="J73" s="48"/>
      <c r="K73" s="48"/>
      <c r="L73" s="48"/>
      <c r="M73" s="48"/>
      <c r="N73" s="48"/>
      <c r="O73" s="48"/>
      <c r="P73" s="49"/>
      <c r="Q73" s="49"/>
      <c r="R73" s="49"/>
      <c r="S73" s="49"/>
      <c r="T73" s="50"/>
    </row>
    <row r="74" spans="2:20" ht="16.5" customHeight="1" x14ac:dyDescent="0.25">
      <c r="B74" s="45"/>
      <c r="C74" s="45" t="s">
        <v>75</v>
      </c>
      <c r="D74" s="51">
        <v>2029</v>
      </c>
      <c r="E74" s="51"/>
      <c r="F74" s="48"/>
      <c r="G74" s="48"/>
      <c r="H74" s="48"/>
      <c r="I74" s="48"/>
      <c r="J74" s="48"/>
      <c r="K74" s="48"/>
      <c r="L74" s="48"/>
      <c r="M74" s="48"/>
      <c r="N74" s="48"/>
      <c r="O74" s="48"/>
      <c r="P74" s="49"/>
      <c r="Q74" s="49"/>
      <c r="R74" s="49"/>
      <c r="S74" s="49"/>
      <c r="T74" s="50"/>
    </row>
    <row r="75" spans="2:20" ht="16.5" customHeight="1" x14ac:dyDescent="0.25">
      <c r="B75" s="45"/>
      <c r="C75" s="45" t="s">
        <v>75</v>
      </c>
      <c r="D75" s="51">
        <v>2030</v>
      </c>
      <c r="E75" s="51"/>
      <c r="F75" s="48"/>
      <c r="G75" s="48"/>
      <c r="H75" s="48"/>
      <c r="I75" s="48"/>
      <c r="J75" s="48"/>
      <c r="K75" s="48"/>
      <c r="L75" s="48"/>
      <c r="M75" s="48"/>
      <c r="N75" s="48"/>
      <c r="O75" s="48"/>
      <c r="P75" s="49"/>
      <c r="Q75" s="49"/>
      <c r="R75" s="49"/>
      <c r="S75" s="49"/>
      <c r="T75" s="50"/>
    </row>
    <row r="76" spans="2:20" ht="16.5" customHeight="1" x14ac:dyDescent="0.25">
      <c r="B76" s="45"/>
      <c r="C76" s="45" t="s">
        <v>75</v>
      </c>
      <c r="D76" s="51">
        <v>2031</v>
      </c>
      <c r="E76" s="51"/>
      <c r="F76" s="48"/>
      <c r="G76" s="48"/>
      <c r="H76" s="48"/>
      <c r="I76" s="48"/>
      <c r="J76" s="48"/>
      <c r="K76" s="48"/>
      <c r="L76" s="48"/>
      <c r="M76" s="48"/>
      <c r="N76" s="48"/>
      <c r="O76" s="48"/>
      <c r="P76" s="49"/>
      <c r="Q76" s="49"/>
      <c r="R76" s="49"/>
      <c r="S76" s="49"/>
      <c r="T76" s="50"/>
    </row>
    <row r="77" spans="2:20" ht="16.5" customHeight="1" x14ac:dyDescent="0.25">
      <c r="B77" s="45"/>
      <c r="C77" s="45" t="s">
        <v>75</v>
      </c>
      <c r="D77" s="51">
        <v>2032</v>
      </c>
      <c r="E77" s="51"/>
      <c r="F77" s="48"/>
      <c r="G77" s="48"/>
      <c r="H77" s="48"/>
      <c r="I77" s="48"/>
      <c r="J77" s="48"/>
      <c r="K77" s="48"/>
      <c r="L77" s="48"/>
      <c r="M77" s="48"/>
      <c r="N77" s="48"/>
      <c r="O77" s="48"/>
      <c r="P77" s="49"/>
      <c r="Q77" s="49"/>
      <c r="R77" s="49"/>
      <c r="S77" s="49"/>
      <c r="T77" s="50"/>
    </row>
    <row r="78" spans="2:20" ht="16.5" customHeight="1" x14ac:dyDescent="0.25">
      <c r="B78" s="45"/>
      <c r="C78" s="45" t="s">
        <v>75</v>
      </c>
      <c r="D78" s="51">
        <v>2033</v>
      </c>
      <c r="E78" s="51"/>
      <c r="F78" s="48"/>
      <c r="G78" s="48"/>
      <c r="H78" s="48"/>
      <c r="I78" s="48"/>
      <c r="J78" s="48"/>
      <c r="K78" s="48"/>
      <c r="L78" s="48"/>
      <c r="M78" s="48"/>
      <c r="N78" s="48"/>
      <c r="O78" s="48"/>
      <c r="P78" s="49"/>
      <c r="Q78" s="49"/>
      <c r="R78" s="49"/>
      <c r="S78" s="49"/>
      <c r="T78" s="50"/>
    </row>
    <row r="79" spans="2:20" ht="16.5" customHeight="1" x14ac:dyDescent="0.25">
      <c r="B79" s="45"/>
      <c r="C79" s="45" t="s">
        <v>75</v>
      </c>
      <c r="D79" s="51">
        <v>2034</v>
      </c>
      <c r="E79" s="51"/>
      <c r="F79" s="48"/>
      <c r="G79" s="48"/>
      <c r="H79" s="48"/>
      <c r="I79" s="48"/>
      <c r="J79" s="48"/>
      <c r="K79" s="48"/>
      <c r="L79" s="48"/>
      <c r="M79" s="48"/>
      <c r="N79" s="48"/>
      <c r="O79" s="48"/>
      <c r="P79" s="49"/>
      <c r="Q79" s="49"/>
      <c r="R79" s="49"/>
      <c r="S79" s="49"/>
      <c r="T79" s="50"/>
    </row>
    <row r="80" spans="2:20" ht="16.5" customHeight="1" x14ac:dyDescent="0.25">
      <c r="B80" s="52" t="s">
        <v>76</v>
      </c>
      <c r="C80" s="45"/>
      <c r="D80" s="51">
        <v>2023</v>
      </c>
      <c r="E80" s="51"/>
      <c r="F80" s="47"/>
      <c r="G80" s="47"/>
      <c r="H80" s="47"/>
      <c r="I80" s="47"/>
      <c r="J80" s="47"/>
      <c r="K80" s="48"/>
      <c r="L80" s="48"/>
      <c r="M80" s="48"/>
      <c r="N80" s="48"/>
      <c r="O80" s="48">
        <v>168.17</v>
      </c>
      <c r="P80" s="49"/>
      <c r="Q80" s="49"/>
      <c r="R80" s="49"/>
      <c r="S80" s="49"/>
      <c r="T80" s="50">
        <v>0.02</v>
      </c>
    </row>
    <row r="81" spans="2:20" ht="16.5" customHeight="1" x14ac:dyDescent="0.25">
      <c r="B81" s="52" t="s">
        <v>76</v>
      </c>
      <c r="C81" s="45"/>
      <c r="D81" s="51">
        <v>2024</v>
      </c>
      <c r="E81" s="51"/>
      <c r="F81" s="47"/>
      <c r="G81" s="47"/>
      <c r="H81" s="47"/>
      <c r="I81" s="47"/>
      <c r="J81" s="47"/>
      <c r="K81" s="48"/>
      <c r="L81" s="48"/>
      <c r="M81" s="48"/>
      <c r="N81" s="48"/>
      <c r="O81" s="48">
        <v>763.97175400000003</v>
      </c>
      <c r="P81" s="49"/>
      <c r="Q81" s="49"/>
      <c r="R81" s="49"/>
      <c r="S81" s="49"/>
      <c r="T81" s="50">
        <v>0.11</v>
      </c>
    </row>
    <row r="82" spans="2:20" ht="16.5" customHeight="1" x14ac:dyDescent="0.25">
      <c r="B82" s="52" t="s">
        <v>76</v>
      </c>
      <c r="C82" s="45"/>
      <c r="D82" s="51">
        <v>2025</v>
      </c>
      <c r="E82" s="51"/>
      <c r="F82" s="47"/>
      <c r="G82" s="47"/>
      <c r="H82" s="47"/>
      <c r="I82" s="47"/>
      <c r="J82" s="47"/>
      <c r="K82" s="48"/>
      <c r="L82" s="48"/>
      <c r="M82" s="48"/>
      <c r="N82" s="48"/>
      <c r="O82" s="48">
        <v>3207.7806269999996</v>
      </c>
      <c r="P82" s="49"/>
      <c r="Q82" s="49"/>
      <c r="R82" s="49"/>
      <c r="S82" s="49"/>
      <c r="T82" s="50">
        <v>0.33</v>
      </c>
    </row>
    <row r="83" spans="2:20" ht="16.5" customHeight="1" x14ac:dyDescent="0.25">
      <c r="B83" s="52" t="s">
        <v>76</v>
      </c>
      <c r="C83" s="45"/>
      <c r="D83" s="51">
        <v>2026</v>
      </c>
      <c r="E83" s="51"/>
      <c r="F83" s="47"/>
      <c r="G83" s="47"/>
      <c r="H83" s="47"/>
      <c r="I83" s="47"/>
      <c r="J83" s="47"/>
      <c r="K83" s="48"/>
      <c r="L83" s="48"/>
      <c r="M83" s="48"/>
      <c r="N83" s="48"/>
      <c r="O83" s="48">
        <v>9627.4535110000015</v>
      </c>
      <c r="P83" s="49"/>
      <c r="Q83" s="49"/>
      <c r="R83" s="49"/>
      <c r="S83" s="49"/>
      <c r="T83" s="50">
        <v>0.88</v>
      </c>
    </row>
    <row r="84" spans="2:20" ht="16.5" customHeight="1" x14ac:dyDescent="0.25">
      <c r="B84" s="52" t="s">
        <v>76</v>
      </c>
      <c r="C84" s="45"/>
      <c r="D84" s="51">
        <v>2027</v>
      </c>
      <c r="E84" s="51"/>
      <c r="F84" s="47"/>
      <c r="G84" s="47"/>
      <c r="H84" s="47"/>
      <c r="I84" s="47"/>
      <c r="J84" s="47"/>
      <c r="K84" s="48"/>
      <c r="L84" s="48"/>
      <c r="M84" s="48"/>
      <c r="N84" s="48"/>
      <c r="O84" s="48">
        <v>21664.002616000002</v>
      </c>
      <c r="P84" s="49"/>
      <c r="Q84" s="49"/>
      <c r="R84" s="49"/>
      <c r="S84" s="49"/>
      <c r="T84" s="50">
        <v>2.04</v>
      </c>
    </row>
    <row r="85" spans="2:20" ht="16.5" customHeight="1" x14ac:dyDescent="0.25">
      <c r="B85" s="52" t="s">
        <v>76</v>
      </c>
      <c r="C85" s="45"/>
      <c r="D85" s="51">
        <v>2028</v>
      </c>
      <c r="E85" s="51"/>
      <c r="F85" s="48"/>
      <c r="G85" s="48"/>
      <c r="H85" s="48"/>
      <c r="I85" s="48"/>
      <c r="J85" s="48"/>
      <c r="K85" s="48"/>
      <c r="L85" s="48"/>
      <c r="M85" s="48"/>
      <c r="N85" s="48"/>
      <c r="O85" s="48">
        <v>37699.739005999996</v>
      </c>
      <c r="P85" s="49"/>
      <c r="Q85" s="49"/>
      <c r="R85" s="49"/>
      <c r="S85" s="49"/>
      <c r="T85" s="50">
        <v>3.38</v>
      </c>
    </row>
    <row r="86" spans="2:20" ht="16.5" customHeight="1" x14ac:dyDescent="0.25">
      <c r="B86" s="52" t="s">
        <v>76</v>
      </c>
      <c r="C86" s="45"/>
      <c r="D86" s="51">
        <v>2029</v>
      </c>
      <c r="E86" s="51"/>
      <c r="F86" s="48"/>
      <c r="G86" s="48"/>
      <c r="H86" s="48"/>
      <c r="I86" s="48"/>
      <c r="J86" s="48"/>
      <c r="K86" s="48"/>
      <c r="L86" s="48"/>
      <c r="M86" s="48"/>
      <c r="N86" s="48"/>
      <c r="O86" s="48">
        <v>55406.031402999994</v>
      </c>
      <c r="P86" s="49"/>
      <c r="Q86" s="49"/>
      <c r="R86" s="49"/>
      <c r="S86" s="49"/>
      <c r="T86" s="50">
        <v>5.92</v>
      </c>
    </row>
    <row r="87" spans="2:20" ht="16.5" customHeight="1" x14ac:dyDescent="0.25">
      <c r="B87" s="52" t="s">
        <v>76</v>
      </c>
      <c r="C87" s="45"/>
      <c r="D87" s="51">
        <v>2030</v>
      </c>
      <c r="E87" s="51"/>
      <c r="F87" s="48"/>
      <c r="G87" s="48"/>
      <c r="H87" s="48"/>
      <c r="I87" s="48"/>
      <c r="J87" s="48"/>
      <c r="K87" s="48"/>
      <c r="L87" s="48"/>
      <c r="M87" s="48"/>
      <c r="N87" s="48"/>
      <c r="O87" s="48">
        <v>73876.665291999991</v>
      </c>
      <c r="P87" s="49"/>
      <c r="Q87" s="49"/>
      <c r="R87" s="49"/>
      <c r="S87" s="49"/>
      <c r="T87" s="50">
        <v>6.54</v>
      </c>
    </row>
    <row r="88" spans="2:20" ht="16.5" customHeight="1" x14ac:dyDescent="0.25">
      <c r="B88" s="52" t="s">
        <v>76</v>
      </c>
      <c r="C88" s="45"/>
      <c r="D88" s="51">
        <v>2031</v>
      </c>
      <c r="E88" s="51"/>
      <c r="F88" s="48"/>
      <c r="G88" s="48"/>
      <c r="H88" s="48"/>
      <c r="I88" s="48"/>
      <c r="J88" s="48"/>
      <c r="K88" s="48"/>
      <c r="L88" s="48"/>
      <c r="M88" s="48"/>
      <c r="N88" s="48"/>
      <c r="O88" s="48">
        <v>92366.359190000003</v>
      </c>
      <c r="P88" s="49"/>
      <c r="Q88" s="49"/>
      <c r="R88" s="49"/>
      <c r="S88" s="49"/>
      <c r="T88" s="50">
        <v>8.91</v>
      </c>
    </row>
    <row r="89" spans="2:20" ht="16.5" customHeight="1" x14ac:dyDescent="0.25">
      <c r="B89" s="52" t="s">
        <v>76</v>
      </c>
      <c r="C89" s="45"/>
      <c r="D89" s="51">
        <v>2032</v>
      </c>
      <c r="E89" s="51"/>
      <c r="F89" s="48"/>
      <c r="G89" s="48"/>
      <c r="H89" s="48"/>
      <c r="I89" s="48"/>
      <c r="J89" s="48"/>
      <c r="K89" s="48"/>
      <c r="L89" s="48"/>
      <c r="M89" s="48"/>
      <c r="N89" s="48"/>
      <c r="O89" s="48">
        <v>111175.310944</v>
      </c>
      <c r="P89" s="49"/>
      <c r="Q89" s="49"/>
      <c r="R89" s="49"/>
      <c r="S89" s="49"/>
      <c r="T89" s="50">
        <v>10.33</v>
      </c>
    </row>
    <row r="90" spans="2:20" ht="16.5" customHeight="1" x14ac:dyDescent="0.25">
      <c r="B90" s="52" t="s">
        <v>76</v>
      </c>
      <c r="C90" s="45"/>
      <c r="D90" s="51">
        <v>2033</v>
      </c>
      <c r="E90" s="51"/>
      <c r="F90" s="48"/>
      <c r="G90" s="48"/>
      <c r="H90" s="48"/>
      <c r="I90" s="48"/>
      <c r="J90" s="48"/>
      <c r="K90" s="48"/>
      <c r="L90" s="48"/>
      <c r="M90" s="48"/>
      <c r="N90" s="48"/>
      <c r="O90" s="48">
        <v>131558.18759299998</v>
      </c>
      <c r="P90" s="49"/>
      <c r="Q90" s="49"/>
      <c r="R90" s="49"/>
      <c r="S90" s="49"/>
      <c r="T90" s="50">
        <v>13.25</v>
      </c>
    </row>
    <row r="91" spans="2:20" ht="16.5" customHeight="1" x14ac:dyDescent="0.25">
      <c r="B91" s="52" t="s">
        <v>76</v>
      </c>
      <c r="C91" s="45"/>
      <c r="D91" s="51">
        <v>2034</v>
      </c>
      <c r="E91" s="51"/>
      <c r="F91" s="48"/>
      <c r="G91" s="48"/>
      <c r="H91" s="48"/>
      <c r="I91" s="48"/>
      <c r="J91" s="48"/>
      <c r="K91" s="48"/>
      <c r="L91" s="48"/>
      <c r="M91" s="48"/>
      <c r="N91" s="48"/>
      <c r="O91" s="48">
        <v>153548.58081499999</v>
      </c>
      <c r="P91" s="49"/>
      <c r="Q91" s="49"/>
      <c r="R91" s="49"/>
      <c r="S91" s="49"/>
      <c r="T91" s="50">
        <v>11.57</v>
      </c>
    </row>
  </sheetData>
  <mergeCells count="6">
    <mergeCell ref="B1:T1"/>
    <mergeCell ref="B2:T2"/>
    <mergeCell ref="B4:T4"/>
    <mergeCell ref="E6:J6"/>
    <mergeCell ref="K6:O6"/>
    <mergeCell ref="P6:T6"/>
  </mergeCells>
  <pageMargins left="0.7" right="0.7" top="0.75" bottom="0.75" header="0.3" footer="0.3"/>
  <pageSetup scale="63" fitToHeight="0" orientation="landscape" r:id="rId1"/>
  <headerFooter alignWithMargins="0">
    <oddHeader>&amp;L&amp;D
&amp;CRESOURCE ADEQUACY 2021 YEAR-AHEAD FORECAST SUBMITTAL</oddHeader>
    <oddFooter>&amp;L&amp;F&amp;C&amp;P of &amp;N&amp;R&amp;A</oddFooter>
  </headerFooter>
  <rowBreaks count="1" manualBreakCount="1">
    <brk id="31" max="16383" man="1"/>
  </rowBreak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89D67-8967-4C91-8181-606E0B99D322}">
  <sheetPr>
    <pageSetUpPr fitToPage="1"/>
  </sheetPr>
  <dimension ref="B1:K22"/>
  <sheetViews>
    <sheetView showGridLines="0" zoomScaleNormal="100" workbookViewId="0">
      <selection activeCell="H8" sqref="H8:I8"/>
    </sheetView>
  </sheetViews>
  <sheetFormatPr defaultColWidth="8.6640625" defaultRowHeight="11.25" x14ac:dyDescent="0.2"/>
  <cols>
    <col min="1" max="1" width="1.6640625" style="14" customWidth="1"/>
    <col min="2" max="2" width="10.1640625" style="14" customWidth="1"/>
    <col min="3" max="11" width="15.6640625" style="14" customWidth="1"/>
    <col min="12" max="16384" width="8.6640625" style="14"/>
  </cols>
  <sheetData>
    <row r="1" spans="2:11" s="20" customFormat="1" ht="15.75" x14ac:dyDescent="0.25">
      <c r="B1" s="79" t="s">
        <v>50</v>
      </c>
      <c r="C1" s="79"/>
      <c r="D1" s="79"/>
      <c r="E1" s="79"/>
      <c r="F1" s="79"/>
      <c r="G1" s="79"/>
      <c r="H1" s="79"/>
      <c r="I1" s="79"/>
      <c r="J1" s="79"/>
      <c r="K1" s="79"/>
    </row>
    <row r="2" spans="2:11" ht="15.75" x14ac:dyDescent="0.25">
      <c r="B2" s="80" t="str">
        <f>'FormsList&amp;FilerInfo'!B2</f>
        <v>Sonoma Clean Power Authority</v>
      </c>
      <c r="C2" s="80"/>
      <c r="D2" s="80"/>
      <c r="E2" s="80"/>
      <c r="F2" s="80"/>
      <c r="G2" s="80"/>
      <c r="H2" s="80"/>
      <c r="I2" s="80"/>
      <c r="J2" s="80"/>
      <c r="K2" s="80"/>
    </row>
    <row r="3" spans="2:11" ht="12.75" x14ac:dyDescent="0.2">
      <c r="B3" s="64"/>
      <c r="C3" s="66"/>
      <c r="D3" s="66"/>
      <c r="E3" s="66"/>
      <c r="F3" s="66"/>
      <c r="G3" s="66"/>
      <c r="H3" s="66"/>
      <c r="I3" s="66"/>
      <c r="J3" s="66"/>
      <c r="K3" s="66"/>
    </row>
    <row r="4" spans="2:11" s="20" customFormat="1" ht="20.100000000000001" customHeight="1" x14ac:dyDescent="0.2">
      <c r="B4" s="92" t="s">
        <v>29</v>
      </c>
      <c r="C4" s="92"/>
      <c r="D4" s="92"/>
      <c r="E4" s="92"/>
      <c r="F4" s="92"/>
      <c r="G4" s="92"/>
      <c r="H4" s="92"/>
      <c r="I4" s="92"/>
      <c r="J4" s="92"/>
      <c r="K4" s="92"/>
    </row>
    <row r="5" spans="2:11" ht="12.75" x14ac:dyDescent="0.2">
      <c r="B5" s="82" t="s">
        <v>51</v>
      </c>
      <c r="C5" s="82"/>
      <c r="D5" s="82"/>
      <c r="E5" s="82"/>
      <c r="F5" s="82"/>
      <c r="G5" s="82"/>
      <c r="H5" s="82"/>
      <c r="I5" s="82"/>
      <c r="J5" s="82"/>
      <c r="K5" s="82"/>
    </row>
    <row r="6" spans="2:11" ht="20.100000000000001" customHeight="1" x14ac:dyDescent="0.25">
      <c r="B6" s="63"/>
      <c r="C6" s="63"/>
      <c r="D6" s="63"/>
      <c r="E6" s="63"/>
      <c r="F6" s="63"/>
      <c r="G6" s="63"/>
      <c r="H6" s="63"/>
      <c r="I6" s="63"/>
      <c r="J6" s="63"/>
      <c r="K6" s="63"/>
    </row>
    <row r="7" spans="2:11" ht="12.75" x14ac:dyDescent="0.2">
      <c r="B7" s="93" t="s">
        <v>52</v>
      </c>
      <c r="C7" s="93"/>
      <c r="D7" s="93"/>
      <c r="E7" s="93"/>
      <c r="F7" s="93"/>
      <c r="G7" s="93"/>
      <c r="H7" s="93"/>
      <c r="I7" s="93"/>
      <c r="J7" s="93"/>
      <c r="K7" s="93"/>
    </row>
    <row r="8" spans="2:11" ht="39" customHeight="1" x14ac:dyDescent="0.2">
      <c r="B8" s="30" t="s">
        <v>41</v>
      </c>
      <c r="C8" s="30" t="s">
        <v>42</v>
      </c>
      <c r="D8" s="30" t="s">
        <v>43</v>
      </c>
      <c r="E8" s="25" t="s">
        <v>44</v>
      </c>
      <c r="F8" s="25" t="s">
        <v>53</v>
      </c>
      <c r="G8" s="25" t="s">
        <v>46</v>
      </c>
      <c r="H8" s="25" t="s">
        <v>47</v>
      </c>
      <c r="I8" s="25" t="s">
        <v>48</v>
      </c>
      <c r="J8" s="25" t="s">
        <v>54</v>
      </c>
      <c r="K8" s="31" t="s">
        <v>55</v>
      </c>
    </row>
    <row r="9" spans="2:11" x14ac:dyDescent="0.2">
      <c r="B9" s="27">
        <v>2021</v>
      </c>
      <c r="C9" s="32">
        <v>276.61</v>
      </c>
      <c r="D9" s="32">
        <v>103.65</v>
      </c>
      <c r="E9" s="32">
        <v>60.58</v>
      </c>
      <c r="F9" s="32">
        <v>10.65</v>
      </c>
      <c r="G9" s="32">
        <v>1.46</v>
      </c>
      <c r="H9" s="32">
        <v>0.25</v>
      </c>
      <c r="I9" s="32">
        <v>0</v>
      </c>
      <c r="J9" s="32">
        <v>57.32</v>
      </c>
      <c r="K9" s="28">
        <f t="shared" ref="K9:K22" si="0">SUM(C9:J9)</f>
        <v>510.51999999999992</v>
      </c>
    </row>
    <row r="10" spans="2:11" x14ac:dyDescent="0.2">
      <c r="B10" s="27">
        <v>2022</v>
      </c>
      <c r="C10" s="32">
        <v>316.51</v>
      </c>
      <c r="D10" s="32">
        <v>123.11</v>
      </c>
      <c r="E10" s="32">
        <v>64.38</v>
      </c>
      <c r="F10" s="32">
        <v>11.87</v>
      </c>
      <c r="G10" s="32">
        <v>0.98</v>
      </c>
      <c r="H10" s="32">
        <v>0.24</v>
      </c>
      <c r="I10" s="32">
        <v>0</v>
      </c>
      <c r="J10" s="32">
        <v>66.58</v>
      </c>
      <c r="K10" s="28">
        <f t="shared" si="0"/>
        <v>583.67000000000007</v>
      </c>
    </row>
    <row r="11" spans="2:11" x14ac:dyDescent="0.2">
      <c r="B11" s="27">
        <v>2023</v>
      </c>
      <c r="C11" s="33">
        <v>256.11</v>
      </c>
      <c r="D11" s="33">
        <v>93.09</v>
      </c>
      <c r="E11" s="33">
        <v>66.86</v>
      </c>
      <c r="F11" s="33">
        <v>10.41</v>
      </c>
      <c r="G11" s="33">
        <v>1.56</v>
      </c>
      <c r="H11" s="33">
        <v>0.24</v>
      </c>
      <c r="I11" s="33">
        <v>0</v>
      </c>
      <c r="J11" s="33">
        <v>47.19</v>
      </c>
      <c r="K11" s="29">
        <f t="shared" si="0"/>
        <v>475.46000000000009</v>
      </c>
    </row>
    <row r="12" spans="2:11" x14ac:dyDescent="0.2">
      <c r="B12" s="27">
        <v>2024</v>
      </c>
      <c r="C12" s="29">
        <v>247.22</v>
      </c>
      <c r="D12" s="29">
        <v>98.17</v>
      </c>
      <c r="E12" s="29">
        <v>58.62</v>
      </c>
      <c r="F12" s="29">
        <v>10.81</v>
      </c>
      <c r="G12" s="29">
        <v>1.76</v>
      </c>
      <c r="H12" s="29">
        <v>0.25</v>
      </c>
      <c r="I12" s="29">
        <v>0</v>
      </c>
      <c r="J12" s="29">
        <v>45.66</v>
      </c>
      <c r="K12" s="29">
        <f t="shared" si="0"/>
        <v>462.49</v>
      </c>
    </row>
    <row r="13" spans="2:11" x14ac:dyDescent="0.2">
      <c r="B13" s="27">
        <v>2025</v>
      </c>
      <c r="C13" s="33">
        <v>255.91</v>
      </c>
      <c r="D13" s="33">
        <v>94.03</v>
      </c>
      <c r="E13" s="33">
        <v>60.25</v>
      </c>
      <c r="F13" s="33">
        <v>10</v>
      </c>
      <c r="G13" s="33">
        <v>1.99</v>
      </c>
      <c r="H13" s="33">
        <v>1.97</v>
      </c>
      <c r="I13" s="33">
        <v>0</v>
      </c>
      <c r="J13" s="33">
        <v>46.76</v>
      </c>
      <c r="K13" s="29">
        <f t="shared" si="0"/>
        <v>470.91</v>
      </c>
    </row>
    <row r="14" spans="2:11" x14ac:dyDescent="0.2">
      <c r="B14" s="27">
        <v>2026</v>
      </c>
      <c r="C14" s="29">
        <v>281.83999999999997</v>
      </c>
      <c r="D14" s="29">
        <v>80.099999999999994</v>
      </c>
      <c r="E14" s="29">
        <v>47.82</v>
      </c>
      <c r="F14" s="29">
        <v>7.01</v>
      </c>
      <c r="G14" s="29">
        <v>2.4300000000000002</v>
      </c>
      <c r="H14" s="29">
        <v>2.12</v>
      </c>
      <c r="I14" s="29">
        <v>0</v>
      </c>
      <c r="J14" s="29">
        <v>46.52</v>
      </c>
      <c r="K14" s="29">
        <f t="shared" si="0"/>
        <v>467.83999999999992</v>
      </c>
    </row>
    <row r="15" spans="2:11" x14ac:dyDescent="0.2">
      <c r="B15" s="27">
        <v>2027</v>
      </c>
      <c r="C15" s="33">
        <v>285.88</v>
      </c>
      <c r="D15" s="33">
        <v>79.09</v>
      </c>
      <c r="E15" s="33">
        <v>46.44</v>
      </c>
      <c r="F15" s="33">
        <v>6.92</v>
      </c>
      <c r="G15" s="33">
        <v>2.34</v>
      </c>
      <c r="H15" s="33">
        <v>2.12</v>
      </c>
      <c r="I15" s="33">
        <v>0</v>
      </c>
      <c r="J15" s="33">
        <v>46.73</v>
      </c>
      <c r="K15" s="29">
        <f t="shared" si="0"/>
        <v>469.52000000000004</v>
      </c>
    </row>
    <row r="16" spans="2:11" x14ac:dyDescent="0.2">
      <c r="B16" s="27">
        <v>2028</v>
      </c>
      <c r="C16" s="29">
        <v>273.47000000000003</v>
      </c>
      <c r="D16" s="29">
        <v>88.41</v>
      </c>
      <c r="E16" s="29">
        <v>63.72</v>
      </c>
      <c r="F16" s="29">
        <v>9.4</v>
      </c>
      <c r="G16" s="29">
        <v>1.59</v>
      </c>
      <c r="H16" s="29">
        <v>0.31</v>
      </c>
      <c r="I16" s="29">
        <v>0</v>
      </c>
      <c r="J16" s="29">
        <v>48.44</v>
      </c>
      <c r="K16" s="29">
        <f t="shared" si="0"/>
        <v>485.34</v>
      </c>
    </row>
    <row r="17" spans="2:11" x14ac:dyDescent="0.2">
      <c r="B17" s="27">
        <v>2029</v>
      </c>
      <c r="C17" s="33">
        <v>270.88</v>
      </c>
      <c r="D17" s="33">
        <v>89.51</v>
      </c>
      <c r="E17" s="33">
        <v>63.82</v>
      </c>
      <c r="F17" s="33">
        <v>9.52</v>
      </c>
      <c r="G17" s="33">
        <v>1.75</v>
      </c>
      <c r="H17" s="33">
        <v>0.5</v>
      </c>
      <c r="I17" s="33">
        <v>0</v>
      </c>
      <c r="J17" s="33">
        <v>48.42</v>
      </c>
      <c r="K17" s="29">
        <f t="shared" si="0"/>
        <v>484.4</v>
      </c>
    </row>
    <row r="18" spans="2:11" x14ac:dyDescent="0.2">
      <c r="B18" s="27">
        <v>2030</v>
      </c>
      <c r="C18" s="29">
        <v>276</v>
      </c>
      <c r="D18" s="29">
        <v>92.37</v>
      </c>
      <c r="E18" s="29">
        <v>60.35</v>
      </c>
      <c r="F18" s="29">
        <v>9.82</v>
      </c>
      <c r="G18" s="29">
        <v>1.76</v>
      </c>
      <c r="H18" s="29">
        <v>0.5</v>
      </c>
      <c r="I18" s="29">
        <v>0</v>
      </c>
      <c r="J18" s="29">
        <v>49.13</v>
      </c>
      <c r="K18" s="29">
        <f t="shared" si="0"/>
        <v>489.93</v>
      </c>
    </row>
    <row r="19" spans="2:11" x14ac:dyDescent="0.2">
      <c r="B19" s="27">
        <v>2031</v>
      </c>
      <c r="C19" s="29">
        <v>286.86</v>
      </c>
      <c r="D19" s="29">
        <v>93.23</v>
      </c>
      <c r="E19" s="29">
        <v>62.03</v>
      </c>
      <c r="F19" s="29">
        <v>9.91</v>
      </c>
      <c r="G19" s="29">
        <v>1.98</v>
      </c>
      <c r="H19" s="29">
        <v>1.96</v>
      </c>
      <c r="I19" s="29">
        <v>0</v>
      </c>
      <c r="J19" s="29">
        <v>51.43</v>
      </c>
      <c r="K19" s="29">
        <f t="shared" si="0"/>
        <v>507.40000000000003</v>
      </c>
    </row>
    <row r="20" spans="2:11" x14ac:dyDescent="0.2">
      <c r="B20" s="27">
        <v>2032</v>
      </c>
      <c r="C20" s="29">
        <v>317.45</v>
      </c>
      <c r="D20" s="29">
        <v>78.430000000000007</v>
      </c>
      <c r="E20" s="29">
        <v>47.33</v>
      </c>
      <c r="F20" s="29">
        <v>6.86</v>
      </c>
      <c r="G20" s="29">
        <v>2.34</v>
      </c>
      <c r="H20" s="29">
        <v>2.11</v>
      </c>
      <c r="I20" s="29">
        <v>0</v>
      </c>
      <c r="J20" s="29">
        <v>51.38</v>
      </c>
      <c r="K20" s="29">
        <f t="shared" si="0"/>
        <v>505.9</v>
      </c>
    </row>
    <row r="21" spans="2:11" x14ac:dyDescent="0.2">
      <c r="B21" s="27">
        <v>2033</v>
      </c>
      <c r="C21" s="29">
        <v>323.44</v>
      </c>
      <c r="D21" s="29">
        <v>77.510000000000005</v>
      </c>
      <c r="E21" s="29">
        <v>58.48</v>
      </c>
      <c r="F21" s="29">
        <v>9.09</v>
      </c>
      <c r="G21" s="29">
        <v>1.63</v>
      </c>
      <c r="H21" s="29">
        <v>3.32</v>
      </c>
      <c r="I21" s="29">
        <v>0</v>
      </c>
      <c r="J21" s="29">
        <v>53.91</v>
      </c>
      <c r="K21" s="29">
        <f t="shared" si="0"/>
        <v>527.38</v>
      </c>
    </row>
    <row r="22" spans="2:11" x14ac:dyDescent="0.2">
      <c r="B22" s="27">
        <v>2034</v>
      </c>
      <c r="C22" s="29">
        <v>331.29</v>
      </c>
      <c r="D22" s="29">
        <v>78.61</v>
      </c>
      <c r="E22" s="29">
        <v>59.07</v>
      </c>
      <c r="F22" s="29">
        <v>9.2200000000000006</v>
      </c>
      <c r="G22" s="29">
        <v>1.87</v>
      </c>
      <c r="H22" s="29">
        <v>3.32</v>
      </c>
      <c r="I22" s="29">
        <v>0</v>
      </c>
      <c r="J22" s="29">
        <v>55.43</v>
      </c>
      <c r="K22" s="29">
        <f t="shared" si="0"/>
        <v>538.81000000000006</v>
      </c>
    </row>
  </sheetData>
  <mergeCells count="5">
    <mergeCell ref="B1:K1"/>
    <mergeCell ref="B2:K2"/>
    <mergeCell ref="B4:K4"/>
    <mergeCell ref="B5:K5"/>
    <mergeCell ref="B7:K7"/>
  </mergeCells>
  <printOptions horizontalCentered="1" gridLinesSet="0"/>
  <pageMargins left="0.25" right="0.25" top="0.5" bottom="0.5" header="0.5" footer="0.5"/>
  <pageSetup scale="86" orientation="landscape" r:id="rId1"/>
  <headerFooter alignWithMargins="0">
    <oddFooter>&amp;R&amp;A</oddFooter>
  </headerFooter>
  <ignoredErrors>
    <ignoredError sqref="K9" formulaRange="1"/>
  </ignoredErrors>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1"/>
  <sheetViews>
    <sheetView workbookViewId="0">
      <selection activeCell="H24" sqref="H24"/>
    </sheetView>
  </sheetViews>
  <sheetFormatPr defaultRowHeight="11.25" x14ac:dyDescent="0.2"/>
  <sheetData>
    <row r="1" spans="1:18" ht="15.75" x14ac:dyDescent="0.25">
      <c r="A1" s="94" t="s">
        <v>77</v>
      </c>
      <c r="B1" s="94"/>
      <c r="C1" s="94"/>
      <c r="D1" s="94"/>
      <c r="E1" s="94"/>
      <c r="F1" s="94"/>
      <c r="G1" s="94"/>
      <c r="H1" s="94"/>
      <c r="I1" s="94"/>
      <c r="J1" s="94"/>
      <c r="K1" s="94"/>
      <c r="L1" s="94"/>
      <c r="M1" s="94"/>
      <c r="N1" s="94"/>
      <c r="O1" s="94"/>
      <c r="P1" s="94"/>
      <c r="Q1" s="94"/>
      <c r="R1" s="94"/>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_x0067_sp8 xmlns="785685f2-c2e1-4352-89aa-3faca8eaba52">
      <UserInfo>
        <DisplayName/>
        <AccountId xsi:nil="true"/>
        <AccountType/>
      </UserInfo>
    </_x0067_sp8>
    <lcf76f155ced4ddcb4097134ff3c332f xmlns="785685f2-c2e1-4352-89aa-3faca8eaba52">
      <Terms xmlns="http://schemas.microsoft.com/office/infopath/2007/PartnerControls"/>
    </lcf76f155ced4ddcb4097134ff3c332f>
    <MapTitle xmlns="785685f2-c2e1-4352-89aa-3faca8eaba52"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8" ma:contentTypeDescription="Create a new document." ma:contentTypeScope="" ma:versionID="6dec7027aac35e799daf62b6b0eda6e1">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5715afd67595b48c3eb4d1cdfbee2149"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apTitl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apTitle" ma:index="23" nillable="true" ma:displayName="Map Title" ma:description="The title of the map(s)" ma:format="Dropdown" ma:internalName="MapTitl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2.xml><?xml version="1.0" encoding="utf-8"?>
<ds:datastoreItem xmlns:ds="http://schemas.openxmlformats.org/officeDocument/2006/customXml" ds:itemID="{5245FAD4-6827-4ACF-A79B-7598826F90AD}">
  <ds:schemaRefs>
    <ds:schemaRef ds:uri="http://schemas.microsoft.com/sharepoint/v3/contenttype/forms"/>
  </ds:schemaRefs>
</ds:datastoreItem>
</file>

<file path=customXml/itemProps3.xml><?xml version="1.0" encoding="utf-8"?>
<ds:datastoreItem xmlns:ds="http://schemas.openxmlformats.org/officeDocument/2006/customXml" ds:itemID="{52D6B79A-526F-48F0-AD78-1FFBB0E7C01B}">
  <ds:schemaRefs>
    <ds:schemaRef ds:uri="http://schemas.microsoft.com/office/2006/metadata/properties"/>
    <ds:schemaRef ds:uri="http://schemas.microsoft.com/office/infopath/2007/PartnerControls"/>
    <ds:schemaRef ds:uri="5067c814-4b34-462c-a21d-c185ff6548d2"/>
    <ds:schemaRef ds:uri="785685f2-c2e1-4352-89aa-3faca8eaba52"/>
  </ds:schemaRefs>
</ds:datastoreItem>
</file>

<file path=customXml/itemProps4.xml><?xml version="1.0" encoding="utf-8"?>
<ds:datastoreItem xmlns:ds="http://schemas.openxmlformats.org/officeDocument/2006/customXml" ds:itemID="{092ADF49-47FC-46B2-9B30-1678E48AA6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9</vt:i4>
      </vt:variant>
    </vt:vector>
  </HeadingPairs>
  <TitlesOfParts>
    <vt:vector size="15" baseType="lpstr">
      <vt:lpstr>Cover</vt:lpstr>
      <vt:lpstr>FormsList&amp;FilerInfo</vt:lpstr>
      <vt:lpstr>Form 1.1b</vt:lpstr>
      <vt:lpstr>Form 3</vt:lpstr>
      <vt:lpstr>Form 1.3</vt:lpstr>
      <vt:lpstr>Form 4</vt:lpstr>
      <vt:lpstr>CoName</vt:lpstr>
      <vt:lpstr>filedate</vt:lpstr>
      <vt:lpstr>Cover!Print_Area</vt:lpstr>
      <vt:lpstr>'Form 1.1b'!Print_Area</vt:lpstr>
      <vt:lpstr>'Form 1.3'!Print_Area</vt:lpstr>
      <vt:lpstr>'Form 3'!Print_Area</vt:lpstr>
      <vt:lpstr>'FormsList&amp;FilerInfo'!Print_Area</vt:lpstr>
      <vt:lpstr>'Form 3'!Print_Titles</vt:lpstr>
      <vt:lpstr>pv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subject/>
  <dc:creator>Garcia, Cary@Energy</dc:creator>
  <cp:keywords/>
  <dc:description/>
  <cp:lastModifiedBy>Brian Goldman</cp:lastModifiedBy>
  <cp:revision/>
  <dcterms:created xsi:type="dcterms:W3CDTF">2004-04-26T18:12:37Z</dcterms:created>
  <dcterms:modified xsi:type="dcterms:W3CDTF">2023-07-03T21:29:01Z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ContentTypeId">
    <vt:lpwstr>0x01010061DC9A153AAEEE45BACE06E01F8272AC</vt:lpwstr>
  </property>
  <property fmtid="{D5CDD505-2E9C-101B-9397-08002B2CF9AE}" pid="14" name="MediaServiceImageTags">
    <vt:lpwstr/>
  </property>
</Properties>
</file>