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O:\Projects\LoadForecast\LongTerm\AnnualForecasting\VCE\2023\IEPR Submittal and Presentation\"/>
    </mc:Choice>
  </mc:AlternateContent>
  <bookViews>
    <workbookView xWindow="0" yWindow="0" windowWidth="15510" windowHeight="8055" tabRatio="838" activeTab="1"/>
  </bookViews>
  <sheets>
    <sheet name="Cover" sheetId="36" r:id="rId1"/>
    <sheet name="FormsList&amp;FilerInfo" sheetId="2" r:id="rId2"/>
    <sheet name="Form 1.1b" sheetId="37" r:id="rId3"/>
    <sheet name="Form 1.3" sheetId="38" r:id="rId4"/>
    <sheet name="Form 3" sheetId="40" r:id="rId5"/>
    <sheet name="Form 4" sheetId="32" r:id="rId6"/>
    <sheet name="Form 8.1a (CCA)" sheetId="41" r:id="rId7"/>
    <sheet name="Form 8.1b (CCA)" sheetId="42" r:id="rId8"/>
  </sheets>
  <externalReferences>
    <externalReference r:id="rId9"/>
    <externalReference r:id="rId10"/>
    <externalReference r:id="rId11"/>
    <externalReference r:id="rId12"/>
    <externalReference r:id="rId13"/>
    <externalReference r:id="rId14"/>
    <externalReference r:id="rId15"/>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1.1b'!$B$1:$J$20</definedName>
    <definedName name="_xlnm.Print_Area" localSheetId="3">'Form 1.3'!$B$1:$K$20</definedName>
    <definedName name="_xlnm.Print_Area" localSheetId="4">'Form 3'!$B$6:$T$31</definedName>
    <definedName name="_xlnm.Print_Area" localSheetId="1">'FormsList&amp;FilerInfo'!$A$1:$C$17</definedName>
    <definedName name="_xlnm.Print_Titles" localSheetId="4">'Form 3'!$B:$D,'Form 3'!$6:$7</definedName>
    <definedName name="pv">'Form 3'!$B$6:$T$31</definedName>
    <definedName name="Z_2C54E754_4594_47E3_AFE9_B28C28B63E5C_.wvu.PrintArea" localSheetId="0" hidden="1">Cover!$A$1:$B$21</definedName>
    <definedName name="Z_2C54E754_4594_47E3_AFE9_B28C28B63E5C_.wvu.PrintArea" localSheetId="2" hidden="1">'Form 1.1b'!$B$1:$J$20</definedName>
    <definedName name="Z_2C54E754_4594_47E3_AFE9_B28C28B63E5C_.wvu.PrintArea" localSheetId="3" hidden="1">'Form 1.3'!$B$1:$K$20</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1.1b'!$B$1:$J$20</definedName>
    <definedName name="Z_64245E33_E577_4C25_9B98_21C112E84FF6_.wvu.PrintArea" localSheetId="3" hidden="1">'Form 1.3'!$B$1:$K$20</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1.1b'!$A$1:$J$20</definedName>
    <definedName name="Z_C3E70234_FA18_40E7_B25F_218A5F7D2EA2_.wvu.PrintArea" localSheetId="3" hidden="1">'Form 1.3'!$A$1:$K$20</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1.1b'!$A$1:$J$20</definedName>
    <definedName name="Z_DC437496_B10F_474B_8F6E_F19B4DA7C026_.wvu.PrintArea" localSheetId="3" hidden="1">'Form 1.3'!$A$1:$K$20</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62913"/>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T31" i="40" l="1"/>
  <c r="O19" i="40" l="1"/>
  <c r="O18" i="40"/>
  <c r="O17" i="40"/>
  <c r="O16" i="40"/>
  <c r="O15" i="40"/>
  <c r="O14" i="40"/>
  <c r="O13" i="40"/>
  <c r="O12" i="40"/>
  <c r="O11" i="40"/>
  <c r="O10" i="40"/>
  <c r="O9" i="40"/>
  <c r="O8" i="40"/>
  <c r="T19" i="40"/>
  <c r="T18" i="40"/>
  <c r="T17" i="40"/>
  <c r="T16" i="40"/>
  <c r="T15" i="40"/>
  <c r="T14" i="40"/>
  <c r="T13" i="40"/>
  <c r="T12" i="40"/>
  <c r="T11" i="40"/>
  <c r="T10" i="40"/>
  <c r="T9" i="40"/>
  <c r="T8" i="40"/>
  <c r="K9" i="38"/>
  <c r="O16" i="42" l="1"/>
  <c r="N16" i="42"/>
  <c r="M16" i="42"/>
  <c r="L16" i="42"/>
  <c r="K16" i="42"/>
  <c r="J16" i="42"/>
  <c r="I16" i="42"/>
  <c r="H16" i="42"/>
  <c r="G16" i="42"/>
  <c r="F16" i="42"/>
  <c r="E16" i="42"/>
  <c r="D16" i="42"/>
  <c r="C16" i="42"/>
  <c r="B16" i="42"/>
  <c r="N9" i="42"/>
  <c r="M9" i="42"/>
  <c r="L9" i="42"/>
  <c r="I9" i="42"/>
  <c r="H9" i="42"/>
  <c r="F9" i="42"/>
  <c r="E9" i="42"/>
  <c r="D9" i="42"/>
  <c r="A2" i="42"/>
  <c r="Q60" i="41"/>
  <c r="O9" i="42" s="1"/>
  <c r="P60" i="41"/>
  <c r="O60" i="41"/>
  <c r="N60" i="41"/>
  <c r="M60" i="41"/>
  <c r="K9" i="42" s="1"/>
  <c r="L60" i="41"/>
  <c r="J9" i="42" s="1"/>
  <c r="K60" i="41"/>
  <c r="J60" i="41"/>
  <c r="I60" i="41"/>
  <c r="G9" i="42" s="1"/>
  <c r="H60" i="41"/>
  <c r="G60" i="41"/>
  <c r="F60" i="41"/>
  <c r="E60" i="41"/>
  <c r="C9" i="42" s="1"/>
  <c r="D60" i="41"/>
  <c r="B9" i="42" s="1"/>
  <c r="C2" i="41"/>
  <c r="J33" i="40" l="1"/>
  <c r="J34" i="40"/>
  <c r="J35" i="40"/>
  <c r="J36" i="40"/>
  <c r="J37" i="40"/>
  <c r="J38" i="40"/>
  <c r="J39" i="40"/>
  <c r="J40" i="40"/>
  <c r="J41" i="40"/>
  <c r="J42" i="40"/>
  <c r="J43" i="40"/>
  <c r="J44" i="40"/>
  <c r="J45" i="40"/>
  <c r="J46" i="40"/>
  <c r="J47" i="40"/>
  <c r="J48" i="40"/>
  <c r="J49" i="40"/>
  <c r="J50" i="40"/>
  <c r="J51" i="40"/>
  <c r="J52" i="40"/>
  <c r="J53" i="40"/>
  <c r="J54" i="40"/>
  <c r="J55" i="40"/>
  <c r="O33" i="40"/>
  <c r="O34" i="40"/>
  <c r="O35" i="40"/>
  <c r="O36" i="40"/>
  <c r="O37" i="40"/>
  <c r="O38" i="40"/>
  <c r="O39" i="40"/>
  <c r="O40" i="40"/>
  <c r="O41" i="40"/>
  <c r="O42" i="40"/>
  <c r="O43" i="40"/>
  <c r="O44" i="40"/>
  <c r="O45" i="40"/>
  <c r="O46" i="40"/>
  <c r="O47" i="40"/>
  <c r="O48" i="40"/>
  <c r="O49" i="40"/>
  <c r="O50" i="40"/>
  <c r="O51" i="40"/>
  <c r="O52" i="40"/>
  <c r="O53" i="40"/>
  <c r="O54" i="40"/>
  <c r="O55" i="40"/>
  <c r="O32" i="40"/>
  <c r="J32" i="40"/>
  <c r="T30" i="40" l="1"/>
  <c r="T29" i="40"/>
  <c r="T28" i="40"/>
  <c r="T27" i="40"/>
  <c r="T26" i="40"/>
  <c r="T25" i="40"/>
  <c r="T24" i="40"/>
  <c r="T23" i="40"/>
  <c r="T22" i="40"/>
  <c r="T21" i="40"/>
  <c r="T20" i="40"/>
  <c r="J31" i="40"/>
  <c r="J30" i="40"/>
  <c r="J29" i="40"/>
  <c r="J28" i="40"/>
  <c r="J27" i="40"/>
  <c r="J26" i="40"/>
  <c r="J25" i="40"/>
  <c r="J24" i="40"/>
  <c r="J23" i="40"/>
  <c r="J22" i="40"/>
  <c r="J21" i="40"/>
  <c r="J20" i="40"/>
  <c r="O31" i="40"/>
  <c r="O30" i="40"/>
  <c r="O29" i="40"/>
  <c r="O28" i="40"/>
  <c r="O27" i="40"/>
  <c r="O26" i="40"/>
  <c r="O25" i="40"/>
  <c r="O24" i="40"/>
  <c r="O23" i="40"/>
  <c r="O22" i="40"/>
  <c r="O21" i="40"/>
  <c r="O20" i="40"/>
  <c r="K24" i="38"/>
  <c r="T55" i="40" l="1"/>
  <c r="T54" i="40"/>
  <c r="T53" i="40"/>
  <c r="T52" i="40"/>
  <c r="T51" i="40"/>
  <c r="T50" i="40"/>
  <c r="T49" i="40"/>
  <c r="T48" i="40"/>
  <c r="T47" i="40"/>
  <c r="T46" i="40"/>
  <c r="T45" i="40"/>
  <c r="T44" i="40"/>
  <c r="T43" i="40"/>
  <c r="T42" i="40"/>
  <c r="T41" i="40"/>
  <c r="T40" i="40"/>
  <c r="T39" i="40"/>
  <c r="T38" i="40"/>
  <c r="T37" i="40"/>
  <c r="T36" i="40"/>
  <c r="T35" i="40"/>
  <c r="T34" i="40"/>
  <c r="T33" i="40"/>
  <c r="T32" i="40"/>
  <c r="K10" i="38" l="1"/>
  <c r="J9" i="37"/>
  <c r="J10" i="37"/>
  <c r="B2" i="38" l="1"/>
  <c r="B2" i="37"/>
  <c r="B2" i="40"/>
  <c r="B14" i="2" l="1"/>
  <c r="K23" i="38" l="1"/>
  <c r="K22" i="38"/>
  <c r="K21" i="38"/>
  <c r="K20" i="38"/>
  <c r="K19" i="38"/>
  <c r="K18" i="38"/>
  <c r="K17" i="38"/>
  <c r="K16" i="38"/>
  <c r="K15" i="38"/>
  <c r="K14" i="38"/>
  <c r="K13" i="38"/>
  <c r="K12" i="38"/>
  <c r="K11" i="38"/>
  <c r="J24" i="37"/>
  <c r="J23" i="37"/>
  <c r="J22" i="37"/>
  <c r="J21" i="37"/>
  <c r="J20" i="37"/>
  <c r="J19" i="37"/>
  <c r="J18" i="37"/>
  <c r="J17" i="37"/>
  <c r="J16" i="37"/>
  <c r="J15" i="37"/>
  <c r="J14" i="37"/>
  <c r="J13" i="37"/>
  <c r="J12" i="37"/>
  <c r="J11" i="37"/>
</calcChain>
</file>

<file path=xl/sharedStrings.xml><?xml version="1.0" encoding="utf-8"?>
<sst xmlns="http://schemas.openxmlformats.org/spreadsheetml/2006/main" count="276" uniqueCount="138">
  <si>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</si>
  <si>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</si>
  <si>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</si>
  <si>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</si>
  <si>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</si>
  <si>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</si>
  <si>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</si>
  <si>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</si>
  <si>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</si>
  <si>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</si>
  <si>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</si>
  <si>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</si>
  <si>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</si>
  <si>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</si>
  <si>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</si>
  <si>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</si>
  <si>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</si>
  <si>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</si>
  <si>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</si>
  <si>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</si>
  <si>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</si>
  <si>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</si>
  <si>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</si>
  <si>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</si>
  <si>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</si>
  <si>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</si>
  <si>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</si>
  <si>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</si>
  <si>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</si>
  <si>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</si>
  <si>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</si>
  <si>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</si>
  <si>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</si>
  <si>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</si>
  <si>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</si>
  <si>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</si>
  <si>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</si>
  <si>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</si>
  <si>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</si>
  <si>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</si>
  <si>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</si>
  <si>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</si>
  <si>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</si>
  <si>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</si>
  <si>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</si>
  <si>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</si>
  <si>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</si>
  <si>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</si>
  <si>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</si>
  <si>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</si>
  <si>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</si>
  <si>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</si>
  <si>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</si>
  <si>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</si>
  <si>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</si>
  <si>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Battery Storage</t>
  </si>
  <si>
    <t>Energy Efficiency</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</si>
  <si>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</si>
  <si>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</si>
  <si>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</si>
  <si>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</si>
  <si>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</si>
  <si>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</si>
  <si>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</si>
  <si>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</si>
  <si>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</si>
  <si>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</si>
  <si>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</si>
  <si>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</si>
  <si>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</si>
  <si>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</si>
  <si>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</si>
  <si>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</si>
  <si>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</si>
  <si>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</si>
  <si>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</si>
  <si>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</si>
  <si>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</si>
  <si>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</si>
  <si>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</si>
  <si>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</si>
  <si>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</si>
  <si>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</si>
  <si>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</si>
  <si>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</si>
  <si>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</si>
  <si>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</si>
  <si>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</si>
  <si>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</si>
  <si>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</si>
  <si>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</si>
  <si>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</si>
  <si>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</si>
  <si>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</si>
  <si>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</si>
  <si>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</si>
  <si>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</si>
  <si>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</si>
  <si>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</si>
  <si>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</si>
  <si>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</si>
  <si>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</si>
  <si>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</si>
  <si>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</si>
  <si>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</si>
  <si>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</si>
  <si>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</si>
  <si>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</si>
  <si>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</si>
  <si>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</si>
  <si>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</si>
  <si>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</si>
  <si>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</si>
  <si>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</si>
  <si>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</si>
  <si>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</si>
  <si>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</si>
  <si>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</si>
  <si>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</si>
  <si>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</si>
  <si>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</si>
  <si>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</si>
  <si>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</si>
  <si>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</si>
  <si>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</si>
  <si>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</si>
  <si>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</si>
  <si>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Valley Clean Energy Alliance</t>
  </si>
  <si>
    <t>Space Heater</t>
  </si>
  <si>
    <t>Water Heater</t>
  </si>
  <si>
    <t>Number of vehicles</t>
  </si>
  <si>
    <t>Electric Vehicles</t>
  </si>
  <si>
    <t>Number of Electric Water Heaters</t>
  </si>
  <si>
    <t>Number of Electric Space Heaters</t>
  </si>
  <si>
    <t>Brandon Williams, Sr. Quantitative Analyst</t>
  </si>
  <si>
    <t>bwilliams@teainc.org</t>
  </si>
  <si>
    <t>904-520-4117</t>
  </si>
  <si>
    <t>1301 Riverplace Blvd Suite 2700, Jacksonville, FL 32207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</si>
</sst>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3" fontId="33" fillId="0" borderId="0" applyFont="0" applyFill="0" applyBorder="0" applyAlignment="0" applyProtection="0"/>
    <xf numFmtId="0" fontId="34" fillId="0" borderId="0" applyNumberFormat="0" applyFill="0" applyBorder="0" applyAlignment="0" applyProtection="0"/>
  </cellStyleXfs>
  <cellXfs count="233">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6" fillId="0" borderId="6" xfId="18" applyFont="1" applyBorder="1" applyAlignment="1">
      <alignment vertical="top" wrapText="1"/>
    </xf>
    <xf numFmtId="0" fontId="6" fillId="0" borderId="34" xfId="18" applyFont="1" applyBorder="1" applyAlignment="1">
      <alignment vertical="top" wrapText="1"/>
    </xf>
    <xf numFmtId="0" fontId="24" fillId="0" borderId="30" xfId="0" applyFont="1" applyFill="1" applyBorder="1"/>
    <xf numFmtId="0" fontId="9" fillId="0" borderId="21" xfId="0" applyFont="1" applyFill="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0" fillId="0" borderId="0" xfId="0" applyFill="1" applyAlignment="1"/>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4" fillId="0" borderId="0" xfId="18"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29" fillId="0" borderId="16" xfId="18" applyFont="1" applyBorder="1" applyAlignment="1">
      <alignment horizontal="right" vertical="top" wrapText="1"/>
    </xf>
    <xf numFmtId="0" fontId="29" fillId="0" borderId="15" xfId="18" applyFont="1" applyBorder="1" applyAlignment="1">
      <alignment horizontal="righ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Fill="1" applyBorder="1"/>
    <xf numFmtId="0" fontId="4" fillId="0" borderId="25" xfId="0" applyFont="1" applyFill="1" applyBorder="1"/>
    <xf numFmtId="0" fontId="4" fillId="0" borderId="0" xfId="0" applyFont="1" applyFill="1"/>
    <xf numFmtId="0" fontId="3" fillId="0" borderId="8" xfId="18" applyFont="1" applyBorder="1"/>
    <xf numFmtId="0" fontId="8" fillId="0" borderId="30" xfId="18" applyFont="1" applyBorder="1" applyAlignment="1">
      <alignment horizontal="left" vertical="top" shrinkToFit="1"/>
    </xf>
    <xf numFmtId="4" fontId="2" fillId="12" borderId="3" xfId="20" applyNumberFormat="1" applyFill="1" applyBorder="1"/>
    <xf numFmtId="4" fontId="2" fillId="0" borderId="3" xfId="20" applyNumberFormat="1" applyBorder="1"/>
    <xf numFmtId="4" fontId="2" fillId="12" borderId="39" xfId="20" applyNumberFormat="1" applyFill="1" applyBorder="1"/>
    <xf numFmtId="4" fontId="2" fillId="0" borderId="39" xfId="20" applyNumberFormat="1" applyBorder="1"/>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3" fillId="0" borderId="0" xfId="18" applyFont="1" applyFill="1" applyBorder="1" applyAlignment="1">
      <alignment horizontal="center"/>
    </xf>
    <xf numFmtId="171" fontId="4" fillId="13" borderId="3" xfId="32" applyNumberFormat="1" applyFont="1" applyFill="1" applyBorder="1" applyAlignment="1" applyProtection="1">
      <alignment vertical="top" wrapText="1"/>
      <protection locked="0"/>
    </xf>
    <xf numFmtId="1" fontId="1" fillId="13" borderId="3" xfId="28" applyNumberFormat="1" applyFill="1" applyBorder="1"/>
    <xf numFmtId="1" fontId="1" fillId="13" borderId="3" xfId="31" applyNumberFormat="1" applyFont="1" applyFill="1" applyBorder="1"/>
    <xf numFmtId="0" fontId="12" fillId="13" borderId="8" xfId="18" applyFont="1" applyFill="1" applyBorder="1" applyAlignment="1">
      <alignment horizontal="right" vertical="center" wrapText="1"/>
    </xf>
    <xf numFmtId="0" fontId="6" fillId="13" borderId="20" xfId="18" applyFont="1" applyFill="1" applyBorder="1" applyAlignment="1">
      <alignment vertical="top" wrapText="1"/>
    </xf>
    <xf numFmtId="0" fontId="6" fillId="13" borderId="14" xfId="18" applyFont="1" applyFill="1" applyBorder="1" applyAlignment="1">
      <alignment vertical="top" wrapText="1"/>
    </xf>
    <xf numFmtId="0" fontId="6" fillId="13" borderId="34" xfId="18" applyFont="1" applyFill="1" applyBorder="1" applyAlignment="1">
      <alignment vertical="top" wrapText="1"/>
    </xf>
    <xf numFmtId="0" fontId="6" fillId="13" borderId="17" xfId="18" applyFont="1" applyFill="1" applyBorder="1" applyAlignment="1">
      <alignment vertical="top" wrapText="1"/>
    </xf>
    <xf numFmtId="0" fontId="6" fillId="13" borderId="6" xfId="18" applyFont="1" applyFill="1" applyBorder="1" applyAlignment="1">
      <alignment vertical="top" wrapText="1"/>
    </xf>
    <xf numFmtId="0" fontId="6" fillId="13" borderId="31" xfId="18" applyFont="1" applyFill="1" applyBorder="1" applyAlignment="1">
      <alignment vertical="top" wrapText="1"/>
    </xf>
    <xf numFmtId="0" fontId="6" fillId="13" borderId="8" xfId="18" applyFont="1" applyFill="1" applyBorder="1" applyAlignment="1">
      <alignment vertical="top" wrapText="1"/>
    </xf>
    <xf numFmtId="0" fontId="6" fillId="13" borderId="10" xfId="18" applyFont="1" applyFill="1" applyBorder="1" applyAlignment="1">
      <alignment vertical="top" wrapText="1"/>
    </xf>
    <xf numFmtId="0" fontId="6" fillId="13" borderId="11" xfId="18" applyFont="1" applyFill="1" applyBorder="1" applyAlignment="1">
      <alignment vertical="top" wrapText="1"/>
    </xf>
    <xf numFmtId="0" fontId="6" fillId="13" borderId="12" xfId="18" applyFont="1" applyFill="1" applyBorder="1" applyAlignment="1">
      <alignment vertical="top" wrapText="1"/>
    </xf>
    <xf numFmtId="0" fontId="6" fillId="13" borderId="19" xfId="18" applyFont="1" applyFill="1" applyBorder="1" applyAlignment="1">
      <alignment vertical="top" wrapText="1"/>
    </xf>
    <xf numFmtId="0" fontId="11" fillId="13" borderId="8" xfId="18" applyFont="1" applyFill="1" applyBorder="1" applyAlignment="1">
      <alignment horizontal="center" vertical="top" wrapText="1"/>
    </xf>
    <xf numFmtId="0" fontId="6" fillId="13" borderId="26" xfId="18" applyFont="1" applyFill="1" applyBorder="1" applyAlignment="1">
      <alignment vertical="top" wrapText="1"/>
    </xf>
    <xf numFmtId="0" fontId="6" fillId="13" borderId="40" xfId="18" applyFont="1" applyFill="1" applyBorder="1" applyAlignment="1">
      <alignment vertical="top" wrapText="1"/>
    </xf>
    <xf numFmtId="0" fontId="6" fillId="13" borderId="27" xfId="18" applyFont="1" applyFill="1" applyBorder="1" applyAlignment="1">
      <alignment vertical="top" wrapText="1"/>
    </xf>
    <xf numFmtId="0" fontId="6" fillId="13" borderId="3" xfId="18" applyFont="1" applyFill="1" applyBorder="1" applyAlignment="1">
      <alignment vertical="top" wrapText="1"/>
    </xf>
    <xf numFmtId="0" fontId="6" fillId="13" borderId="28" xfId="18" applyFont="1" applyFill="1" applyBorder="1" applyAlignment="1">
      <alignment vertical="top" wrapText="1"/>
    </xf>
    <xf numFmtId="0" fontId="6" fillId="13" borderId="39" xfId="18" applyFont="1" applyFill="1" applyBorder="1" applyAlignment="1">
      <alignment vertical="top" wrapText="1"/>
    </xf>
    <xf numFmtId="0" fontId="6" fillId="13" borderId="29" xfId="18" applyFont="1" applyFill="1" applyBorder="1" applyAlignment="1">
      <alignment vertical="top" wrapText="1"/>
    </xf>
    <xf numFmtId="0" fontId="3" fillId="13" borderId="41" xfId="18" applyFont="1" applyFill="1" applyBorder="1" applyAlignment="1">
      <alignment vertical="top" wrapText="1"/>
    </xf>
    <xf numFmtId="43" fontId="1" fillId="13" borderId="3" xfId="31" applyNumberFormat="1" applyFont="1" applyFill="1" applyBorder="1"/>
    <xf numFmtId="15" fontId="2" fillId="0" borderId="0" xfId="0" applyNumberFormat="1" applyFont="1" applyFill="1" applyBorder="1" applyAlignment="1">
      <alignment horizontal="center"/>
    </xf>
    <xf numFmtId="15" fontId="34" fillId="0" borderId="24" xfId="33" applyNumberFormat="1" applyFill="1" applyBorder="1" applyAlignment="1">
      <alignment horizontal="center"/>
    </xf>
    <xf numFmtId="0" fontId="6" fillId="13" borderId="6" xfId="20" applyFont="1" applyFill="1" applyBorder="1" applyAlignment="1">
      <alignment vertical="top" wrapText="1"/>
    </xf>
    <xf numFmtId="0" fontId="2" fillId="13" borderId="7" xfId="20" applyFill="1" applyBorder="1" applyAlignment="1"/>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9" fillId="13" borderId="7" xfId="20" applyFont="1" applyFill="1" applyBorder="1" applyAlignment="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25" fillId="11" borderId="0" xfId="18" applyFont="1" applyFill="1" applyBorder="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12" fillId="0" borderId="0" xfId="18" applyFont="1" applyFill="1" applyBorder="1" applyAlignment="1">
      <alignment horizontal="center"/>
    </xf>
    <xf numFmtId="0" fontId="3" fillId="0" borderId="0" xfId="18" applyFont="1" applyFill="1" applyBorder="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applyAlignment="1"/>
    <xf numFmtId="0" fontId="4" fillId="0" borderId="11" xfId="18" applyBorder="1" applyAlignment="1"/>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4">
    <cellStyle name="Actual Date" xfId="1"/>
    <cellStyle name="Comma" xfId="32" builtinId="3"/>
    <cellStyle name="Comma 2" xfId="2"/>
    <cellStyle name="Comma 3" xfId="31"/>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33" builtinId="8"/>
    <cellStyle name="Input [yellow]" xfId="15"/>
    <cellStyle name="no dec" xfId="16"/>
    <cellStyle name="Normal" xfId="0" builtinId="0"/>
    <cellStyle name="Normal - Style1" xfId="17"/>
    <cellStyle name="Normal 2" xfId="18"/>
    <cellStyle name="Normal 3" xfId="19"/>
    <cellStyle name="Normal 4 2" xfId="28"/>
    <cellStyle name="Normal 5" xfId="20"/>
    <cellStyle name="Normal 6" xfId="30"/>
    <cellStyle name="Normal_AppendixF1" xfId="27"/>
    <cellStyle name="Normal_distgn2k" xfId="21"/>
    <cellStyle name="Normal_gdp ucla" xfId="29"/>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4.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EPR%202023%20Forms%20for%20Submitting%20Demand%20Forecasts%20C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sheetName val="Form 1.3"/>
      <sheetName val="Form 3"/>
      <sheetName val="Form 4"/>
      <sheetName val="Form 8.1a (CCA)"/>
      <sheetName val="Form 8.1b (CCA)"/>
    </sheetNames>
    <sheetDataSet>
      <sheetData sheetId="0"/>
      <sheetData sheetId="1">
        <row r="2">
          <cell r="B2" t="str">
            <v>Valley Clean Energy Alliance</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bwilliams@teainc.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zoomScale="70" zoomScaleNormal="70" workbookViewId="0">
      <selection activeCell="E10" sqref="E10"/>
    </sheetView>
  </sheetViews>
  <sheetFormatPr defaultColWidth="8.6640625" defaultRowHeight="11.25" x14ac:dyDescent="0.2"/>
  <cols>
    <col min="1" max="1" width="56.1640625" style="71" bestFit="1" customWidth="1"/>
    <col min="2" max="2" width="63.6640625" style="71" customWidth="1"/>
    <col min="3" max="16384" width="8.6640625" style="71"/>
  </cols>
  <sheetData>
    <row r="1" spans="1:2" s="70" customFormat="1" ht="20.25" x14ac:dyDescent="0.3">
      <c r="A1" s="190" t="s">
        <v>0</v>
      </c>
      <c r="B1" s="191"/>
    </row>
    <row r="2" spans="1:2" ht="18" x14ac:dyDescent="0.2">
      <c r="A2" s="192"/>
      <c r="B2" s="189"/>
    </row>
    <row r="3" spans="1:2" ht="18" x14ac:dyDescent="0.2">
      <c r="A3" s="192" t="s">
        <v>1</v>
      </c>
      <c r="B3" s="189"/>
    </row>
    <row r="4" spans="1:2" ht="18" x14ac:dyDescent="0.2">
      <c r="A4" s="192" t="s">
        <v>114</v>
      </c>
      <c r="B4" s="193"/>
    </row>
    <row r="5" spans="1:2" ht="18" x14ac:dyDescent="0.2">
      <c r="A5" s="192" t="s">
        <v>115</v>
      </c>
      <c r="B5" s="193"/>
    </row>
    <row r="6" spans="1:2" ht="18" x14ac:dyDescent="0.2">
      <c r="A6" s="124"/>
      <c r="B6" s="123"/>
    </row>
    <row r="7" spans="1:2" ht="185.25" customHeight="1" x14ac:dyDescent="0.2">
      <c r="A7" s="188" t="s">
        <v>2</v>
      </c>
      <c r="B7" s="189"/>
    </row>
    <row r="8" spans="1:2" ht="18.75" customHeight="1" x14ac:dyDescent="0.2">
      <c r="A8" s="122"/>
      <c r="B8" s="123"/>
    </row>
    <row r="9" spans="1:2" ht="15.75" x14ac:dyDescent="0.2">
      <c r="A9" s="125" t="s">
        <v>3</v>
      </c>
      <c r="B9" s="123"/>
    </row>
    <row r="10" spans="1:2" ht="84" customHeight="1" x14ac:dyDescent="0.2">
      <c r="A10" s="188" t="s">
        <v>4</v>
      </c>
      <c r="B10" s="189"/>
    </row>
    <row r="11" spans="1:2" ht="16.5" customHeight="1" x14ac:dyDescent="0.2">
      <c r="A11" s="122"/>
      <c r="B11" s="123"/>
    </row>
    <row r="12" spans="1:2" ht="17.25" customHeight="1" x14ac:dyDescent="0.2">
      <c r="A12" s="194" t="s">
        <v>5</v>
      </c>
      <c r="B12" s="195"/>
    </row>
    <row r="13" spans="1:2" ht="127.5" customHeight="1" x14ac:dyDescent="0.2">
      <c r="A13" s="188" t="s">
        <v>116</v>
      </c>
      <c r="B13" s="189"/>
    </row>
    <row r="14" spans="1:2" ht="17.25" customHeight="1" x14ac:dyDescent="0.2">
      <c r="A14" s="122"/>
      <c r="B14" s="123"/>
    </row>
    <row r="15" spans="1:2" ht="15.75" x14ac:dyDescent="0.2">
      <c r="A15" s="125" t="s">
        <v>6</v>
      </c>
      <c r="B15" s="123"/>
    </row>
    <row r="16" spans="1:2" ht="46.5" customHeight="1" x14ac:dyDescent="0.2">
      <c r="A16" s="196" t="s">
        <v>7</v>
      </c>
      <c r="B16" s="197"/>
    </row>
    <row r="17" spans="1:2" ht="15.75" customHeight="1" x14ac:dyDescent="0.2">
      <c r="A17" s="126"/>
      <c r="B17" s="127"/>
    </row>
    <row r="18" spans="1:2" ht="24.75" customHeight="1" x14ac:dyDescent="0.2">
      <c r="A18" s="72" t="s">
        <v>8</v>
      </c>
      <c r="B18" s="123"/>
    </row>
    <row r="19" spans="1:2" s="75" customFormat="1" ht="23.25" customHeight="1" x14ac:dyDescent="0.2">
      <c r="A19" s="73" t="s">
        <v>123</v>
      </c>
      <c r="B19" s="74">
        <v>45110</v>
      </c>
    </row>
    <row r="20" spans="1:2" s="76" customFormat="1" ht="23.25" customHeight="1" x14ac:dyDescent="0.2">
      <c r="A20" s="73" t="s">
        <v>124</v>
      </c>
      <c r="B20" s="74">
        <v>45138</v>
      </c>
    </row>
    <row r="21" spans="1:2" ht="33.75" customHeight="1" thickBot="1" x14ac:dyDescent="0.25">
      <c r="A21" s="198" t="s">
        <v>122</v>
      </c>
      <c r="B21" s="199"/>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43"/>
  <sheetViews>
    <sheetView tabSelected="1" zoomScaleNormal="100" workbookViewId="0">
      <selection activeCell="B25" sqref="B25"/>
    </sheetView>
  </sheetViews>
  <sheetFormatPr defaultColWidth="8.6640625" defaultRowHeight="11.25" x14ac:dyDescent="0.2"/>
  <cols>
    <col min="1" max="1" width="45.5" style="38" customWidth="1"/>
    <col min="2" max="2" width="108.1640625" style="38" customWidth="1"/>
    <col min="3" max="16384" width="8.6640625" style="38"/>
  </cols>
  <sheetData>
    <row r="1" spans="1:3" ht="18" x14ac:dyDescent="0.25">
      <c r="A1" s="50" t="s">
        <v>9</v>
      </c>
      <c r="B1" s="51"/>
      <c r="C1" s="43"/>
    </row>
    <row r="2" spans="1:3" ht="17.25" customHeight="1" x14ac:dyDescent="0.2">
      <c r="A2" s="67" t="s">
        <v>10</v>
      </c>
      <c r="B2" s="41" t="s">
        <v>127</v>
      </c>
      <c r="C2" s="40"/>
    </row>
    <row r="3" spans="1:3" ht="12.75" x14ac:dyDescent="0.2">
      <c r="A3" s="68" t="s">
        <v>11</v>
      </c>
      <c r="B3" s="42">
        <v>45110</v>
      </c>
      <c r="C3" s="40"/>
    </row>
    <row r="4" spans="1:3" ht="15" customHeight="1" x14ac:dyDescent="0.2">
      <c r="A4" s="68" t="s">
        <v>12</v>
      </c>
      <c r="B4" s="186" t="s">
        <v>134</v>
      </c>
      <c r="C4" s="40"/>
    </row>
    <row r="5" spans="1:3" ht="12.75" x14ac:dyDescent="0.2">
      <c r="A5" s="149"/>
      <c r="B5" s="186" t="s">
        <v>137</v>
      </c>
      <c r="C5" s="40"/>
    </row>
    <row r="6" spans="1:3" ht="12.75" x14ac:dyDescent="0.2">
      <c r="A6" s="149"/>
      <c r="B6" s="186" t="s">
        <v>136</v>
      </c>
      <c r="C6" s="40"/>
    </row>
    <row r="7" spans="1:3" ht="13.5" thickBot="1" x14ac:dyDescent="0.25">
      <c r="A7" s="150"/>
      <c r="B7" s="187" t="s">
        <v>135</v>
      </c>
      <c r="C7" s="44"/>
    </row>
    <row r="8" spans="1:3" ht="12.75" x14ac:dyDescent="0.2">
      <c r="A8" s="151"/>
      <c r="B8" s="39"/>
    </row>
    <row r="10" spans="1:3" x14ac:dyDescent="0.2">
      <c r="C10" s="63"/>
    </row>
    <row r="11" spans="1:3" s="40" customFormat="1" x14ac:dyDescent="0.2">
      <c r="C11" s="37" t="s">
        <v>13</v>
      </c>
    </row>
    <row r="12" spans="1:3" s="40" customFormat="1" x14ac:dyDescent="0.2">
      <c r="A12" s="47" t="s">
        <v>14</v>
      </c>
      <c r="B12" s="47" t="s">
        <v>15</v>
      </c>
      <c r="C12" s="46" t="s">
        <v>16</v>
      </c>
    </row>
    <row r="13" spans="1:3" s="40" customFormat="1" x14ac:dyDescent="0.2">
      <c r="A13" s="47" t="s">
        <v>17</v>
      </c>
      <c r="B13" s="45" t="s">
        <v>18</v>
      </c>
      <c r="C13" s="46" t="s">
        <v>16</v>
      </c>
    </row>
    <row r="14" spans="1:3" s="40" customFormat="1" x14ac:dyDescent="0.2">
      <c r="A14" s="47" t="s">
        <v>19</v>
      </c>
      <c r="B14" s="45" t="str">
        <f>'Form 3'!B4:T4</f>
        <v>INCREMENTAL DEMAND MODIFIER IMPACTS</v>
      </c>
      <c r="C14" s="46" t="s">
        <v>20</v>
      </c>
    </row>
    <row r="15" spans="1:3" s="40" customFormat="1" x14ac:dyDescent="0.2">
      <c r="A15" s="45" t="s">
        <v>21</v>
      </c>
      <c r="B15" s="45" t="s">
        <v>22</v>
      </c>
      <c r="C15" s="46" t="s">
        <v>16</v>
      </c>
    </row>
    <row r="16" spans="1:3" s="40" customFormat="1" x14ac:dyDescent="0.2">
      <c r="A16" s="47" t="s">
        <v>125</v>
      </c>
      <c r="B16" s="47" t="s">
        <v>23</v>
      </c>
      <c r="C16" s="46"/>
    </row>
    <row r="17" spans="1:3" s="40" customFormat="1" x14ac:dyDescent="0.2">
      <c r="A17" s="47" t="s">
        <v>101</v>
      </c>
      <c r="B17" s="47" t="s">
        <v>126</v>
      </c>
      <c r="C17" s="46"/>
    </row>
    <row r="18" spans="1:3" s="40" customFormat="1" x14ac:dyDescent="0.2"/>
    <row r="19" spans="1:3" s="40" customFormat="1" x14ac:dyDescent="0.2"/>
    <row r="20" spans="1:3" s="40" customFormat="1" x14ac:dyDescent="0.2">
      <c r="A20" s="38"/>
      <c r="B20" s="38"/>
      <c r="C20" s="38"/>
    </row>
    <row r="21" spans="1:3" s="40" customFormat="1" x14ac:dyDescent="0.2">
      <c r="A21" s="38"/>
      <c r="B21" s="38"/>
      <c r="C21" s="38"/>
    </row>
    <row r="22" spans="1:3" s="40" customFormat="1" x14ac:dyDescent="0.2">
      <c r="A22" s="38"/>
      <c r="B22" s="38"/>
      <c r="C22" s="38"/>
    </row>
    <row r="23" spans="1:3" s="40" customFormat="1" x14ac:dyDescent="0.2">
      <c r="A23" s="38"/>
      <c r="B23" s="38"/>
      <c r="C23" s="38"/>
    </row>
    <row r="24" spans="1:3" s="40" customFormat="1" x14ac:dyDescent="0.2">
      <c r="A24" s="38"/>
      <c r="B24" s="38"/>
      <c r="C24" s="38"/>
    </row>
    <row r="25" spans="1:3" s="40" customFormat="1" x14ac:dyDescent="0.2">
      <c r="A25" s="38"/>
      <c r="B25" s="38"/>
      <c r="C25" s="38"/>
    </row>
    <row r="26" spans="1:3" s="40" customFormat="1" x14ac:dyDescent="0.2">
      <c r="A26" s="38"/>
      <c r="B26" s="38"/>
      <c r="C26" s="38"/>
    </row>
    <row r="27" spans="1:3" s="40" customFormat="1" x14ac:dyDescent="0.2">
      <c r="A27" s="38"/>
      <c r="B27" s="38"/>
      <c r="C27" s="38"/>
    </row>
    <row r="28" spans="1:3" s="40" customFormat="1" x14ac:dyDescent="0.2">
      <c r="A28" s="38"/>
      <c r="B28" s="38"/>
      <c r="C28" s="38"/>
    </row>
    <row r="29" spans="1:3" s="40" customFormat="1" x14ac:dyDescent="0.2">
      <c r="A29" s="38"/>
      <c r="B29" s="38"/>
      <c r="C29" s="38"/>
    </row>
    <row r="30" spans="1:3" s="40" customFormat="1" x14ac:dyDescent="0.2">
      <c r="A30" s="38"/>
      <c r="B30" s="38"/>
      <c r="C30" s="38"/>
    </row>
    <row r="31" spans="1:3" s="40" customFormat="1" x14ac:dyDescent="0.2">
      <c r="A31" s="38"/>
      <c r="B31" s="38"/>
      <c r="C31" s="38"/>
    </row>
    <row r="32" spans="1:3" s="40" customFormat="1" x14ac:dyDescent="0.2">
      <c r="A32" s="38"/>
      <c r="B32" s="38"/>
      <c r="C32" s="38"/>
    </row>
    <row r="33" spans="1:3" s="40" customFormat="1" x14ac:dyDescent="0.2">
      <c r="A33" s="38"/>
      <c r="B33" s="38"/>
      <c r="C33" s="38"/>
    </row>
    <row r="34" spans="1:3" s="40" customFormat="1" x14ac:dyDescent="0.2">
      <c r="A34" s="38"/>
      <c r="B34" s="38"/>
      <c r="C34" s="38"/>
    </row>
    <row r="35" spans="1:3" s="40" customFormat="1" x14ac:dyDescent="0.2">
      <c r="A35" s="38"/>
      <c r="B35" s="38"/>
      <c r="C35" s="38"/>
    </row>
    <row r="36" spans="1:3" s="40" customFormat="1" x14ac:dyDescent="0.2">
      <c r="A36" s="38"/>
      <c r="B36" s="38"/>
      <c r="C36" s="38"/>
    </row>
    <row r="37" spans="1:3" s="40" customFormat="1" x14ac:dyDescent="0.2">
      <c r="A37" s="38"/>
      <c r="B37" s="38"/>
      <c r="C37" s="38"/>
    </row>
    <row r="38" spans="1:3" s="40" customFormat="1" x14ac:dyDescent="0.2">
      <c r="A38" s="38"/>
      <c r="B38" s="38"/>
      <c r="C38" s="38"/>
    </row>
    <row r="39" spans="1:3" s="40" customFormat="1" x14ac:dyDescent="0.2">
      <c r="A39" s="38"/>
      <c r="B39" s="38"/>
      <c r="C39" s="38"/>
    </row>
    <row r="40" spans="1:3" s="40" customFormat="1" x14ac:dyDescent="0.2">
      <c r="A40" s="38"/>
      <c r="B40" s="38"/>
      <c r="C40" s="38"/>
    </row>
    <row r="41" spans="1:3" s="40" customFormat="1" x14ac:dyDescent="0.2">
      <c r="A41" s="38"/>
      <c r="B41" s="38"/>
      <c r="C41" s="38"/>
    </row>
    <row r="42" spans="1:3" s="40" customFormat="1" x14ac:dyDescent="0.2">
      <c r="A42" s="38"/>
      <c r="B42" s="38"/>
      <c r="C42" s="38"/>
    </row>
    <row r="43" spans="1:3" s="40" customFormat="1" x14ac:dyDescent="0.2">
      <c r="A43" s="38"/>
      <c r="B43" s="38"/>
      <c r="C43" s="38"/>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4"/>
  <sheetViews>
    <sheetView showGridLines="0" zoomScaleNormal="100" workbookViewId="0">
      <selection activeCell="L20" sqref="L20"/>
    </sheetView>
  </sheetViews>
  <sheetFormatPr defaultColWidth="8.6640625" defaultRowHeight="11.25" x14ac:dyDescent="0.2"/>
  <cols>
    <col min="1" max="1" width="1.6640625" style="71" customWidth="1"/>
    <col min="2" max="2" width="6" style="71" bestFit="1" customWidth="1"/>
    <col min="3" max="10" width="15.6640625" style="71" customWidth="1"/>
    <col min="11" max="11" width="6.6640625" style="71" customWidth="1"/>
    <col min="12" max="12" width="8.6640625" style="71"/>
    <col min="13" max="13" width="9.1640625" style="71" bestFit="1" customWidth="1"/>
    <col min="14" max="16384" width="8.6640625" style="71"/>
  </cols>
  <sheetData>
    <row r="1" spans="2:10" s="77" customFormat="1" ht="15.75" x14ac:dyDescent="0.25">
      <c r="B1" s="200" t="s">
        <v>117</v>
      </c>
      <c r="C1" s="200"/>
      <c r="D1" s="200"/>
      <c r="E1" s="200"/>
      <c r="F1" s="200"/>
      <c r="G1" s="200"/>
      <c r="H1" s="200"/>
      <c r="I1" s="200"/>
      <c r="J1" s="200"/>
    </row>
    <row r="2" spans="2:10" s="78" customFormat="1" ht="15.75" x14ac:dyDescent="0.25">
      <c r="B2" s="201" t="str">
        <f>'FormsList&amp;FilerInfo'!B2</f>
        <v>Valley Clean Energy Alliance</v>
      </c>
      <c r="C2" s="202"/>
      <c r="D2" s="202"/>
      <c r="E2" s="202"/>
      <c r="F2" s="202"/>
      <c r="G2" s="202"/>
      <c r="H2" s="202"/>
      <c r="I2" s="202"/>
      <c r="J2" s="202"/>
    </row>
    <row r="3" spans="2:10" s="78" customFormat="1" ht="12.75" x14ac:dyDescent="0.2">
      <c r="B3" s="203"/>
      <c r="C3" s="203"/>
      <c r="D3" s="203"/>
      <c r="E3" s="203"/>
      <c r="F3" s="203"/>
      <c r="G3" s="203"/>
      <c r="H3" s="203"/>
      <c r="I3" s="203"/>
      <c r="J3" s="203"/>
    </row>
    <row r="4" spans="2:10" s="77" customFormat="1" ht="20.100000000000001" customHeight="1" x14ac:dyDescent="0.2">
      <c r="B4" s="204" t="s">
        <v>15</v>
      </c>
      <c r="C4" s="204"/>
      <c r="D4" s="204"/>
      <c r="E4" s="204"/>
      <c r="F4" s="204"/>
      <c r="G4" s="204"/>
      <c r="H4" s="204"/>
      <c r="I4" s="204"/>
      <c r="J4" s="204"/>
    </row>
    <row r="5" spans="2:10" s="78" customFormat="1" ht="12.75" x14ac:dyDescent="0.2">
      <c r="B5" s="205" t="s">
        <v>24</v>
      </c>
      <c r="C5" s="205"/>
      <c r="D5" s="205"/>
      <c r="E5" s="205"/>
      <c r="F5" s="205"/>
      <c r="G5" s="205"/>
      <c r="H5" s="205"/>
      <c r="I5" s="205"/>
      <c r="J5" s="205"/>
    </row>
    <row r="6" spans="2:10" s="77" customFormat="1" ht="15.75" x14ac:dyDescent="0.2">
      <c r="B6" s="130"/>
      <c r="C6" s="130"/>
      <c r="D6" s="130"/>
      <c r="E6" s="130"/>
      <c r="F6" s="130"/>
      <c r="G6" s="130"/>
      <c r="H6" s="130"/>
      <c r="I6" s="130"/>
      <c r="J6" s="130"/>
    </row>
    <row r="7" spans="2:10" ht="18.75" customHeight="1" x14ac:dyDescent="0.2">
      <c r="E7" s="79" t="s">
        <v>25</v>
      </c>
    </row>
    <row r="8" spans="2:10" ht="22.5" x14ac:dyDescent="0.2">
      <c r="B8" s="80" t="s">
        <v>26</v>
      </c>
      <c r="C8" s="81" t="s">
        <v>27</v>
      </c>
      <c r="D8" s="81" t="s">
        <v>28</v>
      </c>
      <c r="E8" s="81" t="s">
        <v>29</v>
      </c>
      <c r="F8" s="81" t="s">
        <v>30</v>
      </c>
      <c r="G8" s="81" t="s">
        <v>31</v>
      </c>
      <c r="H8" s="82" t="s">
        <v>32</v>
      </c>
      <c r="I8" s="82" t="s">
        <v>33</v>
      </c>
      <c r="J8" s="83" t="s">
        <v>34</v>
      </c>
    </row>
    <row r="9" spans="2:10" x14ac:dyDescent="0.2">
      <c r="B9" s="84">
        <v>2019</v>
      </c>
      <c r="C9" s="154">
        <v>263.80659466999919</v>
      </c>
      <c r="D9" s="154">
        <v>240.32131474999963</v>
      </c>
      <c r="E9" s="154">
        <v>25.368733805000051</v>
      </c>
      <c r="F9" s="154">
        <v>107.90689861000013</v>
      </c>
      <c r="G9" s="154">
        <v>0</v>
      </c>
      <c r="H9" s="154">
        <v>2.7100443700000123</v>
      </c>
      <c r="I9" s="154">
        <v>0.54592716500000082</v>
      </c>
      <c r="J9" s="154">
        <f>SUM(C9:I9)</f>
        <v>640.65951336999888</v>
      </c>
    </row>
    <row r="10" spans="2:10" x14ac:dyDescent="0.2">
      <c r="B10" s="84">
        <v>2020</v>
      </c>
      <c r="C10" s="154">
        <v>294.71412534000194</v>
      </c>
      <c r="D10" s="154">
        <v>238.15578003500025</v>
      </c>
      <c r="E10" s="154">
        <v>30.856218630000008</v>
      </c>
      <c r="F10" s="154">
        <v>139.76551236499978</v>
      </c>
      <c r="G10" s="154">
        <v>0</v>
      </c>
      <c r="H10" s="154">
        <v>2.66737768499998</v>
      </c>
      <c r="I10" s="154">
        <v>0.54784866500000018</v>
      </c>
      <c r="J10" s="154">
        <f>SUM(C10:I10)</f>
        <v>706.70686272000194</v>
      </c>
    </row>
    <row r="11" spans="2:10" x14ac:dyDescent="0.2">
      <c r="B11" s="84">
        <v>2021</v>
      </c>
      <c r="C11" s="154">
        <v>297.27628852999902</v>
      </c>
      <c r="D11" s="154">
        <v>257.40970668000017</v>
      </c>
      <c r="E11" s="154">
        <v>31.616113125000187</v>
      </c>
      <c r="F11" s="154">
        <v>165.66474516999983</v>
      </c>
      <c r="G11" s="154">
        <v>0</v>
      </c>
      <c r="H11" s="154">
        <v>2.6446327650000074</v>
      </c>
      <c r="I11" s="154">
        <v>0.57534903999999987</v>
      </c>
      <c r="J11" s="154">
        <f t="shared" ref="J11:J24" si="0">SUM(C11:I11)</f>
        <v>755.1868353099992</v>
      </c>
    </row>
    <row r="12" spans="2:10" x14ac:dyDescent="0.2">
      <c r="B12" s="84">
        <v>2022</v>
      </c>
      <c r="C12" s="154">
        <v>292.12691536000062</v>
      </c>
      <c r="D12" s="154">
        <v>252.69926319000095</v>
      </c>
      <c r="E12" s="154">
        <v>30.499611345000012</v>
      </c>
      <c r="F12" s="154">
        <v>161.28535699999966</v>
      </c>
      <c r="G12" s="154">
        <v>0</v>
      </c>
      <c r="H12" s="154">
        <v>2.708969769999988</v>
      </c>
      <c r="I12" s="154">
        <v>0.56892905999999988</v>
      </c>
      <c r="J12" s="154">
        <f t="shared" si="0"/>
        <v>739.88904572500121</v>
      </c>
    </row>
    <row r="13" spans="2:10" x14ac:dyDescent="0.2">
      <c r="B13" s="84">
        <v>2023</v>
      </c>
      <c r="C13" s="155">
        <v>304.21883530302722</v>
      </c>
      <c r="D13" s="155">
        <v>257.52983045474394</v>
      </c>
      <c r="E13" s="155">
        <v>30.719329985041774</v>
      </c>
      <c r="F13" s="155">
        <v>130.07084155000052</v>
      </c>
      <c r="G13" s="155">
        <v>0</v>
      </c>
      <c r="H13" s="155">
        <v>2.6824083999999551</v>
      </c>
      <c r="I13" s="155">
        <v>0.56040162999999477</v>
      </c>
      <c r="J13" s="155">
        <f t="shared" si="0"/>
        <v>725.78164732281346</v>
      </c>
    </row>
    <row r="14" spans="2:10" x14ac:dyDescent="0.2">
      <c r="B14" s="84">
        <v>2024</v>
      </c>
      <c r="C14" s="155">
        <v>321.10188539438798</v>
      </c>
      <c r="D14" s="155">
        <v>259.75341581808328</v>
      </c>
      <c r="E14" s="155">
        <v>30.898677824557804</v>
      </c>
      <c r="F14" s="155">
        <v>130.58283913</v>
      </c>
      <c r="G14" s="155">
        <v>0</v>
      </c>
      <c r="H14" s="155">
        <v>2.6911452999999557</v>
      </c>
      <c r="I14" s="155">
        <v>0.56201416999999487</v>
      </c>
      <c r="J14" s="155">
        <f t="shared" si="0"/>
        <v>745.58997763702894</v>
      </c>
    </row>
    <row r="15" spans="2:10" x14ac:dyDescent="0.2">
      <c r="B15" s="84">
        <v>2025</v>
      </c>
      <c r="C15" s="155">
        <v>342.36951278249751</v>
      </c>
      <c r="D15" s="155">
        <v>256.74766347056374</v>
      </c>
      <c r="E15" s="155">
        <v>30.655254357970843</v>
      </c>
      <c r="F15" s="155">
        <v>130.59642869999971</v>
      </c>
      <c r="G15" s="155">
        <v>0</v>
      </c>
      <c r="H15" s="155">
        <v>2.6837687899999549</v>
      </c>
      <c r="I15" s="155">
        <v>0.56047645999999474</v>
      </c>
      <c r="J15" s="155">
        <f t="shared" si="0"/>
        <v>763.61310456103172</v>
      </c>
    </row>
    <row r="16" spans="2:10" x14ac:dyDescent="0.2">
      <c r="B16" s="84">
        <v>2026</v>
      </c>
      <c r="C16" s="155">
        <v>363.38439774956038</v>
      </c>
      <c r="D16" s="155">
        <v>256.83144298351874</v>
      </c>
      <c r="E16" s="155">
        <v>30.594964916693574</v>
      </c>
      <c r="F16" s="155">
        <v>130.2896793200004</v>
      </c>
      <c r="G16" s="155">
        <v>0</v>
      </c>
      <c r="H16" s="155">
        <v>2.6837687899999549</v>
      </c>
      <c r="I16" s="155">
        <v>0.56047645999999474</v>
      </c>
      <c r="J16" s="155">
        <f t="shared" si="0"/>
        <v>784.34473021977306</v>
      </c>
    </row>
    <row r="17" spans="2:10" x14ac:dyDescent="0.2">
      <c r="B17" s="84">
        <v>2027</v>
      </c>
      <c r="C17" s="155">
        <v>387.17049389097042</v>
      </c>
      <c r="D17" s="155">
        <v>258.24591557905563</v>
      </c>
      <c r="E17" s="155">
        <v>30.611158979649819</v>
      </c>
      <c r="F17" s="155">
        <v>130.24329824000031</v>
      </c>
      <c r="G17" s="155">
        <v>0</v>
      </c>
      <c r="H17" s="155">
        <v>2.6837687899999549</v>
      </c>
      <c r="I17" s="155">
        <v>0.56047645999999474</v>
      </c>
      <c r="J17" s="155">
        <f t="shared" si="0"/>
        <v>809.51511193967622</v>
      </c>
    </row>
    <row r="18" spans="2:10" x14ac:dyDescent="0.2">
      <c r="B18" s="84">
        <v>2028</v>
      </c>
      <c r="C18" s="155">
        <v>411.20121611070169</v>
      </c>
      <c r="D18" s="155">
        <v>260.03103318887082</v>
      </c>
      <c r="E18" s="155">
        <v>30.469049322111616</v>
      </c>
      <c r="F18" s="155">
        <v>130.46538504000034</v>
      </c>
      <c r="G18" s="155">
        <v>0</v>
      </c>
      <c r="H18" s="155">
        <v>2.6911452999999552</v>
      </c>
      <c r="I18" s="155">
        <v>0.56201416999999487</v>
      </c>
      <c r="J18" s="155">
        <f t="shared" si="0"/>
        <v>835.41984313168427</v>
      </c>
    </row>
    <row r="19" spans="2:10" x14ac:dyDescent="0.2">
      <c r="B19" s="84">
        <v>2029</v>
      </c>
      <c r="C19" s="155">
        <v>433.74009443646378</v>
      </c>
      <c r="D19" s="155">
        <v>260.78426389226087</v>
      </c>
      <c r="E19" s="155">
        <v>30.42831833597905</v>
      </c>
      <c r="F19" s="155">
        <v>130.25012326999982</v>
      </c>
      <c r="G19" s="155">
        <v>0</v>
      </c>
      <c r="H19" s="155">
        <v>2.6837687899999549</v>
      </c>
      <c r="I19" s="155">
        <v>0.56047645999999474</v>
      </c>
      <c r="J19" s="155">
        <f t="shared" si="0"/>
        <v>858.44704518470348</v>
      </c>
    </row>
    <row r="20" spans="2:10" x14ac:dyDescent="0.2">
      <c r="B20" s="84">
        <v>2030</v>
      </c>
      <c r="C20" s="155">
        <v>458.74712232005743</v>
      </c>
      <c r="D20" s="155">
        <v>261.99670541811008</v>
      </c>
      <c r="E20" s="155">
        <v>30.344254199377126</v>
      </c>
      <c r="F20" s="155">
        <v>130.35213414</v>
      </c>
      <c r="G20" s="155">
        <v>0</v>
      </c>
      <c r="H20" s="155">
        <v>2.6837687899999549</v>
      </c>
      <c r="I20" s="155">
        <v>0.56047645999999474</v>
      </c>
      <c r="J20" s="155">
        <f t="shared" si="0"/>
        <v>884.68446132754457</v>
      </c>
    </row>
    <row r="21" spans="2:10" x14ac:dyDescent="0.2">
      <c r="B21" s="84">
        <v>2031</v>
      </c>
      <c r="C21" s="155">
        <v>489.92364614211027</v>
      </c>
      <c r="D21" s="155">
        <v>262.98997990867588</v>
      </c>
      <c r="E21" s="155">
        <v>30.217815995228197</v>
      </c>
      <c r="F21" s="155">
        <v>130.59642869999971</v>
      </c>
      <c r="G21" s="155">
        <v>0</v>
      </c>
      <c r="H21" s="155">
        <v>2.6837687899999549</v>
      </c>
      <c r="I21" s="155">
        <v>0.56047645999999474</v>
      </c>
      <c r="J21" s="155">
        <f t="shared" si="0"/>
        <v>916.97211599601405</v>
      </c>
    </row>
    <row r="22" spans="2:10" x14ac:dyDescent="0.2">
      <c r="B22" s="84">
        <v>2032</v>
      </c>
      <c r="C22" s="155">
        <v>516.25370833961699</v>
      </c>
      <c r="D22" s="155">
        <v>264.47043950764873</v>
      </c>
      <c r="E22" s="155">
        <v>30.316732422134105</v>
      </c>
      <c r="F22" s="155">
        <v>130.57275895000032</v>
      </c>
      <c r="G22" s="155">
        <v>0</v>
      </c>
      <c r="H22" s="155">
        <v>2.6911452999999552</v>
      </c>
      <c r="I22" s="155">
        <v>0.56201416999999487</v>
      </c>
      <c r="J22" s="155">
        <f t="shared" si="0"/>
        <v>944.86679868940007</v>
      </c>
    </row>
    <row r="23" spans="2:10" x14ac:dyDescent="0.2">
      <c r="B23" s="84">
        <v>2033</v>
      </c>
      <c r="C23" s="155">
        <v>540.10617452031181</v>
      </c>
      <c r="D23" s="155">
        <v>264.38877622009699</v>
      </c>
      <c r="E23" s="155">
        <v>30.104106610015997</v>
      </c>
      <c r="F23" s="155">
        <v>130.00724483000042</v>
      </c>
      <c r="G23" s="155">
        <v>0</v>
      </c>
      <c r="H23" s="155">
        <v>2.6837687899999549</v>
      </c>
      <c r="I23" s="155">
        <v>0.56047645999999474</v>
      </c>
      <c r="J23" s="155">
        <f t="shared" si="0"/>
        <v>967.85054743042508</v>
      </c>
    </row>
    <row r="24" spans="2:10" x14ac:dyDescent="0.2">
      <c r="B24" s="84">
        <v>2034</v>
      </c>
      <c r="C24" s="155">
        <v>565.92940804724662</v>
      </c>
      <c r="D24" s="155">
        <v>264.91595630835258</v>
      </c>
      <c r="E24" s="155">
        <v>29.926807295645098</v>
      </c>
      <c r="F24" s="155">
        <v>130.21091792000036</v>
      </c>
      <c r="G24" s="155">
        <v>0</v>
      </c>
      <c r="H24" s="155">
        <v>2.6837687899999549</v>
      </c>
      <c r="I24" s="155">
        <v>0.56047645999999474</v>
      </c>
      <c r="J24" s="155">
        <f t="shared" si="0"/>
        <v>994.22733482124465</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
  <sheetViews>
    <sheetView showGridLines="0" zoomScaleNormal="100" workbookViewId="0">
      <selection activeCell="G23" sqref="G23"/>
    </sheetView>
  </sheetViews>
  <sheetFormatPr defaultColWidth="8.6640625" defaultRowHeight="11.25" x14ac:dyDescent="0.2"/>
  <cols>
    <col min="1" max="1" width="1.6640625" style="71" customWidth="1"/>
    <col min="2" max="2" width="10.1640625" style="71" customWidth="1"/>
    <col min="3" max="11" width="15.6640625" style="71" customWidth="1"/>
    <col min="12" max="16384" width="8.6640625" style="71"/>
  </cols>
  <sheetData>
    <row r="1" spans="2:11" s="77" customFormat="1" ht="15.75" x14ac:dyDescent="0.25">
      <c r="B1" s="200" t="s">
        <v>35</v>
      </c>
      <c r="C1" s="200"/>
      <c r="D1" s="200"/>
      <c r="E1" s="200"/>
      <c r="F1" s="200"/>
      <c r="G1" s="200"/>
      <c r="H1" s="200"/>
      <c r="I1" s="200"/>
      <c r="J1" s="200"/>
      <c r="K1" s="200"/>
    </row>
    <row r="2" spans="2:11" ht="15.75" x14ac:dyDescent="0.25">
      <c r="B2" s="201" t="str">
        <f>'FormsList&amp;FilerInfo'!B2</f>
        <v>Valley Clean Energy Alliance</v>
      </c>
      <c r="C2" s="201"/>
      <c r="D2" s="201"/>
      <c r="E2" s="201"/>
      <c r="F2" s="201"/>
      <c r="G2" s="201"/>
      <c r="H2" s="201"/>
      <c r="I2" s="201"/>
      <c r="J2" s="201"/>
      <c r="K2" s="201"/>
    </row>
    <row r="3" spans="2:11" ht="12.75" x14ac:dyDescent="0.2">
      <c r="B3" s="129"/>
      <c r="C3" s="131"/>
      <c r="D3" s="131"/>
      <c r="E3" s="131"/>
      <c r="F3" s="131"/>
      <c r="G3" s="131"/>
      <c r="H3" s="131"/>
      <c r="I3" s="131"/>
      <c r="J3" s="131"/>
      <c r="K3" s="131"/>
    </row>
    <row r="4" spans="2:11" s="77" customFormat="1" ht="20.100000000000001" customHeight="1" x14ac:dyDescent="0.2">
      <c r="B4" s="206" t="s">
        <v>18</v>
      </c>
      <c r="C4" s="206"/>
      <c r="D4" s="206"/>
      <c r="E4" s="206"/>
      <c r="F4" s="206"/>
      <c r="G4" s="206"/>
      <c r="H4" s="206"/>
      <c r="I4" s="206"/>
      <c r="J4" s="206"/>
      <c r="K4" s="206"/>
    </row>
    <row r="5" spans="2:11" ht="12.75" x14ac:dyDescent="0.2">
      <c r="B5" s="203" t="s">
        <v>36</v>
      </c>
      <c r="C5" s="203"/>
      <c r="D5" s="203"/>
      <c r="E5" s="203"/>
      <c r="F5" s="203"/>
      <c r="G5" s="203"/>
      <c r="H5" s="203"/>
      <c r="I5" s="203"/>
      <c r="J5" s="203"/>
      <c r="K5" s="203"/>
    </row>
    <row r="6" spans="2:11" ht="20.100000000000001" customHeight="1" x14ac:dyDescent="0.25">
      <c r="B6" s="128"/>
      <c r="C6" s="128"/>
      <c r="D6" s="128"/>
      <c r="E6" s="128"/>
      <c r="F6" s="128"/>
      <c r="G6" s="128"/>
      <c r="H6" s="128"/>
      <c r="I6" s="128"/>
      <c r="J6" s="128"/>
      <c r="K6" s="128"/>
    </row>
    <row r="7" spans="2:11" ht="12.75" x14ac:dyDescent="0.2">
      <c r="B7" s="207" t="s">
        <v>37</v>
      </c>
      <c r="C7" s="207"/>
      <c r="D7" s="207"/>
      <c r="E7" s="207"/>
      <c r="F7" s="207"/>
      <c r="G7" s="207"/>
      <c r="H7" s="207"/>
      <c r="I7" s="207"/>
      <c r="J7" s="207"/>
      <c r="K7" s="207"/>
    </row>
    <row r="8" spans="2:11" ht="39" customHeight="1" x14ac:dyDescent="0.2">
      <c r="B8" s="85" t="s">
        <v>26</v>
      </c>
      <c r="C8" s="85" t="s">
        <v>27</v>
      </c>
      <c r="D8" s="85" t="s">
        <v>28</v>
      </c>
      <c r="E8" s="82" t="s">
        <v>29</v>
      </c>
      <c r="F8" s="82" t="s">
        <v>38</v>
      </c>
      <c r="G8" s="82" t="s">
        <v>31</v>
      </c>
      <c r="H8" s="82" t="s">
        <v>33</v>
      </c>
      <c r="I8" s="82" t="s">
        <v>39</v>
      </c>
      <c r="J8" s="82" t="s">
        <v>40</v>
      </c>
      <c r="K8" s="86" t="s">
        <v>41</v>
      </c>
    </row>
    <row r="9" spans="2:11" x14ac:dyDescent="0.2">
      <c r="B9" s="84">
        <v>2019</v>
      </c>
      <c r="C9" s="156">
        <v>101.40297</v>
      </c>
      <c r="D9" s="156">
        <v>50.867260000000002</v>
      </c>
      <c r="E9" s="156">
        <v>2.2069900000000002</v>
      </c>
      <c r="F9" s="156">
        <v>19.233550000000001</v>
      </c>
      <c r="G9" s="156">
        <v>0</v>
      </c>
      <c r="H9" s="156">
        <v>5.3359999999999998E-2</v>
      </c>
      <c r="I9" s="156">
        <v>7.8420000000000004E-2</v>
      </c>
      <c r="J9" s="156">
        <v>14.118425650066371</v>
      </c>
      <c r="K9" s="154">
        <f t="shared" ref="K9:K24" si="0">SUM(C9:J9)</f>
        <v>187.96097565006636</v>
      </c>
    </row>
    <row r="10" spans="2:11" x14ac:dyDescent="0.2">
      <c r="B10" s="84">
        <v>2020</v>
      </c>
      <c r="C10" s="156">
        <v>114.04555000000001</v>
      </c>
      <c r="D10" s="156">
        <v>54.941879999999998</v>
      </c>
      <c r="E10" s="156">
        <v>3.2775699999999999</v>
      </c>
      <c r="F10" s="156">
        <v>25.386220000000002</v>
      </c>
      <c r="G10" s="156">
        <v>0</v>
      </c>
      <c r="H10" s="156">
        <v>4.956E-2</v>
      </c>
      <c r="I10" s="156">
        <v>6.2E-2</v>
      </c>
      <c r="J10" s="156">
        <v>15.039959890425024</v>
      </c>
      <c r="K10" s="154">
        <f t="shared" si="0"/>
        <v>212.80273989042507</v>
      </c>
    </row>
    <row r="11" spans="2:11" x14ac:dyDescent="0.2">
      <c r="B11" s="84">
        <v>2021</v>
      </c>
      <c r="C11" s="156">
        <v>133.13208000000003</v>
      </c>
      <c r="D11" s="156">
        <v>49.075600000000001</v>
      </c>
      <c r="E11" s="156">
        <v>3.1445299999999996</v>
      </c>
      <c r="F11" s="156">
        <v>30.41619</v>
      </c>
      <c r="G11" s="156">
        <v>0</v>
      </c>
      <c r="H11" s="156">
        <v>5.4460000000000001E-2</v>
      </c>
      <c r="I11" s="156">
        <v>3.9899999999999998E-2</v>
      </c>
      <c r="J11" s="156">
        <v>15.674725942983258</v>
      </c>
      <c r="K11" s="154">
        <f t="shared" si="0"/>
        <v>231.5374859429833</v>
      </c>
    </row>
    <row r="12" spans="2:11" x14ac:dyDescent="0.2">
      <c r="B12" s="84">
        <v>2022</v>
      </c>
      <c r="C12" s="156">
        <v>134.96809999999999</v>
      </c>
      <c r="D12" s="156">
        <v>61.903459999999988</v>
      </c>
      <c r="E12" s="156">
        <v>3.3854600000000001</v>
      </c>
      <c r="F12" s="156">
        <v>21.83314</v>
      </c>
      <c r="G12" s="156">
        <v>0</v>
      </c>
      <c r="H12" s="156">
        <v>5.6229999999999995E-2</v>
      </c>
      <c r="I12" s="156">
        <v>7.0940000000000003E-2</v>
      </c>
      <c r="J12" s="156">
        <v>18.465734768325376</v>
      </c>
      <c r="K12" s="154">
        <f t="shared" si="0"/>
        <v>240.68306476832535</v>
      </c>
    </row>
    <row r="13" spans="2:11" x14ac:dyDescent="0.2">
      <c r="B13" s="84">
        <v>2023</v>
      </c>
      <c r="C13" s="157">
        <v>130.43563446594638</v>
      </c>
      <c r="D13" s="157">
        <v>54.890162303682374</v>
      </c>
      <c r="E13" s="157">
        <v>3.0040570831217588</v>
      </c>
      <c r="F13" s="157">
        <v>18.519830000000002</v>
      </c>
      <c r="G13" s="157">
        <v>0</v>
      </c>
      <c r="H13" s="157">
        <v>5.8939999999999999E-2</v>
      </c>
      <c r="I13" s="157">
        <v>0.10926000000000001</v>
      </c>
      <c r="J13" s="157">
        <v>13.919538499295587</v>
      </c>
      <c r="K13" s="155">
        <f t="shared" si="0"/>
        <v>220.93742235204613</v>
      </c>
    </row>
    <row r="14" spans="2:11" x14ac:dyDescent="0.2">
      <c r="B14" s="84">
        <v>2024</v>
      </c>
      <c r="C14" s="155">
        <v>131.66243932920912</v>
      </c>
      <c r="D14" s="155">
        <v>45.05699950446283</v>
      </c>
      <c r="E14" s="155">
        <v>3.3308893938352586</v>
      </c>
      <c r="F14" s="155">
        <v>21.988689999999998</v>
      </c>
      <c r="G14" s="157">
        <v>0</v>
      </c>
      <c r="H14" s="155">
        <v>5.3380000000000004E-2</v>
      </c>
      <c r="I14" s="155">
        <v>6.4780000000000004E-2</v>
      </c>
      <c r="J14" s="155">
        <v>14.083672225158661</v>
      </c>
      <c r="K14" s="155">
        <f t="shared" si="0"/>
        <v>216.24085045266588</v>
      </c>
    </row>
    <row r="15" spans="2:11" x14ac:dyDescent="0.2">
      <c r="B15" s="84">
        <v>2025</v>
      </c>
      <c r="C15" s="157">
        <v>131.9846126787165</v>
      </c>
      <c r="D15" s="157">
        <v>50.053183835868751</v>
      </c>
      <c r="E15" s="157">
        <v>2.9383580843954409</v>
      </c>
      <c r="F15" s="157">
        <v>18.5213</v>
      </c>
      <c r="G15" s="157">
        <v>0</v>
      </c>
      <c r="H15" s="157">
        <v>5.8939999999999999E-2</v>
      </c>
      <c r="I15" s="157">
        <v>0.10926000000000001</v>
      </c>
      <c r="J15" s="157">
        <v>13.694140174822794</v>
      </c>
      <c r="K15" s="155">
        <f t="shared" si="0"/>
        <v>217.35979477380349</v>
      </c>
    </row>
    <row r="16" spans="2:11" x14ac:dyDescent="0.2">
      <c r="B16" s="84">
        <v>2026</v>
      </c>
      <c r="C16" s="155">
        <v>133.643929393516</v>
      </c>
      <c r="D16" s="155">
        <v>49.970299853004612</v>
      </c>
      <c r="E16" s="155">
        <v>2.926332758327908</v>
      </c>
      <c r="F16" s="155">
        <v>18.5213</v>
      </c>
      <c r="G16" s="157">
        <v>0</v>
      </c>
      <c r="H16" s="155">
        <v>5.8939999999999999E-2</v>
      </c>
      <c r="I16" s="155">
        <v>0.10926000000000001</v>
      </c>
      <c r="J16" s="155">
        <v>13.799328329146935</v>
      </c>
      <c r="K16" s="155">
        <f t="shared" si="0"/>
        <v>219.02939033399545</v>
      </c>
    </row>
    <row r="17" spans="2:11" x14ac:dyDescent="0.2">
      <c r="B17" s="84">
        <v>2027</v>
      </c>
      <c r="C17" s="157">
        <v>135.09432992669912</v>
      </c>
      <c r="D17" s="157">
        <v>49.910375104008054</v>
      </c>
      <c r="E17" s="157">
        <v>2.9175503382905834</v>
      </c>
      <c r="F17" s="157">
        <v>18.5213</v>
      </c>
      <c r="G17" s="157">
        <v>0</v>
      </c>
      <c r="H17" s="157">
        <v>5.8939999999999999E-2</v>
      </c>
      <c r="I17" s="157">
        <v>0.10926000000000001</v>
      </c>
      <c r="J17" s="157">
        <v>13.892231094930088</v>
      </c>
      <c r="K17" s="155">
        <f t="shared" si="0"/>
        <v>220.50398646392784</v>
      </c>
    </row>
    <row r="18" spans="2:11" x14ac:dyDescent="0.2">
      <c r="B18" s="84">
        <v>2028</v>
      </c>
      <c r="C18" s="155">
        <v>135.77799528227939</v>
      </c>
      <c r="D18" s="155">
        <v>49.964261102796954</v>
      </c>
      <c r="E18" s="155">
        <v>2.918432369206136</v>
      </c>
      <c r="F18" s="155">
        <v>18.5213</v>
      </c>
      <c r="G18" s="157">
        <v>0</v>
      </c>
      <c r="H18" s="155">
        <v>5.8939999999999999E-2</v>
      </c>
      <c r="I18" s="155">
        <v>0.10926000000000001</v>
      </c>
      <c r="J18" s="155">
        <v>13.941882128668542</v>
      </c>
      <c r="K18" s="155">
        <f t="shared" si="0"/>
        <v>221.29207088295104</v>
      </c>
    </row>
    <row r="19" spans="2:11" x14ac:dyDescent="0.2">
      <c r="B19" s="84">
        <v>2029</v>
      </c>
      <c r="C19" s="157">
        <v>139.18662948166818</v>
      </c>
      <c r="D19" s="157">
        <v>42.823456035538548</v>
      </c>
      <c r="E19" s="157">
        <v>3.2008768079440286</v>
      </c>
      <c r="F19" s="157">
        <v>21.988689999999998</v>
      </c>
      <c r="G19" s="157">
        <v>0</v>
      </c>
      <c r="H19" s="157">
        <v>5.3380000000000004E-2</v>
      </c>
      <c r="I19" s="157">
        <v>6.4780000000000004E-2</v>
      </c>
      <c r="J19" s="157">
        <v>14.44319781679209</v>
      </c>
      <c r="K19" s="155">
        <f t="shared" si="0"/>
        <v>221.76101014194288</v>
      </c>
    </row>
    <row r="20" spans="2:11" x14ac:dyDescent="0.2">
      <c r="B20" s="84">
        <v>2030</v>
      </c>
      <c r="C20" s="155">
        <v>157.43724876725474</v>
      </c>
      <c r="D20" s="155">
        <v>38.678876052897806</v>
      </c>
      <c r="E20" s="155">
        <v>1.9742012378690088</v>
      </c>
      <c r="F20" s="155">
        <v>12.480709999999998</v>
      </c>
      <c r="G20" s="157">
        <v>0</v>
      </c>
      <c r="H20" s="155">
        <v>7.9230000000000009E-2</v>
      </c>
      <c r="I20" s="155">
        <v>0.56176000000000004</v>
      </c>
      <c r="J20" s="155">
        <v>14.20154565158257</v>
      </c>
      <c r="K20" s="155">
        <f t="shared" si="0"/>
        <v>225.4135717096041</v>
      </c>
    </row>
    <row r="21" spans="2:11" x14ac:dyDescent="0.2">
      <c r="B21" s="84">
        <v>2031</v>
      </c>
      <c r="C21" s="155">
        <v>149.02395943761641</v>
      </c>
      <c r="D21" s="155">
        <v>45.630458611272417</v>
      </c>
      <c r="E21" s="155">
        <v>3.3699822541439075</v>
      </c>
      <c r="F21" s="155">
        <v>19.532550000000001</v>
      </c>
      <c r="G21" s="157">
        <v>0</v>
      </c>
      <c r="H21" s="155">
        <v>7.9230000000000009E-2</v>
      </c>
      <c r="I21" s="155">
        <v>0.56176000000000004</v>
      </c>
      <c r="J21" s="155">
        <v>14.671266916608042</v>
      </c>
      <c r="K21" s="155">
        <f t="shared" si="0"/>
        <v>232.86920721964077</v>
      </c>
    </row>
    <row r="22" spans="2:11" x14ac:dyDescent="0.2">
      <c r="B22" s="84">
        <v>2032</v>
      </c>
      <c r="C22" s="155">
        <v>154.29524491203699</v>
      </c>
      <c r="D22" s="155">
        <v>46.57185269028377</v>
      </c>
      <c r="E22" s="155">
        <v>3.3954707298871387</v>
      </c>
      <c r="F22" s="155">
        <v>19.532550000000001</v>
      </c>
      <c r="G22" s="157">
        <v>0</v>
      </c>
      <c r="H22" s="155">
        <v>7.9230000000000009E-2</v>
      </c>
      <c r="I22" s="155">
        <v>0.56176000000000004</v>
      </c>
      <c r="J22" s="155">
        <v>15.090710968644345</v>
      </c>
      <c r="K22" s="155">
        <f t="shared" si="0"/>
        <v>239.52681930085222</v>
      </c>
    </row>
    <row r="23" spans="2:11" x14ac:dyDescent="0.2">
      <c r="B23" s="84">
        <v>2033</v>
      </c>
      <c r="C23" s="155">
        <v>158.73912070449097</v>
      </c>
      <c r="D23" s="155">
        <v>45.639399515866479</v>
      </c>
      <c r="E23" s="155">
        <v>3.3691451032428463</v>
      </c>
      <c r="F23" s="155">
        <v>19.532550000000001</v>
      </c>
      <c r="G23" s="157">
        <v>0</v>
      </c>
      <c r="H23" s="155">
        <v>7.9230000000000009E-2</v>
      </c>
      <c r="I23" s="155">
        <v>0.56176000000000004</v>
      </c>
      <c r="J23" s="155">
        <v>15.325043099002565</v>
      </c>
      <c r="K23" s="155">
        <f t="shared" si="0"/>
        <v>243.24624842260286</v>
      </c>
    </row>
    <row r="24" spans="2:11" x14ac:dyDescent="0.2">
      <c r="B24" s="84">
        <v>2034</v>
      </c>
      <c r="C24" s="155">
        <v>163.81091321644521</v>
      </c>
      <c r="D24" s="155">
        <v>45.606206185009313</v>
      </c>
      <c r="E24" s="155">
        <v>3.3648989413532728</v>
      </c>
      <c r="F24" s="155">
        <v>19.532550000000001</v>
      </c>
      <c r="G24" s="155">
        <v>0</v>
      </c>
      <c r="H24" s="155">
        <v>7.9230000000000009E-2</v>
      </c>
      <c r="I24" s="155">
        <v>0.56176000000000004</v>
      </c>
      <c r="J24" s="155">
        <v>15.663544630202393</v>
      </c>
      <c r="K24" s="155">
        <f t="shared" si="0"/>
        <v>248.61910297301014</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5"/>
  <sheetViews>
    <sheetView zoomScale="87" zoomScaleNormal="87" workbookViewId="0">
      <pane ySplit="7" topLeftCell="A8" activePane="bottomLeft" state="frozen"/>
      <selection pane="bottomLeft" activeCell="N28" sqref="N28"/>
    </sheetView>
  </sheetViews>
  <sheetFormatPr defaultColWidth="9.33203125" defaultRowHeight="16.5" customHeight="1" x14ac:dyDescent="0.25"/>
  <cols>
    <col min="1" max="1" width="5" style="132" customWidth="1"/>
    <col min="2" max="2" width="26" style="135" customWidth="1"/>
    <col min="3" max="3" width="24.6640625" style="135" bestFit="1" customWidth="1"/>
    <col min="4" max="4" width="15.5" style="132" customWidth="1"/>
    <col min="5" max="5" width="38.33203125" style="132" bestFit="1" customWidth="1"/>
    <col min="6" max="20" width="15.6640625" style="132" customWidth="1"/>
    <col min="21" max="16384" width="9.33203125" style="132"/>
  </cols>
  <sheetData>
    <row r="1" spans="2:20" ht="16.5" customHeight="1" x14ac:dyDescent="0.25">
      <c r="B1" s="208" t="s">
        <v>42</v>
      </c>
      <c r="C1" s="208"/>
      <c r="D1" s="208"/>
      <c r="E1" s="208"/>
      <c r="F1" s="208"/>
      <c r="G1" s="208"/>
      <c r="H1" s="208"/>
      <c r="I1" s="208"/>
      <c r="J1" s="208"/>
      <c r="K1" s="208"/>
      <c r="L1" s="208"/>
      <c r="M1" s="208"/>
      <c r="N1" s="208"/>
      <c r="O1" s="208"/>
      <c r="P1" s="208"/>
      <c r="Q1" s="208"/>
      <c r="R1" s="208"/>
      <c r="S1" s="208"/>
      <c r="T1" s="208"/>
    </row>
    <row r="2" spans="2:20" ht="16.5" customHeight="1" x14ac:dyDescent="0.25">
      <c r="B2" s="209" t="str">
        <f>'FormsList&amp;FilerInfo'!B2</f>
        <v>Valley Clean Energy Alliance</v>
      </c>
      <c r="C2" s="209"/>
      <c r="D2" s="209"/>
      <c r="E2" s="209"/>
      <c r="F2" s="209"/>
      <c r="G2" s="209"/>
      <c r="H2" s="209"/>
      <c r="I2" s="209"/>
      <c r="J2" s="209"/>
      <c r="K2" s="209"/>
      <c r="L2" s="209"/>
      <c r="M2" s="209"/>
      <c r="N2" s="209"/>
      <c r="O2" s="209"/>
      <c r="P2" s="209"/>
      <c r="Q2" s="209"/>
      <c r="R2" s="209"/>
      <c r="S2" s="209"/>
      <c r="T2" s="209"/>
    </row>
    <row r="3" spans="2:20" ht="16.5" customHeight="1" x14ac:dyDescent="0.25">
      <c r="B3" s="133"/>
      <c r="C3" s="133"/>
      <c r="D3" s="133"/>
      <c r="E3" s="133"/>
      <c r="F3" s="133"/>
      <c r="G3" s="133"/>
      <c r="H3" s="133"/>
      <c r="I3" s="133"/>
      <c r="J3" s="133"/>
      <c r="K3" s="133"/>
      <c r="L3" s="134"/>
    </row>
    <row r="4" spans="2:20" ht="16.5" customHeight="1" x14ac:dyDescent="0.25">
      <c r="B4" s="210" t="s">
        <v>43</v>
      </c>
      <c r="C4" s="210"/>
      <c r="D4" s="210"/>
      <c r="E4" s="210"/>
      <c r="F4" s="210"/>
      <c r="G4" s="210"/>
      <c r="H4" s="210"/>
      <c r="I4" s="210"/>
      <c r="J4" s="210"/>
      <c r="K4" s="210"/>
      <c r="L4" s="210"/>
      <c r="M4" s="210"/>
      <c r="N4" s="210"/>
      <c r="O4" s="210"/>
      <c r="P4" s="210"/>
      <c r="Q4" s="210"/>
      <c r="R4" s="210"/>
      <c r="S4" s="210"/>
      <c r="T4" s="210"/>
    </row>
    <row r="6" spans="2:20" ht="33.75" customHeight="1" x14ac:dyDescent="0.25">
      <c r="D6" s="136"/>
      <c r="E6" s="211" t="s">
        <v>44</v>
      </c>
      <c r="F6" s="212"/>
      <c r="G6" s="212"/>
      <c r="H6" s="212"/>
      <c r="I6" s="212"/>
      <c r="J6" s="213"/>
      <c r="K6" s="214" t="s">
        <v>45</v>
      </c>
      <c r="L6" s="214"/>
      <c r="M6" s="214"/>
      <c r="N6" s="214"/>
      <c r="O6" s="214"/>
      <c r="P6" s="214" t="s">
        <v>46</v>
      </c>
      <c r="Q6" s="214"/>
      <c r="R6" s="214"/>
      <c r="S6" s="214"/>
      <c r="T6" s="214"/>
    </row>
    <row r="7" spans="2:20" ht="16.5" customHeight="1" x14ac:dyDescent="0.25">
      <c r="B7" s="137" t="s">
        <v>47</v>
      </c>
      <c r="C7" s="138" t="s">
        <v>48</v>
      </c>
      <c r="D7" s="139" t="s">
        <v>49</v>
      </c>
      <c r="E7" s="140" t="s">
        <v>50</v>
      </c>
      <c r="F7" s="141" t="s">
        <v>51</v>
      </c>
      <c r="G7" s="142" t="s">
        <v>52</v>
      </c>
      <c r="H7" s="142" t="s">
        <v>53</v>
      </c>
      <c r="I7" s="142" t="s">
        <v>54</v>
      </c>
      <c r="J7" s="142" t="s">
        <v>34</v>
      </c>
      <c r="K7" s="142" t="s">
        <v>51</v>
      </c>
      <c r="L7" s="142" t="s">
        <v>52</v>
      </c>
      <c r="M7" s="142" t="s">
        <v>53</v>
      </c>
      <c r="N7" s="142" t="s">
        <v>54</v>
      </c>
      <c r="O7" s="142" t="s">
        <v>34</v>
      </c>
      <c r="P7" s="142" t="s">
        <v>51</v>
      </c>
      <c r="Q7" s="142" t="s">
        <v>52</v>
      </c>
      <c r="R7" s="142" t="s">
        <v>53</v>
      </c>
      <c r="S7" s="142" t="s">
        <v>54</v>
      </c>
      <c r="T7" s="142" t="s">
        <v>34</v>
      </c>
    </row>
    <row r="8" spans="2:20" ht="16.5" customHeight="1" x14ac:dyDescent="0.25">
      <c r="B8" s="143"/>
      <c r="C8" s="143" t="s">
        <v>56</v>
      </c>
      <c r="D8" s="147">
        <v>2023</v>
      </c>
      <c r="E8" s="147"/>
      <c r="F8" s="144"/>
      <c r="G8" s="144"/>
      <c r="H8" s="144"/>
      <c r="I8" s="144"/>
      <c r="J8" s="144"/>
      <c r="K8" s="145">
        <v>-3667.1259697376086</v>
      </c>
      <c r="L8" s="145">
        <v>-3247.4811499599732</v>
      </c>
      <c r="M8" s="145">
        <v>-391.15211084428694</v>
      </c>
      <c r="N8" s="147">
        <v>0</v>
      </c>
      <c r="O8" s="145">
        <f t="shared" ref="O8:O19" si="0">SUM(K8:M8)</f>
        <v>-7305.7592305418684</v>
      </c>
      <c r="P8" s="146">
        <v>-0.61166652487529338</v>
      </c>
      <c r="Q8" s="146">
        <v>-0.54167092322060484</v>
      </c>
      <c r="R8" s="146">
        <v>-6.5243096177271268E-2</v>
      </c>
      <c r="S8" s="147">
        <v>0</v>
      </c>
      <c r="T8" s="185">
        <f t="shared" ref="T8:T19" si="1">SUM(P8:R8)</f>
        <v>-1.2185805442731694</v>
      </c>
    </row>
    <row r="9" spans="2:20" ht="16.5" customHeight="1" x14ac:dyDescent="0.25">
      <c r="B9" s="143"/>
      <c r="C9" s="143" t="s">
        <v>56</v>
      </c>
      <c r="D9" s="147">
        <v>2024</v>
      </c>
      <c r="E9" s="147"/>
      <c r="F9" s="144"/>
      <c r="G9" s="144"/>
      <c r="H9" s="144"/>
      <c r="I9" s="144"/>
      <c r="J9" s="144"/>
      <c r="K9" s="145">
        <v>-5235.0526210314993</v>
      </c>
      <c r="L9" s="145">
        <v>-4657.8587974574648</v>
      </c>
      <c r="M9" s="145">
        <v>-565.06192155190013</v>
      </c>
      <c r="N9" s="147">
        <v>0</v>
      </c>
      <c r="O9" s="145">
        <f t="shared" si="0"/>
        <v>-10457.973340040864</v>
      </c>
      <c r="P9" s="146">
        <v>-1.1657894942525668</v>
      </c>
      <c r="Q9" s="146">
        <v>-1.0372546839305403</v>
      </c>
      <c r="R9" s="146">
        <v>-0.12583316719700383</v>
      </c>
      <c r="S9" s="147">
        <v>0</v>
      </c>
      <c r="T9" s="185">
        <f t="shared" si="1"/>
        <v>-2.328877345380111</v>
      </c>
    </row>
    <row r="10" spans="2:20" ht="16.5" customHeight="1" x14ac:dyDescent="0.25">
      <c r="B10" s="143"/>
      <c r="C10" s="143" t="s">
        <v>56</v>
      </c>
      <c r="D10" s="147">
        <v>2025</v>
      </c>
      <c r="E10" s="147"/>
      <c r="F10" s="144"/>
      <c r="G10" s="144"/>
      <c r="H10" s="144"/>
      <c r="I10" s="144"/>
      <c r="J10" s="144"/>
      <c r="K10" s="145">
        <v>-7041.1438879168609</v>
      </c>
      <c r="L10" s="145">
        <v>-6183.6266927108172</v>
      </c>
      <c r="M10" s="145">
        <v>-759.69631902388198</v>
      </c>
      <c r="N10" s="147">
        <v>0</v>
      </c>
      <c r="O10" s="145">
        <f t="shared" si="0"/>
        <v>-13984.466899651561</v>
      </c>
      <c r="P10" s="146">
        <v>-1.296070739385768</v>
      </c>
      <c r="Q10" s="146">
        <v>-1.1382266499993907</v>
      </c>
      <c r="R10" s="146">
        <v>-0.1398380981243125</v>
      </c>
      <c r="S10" s="147">
        <v>0</v>
      </c>
      <c r="T10" s="185">
        <f t="shared" si="1"/>
        <v>-2.5741354875094711</v>
      </c>
    </row>
    <row r="11" spans="2:20" ht="16.5" customHeight="1" x14ac:dyDescent="0.25">
      <c r="B11" s="143"/>
      <c r="C11" s="143" t="s">
        <v>56</v>
      </c>
      <c r="D11" s="147">
        <v>2026</v>
      </c>
      <c r="E11" s="147"/>
      <c r="F11" s="144"/>
      <c r="G11" s="144"/>
      <c r="H11" s="144"/>
      <c r="I11" s="144"/>
      <c r="J11" s="144"/>
      <c r="K11" s="145">
        <v>-8644.5177735508387</v>
      </c>
      <c r="L11" s="145">
        <v>-7612.2711266821934</v>
      </c>
      <c r="M11" s="145">
        <v>-941.05747718560474</v>
      </c>
      <c r="N11" s="147">
        <v>0</v>
      </c>
      <c r="O11" s="145">
        <f t="shared" si="0"/>
        <v>-17197.846377418638</v>
      </c>
      <c r="P11" s="146">
        <v>-1.4328135760189651</v>
      </c>
      <c r="Q11" s="146">
        <v>-1.2617205147080111</v>
      </c>
      <c r="R11" s="146">
        <v>-0.15597861725164069</v>
      </c>
      <c r="S11" s="147">
        <v>0</v>
      </c>
      <c r="T11" s="185">
        <f t="shared" si="1"/>
        <v>-2.8505127079786168</v>
      </c>
    </row>
    <row r="12" spans="2:20" ht="16.5" customHeight="1" x14ac:dyDescent="0.25">
      <c r="B12" s="143"/>
      <c r="C12" s="143" t="s">
        <v>56</v>
      </c>
      <c r="D12" s="147">
        <v>2027</v>
      </c>
      <c r="E12" s="147"/>
      <c r="F12" s="144"/>
      <c r="G12" s="144"/>
      <c r="H12" s="144"/>
      <c r="I12" s="144"/>
      <c r="J12" s="144"/>
      <c r="K12" s="145">
        <v>-10122.473783408512</v>
      </c>
      <c r="L12" s="145">
        <v>-8908.9160018873372</v>
      </c>
      <c r="M12" s="145">
        <v>-1104.5920870670507</v>
      </c>
      <c r="N12" s="147">
        <v>0</v>
      </c>
      <c r="O12" s="145">
        <f t="shared" si="0"/>
        <v>-20135.9818723629</v>
      </c>
      <c r="P12" s="146">
        <v>-1.5446573916939232</v>
      </c>
      <c r="Q12" s="146">
        <v>-1.3594723235392558</v>
      </c>
      <c r="R12" s="146">
        <v>-0.16855724881119163</v>
      </c>
      <c r="S12" s="147">
        <v>0</v>
      </c>
      <c r="T12" s="185">
        <f t="shared" si="1"/>
        <v>-3.0726869640443706</v>
      </c>
    </row>
    <row r="13" spans="2:20" ht="16.5" customHeight="1" x14ac:dyDescent="0.25">
      <c r="B13" s="143"/>
      <c r="C13" s="143" t="s">
        <v>56</v>
      </c>
      <c r="D13" s="147">
        <v>2028</v>
      </c>
      <c r="E13" s="147"/>
      <c r="F13" s="144"/>
      <c r="G13" s="144"/>
      <c r="H13" s="144"/>
      <c r="I13" s="144"/>
      <c r="J13" s="144"/>
      <c r="K13" s="145">
        <v>-11508.124547480993</v>
      </c>
      <c r="L13" s="145">
        <v>-10162.565041306978</v>
      </c>
      <c r="M13" s="145">
        <v>-1255.5369554900069</v>
      </c>
      <c r="N13" s="147">
        <v>0</v>
      </c>
      <c r="O13" s="145">
        <f t="shared" si="0"/>
        <v>-22926.226544277979</v>
      </c>
      <c r="P13" s="146">
        <v>-1.8171484842844812</v>
      </c>
      <c r="Q13" s="146">
        <v>-1.604682812135154</v>
      </c>
      <c r="R13" s="146">
        <v>-0.1982509892223227</v>
      </c>
      <c r="S13" s="147">
        <v>0</v>
      </c>
      <c r="T13" s="185">
        <f t="shared" si="1"/>
        <v>-3.6200822856419577</v>
      </c>
    </row>
    <row r="14" spans="2:20" ht="16.5" customHeight="1" x14ac:dyDescent="0.25">
      <c r="B14" s="143"/>
      <c r="C14" s="143" t="s">
        <v>56</v>
      </c>
      <c r="D14" s="147">
        <v>2029</v>
      </c>
      <c r="E14" s="147"/>
      <c r="F14" s="144"/>
      <c r="G14" s="144"/>
      <c r="H14" s="144"/>
      <c r="I14" s="144"/>
      <c r="J14" s="144"/>
      <c r="K14" s="145">
        <v>-12737.075587075587</v>
      </c>
      <c r="L14" s="145">
        <v>-11271.997696247427</v>
      </c>
      <c r="M14" s="145">
        <v>-1395.839700347135</v>
      </c>
      <c r="N14" s="147">
        <v>0</v>
      </c>
      <c r="O14" s="145">
        <f t="shared" si="0"/>
        <v>-25404.91298367015</v>
      </c>
      <c r="P14" s="146">
        <v>-2.4914601394286846</v>
      </c>
      <c r="Q14" s="146">
        <v>-2.2048807640294652</v>
      </c>
      <c r="R14" s="146">
        <v>-0.27303590613654605</v>
      </c>
      <c r="S14" s="147">
        <v>0</v>
      </c>
      <c r="T14" s="185">
        <f t="shared" si="1"/>
        <v>-4.9693768095946966</v>
      </c>
    </row>
    <row r="15" spans="2:20" ht="16.5" customHeight="1" x14ac:dyDescent="0.25">
      <c r="B15" s="143"/>
      <c r="C15" s="143" t="s">
        <v>56</v>
      </c>
      <c r="D15" s="147">
        <v>2030</v>
      </c>
      <c r="E15" s="147"/>
      <c r="F15" s="144"/>
      <c r="G15" s="144"/>
      <c r="H15" s="144"/>
      <c r="I15" s="144"/>
      <c r="J15" s="144"/>
      <c r="K15" s="145">
        <v>-14086.532187639932</v>
      </c>
      <c r="L15" s="145">
        <v>-12441.424833047575</v>
      </c>
      <c r="M15" s="145">
        <v>-1539.2049222686633</v>
      </c>
      <c r="N15" s="147">
        <v>0</v>
      </c>
      <c r="O15" s="145">
        <f t="shared" si="0"/>
        <v>-28067.161942956169</v>
      </c>
      <c r="P15" s="146">
        <v>-1.9549289365194764</v>
      </c>
      <c r="Q15" s="146">
        <v>-1.7266209379053306</v>
      </c>
      <c r="R15" s="146">
        <v>-0.21361085905986155</v>
      </c>
      <c r="S15" s="147">
        <v>0</v>
      </c>
      <c r="T15" s="185">
        <f t="shared" si="1"/>
        <v>-3.8951607334846683</v>
      </c>
    </row>
    <row r="16" spans="2:20" ht="16.5" customHeight="1" x14ac:dyDescent="0.25">
      <c r="B16" s="143"/>
      <c r="C16" s="143" t="s">
        <v>56</v>
      </c>
      <c r="D16" s="147">
        <v>2031</v>
      </c>
      <c r="E16" s="147"/>
      <c r="F16" s="144"/>
      <c r="G16" s="144"/>
      <c r="H16" s="144"/>
      <c r="I16" s="144"/>
      <c r="J16" s="144"/>
      <c r="K16" s="145">
        <v>-15693.078433625333</v>
      </c>
      <c r="L16" s="145">
        <v>-13533.988851998431</v>
      </c>
      <c r="M16" s="145">
        <v>-1671.2764750324486</v>
      </c>
      <c r="N16" s="147">
        <v>0</v>
      </c>
      <c r="O16" s="145">
        <f t="shared" si="0"/>
        <v>-30898.343760656215</v>
      </c>
      <c r="P16" s="146">
        <v>-2.3316943876436804</v>
      </c>
      <c r="Q16" s="146">
        <v>-2.0108945470520503</v>
      </c>
      <c r="R16" s="146">
        <v>-0.24832004717979483</v>
      </c>
      <c r="S16" s="147">
        <v>0</v>
      </c>
      <c r="T16" s="185">
        <f t="shared" si="1"/>
        <v>-4.5909089818755255</v>
      </c>
    </row>
    <row r="17" spans="2:20" ht="16.5" customHeight="1" x14ac:dyDescent="0.25">
      <c r="B17" s="143"/>
      <c r="C17" s="143" t="s">
        <v>56</v>
      </c>
      <c r="D17" s="147">
        <v>2032</v>
      </c>
      <c r="E17" s="147"/>
      <c r="F17" s="144"/>
      <c r="G17" s="144"/>
      <c r="H17" s="144"/>
      <c r="I17" s="144"/>
      <c r="J17" s="144"/>
      <c r="K17" s="145">
        <v>-17008.591602199846</v>
      </c>
      <c r="L17" s="145">
        <v>-14663.767755593373</v>
      </c>
      <c r="M17" s="145">
        <v>-1816.9571561913394</v>
      </c>
      <c r="N17" s="147">
        <v>0</v>
      </c>
      <c r="O17" s="145">
        <f t="shared" si="0"/>
        <v>-33489.316513984559</v>
      </c>
      <c r="P17" s="146">
        <v>-2.1885276254997712</v>
      </c>
      <c r="Q17" s="146">
        <v>-1.8868147097422303</v>
      </c>
      <c r="R17" s="146">
        <v>-0.23379131110185211</v>
      </c>
      <c r="S17" s="147">
        <v>0</v>
      </c>
      <c r="T17" s="185">
        <f t="shared" si="1"/>
        <v>-4.3091336463438532</v>
      </c>
    </row>
    <row r="18" spans="2:20" ht="16.5" customHeight="1" x14ac:dyDescent="0.25">
      <c r="B18" s="143"/>
      <c r="C18" s="143" t="s">
        <v>56</v>
      </c>
      <c r="D18" s="147">
        <v>2033</v>
      </c>
      <c r="E18" s="147"/>
      <c r="F18" s="144"/>
      <c r="G18" s="144"/>
      <c r="H18" s="144"/>
      <c r="I18" s="144"/>
      <c r="J18" s="144"/>
      <c r="K18" s="145">
        <v>-18025.914277255346</v>
      </c>
      <c r="L18" s="145">
        <v>-15512.812195490789</v>
      </c>
      <c r="M18" s="145">
        <v>-1918.032212992365</v>
      </c>
      <c r="N18" s="147">
        <v>0</v>
      </c>
      <c r="O18" s="145">
        <f t="shared" si="0"/>
        <v>-35456.758685738503</v>
      </c>
      <c r="P18" s="146">
        <v>-2.4360253123166813</v>
      </c>
      <c r="Q18" s="146">
        <v>-2.0964042429244638</v>
      </c>
      <c r="R18" s="146">
        <v>-0.25920321981025574</v>
      </c>
      <c r="S18" s="147">
        <v>0</v>
      </c>
      <c r="T18" s="185">
        <f t="shared" si="1"/>
        <v>-4.7916327750514007</v>
      </c>
    </row>
    <row r="19" spans="2:20" ht="16.5" customHeight="1" x14ac:dyDescent="0.25">
      <c r="B19" s="143"/>
      <c r="C19" s="143" t="s">
        <v>56</v>
      </c>
      <c r="D19" s="147">
        <v>2034</v>
      </c>
      <c r="E19" s="147"/>
      <c r="F19" s="144"/>
      <c r="G19" s="144"/>
      <c r="H19" s="144"/>
      <c r="I19" s="144"/>
      <c r="J19" s="144"/>
      <c r="K19" s="145">
        <v>-18984.30115701598</v>
      </c>
      <c r="L19" s="145">
        <v>-16300.231143455416</v>
      </c>
      <c r="M19" s="145">
        <v>-2008.9156392818766</v>
      </c>
      <c r="N19" s="147">
        <v>0</v>
      </c>
      <c r="O19" s="145">
        <f t="shared" si="0"/>
        <v>-37293.44793975327</v>
      </c>
      <c r="P19" s="146">
        <v>-2.5264999871973157</v>
      </c>
      <c r="Q19" s="146">
        <v>-2.1692941675671573</v>
      </c>
      <c r="R19" s="146">
        <v>-0.26735381486773158</v>
      </c>
      <c r="S19" s="147">
        <v>0</v>
      </c>
      <c r="T19" s="185">
        <f t="shared" si="1"/>
        <v>-4.9631479696322041</v>
      </c>
    </row>
    <row r="20" spans="2:20" ht="16.5" customHeight="1" x14ac:dyDescent="0.25">
      <c r="B20" s="143"/>
      <c r="C20" s="143" t="s">
        <v>131</v>
      </c>
      <c r="D20" s="147">
        <v>2023</v>
      </c>
      <c r="E20" s="147" t="s">
        <v>130</v>
      </c>
      <c r="F20" s="162">
        <v>2213</v>
      </c>
      <c r="G20" s="147">
        <v>0</v>
      </c>
      <c r="H20" s="147">
        <v>0</v>
      </c>
      <c r="I20" s="147">
        <v>0</v>
      </c>
      <c r="J20" s="145">
        <f>SUM(F20:H20)</f>
        <v>2213</v>
      </c>
      <c r="K20" s="161">
        <v>9914.1628490894909</v>
      </c>
      <c r="L20" s="147">
        <v>0</v>
      </c>
      <c r="M20" s="147">
        <v>0</v>
      </c>
      <c r="N20" s="147">
        <v>0</v>
      </c>
      <c r="O20" s="145">
        <f>SUM(K20:M20)</f>
        <v>9914.1628490894909</v>
      </c>
      <c r="P20" s="146">
        <v>0.65210858070978805</v>
      </c>
      <c r="Q20" s="147">
        <v>0</v>
      </c>
      <c r="R20" s="147">
        <v>0</v>
      </c>
      <c r="S20" s="147">
        <v>0</v>
      </c>
      <c r="T20" s="185">
        <f>SUM(P20:R20)</f>
        <v>0.65210858070978805</v>
      </c>
    </row>
    <row r="21" spans="2:20" ht="16.5" customHeight="1" x14ac:dyDescent="0.25">
      <c r="B21" s="143"/>
      <c r="C21" s="143" t="s">
        <v>131</v>
      </c>
      <c r="D21" s="147">
        <v>2024</v>
      </c>
      <c r="E21" s="147" t="s">
        <v>130</v>
      </c>
      <c r="F21" s="162">
        <v>4880</v>
      </c>
      <c r="G21" s="147">
        <v>0</v>
      </c>
      <c r="H21" s="147">
        <v>0</v>
      </c>
      <c r="I21" s="147">
        <v>0</v>
      </c>
      <c r="J21" s="145">
        <f t="shared" ref="J21:J31" si="2">SUM(F21:H21)</f>
        <v>4880</v>
      </c>
      <c r="K21" s="161">
        <v>21922.535368276374</v>
      </c>
      <c r="L21" s="147">
        <v>0</v>
      </c>
      <c r="M21" s="147">
        <v>0</v>
      </c>
      <c r="N21" s="147">
        <v>0</v>
      </c>
      <c r="O21" s="145">
        <f t="shared" ref="O21:O31" si="3">SUM(K21:M21)</f>
        <v>21922.535368276374</v>
      </c>
      <c r="P21" s="146">
        <v>1.8190694923940762</v>
      </c>
      <c r="Q21" s="147">
        <v>0</v>
      </c>
      <c r="R21" s="147">
        <v>0</v>
      </c>
      <c r="S21" s="147">
        <v>0</v>
      </c>
      <c r="T21" s="185">
        <f t="shared" ref="T21:T31" si="4">SUM(P21:R21)</f>
        <v>1.8190694923940762</v>
      </c>
    </row>
    <row r="22" spans="2:20" ht="16.5" customHeight="1" x14ac:dyDescent="0.25">
      <c r="B22" s="143"/>
      <c r="C22" s="143" t="s">
        <v>131</v>
      </c>
      <c r="D22" s="147">
        <v>2025</v>
      </c>
      <c r="E22" s="147" t="s">
        <v>130</v>
      </c>
      <c r="F22" s="162">
        <v>8854</v>
      </c>
      <c r="G22" s="147">
        <v>0</v>
      </c>
      <c r="H22" s="147">
        <v>0</v>
      </c>
      <c r="I22" s="147">
        <v>0</v>
      </c>
      <c r="J22" s="145">
        <f t="shared" si="2"/>
        <v>8854</v>
      </c>
      <c r="K22" s="161">
        <v>39664.673680211956</v>
      </c>
      <c r="L22" s="147">
        <v>0</v>
      </c>
      <c r="M22" s="147">
        <v>0</v>
      </c>
      <c r="N22" s="147">
        <v>0</v>
      </c>
      <c r="O22" s="145">
        <f t="shared" si="3"/>
        <v>39664.673680211956</v>
      </c>
      <c r="P22" s="146">
        <v>2.6089619922165745</v>
      </c>
      <c r="Q22" s="147">
        <v>0</v>
      </c>
      <c r="R22" s="147">
        <v>0</v>
      </c>
      <c r="S22" s="147">
        <v>0</v>
      </c>
      <c r="T22" s="185">
        <f t="shared" si="4"/>
        <v>2.6089619922165745</v>
      </c>
    </row>
    <row r="23" spans="2:20" ht="16.5" customHeight="1" x14ac:dyDescent="0.25">
      <c r="B23" s="143"/>
      <c r="C23" s="143" t="s">
        <v>131</v>
      </c>
      <c r="D23" s="147">
        <v>2026</v>
      </c>
      <c r="E23" s="147" t="s">
        <v>130</v>
      </c>
      <c r="F23" s="162">
        <v>12942</v>
      </c>
      <c r="G23" s="147">
        <v>0</v>
      </c>
      <c r="H23" s="147">
        <v>0</v>
      </c>
      <c r="I23" s="147">
        <v>0</v>
      </c>
      <c r="J23" s="145">
        <f t="shared" si="2"/>
        <v>12942</v>
      </c>
      <c r="K23" s="161">
        <v>57979.85784705024</v>
      </c>
      <c r="L23" s="147">
        <v>0</v>
      </c>
      <c r="M23" s="147">
        <v>0</v>
      </c>
      <c r="N23" s="147">
        <v>0</v>
      </c>
      <c r="O23" s="145">
        <f t="shared" si="3"/>
        <v>57979.85784705024</v>
      </c>
      <c r="P23" s="146">
        <v>3.8136515796558972</v>
      </c>
      <c r="Q23" s="147">
        <v>0</v>
      </c>
      <c r="R23" s="147">
        <v>0</v>
      </c>
      <c r="S23" s="147">
        <v>0</v>
      </c>
      <c r="T23" s="185">
        <f t="shared" si="4"/>
        <v>3.8136515796558972</v>
      </c>
    </row>
    <row r="24" spans="2:20" ht="16.5" customHeight="1" x14ac:dyDescent="0.25">
      <c r="B24" s="143"/>
      <c r="C24" s="143" t="s">
        <v>131</v>
      </c>
      <c r="D24" s="147">
        <v>2027</v>
      </c>
      <c r="E24" s="147" t="s">
        <v>130</v>
      </c>
      <c r="F24" s="162">
        <v>17119</v>
      </c>
      <c r="G24" s="147">
        <v>0</v>
      </c>
      <c r="H24" s="147">
        <v>0</v>
      </c>
      <c r="I24" s="147">
        <v>0</v>
      </c>
      <c r="J24" s="145">
        <f t="shared" si="2"/>
        <v>17119</v>
      </c>
      <c r="K24" s="161">
        <v>76693.146219147209</v>
      </c>
      <c r="L24" s="147">
        <v>0</v>
      </c>
      <c r="M24" s="147">
        <v>0</v>
      </c>
      <c r="N24" s="147">
        <v>0</v>
      </c>
      <c r="O24" s="145">
        <f t="shared" si="3"/>
        <v>76693.146219147209</v>
      </c>
      <c r="P24" s="146">
        <v>5.0445266526693331</v>
      </c>
      <c r="Q24" s="147">
        <v>0</v>
      </c>
      <c r="R24" s="147">
        <v>0</v>
      </c>
      <c r="S24" s="147">
        <v>0</v>
      </c>
      <c r="T24" s="185">
        <f t="shared" si="4"/>
        <v>5.0445266526693331</v>
      </c>
    </row>
    <row r="25" spans="2:20" ht="16.5" customHeight="1" x14ac:dyDescent="0.25">
      <c r="B25" s="143"/>
      <c r="C25" s="143" t="s">
        <v>131</v>
      </c>
      <c r="D25" s="147">
        <v>2028</v>
      </c>
      <c r="E25" s="147" t="s">
        <v>130</v>
      </c>
      <c r="F25" s="163">
        <v>21385</v>
      </c>
      <c r="G25" s="147">
        <v>0</v>
      </c>
      <c r="H25" s="147">
        <v>0</v>
      </c>
      <c r="I25" s="147">
        <v>0</v>
      </c>
      <c r="J25" s="145">
        <f t="shared" si="2"/>
        <v>21385</v>
      </c>
      <c r="K25" s="161">
        <v>96058.960745984412</v>
      </c>
      <c r="L25" s="147">
        <v>0</v>
      </c>
      <c r="M25" s="147">
        <v>0</v>
      </c>
      <c r="N25" s="147">
        <v>0</v>
      </c>
      <c r="O25" s="145">
        <f t="shared" si="3"/>
        <v>96058.960745984412</v>
      </c>
      <c r="P25" s="146">
        <v>6.30158721125688</v>
      </c>
      <c r="Q25" s="147">
        <v>0</v>
      </c>
      <c r="R25" s="147">
        <v>0</v>
      </c>
      <c r="S25" s="147">
        <v>0</v>
      </c>
      <c r="T25" s="185">
        <f t="shared" si="4"/>
        <v>6.30158721125688</v>
      </c>
    </row>
    <row r="26" spans="2:20" ht="16.5" customHeight="1" x14ac:dyDescent="0.25">
      <c r="B26" s="143"/>
      <c r="C26" s="143" t="s">
        <v>131</v>
      </c>
      <c r="D26" s="147">
        <v>2029</v>
      </c>
      <c r="E26" s="147" t="s">
        <v>130</v>
      </c>
      <c r="F26" s="163">
        <v>25740</v>
      </c>
      <c r="G26" s="147">
        <v>0</v>
      </c>
      <c r="H26" s="147">
        <v>0</v>
      </c>
      <c r="I26" s="147">
        <v>0</v>
      </c>
      <c r="J26" s="145">
        <f t="shared" si="2"/>
        <v>25740</v>
      </c>
      <c r="K26" s="161">
        <v>115314.0355791038</v>
      </c>
      <c r="L26" s="147">
        <v>0</v>
      </c>
      <c r="M26" s="147">
        <v>0</v>
      </c>
      <c r="N26" s="147">
        <v>0</v>
      </c>
      <c r="O26" s="145">
        <f t="shared" si="3"/>
        <v>115314.0355791038</v>
      </c>
      <c r="P26" s="146">
        <v>9.5938402215038181</v>
      </c>
      <c r="Q26" s="147">
        <v>0</v>
      </c>
      <c r="R26" s="147">
        <v>0</v>
      </c>
      <c r="S26" s="147">
        <v>0</v>
      </c>
      <c r="T26" s="185">
        <f t="shared" si="4"/>
        <v>9.5938402215038181</v>
      </c>
    </row>
    <row r="27" spans="2:20" ht="16.5" customHeight="1" x14ac:dyDescent="0.25">
      <c r="B27" s="143"/>
      <c r="C27" s="143" t="s">
        <v>131</v>
      </c>
      <c r="D27" s="147">
        <v>2030</v>
      </c>
      <c r="E27" s="147" t="s">
        <v>130</v>
      </c>
      <c r="F27" s="163">
        <v>30183</v>
      </c>
      <c r="G27" s="147">
        <v>0</v>
      </c>
      <c r="H27" s="147">
        <v>0</v>
      </c>
      <c r="I27" s="147">
        <v>0</v>
      </c>
      <c r="J27" s="145">
        <f t="shared" si="2"/>
        <v>30183</v>
      </c>
      <c r="K27" s="161">
        <v>135221.63656697079</v>
      </c>
      <c r="L27" s="147">
        <v>0</v>
      </c>
      <c r="M27" s="147">
        <v>0</v>
      </c>
      <c r="N27" s="147">
        <v>0</v>
      </c>
      <c r="O27" s="145">
        <f t="shared" si="3"/>
        <v>135221.63656697079</v>
      </c>
      <c r="P27" s="146">
        <v>30.064819129540808</v>
      </c>
      <c r="Q27" s="147">
        <v>0</v>
      </c>
      <c r="R27" s="147">
        <v>0</v>
      </c>
      <c r="S27" s="147">
        <v>0</v>
      </c>
      <c r="T27" s="185">
        <f t="shared" si="4"/>
        <v>30.064819129540808</v>
      </c>
    </row>
    <row r="28" spans="2:20" ht="16.5" customHeight="1" x14ac:dyDescent="0.25">
      <c r="B28" s="143"/>
      <c r="C28" s="143" t="s">
        <v>131</v>
      </c>
      <c r="D28" s="147">
        <v>2031</v>
      </c>
      <c r="E28" s="147" t="s">
        <v>130</v>
      </c>
      <c r="F28" s="163">
        <v>34725</v>
      </c>
      <c r="G28" s="147">
        <v>0</v>
      </c>
      <c r="H28" s="147">
        <v>0</v>
      </c>
      <c r="I28" s="147">
        <v>0</v>
      </c>
      <c r="J28" s="145">
        <f t="shared" si="2"/>
        <v>34725</v>
      </c>
      <c r="K28" s="161">
        <v>155566.30095342634</v>
      </c>
      <c r="L28" s="147">
        <v>0</v>
      </c>
      <c r="M28" s="147">
        <v>0</v>
      </c>
      <c r="N28" s="147">
        <v>0</v>
      </c>
      <c r="O28" s="145">
        <f t="shared" si="3"/>
        <v>155566.30095342634</v>
      </c>
      <c r="P28" s="146">
        <v>34.588197714203204</v>
      </c>
      <c r="Q28" s="147">
        <v>0</v>
      </c>
      <c r="R28" s="147">
        <v>0</v>
      </c>
      <c r="S28" s="147">
        <v>0</v>
      </c>
      <c r="T28" s="185">
        <f t="shared" si="4"/>
        <v>34.588197714203204</v>
      </c>
    </row>
    <row r="29" spans="2:20" ht="16.5" customHeight="1" x14ac:dyDescent="0.25">
      <c r="B29" s="143"/>
      <c r="C29" s="143" t="s">
        <v>131</v>
      </c>
      <c r="D29" s="147">
        <v>2032</v>
      </c>
      <c r="E29" s="147" t="s">
        <v>130</v>
      </c>
      <c r="F29" s="163">
        <v>39358</v>
      </c>
      <c r="G29" s="147">
        <v>0</v>
      </c>
      <c r="H29" s="147">
        <v>0</v>
      </c>
      <c r="I29" s="147">
        <v>0</v>
      </c>
      <c r="J29" s="145">
        <f t="shared" si="2"/>
        <v>39358</v>
      </c>
      <c r="K29" s="161">
        <v>176794.02333491753</v>
      </c>
      <c r="L29" s="147">
        <v>0</v>
      </c>
      <c r="M29" s="147">
        <v>0</v>
      </c>
      <c r="N29" s="147">
        <v>0</v>
      </c>
      <c r="O29" s="145">
        <f t="shared" si="3"/>
        <v>176794.02333491753</v>
      </c>
      <c r="P29" s="146">
        <v>39.203802050812826</v>
      </c>
      <c r="Q29" s="147">
        <v>0</v>
      </c>
      <c r="R29" s="147">
        <v>0</v>
      </c>
      <c r="S29" s="147">
        <v>0</v>
      </c>
      <c r="T29" s="185">
        <f t="shared" si="4"/>
        <v>39.203802050812826</v>
      </c>
    </row>
    <row r="30" spans="2:20" ht="16.5" customHeight="1" x14ac:dyDescent="0.25">
      <c r="B30" s="143"/>
      <c r="C30" s="143" t="s">
        <v>131</v>
      </c>
      <c r="D30" s="147">
        <v>2033</v>
      </c>
      <c r="E30" s="147" t="s">
        <v>130</v>
      </c>
      <c r="F30" s="163">
        <v>44085</v>
      </c>
      <c r="G30" s="147">
        <v>0</v>
      </c>
      <c r="H30" s="147">
        <v>0</v>
      </c>
      <c r="I30" s="147">
        <v>0</v>
      </c>
      <c r="J30" s="145">
        <f t="shared" si="2"/>
        <v>44085</v>
      </c>
      <c r="K30" s="161">
        <v>197500.03273354124</v>
      </c>
      <c r="L30" s="147">
        <v>0</v>
      </c>
      <c r="M30" s="147">
        <v>0</v>
      </c>
      <c r="N30" s="147">
        <v>0</v>
      </c>
      <c r="O30" s="145">
        <f t="shared" si="3"/>
        <v>197500.03273354124</v>
      </c>
      <c r="P30" s="146">
        <v>43.911632139369665</v>
      </c>
      <c r="Q30" s="147">
        <v>0</v>
      </c>
      <c r="R30" s="147">
        <v>0</v>
      </c>
      <c r="S30" s="147">
        <v>0</v>
      </c>
      <c r="T30" s="185">
        <f t="shared" si="4"/>
        <v>43.911632139369665</v>
      </c>
    </row>
    <row r="31" spans="2:20" ht="16.5" customHeight="1" x14ac:dyDescent="0.25">
      <c r="B31" s="143"/>
      <c r="C31" s="143" t="s">
        <v>131</v>
      </c>
      <c r="D31" s="147">
        <v>2034</v>
      </c>
      <c r="E31" s="147" t="s">
        <v>130</v>
      </c>
      <c r="F31" s="163">
        <v>48904</v>
      </c>
      <c r="G31" s="147">
        <v>0</v>
      </c>
      <c r="H31" s="147">
        <v>0</v>
      </c>
      <c r="I31" s="147">
        <v>0</v>
      </c>
      <c r="J31" s="145">
        <f t="shared" si="2"/>
        <v>48904</v>
      </c>
      <c r="K31" s="161">
        <v>219089.10012719879</v>
      </c>
      <c r="L31" s="147">
        <v>0</v>
      </c>
      <c r="M31" s="147">
        <v>0</v>
      </c>
      <c r="N31" s="147">
        <v>0</v>
      </c>
      <c r="O31" s="145">
        <f t="shared" si="3"/>
        <v>219089.10012719879</v>
      </c>
      <c r="P31" s="146">
        <v>48.711687979873723</v>
      </c>
      <c r="Q31" s="147">
        <v>0</v>
      </c>
      <c r="R31" s="147">
        <v>0</v>
      </c>
      <c r="S31" s="147">
        <v>0</v>
      </c>
      <c r="T31" s="185">
        <f t="shared" si="4"/>
        <v>48.711687979873723</v>
      </c>
    </row>
    <row r="32" spans="2:20" ht="16.5" customHeight="1" x14ac:dyDescent="0.25">
      <c r="B32" s="148" t="s">
        <v>57</v>
      </c>
      <c r="C32" s="143" t="s">
        <v>128</v>
      </c>
      <c r="D32" s="147">
        <v>2023</v>
      </c>
      <c r="E32" s="147" t="s">
        <v>133</v>
      </c>
      <c r="F32" s="147">
        <v>2953</v>
      </c>
      <c r="G32" s="162">
        <v>252</v>
      </c>
      <c r="H32" s="162">
        <v>6</v>
      </c>
      <c r="I32" s="147">
        <v>0</v>
      </c>
      <c r="J32" s="145">
        <f>SUM(F32:H32)</f>
        <v>3211</v>
      </c>
      <c r="K32" s="145">
        <v>4329.9999999999991</v>
      </c>
      <c r="L32" s="145">
        <v>3222.2477139557645</v>
      </c>
      <c r="M32" s="145">
        <v>86.752286044229891</v>
      </c>
      <c r="N32" s="147">
        <v>0</v>
      </c>
      <c r="O32" s="145">
        <f>SUM(K32:M32)</f>
        <v>7638.9999999999927</v>
      </c>
      <c r="P32" s="146">
        <v>0</v>
      </c>
      <c r="Q32" s="146">
        <v>2.9787666496973408E-2</v>
      </c>
      <c r="R32" s="146">
        <v>3.5878602798234704E-3</v>
      </c>
      <c r="S32" s="147">
        <v>0</v>
      </c>
      <c r="T32" s="185">
        <f>SUM(P32:R32)</f>
        <v>3.3375526776796879E-2</v>
      </c>
    </row>
    <row r="33" spans="2:20" ht="16.5" customHeight="1" x14ac:dyDescent="0.25">
      <c r="B33" s="148" t="s">
        <v>57</v>
      </c>
      <c r="C33" s="143" t="s">
        <v>128</v>
      </c>
      <c r="D33" s="147">
        <v>2024</v>
      </c>
      <c r="E33" s="147" t="s">
        <v>133</v>
      </c>
      <c r="F33" s="147">
        <v>5796</v>
      </c>
      <c r="G33" s="162">
        <v>488</v>
      </c>
      <c r="H33" s="162">
        <v>13</v>
      </c>
      <c r="I33" s="147">
        <v>0</v>
      </c>
      <c r="J33" s="145">
        <f t="shared" ref="J33:J55" si="5">SUM(F33:H33)</f>
        <v>6297</v>
      </c>
      <c r="K33" s="145">
        <v>8671.7377751743734</v>
      </c>
      <c r="L33" s="145">
        <v>6348.4936221473872</v>
      </c>
      <c r="M33" s="145">
        <v>170.42475370494213</v>
      </c>
      <c r="N33" s="147">
        <v>0</v>
      </c>
      <c r="O33" s="145">
        <f t="shared" ref="O33:O55" si="6">SUM(K33:M33)</f>
        <v>15190.656151026702</v>
      </c>
      <c r="P33" s="146">
        <v>0</v>
      </c>
      <c r="Q33" s="146">
        <v>4.1253870177933798E-2</v>
      </c>
      <c r="R33" s="146">
        <v>5.004658184769457E-3</v>
      </c>
      <c r="S33" s="147">
        <v>0</v>
      </c>
      <c r="T33" s="185">
        <f t="shared" ref="T33:T55" si="7">SUM(P33:R33)</f>
        <v>4.6258528362703256E-2</v>
      </c>
    </row>
    <row r="34" spans="2:20" ht="16.5" customHeight="1" x14ac:dyDescent="0.25">
      <c r="B34" s="148" t="s">
        <v>57</v>
      </c>
      <c r="C34" s="143" t="s">
        <v>128</v>
      </c>
      <c r="D34" s="147">
        <v>2025</v>
      </c>
      <c r="E34" s="147" t="s">
        <v>133</v>
      </c>
      <c r="F34" s="147">
        <v>8536</v>
      </c>
      <c r="G34" s="162">
        <v>712</v>
      </c>
      <c r="H34" s="162">
        <v>18</v>
      </c>
      <c r="I34" s="147">
        <v>0</v>
      </c>
      <c r="J34" s="145">
        <f t="shared" si="5"/>
        <v>9266</v>
      </c>
      <c r="K34" s="145">
        <v>12488.000000000022</v>
      </c>
      <c r="L34" s="145">
        <v>9111.1927031853738</v>
      </c>
      <c r="M34" s="145">
        <v>248.80729681459687</v>
      </c>
      <c r="N34" s="147">
        <v>0</v>
      </c>
      <c r="O34" s="145">
        <f t="shared" si="6"/>
        <v>21847.999999999993</v>
      </c>
      <c r="P34" s="146">
        <v>0</v>
      </c>
      <c r="Q34" s="146">
        <v>8.3756968145400401E-2</v>
      </c>
      <c r="R34" s="146">
        <v>1.0290055262822817E-2</v>
      </c>
      <c r="S34" s="147">
        <v>0</v>
      </c>
      <c r="T34" s="185">
        <f t="shared" si="7"/>
        <v>9.4047023408223213E-2</v>
      </c>
    </row>
    <row r="35" spans="2:20" ht="16.5" customHeight="1" x14ac:dyDescent="0.25">
      <c r="B35" s="148" t="s">
        <v>57</v>
      </c>
      <c r="C35" s="143" t="s">
        <v>128</v>
      </c>
      <c r="D35" s="147">
        <v>2026</v>
      </c>
      <c r="E35" s="147" t="s">
        <v>133</v>
      </c>
      <c r="F35" s="147">
        <v>11184</v>
      </c>
      <c r="G35" s="162">
        <v>921</v>
      </c>
      <c r="H35" s="162">
        <v>24</v>
      </c>
      <c r="I35" s="147">
        <v>0</v>
      </c>
      <c r="J35" s="145">
        <f t="shared" si="5"/>
        <v>12129</v>
      </c>
      <c r="K35" s="145">
        <v>16342.999999999953</v>
      </c>
      <c r="L35" s="145">
        <v>11791.984122829252</v>
      </c>
      <c r="M35" s="145">
        <v>324.01587717072408</v>
      </c>
      <c r="N35" s="147">
        <v>0</v>
      </c>
      <c r="O35" s="145">
        <f t="shared" si="6"/>
        <v>28458.999999999931</v>
      </c>
      <c r="P35" s="146">
        <v>0</v>
      </c>
      <c r="Q35" s="146">
        <v>0.10839742970637868</v>
      </c>
      <c r="R35" s="146">
        <v>1.3400496387383909E-2</v>
      </c>
      <c r="S35" s="147">
        <v>0</v>
      </c>
      <c r="T35" s="185">
        <f t="shared" si="7"/>
        <v>0.1217979260937626</v>
      </c>
    </row>
    <row r="36" spans="2:20" ht="16.5" customHeight="1" x14ac:dyDescent="0.25">
      <c r="B36" s="148" t="s">
        <v>57</v>
      </c>
      <c r="C36" s="143" t="s">
        <v>128</v>
      </c>
      <c r="D36" s="147">
        <v>2027</v>
      </c>
      <c r="E36" s="147" t="s">
        <v>133</v>
      </c>
      <c r="F36" s="147">
        <v>13744</v>
      </c>
      <c r="G36" s="162">
        <v>1118</v>
      </c>
      <c r="H36" s="162">
        <v>29</v>
      </c>
      <c r="I36" s="147">
        <v>0</v>
      </c>
      <c r="J36" s="145">
        <f t="shared" si="5"/>
        <v>14891</v>
      </c>
      <c r="K36" s="145">
        <v>20062.000000000087</v>
      </c>
      <c r="L36" s="145">
        <v>14313.744134481869</v>
      </c>
      <c r="M36" s="145">
        <v>393.25586551808146</v>
      </c>
      <c r="N36" s="147">
        <v>0</v>
      </c>
      <c r="O36" s="145">
        <f t="shared" si="6"/>
        <v>34769.000000000036</v>
      </c>
      <c r="P36" s="146">
        <v>0</v>
      </c>
      <c r="Q36" s="146">
        <v>0.13117550345669107</v>
      </c>
      <c r="R36" s="146">
        <v>1.62640912883905E-2</v>
      </c>
      <c r="S36" s="147">
        <v>0</v>
      </c>
      <c r="T36" s="185">
        <f t="shared" si="7"/>
        <v>0.14743959474508156</v>
      </c>
    </row>
    <row r="37" spans="2:20" ht="16.5" customHeight="1" x14ac:dyDescent="0.25">
      <c r="B37" s="148" t="s">
        <v>57</v>
      </c>
      <c r="C37" s="143" t="s">
        <v>128</v>
      </c>
      <c r="D37" s="147">
        <v>2028</v>
      </c>
      <c r="E37" s="147" t="s">
        <v>133</v>
      </c>
      <c r="F37" s="147">
        <v>16227</v>
      </c>
      <c r="G37" s="145">
        <v>1304</v>
      </c>
      <c r="H37" s="145">
        <v>34</v>
      </c>
      <c r="I37" s="147">
        <v>0</v>
      </c>
      <c r="J37" s="145">
        <f t="shared" si="5"/>
        <v>17565</v>
      </c>
      <c r="K37" s="145">
        <v>24099.169331893958</v>
      </c>
      <c r="L37" s="145">
        <v>16910.119851937532</v>
      </c>
      <c r="M37" s="145">
        <v>460.28868177850546</v>
      </c>
      <c r="N37" s="147">
        <v>0</v>
      </c>
      <c r="O37" s="145">
        <f t="shared" si="6"/>
        <v>41469.577865609994</v>
      </c>
      <c r="P37" s="146">
        <v>0</v>
      </c>
      <c r="Q37" s="146">
        <v>0.3660633371792068</v>
      </c>
      <c r="R37" s="146">
        <v>3.9845119172061613E-2</v>
      </c>
      <c r="S37" s="147">
        <v>0</v>
      </c>
      <c r="T37" s="185">
        <f t="shared" si="7"/>
        <v>0.40590845635126843</v>
      </c>
    </row>
    <row r="38" spans="2:20" ht="16.5" customHeight="1" x14ac:dyDescent="0.25">
      <c r="B38" s="148" t="s">
        <v>57</v>
      </c>
      <c r="C38" s="143" t="s">
        <v>128</v>
      </c>
      <c r="D38" s="147">
        <v>2029</v>
      </c>
      <c r="E38" s="147" t="s">
        <v>133</v>
      </c>
      <c r="F38" s="147">
        <v>18638</v>
      </c>
      <c r="G38" s="145">
        <v>1479</v>
      </c>
      <c r="H38" s="145">
        <v>38</v>
      </c>
      <c r="I38" s="147">
        <v>0</v>
      </c>
      <c r="J38" s="145">
        <f t="shared" si="5"/>
        <v>20155</v>
      </c>
      <c r="K38" s="145">
        <v>27141.999999999964</v>
      </c>
      <c r="L38" s="145">
        <v>18932.448434782367</v>
      </c>
      <c r="M38" s="145">
        <v>517.5515652176631</v>
      </c>
      <c r="N38" s="147">
        <v>0</v>
      </c>
      <c r="O38" s="145">
        <f t="shared" si="6"/>
        <v>46591.999999999993</v>
      </c>
      <c r="P38" s="146">
        <v>0</v>
      </c>
      <c r="Q38" s="146">
        <v>0.14160722319561594</v>
      </c>
      <c r="R38" s="146">
        <v>1.7535577039565677E-2</v>
      </c>
      <c r="S38" s="147">
        <v>0</v>
      </c>
      <c r="T38" s="185">
        <f t="shared" si="7"/>
        <v>0.15914280023518163</v>
      </c>
    </row>
    <row r="39" spans="2:20" ht="16.5" customHeight="1" x14ac:dyDescent="0.25">
      <c r="B39" s="148" t="s">
        <v>57</v>
      </c>
      <c r="C39" s="143" t="s">
        <v>128</v>
      </c>
      <c r="D39" s="147">
        <v>2030</v>
      </c>
      <c r="E39" s="147" t="s">
        <v>133</v>
      </c>
      <c r="F39" s="147">
        <v>20985</v>
      </c>
      <c r="G39" s="145">
        <v>1644</v>
      </c>
      <c r="H39" s="145">
        <v>43</v>
      </c>
      <c r="I39" s="147">
        <v>0</v>
      </c>
      <c r="J39" s="145">
        <f t="shared" si="5"/>
        <v>22672</v>
      </c>
      <c r="K39" s="145">
        <v>30522.999999999898</v>
      </c>
      <c r="L39" s="145">
        <v>21052.41139920635</v>
      </c>
      <c r="M39" s="145">
        <v>574.58860079356282</v>
      </c>
      <c r="N39" s="147">
        <v>0</v>
      </c>
      <c r="O39" s="145">
        <f t="shared" si="6"/>
        <v>52149.999999999811</v>
      </c>
      <c r="P39" s="146">
        <v>0</v>
      </c>
      <c r="Q39" s="146">
        <v>0.43735679332038574</v>
      </c>
      <c r="R39" s="146">
        <v>5.0692508364216488E-2</v>
      </c>
      <c r="S39" s="147">
        <v>0</v>
      </c>
      <c r="T39" s="185">
        <f t="shared" si="7"/>
        <v>0.48804930168460225</v>
      </c>
    </row>
    <row r="40" spans="2:20" ht="16.5" customHeight="1" x14ac:dyDescent="0.25">
      <c r="B40" s="148" t="s">
        <v>57</v>
      </c>
      <c r="C40" s="143" t="s">
        <v>128</v>
      </c>
      <c r="D40" s="147">
        <v>2031</v>
      </c>
      <c r="E40" s="147" t="s">
        <v>133</v>
      </c>
      <c r="F40" s="147">
        <v>23205</v>
      </c>
      <c r="G40" s="145">
        <v>1793</v>
      </c>
      <c r="H40" s="145">
        <v>46</v>
      </c>
      <c r="I40" s="147">
        <v>0</v>
      </c>
      <c r="J40" s="145">
        <f t="shared" si="5"/>
        <v>25044</v>
      </c>
      <c r="K40" s="145">
        <v>33782.000000000029</v>
      </c>
      <c r="L40" s="145">
        <v>22990.027147987912</v>
      </c>
      <c r="M40" s="145">
        <v>624.97285201204318</v>
      </c>
      <c r="N40" s="147">
        <v>0</v>
      </c>
      <c r="O40" s="145">
        <f t="shared" si="6"/>
        <v>57396.999999999985</v>
      </c>
      <c r="P40" s="146">
        <v>0</v>
      </c>
      <c r="Q40" s="146">
        <v>0.47667154874501133</v>
      </c>
      <c r="R40" s="146">
        <v>5.5137608863582578E-2</v>
      </c>
      <c r="S40" s="147">
        <v>0</v>
      </c>
      <c r="T40" s="185">
        <f t="shared" si="7"/>
        <v>0.53180915760859393</v>
      </c>
    </row>
    <row r="41" spans="2:20" ht="16.5" customHeight="1" x14ac:dyDescent="0.25">
      <c r="B41" s="148" t="s">
        <v>57</v>
      </c>
      <c r="C41" s="143" t="s">
        <v>128</v>
      </c>
      <c r="D41" s="147">
        <v>2032</v>
      </c>
      <c r="E41" s="147" t="s">
        <v>133</v>
      </c>
      <c r="F41" s="147">
        <v>25335</v>
      </c>
      <c r="G41" s="145">
        <v>1929</v>
      </c>
      <c r="H41" s="145">
        <v>50</v>
      </c>
      <c r="I41" s="147">
        <v>0</v>
      </c>
      <c r="J41" s="145">
        <f t="shared" si="5"/>
        <v>27314</v>
      </c>
      <c r="K41" s="145">
        <v>37144.649823672844</v>
      </c>
      <c r="L41" s="145">
        <v>24870.506846582794</v>
      </c>
      <c r="M41" s="145">
        <v>675.31198724209662</v>
      </c>
      <c r="N41" s="147">
        <v>0</v>
      </c>
      <c r="O41" s="145">
        <f t="shared" si="6"/>
        <v>62690.468657497731</v>
      </c>
      <c r="P41" s="146">
        <v>0</v>
      </c>
      <c r="Q41" s="146">
        <v>1.4251247328103278</v>
      </c>
      <c r="R41" s="146">
        <v>7.3845414820032138E-2</v>
      </c>
      <c r="S41" s="147">
        <v>0</v>
      </c>
      <c r="T41" s="185">
        <f t="shared" si="7"/>
        <v>1.4989701476303599</v>
      </c>
    </row>
    <row r="42" spans="2:20" ht="16.5" customHeight="1" x14ac:dyDescent="0.25">
      <c r="B42" s="148" t="s">
        <v>57</v>
      </c>
      <c r="C42" s="143" t="s">
        <v>128</v>
      </c>
      <c r="D42" s="147">
        <v>2033</v>
      </c>
      <c r="E42" s="147" t="s">
        <v>133</v>
      </c>
      <c r="F42" s="147">
        <v>27374</v>
      </c>
      <c r="G42" s="145">
        <v>2052</v>
      </c>
      <c r="H42" s="145">
        <v>53</v>
      </c>
      <c r="I42" s="147">
        <v>0</v>
      </c>
      <c r="J42" s="145">
        <f t="shared" si="5"/>
        <v>29479</v>
      </c>
      <c r="K42" s="145">
        <v>39741.000000000146</v>
      </c>
      <c r="L42" s="145">
        <v>26306.742253372064</v>
      </c>
      <c r="M42" s="145">
        <v>713.25774662791412</v>
      </c>
      <c r="N42" s="147">
        <v>0</v>
      </c>
      <c r="O42" s="145">
        <f t="shared" si="6"/>
        <v>66761.000000000131</v>
      </c>
      <c r="P42" s="146">
        <v>0</v>
      </c>
      <c r="Q42" s="146">
        <v>0.5434989318647484</v>
      </c>
      <c r="R42" s="146">
        <v>6.2926455966654554E-2</v>
      </c>
      <c r="S42" s="147">
        <v>0</v>
      </c>
      <c r="T42" s="185">
        <f t="shared" si="7"/>
        <v>0.60642538783140298</v>
      </c>
    </row>
    <row r="43" spans="2:20" ht="16.5" customHeight="1" x14ac:dyDescent="0.25">
      <c r="B43" s="148" t="s">
        <v>57</v>
      </c>
      <c r="C43" s="143" t="s">
        <v>128</v>
      </c>
      <c r="D43" s="147">
        <v>2034</v>
      </c>
      <c r="E43" s="147" t="s">
        <v>133</v>
      </c>
      <c r="F43" s="147">
        <v>29323</v>
      </c>
      <c r="G43" s="145">
        <v>2162</v>
      </c>
      <c r="H43" s="145">
        <v>56</v>
      </c>
      <c r="I43" s="147">
        <v>0</v>
      </c>
      <c r="J43" s="145">
        <f t="shared" si="5"/>
        <v>31541</v>
      </c>
      <c r="K43" s="145">
        <v>42509.000000000029</v>
      </c>
      <c r="L43" s="145">
        <v>27720.244779936242</v>
      </c>
      <c r="M43" s="145">
        <v>747.75522006378696</v>
      </c>
      <c r="N43" s="147">
        <v>0</v>
      </c>
      <c r="O43" s="145">
        <f t="shared" si="6"/>
        <v>70977.000000000058</v>
      </c>
      <c r="P43" s="146">
        <v>0</v>
      </c>
      <c r="Q43" s="146">
        <v>0.57171012725743653</v>
      </c>
      <c r="R43" s="146">
        <v>6.5969961282069736E-2</v>
      </c>
      <c r="S43" s="147">
        <v>0</v>
      </c>
      <c r="T43" s="185">
        <f t="shared" si="7"/>
        <v>0.63768008853950631</v>
      </c>
    </row>
    <row r="44" spans="2:20" ht="16.5" customHeight="1" x14ac:dyDescent="0.25">
      <c r="B44" s="148" t="s">
        <v>57</v>
      </c>
      <c r="C44" s="143" t="s">
        <v>129</v>
      </c>
      <c r="D44" s="147">
        <v>2023</v>
      </c>
      <c r="E44" s="147" t="s">
        <v>132</v>
      </c>
      <c r="F44" s="147">
        <v>3160</v>
      </c>
      <c r="G44" s="145">
        <v>807</v>
      </c>
      <c r="H44" s="145">
        <v>45</v>
      </c>
      <c r="I44" s="147">
        <v>0</v>
      </c>
      <c r="J44" s="145">
        <f t="shared" si="5"/>
        <v>4012</v>
      </c>
      <c r="K44" s="162">
        <v>3137.9999999999945</v>
      </c>
      <c r="L44" s="162">
        <v>243.78005726697108</v>
      </c>
      <c r="M44" s="162">
        <v>23.219942733028056</v>
      </c>
      <c r="N44" s="147">
        <v>0</v>
      </c>
      <c r="O44" s="145">
        <f t="shared" si="6"/>
        <v>3404.9999999999936</v>
      </c>
      <c r="P44" s="146">
        <v>0.38846241011187027</v>
      </c>
      <c r="Q44" s="146">
        <v>1.9545560405998204E-2</v>
      </c>
      <c r="R44" s="146">
        <v>1.1823190192065736E-3</v>
      </c>
      <c r="S44" s="147">
        <v>0</v>
      </c>
      <c r="T44" s="185">
        <f t="shared" si="7"/>
        <v>0.40919028953707504</v>
      </c>
    </row>
    <row r="45" spans="2:20" ht="16.5" customHeight="1" x14ac:dyDescent="0.25">
      <c r="B45" s="148" t="s">
        <v>57</v>
      </c>
      <c r="C45" s="143" t="s">
        <v>129</v>
      </c>
      <c r="D45" s="147">
        <v>2024</v>
      </c>
      <c r="E45" s="147" t="s">
        <v>132</v>
      </c>
      <c r="F45" s="147">
        <v>6195</v>
      </c>
      <c r="G45" s="145">
        <v>1560</v>
      </c>
      <c r="H45" s="145">
        <v>88</v>
      </c>
      <c r="I45" s="147">
        <v>0</v>
      </c>
      <c r="J45" s="145">
        <f t="shared" si="5"/>
        <v>7843</v>
      </c>
      <c r="K45" s="162">
        <v>6198.4152847000587</v>
      </c>
      <c r="L45" s="162">
        <v>474.83778206673998</v>
      </c>
      <c r="M45" s="162">
        <v>45.444703073056225</v>
      </c>
      <c r="N45" s="147">
        <v>0</v>
      </c>
      <c r="O45" s="145">
        <f t="shared" si="6"/>
        <v>6718.697769839855</v>
      </c>
      <c r="P45" s="146">
        <v>0.7355893310676056</v>
      </c>
      <c r="Q45" s="146">
        <v>3.8100318215432333E-2</v>
      </c>
      <c r="R45" s="146">
        <v>2.3079028474932897E-3</v>
      </c>
      <c r="S45" s="147">
        <v>0</v>
      </c>
      <c r="T45" s="185">
        <f t="shared" si="7"/>
        <v>0.77599755213053123</v>
      </c>
    </row>
    <row r="46" spans="2:20" ht="16.5" customHeight="1" x14ac:dyDescent="0.25">
      <c r="B46" s="148" t="s">
        <v>57</v>
      </c>
      <c r="C46" s="143" t="s">
        <v>129</v>
      </c>
      <c r="D46" s="147">
        <v>2025</v>
      </c>
      <c r="E46" s="147" t="s">
        <v>132</v>
      </c>
      <c r="F46" s="147">
        <v>9115</v>
      </c>
      <c r="G46" s="145">
        <v>2264</v>
      </c>
      <c r="H46" s="145">
        <v>129</v>
      </c>
      <c r="I46" s="147">
        <v>0</v>
      </c>
      <c r="J46" s="145">
        <f t="shared" si="5"/>
        <v>11508</v>
      </c>
      <c r="K46" s="162">
        <v>9031.0000000001</v>
      </c>
      <c r="L46" s="162">
        <v>685.69515309161602</v>
      </c>
      <c r="M46" s="162">
        <v>66.304846908375112</v>
      </c>
      <c r="N46" s="147">
        <v>0</v>
      </c>
      <c r="O46" s="145">
        <f t="shared" si="6"/>
        <v>9783.0000000000909</v>
      </c>
      <c r="P46" s="146">
        <v>1.1181114258856573</v>
      </c>
      <c r="Q46" s="146">
        <v>5.5333517722747506E-2</v>
      </c>
      <c r="R46" s="146">
        <v>3.3761272569309752E-3</v>
      </c>
      <c r="S46" s="147">
        <v>0</v>
      </c>
      <c r="T46" s="185">
        <f t="shared" si="7"/>
        <v>1.1768210708653357</v>
      </c>
    </row>
    <row r="47" spans="2:20" ht="16.5" customHeight="1" x14ac:dyDescent="0.25">
      <c r="B47" s="148" t="s">
        <v>57</v>
      </c>
      <c r="C47" s="143" t="s">
        <v>129</v>
      </c>
      <c r="D47" s="147">
        <v>2026</v>
      </c>
      <c r="E47" s="147" t="s">
        <v>132</v>
      </c>
      <c r="F47" s="147">
        <v>11930</v>
      </c>
      <c r="G47" s="145">
        <v>2923</v>
      </c>
      <c r="H47" s="145">
        <v>167</v>
      </c>
      <c r="I47" s="147">
        <v>0</v>
      </c>
      <c r="J47" s="145">
        <f t="shared" si="5"/>
        <v>15020</v>
      </c>
      <c r="K47" s="162">
        <v>11808.000000000051</v>
      </c>
      <c r="L47" s="162">
        <v>883.96250731833766</v>
      </c>
      <c r="M47" s="162">
        <v>86.037492681666635</v>
      </c>
      <c r="N47" s="147">
        <v>0</v>
      </c>
      <c r="O47" s="145">
        <f t="shared" si="6"/>
        <v>12778.000000000055</v>
      </c>
      <c r="P47" s="146">
        <v>1.4620713898790747</v>
      </c>
      <c r="Q47" s="146">
        <v>7.1302938006244238E-2</v>
      </c>
      <c r="R47" s="146">
        <v>4.380879192164803E-3</v>
      </c>
      <c r="S47" s="147">
        <v>0</v>
      </c>
      <c r="T47" s="185">
        <f t="shared" si="7"/>
        <v>1.5377552070774838</v>
      </c>
    </row>
    <row r="48" spans="2:20" ht="16.5" customHeight="1" x14ac:dyDescent="0.25">
      <c r="B48" s="148" t="s">
        <v>57</v>
      </c>
      <c r="C48" s="143" t="s">
        <v>129</v>
      </c>
      <c r="D48" s="147">
        <v>2027</v>
      </c>
      <c r="E48" s="147" t="s">
        <v>132</v>
      </c>
      <c r="F48" s="147">
        <v>14647</v>
      </c>
      <c r="G48" s="145">
        <v>3540</v>
      </c>
      <c r="H48" s="145">
        <v>202</v>
      </c>
      <c r="I48" s="147">
        <v>0</v>
      </c>
      <c r="J48" s="145">
        <f t="shared" si="5"/>
        <v>18389</v>
      </c>
      <c r="K48" s="162">
        <v>14482.999999999973</v>
      </c>
      <c r="L48" s="162">
        <v>1069.6465501317928</v>
      </c>
      <c r="M48" s="162">
        <v>104.35344986819162</v>
      </c>
      <c r="N48" s="147">
        <v>0</v>
      </c>
      <c r="O48" s="145">
        <f t="shared" si="6"/>
        <v>15656.999999999956</v>
      </c>
      <c r="P48" s="146">
        <v>1.7934406657237194</v>
      </c>
      <c r="Q48" s="146">
        <v>8.6351924090627002E-2</v>
      </c>
      <c r="R48" s="146">
        <v>5.3134958133849511E-3</v>
      </c>
      <c r="S48" s="147">
        <v>0</v>
      </c>
      <c r="T48" s="185">
        <f t="shared" si="7"/>
        <v>1.8851060856277313</v>
      </c>
    </row>
    <row r="49" spans="2:20" ht="16.5" customHeight="1" x14ac:dyDescent="0.25">
      <c r="B49" s="148" t="s">
        <v>57</v>
      </c>
      <c r="C49" s="143" t="s">
        <v>129</v>
      </c>
      <c r="D49" s="147">
        <v>2028</v>
      </c>
      <c r="E49" s="147" t="s">
        <v>132</v>
      </c>
      <c r="F49" s="147">
        <v>17277</v>
      </c>
      <c r="G49" s="145">
        <v>4119</v>
      </c>
      <c r="H49" s="145">
        <v>234</v>
      </c>
      <c r="I49" s="147">
        <v>0</v>
      </c>
      <c r="J49" s="145">
        <f t="shared" si="5"/>
        <v>21630</v>
      </c>
      <c r="K49" s="163">
        <v>17194.397754406778</v>
      </c>
      <c r="L49" s="163">
        <v>1251.7948634100878</v>
      </c>
      <c r="M49" s="163">
        <v>121.58996494447527</v>
      </c>
      <c r="N49" s="147">
        <v>0</v>
      </c>
      <c r="O49" s="145">
        <f t="shared" si="6"/>
        <v>18567.782582761341</v>
      </c>
      <c r="P49" s="146">
        <v>2.2797865553070085</v>
      </c>
      <c r="Q49" s="146">
        <v>0.15056057775290269</v>
      </c>
      <c r="R49" s="146">
        <v>1.2308239256397692E-2</v>
      </c>
      <c r="S49" s="147">
        <v>0</v>
      </c>
      <c r="T49" s="185">
        <f t="shared" si="7"/>
        <v>2.4426553723163091</v>
      </c>
    </row>
    <row r="50" spans="2:20" ht="16.5" customHeight="1" x14ac:dyDescent="0.25">
      <c r="B50" s="148" t="s">
        <v>57</v>
      </c>
      <c r="C50" s="143" t="s">
        <v>129</v>
      </c>
      <c r="D50" s="147">
        <v>2029</v>
      </c>
      <c r="E50" s="147" t="s">
        <v>132</v>
      </c>
      <c r="F50" s="147">
        <v>19824</v>
      </c>
      <c r="G50" s="145">
        <v>4659</v>
      </c>
      <c r="H50" s="145">
        <v>265</v>
      </c>
      <c r="I50" s="147">
        <v>0</v>
      </c>
      <c r="J50" s="145">
        <f t="shared" si="5"/>
        <v>24748</v>
      </c>
      <c r="K50" s="163">
        <v>19560.999999999956</v>
      </c>
      <c r="L50" s="163">
        <v>1406.1468929102709</v>
      </c>
      <c r="M50" s="163">
        <v>136.85310708970354</v>
      </c>
      <c r="N50" s="147">
        <v>0</v>
      </c>
      <c r="O50" s="145">
        <f t="shared" si="6"/>
        <v>21103.999999999931</v>
      </c>
      <c r="P50" s="146">
        <v>2.3341793995930269</v>
      </c>
      <c r="Q50" s="146">
        <v>0.11367957637239515</v>
      </c>
      <c r="R50" s="146">
        <v>6.9671370410091934E-3</v>
      </c>
      <c r="S50" s="147">
        <v>0</v>
      </c>
      <c r="T50" s="185">
        <f t="shared" si="7"/>
        <v>2.4548261130064311</v>
      </c>
    </row>
    <row r="51" spans="2:20" ht="16.5" customHeight="1" x14ac:dyDescent="0.25">
      <c r="B51" s="148" t="s">
        <v>57</v>
      </c>
      <c r="C51" s="143" t="s">
        <v>129</v>
      </c>
      <c r="D51" s="147">
        <v>2030</v>
      </c>
      <c r="E51" s="147" t="s">
        <v>132</v>
      </c>
      <c r="F51" s="147">
        <v>22297</v>
      </c>
      <c r="G51" s="145">
        <v>5165</v>
      </c>
      <c r="H51" s="145">
        <v>294</v>
      </c>
      <c r="I51" s="147">
        <v>0</v>
      </c>
      <c r="J51" s="145">
        <f t="shared" si="5"/>
        <v>27756</v>
      </c>
      <c r="K51" s="163">
        <v>21977.999999999905</v>
      </c>
      <c r="L51" s="163">
        <v>1558.5085428832931</v>
      </c>
      <c r="M51" s="163">
        <v>151.49145711667848</v>
      </c>
      <c r="N51" s="147">
        <v>0</v>
      </c>
      <c r="O51" s="145">
        <f t="shared" si="6"/>
        <v>23687.999999999876</v>
      </c>
      <c r="P51" s="146">
        <v>2.5778385742334402</v>
      </c>
      <c r="Q51" s="146">
        <v>0.18826019748275255</v>
      </c>
      <c r="R51" s="146">
        <v>1.5409588564653912E-2</v>
      </c>
      <c r="S51" s="147">
        <v>0</v>
      </c>
      <c r="T51" s="185">
        <f t="shared" si="7"/>
        <v>2.7815083602808466</v>
      </c>
    </row>
    <row r="52" spans="2:20" ht="16.5" customHeight="1" x14ac:dyDescent="0.25">
      <c r="B52" s="148" t="s">
        <v>57</v>
      </c>
      <c r="C52" s="143" t="s">
        <v>129</v>
      </c>
      <c r="D52" s="147">
        <v>2031</v>
      </c>
      <c r="E52" s="147" t="s">
        <v>132</v>
      </c>
      <c r="F52" s="147">
        <v>24629</v>
      </c>
      <c r="G52" s="145">
        <v>5614</v>
      </c>
      <c r="H52" s="145">
        <v>319</v>
      </c>
      <c r="I52" s="147">
        <v>0</v>
      </c>
      <c r="J52" s="145">
        <f t="shared" si="5"/>
        <v>30562</v>
      </c>
      <c r="K52" s="163">
        <v>24268.999999999938</v>
      </c>
      <c r="L52" s="163">
        <v>1694.6780841086431</v>
      </c>
      <c r="M52" s="163">
        <v>164.32191589131278</v>
      </c>
      <c r="N52" s="147">
        <v>0</v>
      </c>
      <c r="O52" s="145">
        <f t="shared" si="6"/>
        <v>26127.999999999894</v>
      </c>
      <c r="P52" s="146">
        <v>2.8467561110568793</v>
      </c>
      <c r="Q52" s="146">
        <v>0.20478160957944724</v>
      </c>
      <c r="R52" s="146">
        <v>1.6714692460120389E-2</v>
      </c>
      <c r="S52" s="147">
        <v>0</v>
      </c>
      <c r="T52" s="185">
        <f t="shared" si="7"/>
        <v>3.0682524130964466</v>
      </c>
    </row>
    <row r="53" spans="2:20" ht="16.5" customHeight="1" x14ac:dyDescent="0.25">
      <c r="B53" s="148" t="s">
        <v>57</v>
      </c>
      <c r="C53" s="143" t="s">
        <v>129</v>
      </c>
      <c r="D53" s="147">
        <v>2032</v>
      </c>
      <c r="E53" s="147" t="s">
        <v>132</v>
      </c>
      <c r="F53" s="147">
        <v>26858</v>
      </c>
      <c r="G53" s="145">
        <v>6017</v>
      </c>
      <c r="H53" s="145">
        <v>342</v>
      </c>
      <c r="I53" s="147">
        <v>0</v>
      </c>
      <c r="J53" s="145">
        <f t="shared" si="5"/>
        <v>33217</v>
      </c>
      <c r="K53" s="163">
        <v>26525.616836466528</v>
      </c>
      <c r="L53" s="163">
        <v>1818.9704889394375</v>
      </c>
      <c r="M53" s="163">
        <v>176.94828062236112</v>
      </c>
      <c r="N53" s="147">
        <v>0</v>
      </c>
      <c r="O53" s="145">
        <f t="shared" si="6"/>
        <v>28521.535606028327</v>
      </c>
      <c r="P53" s="146">
        <v>3.3592704867239211</v>
      </c>
      <c r="Q53" s="146">
        <v>7.3642667215674751E-2</v>
      </c>
      <c r="R53" s="146">
        <v>8.9666261689585955E-3</v>
      </c>
      <c r="S53" s="147">
        <v>0</v>
      </c>
      <c r="T53" s="185">
        <f t="shared" si="7"/>
        <v>3.4418797801085543</v>
      </c>
    </row>
    <row r="54" spans="2:20" ht="16.5" customHeight="1" x14ac:dyDescent="0.25">
      <c r="B54" s="148" t="s">
        <v>57</v>
      </c>
      <c r="C54" s="143" t="s">
        <v>129</v>
      </c>
      <c r="D54" s="147">
        <v>2033</v>
      </c>
      <c r="E54" s="147" t="s">
        <v>132</v>
      </c>
      <c r="F54" s="147">
        <v>28986</v>
      </c>
      <c r="G54" s="145">
        <v>6378</v>
      </c>
      <c r="H54" s="145">
        <v>361</v>
      </c>
      <c r="I54" s="147">
        <v>0</v>
      </c>
      <c r="J54" s="145">
        <f t="shared" si="5"/>
        <v>35725</v>
      </c>
      <c r="K54" s="163">
        <v>28492.999999999996</v>
      </c>
      <c r="L54" s="163">
        <v>1922.4878308339189</v>
      </c>
      <c r="M54" s="163">
        <v>186.51216916604804</v>
      </c>
      <c r="N54" s="147">
        <v>0</v>
      </c>
      <c r="O54" s="145">
        <f t="shared" si="6"/>
        <v>30601.999999999964</v>
      </c>
      <c r="P54" s="146">
        <v>3.3428138774380249</v>
      </c>
      <c r="Q54" s="146">
        <v>0.23240482692619202</v>
      </c>
      <c r="R54" s="146">
        <v>1.8971867086447734E-2</v>
      </c>
      <c r="S54" s="147">
        <v>0</v>
      </c>
      <c r="T54" s="185">
        <f t="shared" si="7"/>
        <v>3.5941905714506648</v>
      </c>
    </row>
    <row r="55" spans="2:20" ht="16.5" customHeight="1" x14ac:dyDescent="0.25">
      <c r="B55" s="148" t="s">
        <v>57</v>
      </c>
      <c r="C55" s="143" t="s">
        <v>129</v>
      </c>
      <c r="D55" s="147">
        <v>2034</v>
      </c>
      <c r="E55" s="147" t="s">
        <v>132</v>
      </c>
      <c r="F55" s="147">
        <v>31011</v>
      </c>
      <c r="G55" s="145">
        <v>6695</v>
      </c>
      <c r="H55" s="145">
        <v>378</v>
      </c>
      <c r="I55" s="147">
        <v>0</v>
      </c>
      <c r="J55" s="145">
        <f t="shared" si="5"/>
        <v>38084</v>
      </c>
      <c r="K55" s="163">
        <v>30444.000000000047</v>
      </c>
      <c r="L55" s="163">
        <v>2017.0240607404864</v>
      </c>
      <c r="M55" s="163">
        <v>194.97593925947888</v>
      </c>
      <c r="N55" s="147">
        <v>0</v>
      </c>
      <c r="O55" s="145">
        <f t="shared" si="6"/>
        <v>32656.000000000011</v>
      </c>
      <c r="P55" s="146">
        <v>3.5720352237687938</v>
      </c>
      <c r="Q55" s="146">
        <v>0.24389022531903101</v>
      </c>
      <c r="R55" s="146">
        <v>1.9832794938934837E-2</v>
      </c>
      <c r="S55" s="147">
        <v>0</v>
      </c>
      <c r="T55" s="185">
        <f t="shared" si="7"/>
        <v>3.8357582440267595</v>
      </c>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J32" sqref="J32"/>
    </sheetView>
  </sheetViews>
  <sheetFormatPr defaultRowHeight="11.25" x14ac:dyDescent="0.2"/>
  <sheetData>
    <row r="1" spans="1:18" ht="15.75" x14ac:dyDescent="0.25">
      <c r="A1" s="215" t="s">
        <v>58</v>
      </c>
      <c r="B1" s="215"/>
      <c r="C1" s="215"/>
      <c r="D1" s="215"/>
      <c r="E1" s="215"/>
      <c r="F1" s="215"/>
      <c r="G1" s="215"/>
      <c r="H1" s="215"/>
      <c r="I1" s="215"/>
      <c r="J1" s="215"/>
      <c r="K1" s="215"/>
      <c r="L1" s="215"/>
      <c r="M1" s="215"/>
      <c r="N1" s="215"/>
      <c r="O1" s="215"/>
      <c r="P1" s="215"/>
      <c r="Q1" s="215"/>
      <c r="R1" s="21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0"/>
  <sheetViews>
    <sheetView zoomScale="82" zoomScaleNormal="82" workbookViewId="0">
      <selection activeCell="D56" sqref="D56:Q57"/>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1:18" ht="15.75" x14ac:dyDescent="0.25">
      <c r="C1" s="216" t="s">
        <v>59</v>
      </c>
      <c r="D1" s="216"/>
      <c r="E1" s="216"/>
      <c r="F1" s="216"/>
      <c r="G1" s="216"/>
      <c r="H1" s="216"/>
      <c r="I1" s="216"/>
      <c r="J1" s="216"/>
      <c r="K1" s="216"/>
      <c r="L1" s="216"/>
      <c r="M1" s="216"/>
      <c r="N1" s="216"/>
      <c r="O1" s="216"/>
      <c r="P1" s="216"/>
      <c r="Q1" s="216"/>
    </row>
    <row r="2" spans="1:18" ht="15.75" x14ac:dyDescent="0.25">
      <c r="C2" s="217" t="str">
        <f>+'[7]FormsList&amp;FilerInfo'!B2</f>
        <v>Valley Clean Energy Alliance</v>
      </c>
      <c r="D2" s="218"/>
      <c r="E2" s="218"/>
      <c r="F2" s="218"/>
      <c r="G2" s="218"/>
      <c r="H2" s="218"/>
      <c r="I2" s="218"/>
      <c r="J2" s="218"/>
      <c r="K2" s="218"/>
      <c r="L2" s="218"/>
      <c r="M2" s="218"/>
      <c r="N2" s="218"/>
      <c r="O2" s="218"/>
      <c r="P2" s="218"/>
      <c r="Q2" s="218"/>
    </row>
    <row r="3" spans="1:18" ht="15.75" x14ac:dyDescent="0.25">
      <c r="C3" s="158"/>
      <c r="D3" s="159"/>
      <c r="E3" s="159"/>
      <c r="F3" s="159"/>
      <c r="G3" s="159"/>
      <c r="H3" s="159"/>
      <c r="I3" s="159"/>
      <c r="J3" s="159"/>
      <c r="K3" s="159"/>
      <c r="L3" s="159"/>
      <c r="M3" s="159"/>
      <c r="N3" s="159"/>
      <c r="O3" s="159"/>
      <c r="P3" s="159"/>
      <c r="Q3" s="159"/>
    </row>
    <row r="4" spans="1:18" ht="18" x14ac:dyDescent="0.25">
      <c r="C4" s="219" t="s">
        <v>60</v>
      </c>
      <c r="D4" s="219"/>
      <c r="E4" s="219"/>
      <c r="F4" s="219"/>
      <c r="G4" s="219"/>
      <c r="H4" s="219"/>
      <c r="I4" s="219"/>
      <c r="J4" s="219"/>
      <c r="K4" s="219"/>
      <c r="L4" s="219"/>
      <c r="M4" s="219"/>
      <c r="N4" s="219"/>
      <c r="O4" s="219"/>
      <c r="P4" s="219"/>
      <c r="Q4" s="219"/>
    </row>
    <row r="5" spans="1:18" x14ac:dyDescent="0.2">
      <c r="C5" s="220" t="s">
        <v>61</v>
      </c>
      <c r="D5" s="220"/>
      <c r="E5" s="220"/>
      <c r="F5" s="220"/>
      <c r="G5" s="220"/>
      <c r="H5" s="220"/>
      <c r="I5" s="220"/>
      <c r="J5" s="220"/>
      <c r="K5" s="220"/>
      <c r="L5" s="220"/>
      <c r="M5" s="220"/>
      <c r="N5" s="220"/>
      <c r="O5" s="220"/>
      <c r="P5" s="220"/>
      <c r="Q5" s="220"/>
      <c r="R5" s="69"/>
    </row>
    <row r="6" spans="1:18" ht="13.5" thickBot="1" x14ac:dyDescent="0.25">
      <c r="C6" s="160"/>
      <c r="D6" s="160"/>
      <c r="E6" s="160"/>
      <c r="F6" s="160"/>
      <c r="G6" s="160"/>
      <c r="H6" s="160"/>
      <c r="I6" s="160"/>
      <c r="J6" s="160"/>
      <c r="K6" s="160"/>
      <c r="L6" s="160"/>
      <c r="M6" s="160"/>
      <c r="N6" s="160"/>
      <c r="O6" s="160"/>
      <c r="P6" s="160"/>
      <c r="Q6" s="160"/>
    </row>
    <row r="7" spans="1:18" ht="31.7" customHeight="1" thickBot="1" x14ac:dyDescent="0.25">
      <c r="A7" s="69"/>
      <c r="B7" s="64" t="s">
        <v>118</v>
      </c>
      <c r="C7" s="64" t="s">
        <v>119</v>
      </c>
      <c r="D7" s="64">
        <v>2021</v>
      </c>
      <c r="E7" s="64">
        <v>2022</v>
      </c>
      <c r="F7" s="64">
        <v>2023</v>
      </c>
      <c r="G7" s="64">
        <v>2024</v>
      </c>
      <c r="H7" s="64">
        <v>2025</v>
      </c>
      <c r="I7" s="64">
        <v>2026</v>
      </c>
      <c r="J7" s="64">
        <v>2027</v>
      </c>
      <c r="K7" s="64">
        <v>2028</v>
      </c>
      <c r="L7" s="64">
        <v>2029</v>
      </c>
      <c r="M7" s="64">
        <v>2030</v>
      </c>
      <c r="N7" s="64">
        <v>2031</v>
      </c>
      <c r="O7" s="64">
        <v>2032</v>
      </c>
      <c r="P7" s="64">
        <v>2033</v>
      </c>
      <c r="Q7" s="64">
        <v>2034</v>
      </c>
    </row>
    <row r="8" spans="1:18" ht="16.5" thickBot="1" x14ac:dyDescent="0.25">
      <c r="B8" s="152"/>
      <c r="C8" s="2" t="s">
        <v>62</v>
      </c>
      <c r="D8" s="3"/>
      <c r="E8" s="3"/>
      <c r="F8" s="3"/>
      <c r="G8" s="3"/>
      <c r="H8" s="3"/>
      <c r="I8" s="3"/>
      <c r="J8" s="3"/>
      <c r="K8" s="3"/>
      <c r="L8" s="3"/>
      <c r="M8" s="3"/>
      <c r="N8" s="3"/>
      <c r="O8" s="3"/>
      <c r="P8" s="3"/>
      <c r="Q8" s="4"/>
    </row>
    <row r="9" spans="1:18" ht="16.5" thickBot="1" x14ac:dyDescent="0.25">
      <c r="B9" s="152"/>
      <c r="C9" s="5" t="s">
        <v>63</v>
      </c>
      <c r="D9" s="6"/>
      <c r="E9" s="6"/>
      <c r="F9" s="6"/>
      <c r="G9" s="6"/>
      <c r="H9" s="6"/>
      <c r="I9" s="6"/>
      <c r="J9" s="6"/>
      <c r="K9" s="6"/>
      <c r="L9" s="6"/>
      <c r="M9" s="6"/>
      <c r="N9" s="6"/>
      <c r="O9" s="6"/>
      <c r="P9" s="6"/>
      <c r="Q9" s="7"/>
    </row>
    <row r="10" spans="1:18" ht="16.5" thickBot="1" x14ac:dyDescent="0.25">
      <c r="B10" s="152"/>
      <c r="C10" s="8" t="s">
        <v>64</v>
      </c>
      <c r="D10" s="9"/>
      <c r="E10" s="9"/>
      <c r="F10" s="9"/>
      <c r="G10" s="9"/>
      <c r="H10" s="9"/>
      <c r="I10" s="9"/>
      <c r="J10" s="9"/>
      <c r="K10" s="9"/>
      <c r="L10" s="9"/>
      <c r="M10" s="9"/>
      <c r="N10" s="9"/>
      <c r="O10" s="9"/>
      <c r="P10" s="9"/>
      <c r="Q10" s="10"/>
    </row>
    <row r="11" spans="1:18" ht="13.5" thickBot="1" x14ac:dyDescent="0.25">
      <c r="B11" s="152"/>
      <c r="C11" s="221" t="s">
        <v>65</v>
      </c>
      <c r="D11" s="222"/>
      <c r="E11" s="222"/>
      <c r="F11" s="222"/>
      <c r="G11" s="222"/>
      <c r="H11" s="222"/>
      <c r="I11" s="222"/>
      <c r="J11" s="222"/>
      <c r="K11" s="222"/>
      <c r="L11" s="222"/>
      <c r="M11" s="222"/>
      <c r="N11" s="222"/>
      <c r="O11" s="222"/>
      <c r="P11" s="223"/>
      <c r="Q11" s="224"/>
    </row>
    <row r="12" spans="1:18" ht="16.5" thickBot="1" x14ac:dyDescent="0.25">
      <c r="B12" s="152">
        <v>1</v>
      </c>
      <c r="C12" s="11" t="s">
        <v>66</v>
      </c>
      <c r="D12" s="23"/>
      <c r="E12" s="23"/>
      <c r="F12" s="23"/>
      <c r="G12" s="23"/>
      <c r="H12" s="23"/>
      <c r="I12" s="23"/>
      <c r="J12" s="23"/>
      <c r="K12" s="23"/>
      <c r="L12" s="23"/>
      <c r="M12" s="23"/>
      <c r="N12" s="23"/>
      <c r="O12" s="23"/>
      <c r="P12" s="23"/>
      <c r="Q12" s="23"/>
    </row>
    <row r="13" spans="1:18" ht="16.5" thickBot="1" x14ac:dyDescent="0.25">
      <c r="B13" s="152">
        <v>2</v>
      </c>
      <c r="C13" s="12" t="s">
        <v>67</v>
      </c>
      <c r="D13" s="24"/>
      <c r="E13" s="24"/>
      <c r="F13" s="24"/>
      <c r="G13" s="24"/>
      <c r="H13" s="24"/>
      <c r="I13" s="24"/>
      <c r="J13" s="24"/>
      <c r="K13" s="24"/>
      <c r="L13" s="24"/>
      <c r="M13" s="24"/>
      <c r="N13" s="24"/>
      <c r="O13" s="24"/>
      <c r="P13" s="24"/>
      <c r="Q13" s="24"/>
    </row>
    <row r="14" spans="1:18" ht="16.5" thickBot="1" x14ac:dyDescent="0.25">
      <c r="C14" s="5" t="s">
        <v>68</v>
      </c>
      <c r="D14" s="6"/>
      <c r="E14" s="6"/>
      <c r="F14" s="6"/>
      <c r="G14" s="6"/>
      <c r="H14" s="6"/>
      <c r="I14" s="6"/>
      <c r="J14" s="6"/>
      <c r="K14" s="6"/>
      <c r="L14" s="6"/>
      <c r="M14" s="6"/>
      <c r="N14" s="6"/>
      <c r="O14" s="6"/>
      <c r="P14" s="6"/>
      <c r="Q14" s="7"/>
    </row>
    <row r="15" spans="1:18" ht="16.5" thickBot="1" x14ac:dyDescent="0.25">
      <c r="B15" s="152">
        <v>3</v>
      </c>
      <c r="C15" s="13" t="s">
        <v>66</v>
      </c>
      <c r="D15" s="14"/>
      <c r="E15" s="14"/>
      <c r="F15" s="14"/>
      <c r="G15" s="14"/>
      <c r="H15" s="14"/>
      <c r="I15" s="14"/>
      <c r="J15" s="14"/>
      <c r="K15" s="14"/>
      <c r="L15" s="14"/>
      <c r="M15" s="14"/>
      <c r="N15" s="14"/>
      <c r="O15" s="14"/>
      <c r="P15" s="14"/>
      <c r="Q15" s="14"/>
    </row>
    <row r="16" spans="1:18" ht="16.5" thickBot="1" x14ac:dyDescent="0.25">
      <c r="B16" s="152">
        <v>4</v>
      </c>
      <c r="C16" s="15" t="s">
        <v>67</v>
      </c>
      <c r="D16" s="16"/>
      <c r="E16" s="16"/>
      <c r="F16" s="16"/>
      <c r="G16" s="16"/>
      <c r="H16" s="16"/>
      <c r="I16" s="16"/>
      <c r="J16" s="16"/>
      <c r="K16" s="16"/>
      <c r="L16" s="16"/>
      <c r="M16" s="16"/>
      <c r="N16" s="16"/>
      <c r="O16" s="16"/>
      <c r="P16" s="16"/>
      <c r="Q16" s="16"/>
    </row>
    <row r="17" spans="2:17" ht="16.5" thickBot="1" x14ac:dyDescent="0.25">
      <c r="B17" s="152"/>
      <c r="C17" s="5" t="s">
        <v>69</v>
      </c>
      <c r="D17" s="6"/>
      <c r="E17" s="6"/>
      <c r="F17" s="6"/>
      <c r="G17" s="6"/>
      <c r="H17" s="6"/>
      <c r="I17" s="6"/>
      <c r="J17" s="6"/>
      <c r="K17" s="6"/>
      <c r="L17" s="6"/>
      <c r="M17" s="6"/>
      <c r="N17" s="6"/>
      <c r="O17" s="6"/>
      <c r="P17" s="6"/>
      <c r="Q17" s="7"/>
    </row>
    <row r="18" spans="2:17" ht="16.5" thickBot="1" x14ac:dyDescent="0.25">
      <c r="B18" s="152">
        <v>5</v>
      </c>
      <c r="C18" s="13" t="s">
        <v>66</v>
      </c>
      <c r="D18" s="17"/>
      <c r="E18" s="17"/>
      <c r="F18" s="17"/>
      <c r="G18" s="17"/>
      <c r="H18" s="17"/>
      <c r="I18" s="17"/>
      <c r="J18" s="17"/>
      <c r="K18" s="17"/>
      <c r="L18" s="17"/>
      <c r="M18" s="17"/>
      <c r="N18" s="17"/>
      <c r="O18" s="17"/>
      <c r="P18" s="17"/>
      <c r="Q18" s="17"/>
    </row>
    <row r="19" spans="2:17" ht="16.5" thickBot="1" x14ac:dyDescent="0.25">
      <c r="B19" s="152">
        <v>6</v>
      </c>
      <c r="C19" s="15" t="s">
        <v>67</v>
      </c>
      <c r="D19" s="18"/>
      <c r="E19" s="18"/>
      <c r="F19" s="18"/>
      <c r="G19" s="18"/>
      <c r="H19" s="18"/>
      <c r="I19" s="18"/>
      <c r="J19" s="18"/>
      <c r="K19" s="18"/>
      <c r="L19" s="18"/>
      <c r="M19" s="18"/>
      <c r="N19" s="18"/>
      <c r="O19" s="18"/>
      <c r="P19" s="18"/>
      <c r="Q19" s="18"/>
    </row>
    <row r="20" spans="2:17" ht="16.5" thickBot="1" x14ac:dyDescent="0.25">
      <c r="B20" s="152"/>
      <c r="C20" s="5" t="s">
        <v>70</v>
      </c>
      <c r="D20" s="6"/>
      <c r="E20" s="6"/>
      <c r="F20" s="6"/>
      <c r="G20" s="6"/>
      <c r="H20" s="6"/>
      <c r="I20" s="6"/>
      <c r="J20" s="6"/>
      <c r="K20" s="6"/>
      <c r="L20" s="6"/>
      <c r="M20" s="6"/>
      <c r="N20" s="6"/>
      <c r="O20" s="6"/>
      <c r="P20" s="6"/>
      <c r="Q20" s="7"/>
    </row>
    <row r="21" spans="2:17" ht="16.5" thickBot="1" x14ac:dyDescent="0.25">
      <c r="B21" s="152">
        <v>7</v>
      </c>
      <c r="C21" s="13" t="s">
        <v>66</v>
      </c>
      <c r="D21" s="14"/>
      <c r="E21" s="14"/>
      <c r="F21" s="14"/>
      <c r="G21" s="14"/>
      <c r="H21" s="14"/>
      <c r="I21" s="14"/>
      <c r="J21" s="14"/>
      <c r="K21" s="14"/>
      <c r="L21" s="14"/>
      <c r="M21" s="14"/>
      <c r="N21" s="14"/>
      <c r="O21" s="14"/>
      <c r="P21" s="14"/>
      <c r="Q21" s="14"/>
    </row>
    <row r="22" spans="2:17" ht="16.5" thickBot="1" x14ac:dyDescent="0.25">
      <c r="B22" s="152">
        <v>8</v>
      </c>
      <c r="C22" s="15" t="s">
        <v>67</v>
      </c>
      <c r="D22" s="19"/>
      <c r="E22" s="19"/>
      <c r="F22" s="19"/>
      <c r="G22" s="19"/>
      <c r="H22" s="19"/>
      <c r="I22" s="19"/>
      <c r="J22" s="19"/>
      <c r="K22" s="19"/>
      <c r="L22" s="19"/>
      <c r="M22" s="19"/>
      <c r="N22" s="19"/>
      <c r="O22" s="19"/>
      <c r="P22" s="19"/>
      <c r="Q22" s="19"/>
    </row>
    <row r="23" spans="2:17" ht="16.5" thickBot="1" x14ac:dyDescent="0.25">
      <c r="B23" s="152">
        <v>9</v>
      </c>
      <c r="C23" s="36" t="s">
        <v>71</v>
      </c>
      <c r="D23" s="22"/>
      <c r="E23" s="22"/>
      <c r="F23" s="22"/>
      <c r="G23" s="22"/>
      <c r="H23" s="22"/>
      <c r="I23" s="22"/>
      <c r="J23" s="22"/>
      <c r="K23" s="22"/>
      <c r="L23" s="22"/>
      <c r="M23" s="22"/>
      <c r="N23" s="22"/>
      <c r="O23" s="22"/>
      <c r="P23" s="22"/>
      <c r="Q23" s="22"/>
    </row>
    <row r="24" spans="2:17" ht="16.5" thickBot="1" x14ac:dyDescent="0.25">
      <c r="B24" s="152">
        <v>10</v>
      </c>
      <c r="C24" s="36" t="s">
        <v>72</v>
      </c>
      <c r="D24" s="65"/>
      <c r="E24" s="66"/>
      <c r="F24" s="66"/>
      <c r="G24" s="66"/>
      <c r="H24" s="66"/>
      <c r="I24" s="66"/>
      <c r="J24" s="66"/>
      <c r="K24" s="66"/>
      <c r="L24" s="66"/>
      <c r="M24" s="66"/>
      <c r="N24" s="66"/>
      <c r="O24" s="66"/>
      <c r="P24" s="66"/>
      <c r="Q24" s="66"/>
    </row>
    <row r="25" spans="2:17" ht="16.5" thickBot="1" x14ac:dyDescent="0.25">
      <c r="B25" s="152"/>
      <c r="C25" s="5" t="s">
        <v>73</v>
      </c>
      <c r="D25" s="6"/>
      <c r="E25" s="6"/>
      <c r="F25" s="6"/>
      <c r="G25" s="6"/>
      <c r="H25" s="6"/>
      <c r="I25" s="6"/>
      <c r="J25" s="6"/>
      <c r="K25" s="6"/>
      <c r="L25" s="6"/>
      <c r="M25" s="6"/>
      <c r="N25" s="6"/>
      <c r="O25" s="6"/>
      <c r="P25" s="6"/>
      <c r="Q25" s="7"/>
    </row>
    <row r="26" spans="2:17" ht="16.5" thickBot="1" x14ac:dyDescent="0.25">
      <c r="B26" s="152">
        <v>11</v>
      </c>
      <c r="C26" s="13" t="s">
        <v>66</v>
      </c>
      <c r="D26" s="14"/>
      <c r="E26" s="14"/>
      <c r="F26" s="14"/>
      <c r="G26" s="14"/>
      <c r="H26" s="14"/>
      <c r="I26" s="14"/>
      <c r="J26" s="14"/>
      <c r="K26" s="14"/>
      <c r="L26" s="14"/>
      <c r="M26" s="14"/>
      <c r="N26" s="14"/>
      <c r="O26" s="14"/>
      <c r="P26" s="14"/>
      <c r="Q26" s="14"/>
    </row>
    <row r="27" spans="2:17" ht="16.5" thickBot="1" x14ac:dyDescent="0.25">
      <c r="B27" s="152">
        <v>12</v>
      </c>
      <c r="C27" s="15" t="s">
        <v>67</v>
      </c>
      <c r="D27" s="20"/>
      <c r="E27" s="20"/>
      <c r="F27" s="20"/>
      <c r="G27" s="20"/>
      <c r="H27" s="20"/>
      <c r="I27" s="20"/>
      <c r="J27" s="20"/>
      <c r="K27" s="20"/>
      <c r="L27" s="20"/>
      <c r="M27" s="20"/>
      <c r="N27" s="20"/>
      <c r="O27" s="20"/>
      <c r="P27" s="20"/>
      <c r="Q27" s="20"/>
    </row>
    <row r="28" spans="2:17" ht="16.5" thickBot="1" x14ac:dyDescent="0.25">
      <c r="B28" s="152">
        <v>13</v>
      </c>
      <c r="C28" s="21" t="s">
        <v>74</v>
      </c>
      <c r="D28" s="22"/>
      <c r="E28" s="22"/>
      <c r="F28" s="22"/>
      <c r="G28" s="22"/>
      <c r="H28" s="22"/>
      <c r="I28" s="22"/>
      <c r="J28" s="22"/>
      <c r="K28" s="22"/>
      <c r="L28" s="22"/>
      <c r="M28" s="22"/>
      <c r="N28" s="22"/>
      <c r="O28" s="22"/>
      <c r="P28" s="22"/>
      <c r="Q28" s="22"/>
    </row>
    <row r="29" spans="2:17" ht="16.5" thickBot="1" x14ac:dyDescent="0.25">
      <c r="B29" s="152">
        <v>14</v>
      </c>
      <c r="C29" s="153" t="s">
        <v>120</v>
      </c>
      <c r="D29" s="6"/>
      <c r="E29" s="6"/>
      <c r="F29" s="6"/>
      <c r="G29" s="6"/>
      <c r="H29" s="6"/>
      <c r="I29" s="6"/>
      <c r="J29" s="6"/>
      <c r="K29" s="6"/>
      <c r="L29" s="6"/>
      <c r="M29" s="6"/>
      <c r="N29" s="6"/>
      <c r="O29" s="6"/>
      <c r="P29" s="6"/>
      <c r="Q29" s="7"/>
    </row>
    <row r="30" spans="2:17" ht="16.5" thickBot="1" x14ac:dyDescent="0.25">
      <c r="B30" s="152">
        <v>15</v>
      </c>
      <c r="C30" s="5" t="s">
        <v>55</v>
      </c>
      <c r="D30" s="24"/>
      <c r="E30" s="24"/>
      <c r="F30" s="24"/>
      <c r="G30" s="24"/>
      <c r="H30" s="24"/>
      <c r="I30" s="24"/>
      <c r="J30" s="24"/>
      <c r="K30" s="24"/>
      <c r="L30" s="24"/>
      <c r="M30" s="24"/>
      <c r="N30" s="24"/>
      <c r="O30" s="24"/>
      <c r="P30" s="24"/>
      <c r="Q30" s="24"/>
    </row>
    <row r="31" spans="2:17" ht="16.5" thickBot="1" x14ac:dyDescent="0.25">
      <c r="B31" s="152"/>
      <c r="C31" s="8" t="s">
        <v>75</v>
      </c>
      <c r="D31" s="9"/>
      <c r="E31" s="9"/>
      <c r="F31" s="9"/>
      <c r="G31" s="9"/>
      <c r="H31" s="9"/>
      <c r="I31" s="9"/>
      <c r="J31" s="9"/>
      <c r="K31" s="9"/>
      <c r="L31" s="9"/>
      <c r="M31" s="9"/>
      <c r="N31" s="9"/>
      <c r="O31" s="9"/>
      <c r="P31" s="9"/>
      <c r="Q31" s="10"/>
    </row>
    <row r="32" spans="2:17" ht="16.5" thickBot="1" x14ac:dyDescent="0.25">
      <c r="B32" s="152">
        <v>16</v>
      </c>
      <c r="C32" s="25" t="s">
        <v>76</v>
      </c>
      <c r="D32" s="26"/>
      <c r="E32" s="26"/>
      <c r="F32" s="26"/>
      <c r="G32" s="26"/>
      <c r="H32" s="26"/>
      <c r="I32" s="26"/>
      <c r="J32" s="26"/>
      <c r="K32" s="26"/>
      <c r="L32" s="26"/>
      <c r="M32" s="27"/>
      <c r="N32" s="48"/>
      <c r="O32" s="48"/>
      <c r="P32" s="26"/>
      <c r="Q32" s="27"/>
    </row>
    <row r="33" spans="2:17" ht="16.5" thickBot="1" x14ac:dyDescent="0.25">
      <c r="B33" s="152">
        <v>17</v>
      </c>
      <c r="C33" s="5" t="s">
        <v>77</v>
      </c>
      <c r="D33" s="6"/>
      <c r="E33" s="6"/>
      <c r="F33" s="6"/>
      <c r="G33" s="6"/>
      <c r="H33" s="6"/>
      <c r="I33" s="6"/>
      <c r="J33" s="6"/>
      <c r="K33" s="6"/>
      <c r="L33" s="6"/>
      <c r="M33" s="6"/>
      <c r="N33" s="6"/>
      <c r="O33" s="6"/>
      <c r="P33" s="6"/>
      <c r="Q33" s="7"/>
    </row>
    <row r="34" spans="2:17" ht="16.5" thickBot="1" x14ac:dyDescent="0.25">
      <c r="B34" s="152">
        <v>18</v>
      </c>
      <c r="C34" s="28" t="s">
        <v>78</v>
      </c>
      <c r="D34" s="29"/>
      <c r="E34" s="29"/>
      <c r="F34" s="29"/>
      <c r="G34" s="29"/>
      <c r="H34" s="29"/>
      <c r="I34" s="29"/>
      <c r="J34" s="29"/>
      <c r="K34" s="29"/>
      <c r="L34" s="29"/>
      <c r="M34" s="30"/>
      <c r="N34" s="49"/>
      <c r="O34" s="49"/>
      <c r="P34" s="29"/>
      <c r="Q34" s="30"/>
    </row>
    <row r="35" spans="2:17" ht="16.5" thickBot="1" x14ac:dyDescent="0.25">
      <c r="B35" s="152">
        <v>19</v>
      </c>
      <c r="C35" s="31" t="s">
        <v>79</v>
      </c>
      <c r="D35" s="29"/>
      <c r="E35" s="29"/>
      <c r="F35" s="29"/>
      <c r="G35" s="29"/>
      <c r="H35" s="29"/>
      <c r="I35" s="29"/>
      <c r="J35" s="29"/>
      <c r="K35" s="29"/>
      <c r="L35" s="29"/>
      <c r="M35" s="30"/>
      <c r="N35" s="49"/>
      <c r="O35" s="49"/>
      <c r="P35" s="29"/>
      <c r="Q35" s="30"/>
    </row>
    <row r="36" spans="2:17" ht="16.5" thickBot="1" x14ac:dyDescent="0.25">
      <c r="B36" s="152">
        <v>20</v>
      </c>
      <c r="C36" s="31" t="s">
        <v>80</v>
      </c>
      <c r="D36" s="29"/>
      <c r="E36" s="29"/>
      <c r="F36" s="29"/>
      <c r="G36" s="29"/>
      <c r="H36" s="29"/>
      <c r="I36" s="29"/>
      <c r="J36" s="29"/>
      <c r="K36" s="29"/>
      <c r="L36" s="29"/>
      <c r="M36" s="30"/>
      <c r="N36" s="49"/>
      <c r="O36" s="49"/>
      <c r="P36" s="29"/>
      <c r="Q36" s="30"/>
    </row>
    <row r="37" spans="2:17" ht="16.5" thickBot="1" x14ac:dyDescent="0.25">
      <c r="B37" s="152">
        <v>21</v>
      </c>
      <c r="C37" s="32" t="s">
        <v>81</v>
      </c>
      <c r="D37" s="165"/>
      <c r="E37" s="165"/>
      <c r="F37" s="165"/>
      <c r="G37" s="165"/>
      <c r="H37" s="165"/>
      <c r="I37" s="165"/>
      <c r="J37" s="165"/>
      <c r="K37" s="165"/>
      <c r="L37" s="165"/>
      <c r="M37" s="166"/>
      <c r="N37" s="167"/>
      <c r="O37" s="167"/>
      <c r="P37" s="165"/>
      <c r="Q37" s="166"/>
    </row>
    <row r="38" spans="2:17" ht="16.5" thickBot="1" x14ac:dyDescent="0.25">
      <c r="B38" s="152">
        <v>22</v>
      </c>
      <c r="C38" s="32" t="s">
        <v>55</v>
      </c>
      <c r="D38" s="168"/>
      <c r="E38" s="168"/>
      <c r="F38" s="168"/>
      <c r="G38" s="168"/>
      <c r="H38" s="168"/>
      <c r="I38" s="168"/>
      <c r="J38" s="168"/>
      <c r="K38" s="168"/>
      <c r="L38" s="168"/>
      <c r="M38" s="168"/>
      <c r="N38" s="168"/>
      <c r="O38" s="168"/>
      <c r="P38" s="168"/>
      <c r="Q38" s="168"/>
    </row>
    <row r="39" spans="2:17" ht="16.5" thickBot="1" x14ac:dyDescent="0.25">
      <c r="B39" s="152">
        <v>23</v>
      </c>
      <c r="C39" s="87" t="s">
        <v>82</v>
      </c>
      <c r="D39" s="169"/>
      <c r="E39" s="169"/>
      <c r="F39" s="169"/>
      <c r="G39" s="169"/>
      <c r="H39" s="169"/>
      <c r="I39" s="169"/>
      <c r="J39" s="169"/>
      <c r="K39" s="169"/>
      <c r="L39" s="169"/>
      <c r="M39" s="169"/>
      <c r="N39" s="169"/>
      <c r="O39" s="169"/>
      <c r="P39" s="169"/>
      <c r="Q39" s="168"/>
    </row>
    <row r="40" spans="2:17" ht="16.5" thickBot="1" x14ac:dyDescent="0.25">
      <c r="B40" s="152">
        <v>24</v>
      </c>
      <c r="C40" s="87" t="s">
        <v>54</v>
      </c>
      <c r="D40" s="169"/>
      <c r="E40" s="169"/>
      <c r="F40" s="169"/>
      <c r="G40" s="169"/>
      <c r="H40" s="169"/>
      <c r="I40" s="169"/>
      <c r="J40" s="169"/>
      <c r="K40" s="169"/>
      <c r="L40" s="169"/>
      <c r="M40" s="169"/>
      <c r="N40" s="169"/>
      <c r="O40" s="169"/>
      <c r="P40" s="169"/>
      <c r="Q40" s="168"/>
    </row>
    <row r="41" spans="2:17" ht="16.5" thickBot="1" x14ac:dyDescent="0.25">
      <c r="B41" s="152">
        <v>25</v>
      </c>
      <c r="C41" s="52" t="s">
        <v>121</v>
      </c>
      <c r="D41" s="170"/>
      <c r="E41" s="170"/>
      <c r="F41" s="170"/>
      <c r="G41" s="170"/>
      <c r="H41" s="170"/>
      <c r="I41" s="170"/>
      <c r="J41" s="170"/>
      <c r="K41" s="170"/>
      <c r="L41" s="170"/>
      <c r="M41" s="170"/>
      <c r="N41" s="170"/>
      <c r="O41" s="170"/>
      <c r="P41" s="170"/>
      <c r="Q41" s="170"/>
    </row>
    <row r="42" spans="2:17" ht="16.5" thickBot="1" x14ac:dyDescent="0.25">
      <c r="B42" s="152">
        <v>26</v>
      </c>
      <c r="C42" s="52" t="s">
        <v>83</v>
      </c>
      <c r="D42" s="171"/>
      <c r="E42" s="171"/>
      <c r="F42" s="171"/>
      <c r="G42" s="171"/>
      <c r="H42" s="171"/>
      <c r="I42" s="171"/>
      <c r="J42" s="171"/>
      <c r="K42" s="171"/>
      <c r="L42" s="171"/>
      <c r="M42" s="171"/>
      <c r="N42" s="171"/>
      <c r="O42" s="171"/>
      <c r="P42" s="171"/>
      <c r="Q42" s="171"/>
    </row>
    <row r="43" spans="2:17" ht="16.5" thickBot="1" x14ac:dyDescent="0.25">
      <c r="B43" s="152">
        <v>27</v>
      </c>
      <c r="C43" s="88" t="s">
        <v>84</v>
      </c>
      <c r="D43" s="171"/>
      <c r="E43" s="171"/>
      <c r="F43" s="171"/>
      <c r="G43" s="171"/>
      <c r="H43" s="171"/>
      <c r="I43" s="171"/>
      <c r="J43" s="171"/>
      <c r="K43" s="171"/>
      <c r="L43" s="171"/>
      <c r="M43" s="171"/>
      <c r="N43" s="171"/>
      <c r="O43" s="171"/>
      <c r="P43" s="171"/>
      <c r="Q43" s="171"/>
    </row>
    <row r="44" spans="2:17" ht="16.5" thickBot="1" x14ac:dyDescent="0.25">
      <c r="B44" s="152">
        <v>28</v>
      </c>
      <c r="C44" s="88" t="s">
        <v>85</v>
      </c>
      <c r="D44" s="171"/>
      <c r="E44" s="171"/>
      <c r="F44" s="171"/>
      <c r="G44" s="171"/>
      <c r="H44" s="171"/>
      <c r="I44" s="171"/>
      <c r="J44" s="171"/>
      <c r="K44" s="171"/>
      <c r="L44" s="171"/>
      <c r="M44" s="171"/>
      <c r="N44" s="171"/>
      <c r="O44" s="171"/>
      <c r="P44" s="171"/>
      <c r="Q44" s="171"/>
    </row>
    <row r="45" spans="2:17" ht="16.5" thickBot="1" x14ac:dyDescent="0.25">
      <c r="B45" s="152">
        <v>29</v>
      </c>
      <c r="C45" s="89" t="s">
        <v>86</v>
      </c>
      <c r="D45" s="172"/>
      <c r="E45" s="172"/>
      <c r="F45" s="172"/>
      <c r="G45" s="172"/>
      <c r="H45" s="172"/>
      <c r="I45" s="172"/>
      <c r="J45" s="172"/>
      <c r="K45" s="172"/>
      <c r="L45" s="172"/>
      <c r="M45" s="172"/>
      <c r="N45" s="172"/>
      <c r="O45" s="172"/>
      <c r="P45" s="172"/>
      <c r="Q45" s="173"/>
    </row>
    <row r="46" spans="2:17" ht="16.5" thickBot="1" x14ac:dyDescent="0.25">
      <c r="B46" s="152">
        <v>30</v>
      </c>
      <c r="C46" s="90" t="s">
        <v>87</v>
      </c>
      <c r="D46" s="174"/>
      <c r="E46" s="174"/>
      <c r="F46" s="174"/>
      <c r="G46" s="174"/>
      <c r="H46" s="174"/>
      <c r="I46" s="174"/>
      <c r="J46" s="174"/>
      <c r="K46" s="174"/>
      <c r="L46" s="174"/>
      <c r="M46" s="174"/>
      <c r="N46" s="174"/>
      <c r="O46" s="174"/>
      <c r="P46" s="174"/>
      <c r="Q46" s="174"/>
    </row>
    <row r="47" spans="2:17" ht="16.5" thickBot="1" x14ac:dyDescent="0.25">
      <c r="B47" s="152">
        <v>31</v>
      </c>
      <c r="C47" s="53" t="s">
        <v>88</v>
      </c>
      <c r="D47" s="165"/>
      <c r="E47" s="165"/>
      <c r="F47" s="165"/>
      <c r="G47" s="165"/>
      <c r="H47" s="165"/>
      <c r="I47" s="165"/>
      <c r="J47" s="165"/>
      <c r="K47" s="165"/>
      <c r="L47" s="165"/>
      <c r="M47" s="166"/>
      <c r="N47" s="167"/>
      <c r="O47" s="167"/>
      <c r="P47" s="165"/>
      <c r="Q47" s="166"/>
    </row>
    <row r="48" spans="2:17" ht="16.5" thickBot="1" x14ac:dyDescent="0.25">
      <c r="B48" s="152">
        <v>32</v>
      </c>
      <c r="C48" s="54" t="s">
        <v>89</v>
      </c>
      <c r="D48" s="165"/>
      <c r="E48" s="165"/>
      <c r="F48" s="165"/>
      <c r="G48" s="165"/>
      <c r="H48" s="165"/>
      <c r="I48" s="165"/>
      <c r="J48" s="165"/>
      <c r="K48" s="165"/>
      <c r="L48" s="165"/>
      <c r="M48" s="166"/>
      <c r="N48" s="167"/>
      <c r="O48" s="167"/>
      <c r="P48" s="165"/>
      <c r="Q48" s="166"/>
    </row>
    <row r="49" spans="2:17" ht="16.5" thickBot="1" x14ac:dyDescent="0.25">
      <c r="B49" s="152">
        <v>33</v>
      </c>
      <c r="C49" s="54" t="s">
        <v>90</v>
      </c>
      <c r="D49" s="175"/>
      <c r="E49" s="175"/>
      <c r="F49" s="175"/>
      <c r="G49" s="175"/>
      <c r="H49" s="175"/>
      <c r="I49" s="175"/>
      <c r="J49" s="175"/>
      <c r="K49" s="175"/>
      <c r="L49" s="175"/>
      <c r="M49" s="168"/>
      <c r="N49" s="169"/>
      <c r="O49" s="169"/>
      <c r="P49" s="175"/>
      <c r="Q49" s="168"/>
    </row>
    <row r="50" spans="2:17" ht="16.5" thickBot="1" x14ac:dyDescent="0.25">
      <c r="B50" s="152">
        <v>34</v>
      </c>
      <c r="C50" s="54" t="s">
        <v>91</v>
      </c>
      <c r="D50" s="171"/>
      <c r="E50" s="171"/>
      <c r="F50" s="171"/>
      <c r="G50" s="171"/>
      <c r="H50" s="171"/>
      <c r="I50" s="171"/>
      <c r="J50" s="171"/>
      <c r="K50" s="171"/>
      <c r="L50" s="171"/>
      <c r="M50" s="171"/>
      <c r="N50" s="171"/>
      <c r="O50" s="171"/>
      <c r="P50" s="171"/>
      <c r="Q50" s="171"/>
    </row>
    <row r="51" spans="2:17" ht="16.5" thickBot="1" x14ac:dyDescent="0.25">
      <c r="B51" s="152">
        <v>35</v>
      </c>
      <c r="C51" s="88" t="s">
        <v>92</v>
      </c>
      <c r="D51" s="35"/>
      <c r="E51" s="35"/>
      <c r="F51" s="35"/>
      <c r="G51" s="35"/>
      <c r="H51" s="35"/>
      <c r="I51" s="35"/>
      <c r="J51" s="35"/>
      <c r="K51" s="35"/>
      <c r="L51" s="35"/>
      <c r="M51" s="35"/>
      <c r="N51" s="35"/>
      <c r="O51" s="35"/>
      <c r="P51" s="35"/>
      <c r="Q51" s="35"/>
    </row>
    <row r="52" spans="2:17" ht="16.5" thickBot="1" x14ac:dyDescent="0.25">
      <c r="B52" s="152">
        <v>36</v>
      </c>
      <c r="C52" s="55" t="s">
        <v>93</v>
      </c>
      <c r="D52" s="3"/>
      <c r="E52" s="3"/>
      <c r="F52" s="3"/>
      <c r="G52" s="3"/>
      <c r="H52" s="3"/>
      <c r="I52" s="3"/>
      <c r="J52" s="3"/>
      <c r="K52" s="3"/>
      <c r="L52" s="3"/>
      <c r="M52" s="3"/>
      <c r="N52" s="3"/>
      <c r="O52" s="3"/>
      <c r="P52" s="3"/>
      <c r="Q52" s="4"/>
    </row>
    <row r="53" spans="2:17" ht="16.5" thickBot="1" x14ac:dyDescent="0.25">
      <c r="B53" s="152">
        <v>37</v>
      </c>
      <c r="C53" s="56" t="s">
        <v>94</v>
      </c>
      <c r="D53" s="23"/>
      <c r="E53" s="23"/>
      <c r="F53" s="23"/>
      <c r="G53" s="23"/>
      <c r="H53" s="23"/>
      <c r="I53" s="23"/>
      <c r="J53" s="23"/>
      <c r="K53" s="23"/>
      <c r="L53" s="23"/>
      <c r="M53" s="23"/>
      <c r="N53" s="23"/>
      <c r="O53" s="23"/>
      <c r="P53" s="23"/>
      <c r="Q53" s="23"/>
    </row>
    <row r="54" spans="2:17" ht="16.5" thickBot="1" x14ac:dyDescent="0.25">
      <c r="B54" s="152">
        <v>38</v>
      </c>
      <c r="C54" s="57" t="s">
        <v>95</v>
      </c>
      <c r="D54" s="33"/>
      <c r="E54" s="33"/>
      <c r="F54" s="33"/>
      <c r="G54" s="33"/>
      <c r="H54" s="33"/>
      <c r="I54" s="33"/>
      <c r="J54" s="33"/>
      <c r="K54" s="33"/>
      <c r="L54" s="33"/>
      <c r="M54" s="33"/>
      <c r="N54" s="33"/>
      <c r="O54" s="33"/>
      <c r="P54" s="33"/>
      <c r="Q54" s="33"/>
    </row>
    <row r="55" spans="2:17" ht="16.5" thickBot="1" x14ac:dyDescent="0.25">
      <c r="B55" s="152">
        <v>39</v>
      </c>
      <c r="C55" s="58" t="s">
        <v>96</v>
      </c>
      <c r="D55" s="34"/>
      <c r="E55" s="34"/>
      <c r="F55" s="34"/>
      <c r="G55" s="34"/>
      <c r="H55" s="34"/>
      <c r="I55" s="34"/>
      <c r="J55" s="34"/>
      <c r="K55" s="34"/>
      <c r="L55" s="34"/>
      <c r="M55" s="34"/>
      <c r="N55" s="34"/>
      <c r="O55" s="34"/>
      <c r="P55" s="34"/>
      <c r="Q55" s="34"/>
    </row>
    <row r="56" spans="2:17" ht="16.5" thickBot="1" x14ac:dyDescent="0.25">
      <c r="B56" s="152">
        <v>40</v>
      </c>
      <c r="C56" s="59" t="s">
        <v>97</v>
      </c>
      <c r="D56" s="176"/>
      <c r="E56" s="176"/>
      <c r="F56" s="176"/>
      <c r="G56" s="176"/>
      <c r="H56" s="176"/>
      <c r="I56" s="176"/>
      <c r="J56" s="176"/>
      <c r="K56" s="176"/>
      <c r="L56" s="176"/>
      <c r="M56" s="176"/>
      <c r="N56" s="176"/>
      <c r="O56" s="176"/>
      <c r="P56" s="176"/>
      <c r="Q56" s="176"/>
    </row>
    <row r="57" spans="2:17" ht="16.5" thickBot="1" x14ac:dyDescent="0.25">
      <c r="B57" s="152">
        <v>41</v>
      </c>
      <c r="C57" s="59" t="s">
        <v>98</v>
      </c>
      <c r="D57" s="176"/>
      <c r="E57" s="176"/>
      <c r="F57" s="176"/>
      <c r="G57" s="176"/>
      <c r="H57" s="176"/>
      <c r="I57" s="176"/>
      <c r="J57" s="176"/>
      <c r="K57" s="176"/>
      <c r="L57" s="176"/>
      <c r="M57" s="176"/>
      <c r="N57" s="176"/>
      <c r="O57" s="176"/>
      <c r="P57" s="176"/>
      <c r="Q57" s="176"/>
    </row>
    <row r="58" spans="2:17" ht="16.5" thickBot="1" x14ac:dyDescent="0.3">
      <c r="B58" s="152">
        <v>42</v>
      </c>
      <c r="C58" s="60" t="s">
        <v>99</v>
      </c>
      <c r="D58" s="91"/>
      <c r="E58" s="91"/>
      <c r="F58" s="91"/>
      <c r="G58" s="91"/>
      <c r="H58" s="91"/>
      <c r="I58" s="91"/>
      <c r="J58" s="91"/>
      <c r="K58" s="91"/>
      <c r="L58" s="91"/>
      <c r="M58" s="91"/>
      <c r="N58" s="91"/>
      <c r="O58" s="91"/>
      <c r="P58" s="91"/>
      <c r="Q58" s="91"/>
    </row>
    <row r="59" spans="2:17" ht="13.5" thickBot="1" x14ac:dyDescent="0.25">
      <c r="B59" s="152"/>
      <c r="C59" s="61"/>
      <c r="D59" s="92"/>
      <c r="E59" s="92"/>
      <c r="F59" s="92"/>
      <c r="G59" s="92"/>
      <c r="H59" s="92"/>
      <c r="I59" s="92"/>
      <c r="J59" s="92"/>
      <c r="K59" s="92"/>
      <c r="L59" s="92"/>
      <c r="M59" s="92"/>
      <c r="N59" s="92"/>
      <c r="O59" s="92"/>
      <c r="P59" s="92"/>
      <c r="Q59" s="93"/>
    </row>
    <row r="60" spans="2:17" ht="18.75" thickBot="1" x14ac:dyDescent="0.25">
      <c r="B60" s="152">
        <v>43</v>
      </c>
      <c r="C60" s="62" t="s">
        <v>100</v>
      </c>
      <c r="D60" s="164">
        <f t="shared" ref="D60:Q60" si="0">SUM(D12:D22)+SUM(D26:D27)+SUM(D30:D42)+SUM(D43:D58)</f>
        <v>0</v>
      </c>
      <c r="E60" s="164">
        <f t="shared" si="0"/>
        <v>0</v>
      </c>
      <c r="F60" s="164">
        <f t="shared" si="0"/>
        <v>0</v>
      </c>
      <c r="G60" s="164">
        <f t="shared" si="0"/>
        <v>0</v>
      </c>
      <c r="H60" s="164">
        <f t="shared" si="0"/>
        <v>0</v>
      </c>
      <c r="I60" s="164">
        <f t="shared" si="0"/>
        <v>0</v>
      </c>
      <c r="J60" s="164">
        <f t="shared" si="0"/>
        <v>0</v>
      </c>
      <c r="K60" s="164">
        <f t="shared" si="0"/>
        <v>0</v>
      </c>
      <c r="L60" s="164">
        <f t="shared" si="0"/>
        <v>0</v>
      </c>
      <c r="M60" s="164">
        <f t="shared" si="0"/>
        <v>0</v>
      </c>
      <c r="N60" s="164">
        <f t="shared" si="0"/>
        <v>0</v>
      </c>
      <c r="O60" s="164">
        <f t="shared" si="0"/>
        <v>0</v>
      </c>
      <c r="P60" s="164">
        <f t="shared" si="0"/>
        <v>0</v>
      </c>
      <c r="Q60" s="164">
        <f t="shared" si="0"/>
        <v>0</v>
      </c>
    </row>
  </sheetData>
  <mergeCells count="5">
    <mergeCell ref="C1:Q1"/>
    <mergeCell ref="C2:Q2"/>
    <mergeCell ref="C4:Q4"/>
    <mergeCell ref="C5:Q5"/>
    <mergeCell ref="C11:Q11"/>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workbookViewId="0">
      <selection activeCell="H36" sqref="H36"/>
    </sheetView>
  </sheetViews>
  <sheetFormatPr defaultColWidth="8.5" defaultRowHeight="16.5" customHeight="1" x14ac:dyDescent="0.2"/>
  <cols>
    <col min="1" max="1" width="49.1640625" style="1" customWidth="1"/>
    <col min="2" max="16384" width="8.5" style="1"/>
  </cols>
  <sheetData>
    <row r="1" spans="1:15" ht="16.5" customHeight="1" x14ac:dyDescent="0.2">
      <c r="A1" s="225" t="s">
        <v>101</v>
      </c>
      <c r="B1" s="226"/>
      <c r="C1" s="226"/>
      <c r="D1" s="226"/>
      <c r="E1" s="226"/>
      <c r="F1" s="226"/>
      <c r="G1" s="226"/>
      <c r="H1" s="226"/>
      <c r="I1" s="226"/>
      <c r="J1" s="226"/>
      <c r="K1" s="226"/>
      <c r="L1" s="226"/>
      <c r="M1" s="226"/>
      <c r="N1" s="226"/>
      <c r="O1" s="226"/>
    </row>
    <row r="2" spans="1:15" ht="16.5" customHeight="1" x14ac:dyDescent="0.2">
      <c r="A2" s="227" t="str">
        <f>'[7]FormsList&amp;FilerInfo'!B2</f>
        <v>Valley Clean Energy Alliance</v>
      </c>
      <c r="B2" s="228"/>
      <c r="C2" s="228"/>
      <c r="D2" s="228"/>
      <c r="E2" s="228"/>
      <c r="F2" s="228"/>
      <c r="G2" s="228"/>
      <c r="H2" s="228"/>
      <c r="I2" s="228"/>
      <c r="J2" s="228"/>
      <c r="K2" s="228"/>
      <c r="L2" s="228"/>
      <c r="M2" s="228"/>
      <c r="N2" s="228"/>
      <c r="O2" s="228"/>
    </row>
    <row r="3" spans="1:15" ht="16.5" customHeight="1" x14ac:dyDescent="0.2">
      <c r="A3" s="94"/>
      <c r="B3" s="95"/>
      <c r="C3" s="95"/>
      <c r="D3" s="95"/>
      <c r="E3" s="95"/>
      <c r="F3" s="95"/>
      <c r="G3" s="95"/>
      <c r="H3" s="95"/>
      <c r="I3" s="95"/>
      <c r="J3" s="95"/>
      <c r="K3" s="95"/>
      <c r="L3" s="95"/>
      <c r="M3" s="95"/>
      <c r="N3" s="95"/>
      <c r="O3" s="95"/>
    </row>
    <row r="4" spans="1:15" ht="16.5" customHeight="1" x14ac:dyDescent="0.2">
      <c r="A4" s="229" t="s">
        <v>102</v>
      </c>
      <c r="B4" s="230"/>
      <c r="C4" s="230"/>
      <c r="D4" s="230"/>
      <c r="E4" s="230"/>
      <c r="F4" s="230"/>
      <c r="G4" s="230"/>
      <c r="H4" s="230"/>
      <c r="I4" s="230"/>
      <c r="J4" s="230"/>
      <c r="K4" s="230"/>
      <c r="L4" s="230"/>
      <c r="M4" s="230"/>
      <c r="N4" s="230"/>
      <c r="O4" s="230"/>
    </row>
    <row r="5" spans="1:15" ht="16.5" customHeight="1" x14ac:dyDescent="0.2">
      <c r="A5" s="231" t="s">
        <v>61</v>
      </c>
      <c r="B5" s="232"/>
      <c r="C5" s="232"/>
      <c r="D5" s="232"/>
      <c r="E5" s="232"/>
      <c r="F5" s="232"/>
      <c r="G5" s="232"/>
      <c r="H5" s="232"/>
      <c r="I5" s="232"/>
      <c r="J5" s="232"/>
      <c r="K5" s="232"/>
      <c r="L5" s="232"/>
      <c r="M5" s="232"/>
      <c r="N5" s="232"/>
      <c r="O5" s="232"/>
    </row>
    <row r="6" spans="1:15" ht="22.5" customHeight="1" thickBot="1" x14ac:dyDescent="0.25">
      <c r="A6" s="96"/>
      <c r="B6" s="97"/>
      <c r="C6" s="97"/>
      <c r="D6" s="97"/>
      <c r="E6" s="97"/>
      <c r="F6" s="97"/>
      <c r="G6" s="97"/>
      <c r="H6" s="97"/>
      <c r="I6" s="97"/>
      <c r="J6" s="97"/>
      <c r="K6" s="97"/>
      <c r="L6" s="97"/>
      <c r="M6" s="97"/>
      <c r="N6" s="97"/>
      <c r="O6" s="97"/>
    </row>
    <row r="7" spans="1:15" ht="16.5" customHeight="1" thickBot="1" x14ac:dyDescent="0.3">
      <c r="A7" s="98"/>
      <c r="B7" s="99">
        <v>2021</v>
      </c>
      <c r="C7" s="99">
        <v>2022</v>
      </c>
      <c r="D7" s="99">
        <v>2023</v>
      </c>
      <c r="E7" s="99">
        <v>2024</v>
      </c>
      <c r="F7" s="99">
        <v>2025</v>
      </c>
      <c r="G7" s="99">
        <v>2026</v>
      </c>
      <c r="H7" s="99">
        <v>2027</v>
      </c>
      <c r="I7" s="99">
        <v>2028</v>
      </c>
      <c r="J7" s="99">
        <v>2029</v>
      </c>
      <c r="K7" s="99">
        <v>2030</v>
      </c>
      <c r="L7" s="99">
        <v>2031</v>
      </c>
      <c r="M7" s="99">
        <v>2032</v>
      </c>
      <c r="N7" s="99">
        <v>2033</v>
      </c>
      <c r="O7" s="99">
        <v>2034</v>
      </c>
    </row>
    <row r="8" spans="1:15" ht="16.5" customHeight="1" thickBot="1" x14ac:dyDescent="0.25">
      <c r="A8" s="100"/>
      <c r="B8" s="101"/>
      <c r="C8" s="101"/>
      <c r="D8" s="101"/>
      <c r="E8" s="101"/>
      <c r="F8" s="101"/>
      <c r="G8" s="101"/>
      <c r="H8" s="101"/>
      <c r="I8" s="101"/>
      <c r="J8" s="101"/>
      <c r="K8" s="101"/>
      <c r="L8" s="101"/>
      <c r="M8" s="101"/>
      <c r="N8" s="101"/>
      <c r="O8" s="102"/>
    </row>
    <row r="9" spans="1:15" ht="16.5" customHeight="1" thickBot="1" x14ac:dyDescent="0.25">
      <c r="A9" s="103" t="s">
        <v>103</v>
      </c>
      <c r="B9" s="177">
        <f>'Form 8.1a (CCA)'!D60</f>
        <v>0</v>
      </c>
      <c r="C9" s="177">
        <f>'Form 8.1a (CCA)'!E60</f>
        <v>0</v>
      </c>
      <c r="D9" s="177">
        <f>'Form 8.1a (CCA)'!F60</f>
        <v>0</v>
      </c>
      <c r="E9" s="177">
        <f>'Form 8.1a (CCA)'!G60</f>
        <v>0</v>
      </c>
      <c r="F9" s="177">
        <f>'Form 8.1a (CCA)'!H60</f>
        <v>0</v>
      </c>
      <c r="G9" s="177">
        <f>'Form 8.1a (CCA)'!I60</f>
        <v>0</v>
      </c>
      <c r="H9" s="177">
        <f>'Form 8.1a (CCA)'!J60</f>
        <v>0</v>
      </c>
      <c r="I9" s="177">
        <f>'Form 8.1a (CCA)'!K60</f>
        <v>0</v>
      </c>
      <c r="J9" s="177">
        <f>'Form 8.1a (CCA)'!L60</f>
        <v>0</v>
      </c>
      <c r="K9" s="177">
        <f>'Form 8.1a (CCA)'!M60</f>
        <v>0</v>
      </c>
      <c r="L9" s="177">
        <f>'Form 8.1a (CCA)'!N60</f>
        <v>0</v>
      </c>
      <c r="M9" s="177">
        <f>'Form 8.1a (CCA)'!O60</f>
        <v>0</v>
      </c>
      <c r="N9" s="177">
        <f>'Form 8.1a (CCA)'!P60</f>
        <v>0</v>
      </c>
      <c r="O9" s="171">
        <f>'Form 8.1a (CCA)'!Q60</f>
        <v>0</v>
      </c>
    </row>
    <row r="10" spans="1:15" ht="16.5" customHeight="1" thickBot="1" x14ac:dyDescent="0.25">
      <c r="A10" s="104" t="s">
        <v>104</v>
      </c>
      <c r="B10" s="105"/>
      <c r="C10" s="105"/>
      <c r="D10" s="105"/>
      <c r="E10" s="105"/>
      <c r="F10" s="105"/>
      <c r="G10" s="105"/>
      <c r="H10" s="105"/>
      <c r="I10" s="105"/>
      <c r="J10" s="105"/>
      <c r="K10" s="105"/>
      <c r="L10" s="105"/>
      <c r="M10" s="105"/>
      <c r="N10" s="105"/>
      <c r="O10" s="106"/>
    </row>
    <row r="11" spans="1:15" ht="16.5" customHeight="1" x14ac:dyDescent="0.2">
      <c r="A11" s="107" t="s">
        <v>105</v>
      </c>
      <c r="B11" s="178"/>
      <c r="C11" s="178"/>
      <c r="D11" s="178"/>
      <c r="E11" s="178"/>
      <c r="F11" s="178"/>
      <c r="G11" s="178"/>
      <c r="H11" s="178"/>
      <c r="I11" s="178"/>
      <c r="J11" s="178"/>
      <c r="K11" s="178"/>
      <c r="L11" s="178"/>
      <c r="M11" s="178"/>
      <c r="N11" s="178"/>
      <c r="O11" s="179"/>
    </row>
    <row r="12" spans="1:15" ht="16.5" customHeight="1" x14ac:dyDescent="0.2">
      <c r="A12" s="108" t="s">
        <v>106</v>
      </c>
      <c r="B12" s="180"/>
      <c r="C12" s="180"/>
      <c r="D12" s="180"/>
      <c r="E12" s="180"/>
      <c r="F12" s="180"/>
      <c r="G12" s="180"/>
      <c r="H12" s="180"/>
      <c r="I12" s="180"/>
      <c r="J12" s="180"/>
      <c r="K12" s="180"/>
      <c r="L12" s="180"/>
      <c r="M12" s="180"/>
      <c r="N12" s="180"/>
      <c r="O12" s="181"/>
    </row>
    <row r="13" spans="1:15" ht="16.5" customHeight="1" x14ac:dyDescent="0.2">
      <c r="A13" s="108" t="s">
        <v>107</v>
      </c>
      <c r="B13" s="180"/>
      <c r="C13" s="180"/>
      <c r="D13" s="180"/>
      <c r="E13" s="180"/>
      <c r="F13" s="180"/>
      <c r="G13" s="180"/>
      <c r="H13" s="180"/>
      <c r="I13" s="180"/>
      <c r="J13" s="180"/>
      <c r="K13" s="180"/>
      <c r="L13" s="180"/>
      <c r="M13" s="180"/>
      <c r="N13" s="180"/>
      <c r="O13" s="181"/>
    </row>
    <row r="14" spans="1:15" ht="16.5" customHeight="1" x14ac:dyDescent="0.2">
      <c r="A14" s="108" t="s">
        <v>108</v>
      </c>
      <c r="B14" s="180"/>
      <c r="C14" s="180"/>
      <c r="D14" s="180"/>
      <c r="E14" s="180"/>
      <c r="F14" s="180"/>
      <c r="G14" s="180"/>
      <c r="H14" s="180"/>
      <c r="I14" s="180"/>
      <c r="J14" s="180"/>
      <c r="K14" s="180"/>
      <c r="L14" s="180"/>
      <c r="M14" s="180"/>
      <c r="N14" s="180"/>
      <c r="O14" s="181"/>
    </row>
    <row r="15" spans="1:15" ht="16.5" customHeight="1" thickBot="1" x14ac:dyDescent="0.25">
      <c r="A15" s="109" t="s">
        <v>109</v>
      </c>
      <c r="B15" s="182"/>
      <c r="C15" s="182"/>
      <c r="D15" s="182"/>
      <c r="E15" s="182"/>
      <c r="F15" s="182"/>
      <c r="G15" s="182"/>
      <c r="H15" s="182"/>
      <c r="I15" s="182"/>
      <c r="J15" s="182"/>
      <c r="K15" s="182"/>
      <c r="L15" s="182"/>
      <c r="M15" s="182"/>
      <c r="N15" s="182"/>
      <c r="O15" s="183"/>
    </row>
    <row r="16" spans="1:15" ht="13.5" customHeight="1" thickTop="1" thickBot="1" x14ac:dyDescent="0.25">
      <c r="A16" s="110" t="s">
        <v>110</v>
      </c>
      <c r="B16" s="184">
        <f>SUM(B11:B15)</f>
        <v>0</v>
      </c>
      <c r="C16" s="184">
        <f t="shared" ref="C16:O16" si="0">SUM(C11:C15)</f>
        <v>0</v>
      </c>
      <c r="D16" s="184">
        <f t="shared" si="0"/>
        <v>0</v>
      </c>
      <c r="E16" s="184">
        <f t="shared" si="0"/>
        <v>0</v>
      </c>
      <c r="F16" s="184">
        <f t="shared" si="0"/>
        <v>0</v>
      </c>
      <c r="G16" s="184">
        <f t="shared" si="0"/>
        <v>0</v>
      </c>
      <c r="H16" s="184">
        <f t="shared" si="0"/>
        <v>0</v>
      </c>
      <c r="I16" s="184">
        <f t="shared" si="0"/>
        <v>0</v>
      </c>
      <c r="J16" s="184">
        <f t="shared" si="0"/>
        <v>0</v>
      </c>
      <c r="K16" s="184">
        <f t="shared" si="0"/>
        <v>0</v>
      </c>
      <c r="L16" s="184">
        <f t="shared" si="0"/>
        <v>0</v>
      </c>
      <c r="M16" s="184">
        <f t="shared" si="0"/>
        <v>0</v>
      </c>
      <c r="N16" s="184">
        <f t="shared" si="0"/>
        <v>0</v>
      </c>
      <c r="O16" s="184">
        <f t="shared" si="0"/>
        <v>0</v>
      </c>
    </row>
    <row r="17" spans="1:15" ht="16.5" customHeight="1" thickBot="1" x14ac:dyDescent="0.25">
      <c r="A17" s="112" t="s">
        <v>111</v>
      </c>
      <c r="B17" s="9"/>
      <c r="C17" s="9"/>
      <c r="D17" s="9"/>
      <c r="E17" s="9"/>
      <c r="F17" s="9"/>
      <c r="G17" s="9"/>
      <c r="H17" s="9"/>
      <c r="I17" s="9"/>
      <c r="J17" s="9"/>
      <c r="K17" s="9"/>
      <c r="L17" s="9"/>
      <c r="M17" s="9"/>
      <c r="N17" s="9"/>
      <c r="O17" s="10"/>
    </row>
    <row r="18" spans="1:15" ht="16.5" customHeight="1" x14ac:dyDescent="0.2">
      <c r="A18" s="107" t="s">
        <v>105</v>
      </c>
      <c r="B18" s="113"/>
      <c r="C18" s="113"/>
      <c r="D18" s="113"/>
      <c r="E18" s="113"/>
      <c r="F18" s="113"/>
      <c r="G18" s="113"/>
      <c r="H18" s="113"/>
      <c r="I18" s="113"/>
      <c r="J18" s="113"/>
      <c r="K18" s="113"/>
      <c r="L18" s="113"/>
      <c r="M18" s="113"/>
      <c r="N18" s="113"/>
      <c r="O18" s="114"/>
    </row>
    <row r="19" spans="1:15" ht="16.5" customHeight="1" x14ac:dyDescent="0.2">
      <c r="A19" s="108" t="s">
        <v>106</v>
      </c>
      <c r="B19" s="115"/>
      <c r="C19" s="115"/>
      <c r="D19" s="115"/>
      <c r="E19" s="115"/>
      <c r="F19" s="115"/>
      <c r="G19" s="115"/>
      <c r="H19" s="115"/>
      <c r="I19" s="115"/>
      <c r="J19" s="115"/>
      <c r="K19" s="115"/>
      <c r="L19" s="115"/>
      <c r="M19" s="115"/>
      <c r="N19" s="115"/>
      <c r="O19" s="116"/>
    </row>
    <row r="20" spans="1:15" ht="16.5" customHeight="1" x14ac:dyDescent="0.2">
      <c r="A20" s="108" t="s">
        <v>107</v>
      </c>
      <c r="B20" s="115"/>
      <c r="C20" s="115"/>
      <c r="D20" s="115"/>
      <c r="E20" s="115"/>
      <c r="F20" s="115"/>
      <c r="G20" s="115"/>
      <c r="H20" s="115"/>
      <c r="I20" s="115"/>
      <c r="J20" s="115"/>
      <c r="K20" s="115"/>
      <c r="L20" s="115"/>
      <c r="M20" s="115"/>
      <c r="N20" s="115"/>
      <c r="O20" s="116"/>
    </row>
    <row r="21" spans="1:15" ht="16.5" customHeight="1" x14ac:dyDescent="0.2">
      <c r="A21" s="108" t="s">
        <v>108</v>
      </c>
      <c r="B21" s="115"/>
      <c r="C21" s="115"/>
      <c r="D21" s="115"/>
      <c r="E21" s="115"/>
      <c r="F21" s="115"/>
      <c r="G21" s="115"/>
      <c r="H21" s="115"/>
      <c r="I21" s="115"/>
      <c r="J21" s="115"/>
      <c r="K21" s="115"/>
      <c r="L21" s="115"/>
      <c r="M21" s="115"/>
      <c r="N21" s="115"/>
      <c r="O21" s="116"/>
    </row>
    <row r="22" spans="1:15" ht="16.5" customHeight="1" thickBot="1" x14ac:dyDescent="0.25">
      <c r="A22" s="109" t="s">
        <v>109</v>
      </c>
      <c r="B22" s="117"/>
      <c r="C22" s="117"/>
      <c r="D22" s="117"/>
      <c r="E22" s="117"/>
      <c r="F22" s="117"/>
      <c r="G22" s="117"/>
      <c r="H22" s="117"/>
      <c r="I22" s="117"/>
      <c r="J22" s="117"/>
      <c r="K22" s="117"/>
      <c r="L22" s="117"/>
      <c r="M22" s="117"/>
      <c r="N22" s="117"/>
      <c r="O22" s="118"/>
    </row>
    <row r="23" spans="1:15" ht="13.5" customHeight="1" thickTop="1" thickBot="1" x14ac:dyDescent="0.25">
      <c r="A23" s="110" t="s">
        <v>112</v>
      </c>
      <c r="B23" s="111"/>
      <c r="C23" s="111"/>
      <c r="D23" s="111"/>
      <c r="E23" s="111"/>
      <c r="F23" s="111"/>
      <c r="G23" s="111"/>
      <c r="H23" s="111"/>
      <c r="I23" s="111"/>
      <c r="J23" s="111"/>
      <c r="K23" s="111"/>
      <c r="L23" s="111"/>
      <c r="M23" s="111"/>
      <c r="N23" s="111"/>
      <c r="O23" s="111"/>
    </row>
    <row r="24" spans="1:15" s="121" customFormat="1" ht="16.5" customHeight="1" thickBot="1" x14ac:dyDescent="0.25">
      <c r="A24" s="112" t="s">
        <v>113</v>
      </c>
      <c r="B24" s="119"/>
      <c r="C24" s="119"/>
      <c r="D24" s="119"/>
      <c r="E24" s="119"/>
      <c r="F24" s="119"/>
      <c r="G24" s="119"/>
      <c r="H24" s="119"/>
      <c r="I24" s="119"/>
      <c r="J24" s="119"/>
      <c r="K24" s="119"/>
      <c r="L24" s="119"/>
      <c r="M24" s="119"/>
      <c r="N24" s="119"/>
      <c r="O24" s="120"/>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52D6B79A-526F-48F0-AD78-1FFBB0E7C01B}">
  <ds:schemaRefs>
    <ds:schemaRef ds:uri="http://purl.org/dc/elements/1.1/"/>
    <ds:schemaRef ds:uri="http://schemas.microsoft.com/office/2006/metadata/properties"/>
    <ds:schemaRef ds:uri="http://schemas.openxmlformats.org/package/2006/metadata/core-properties"/>
    <ds:schemaRef ds:uri="5067c814-4b34-462c-a21d-c185ff6548d2"/>
    <ds:schemaRef ds:uri="http://schemas.microsoft.com/office/infopath/2007/PartnerControls"/>
    <ds:schemaRef ds:uri="http://purl.org/dc/terms/"/>
    <ds:schemaRef ds:uri="785685f2-c2e1-4352-89aa-3faca8eaba52"/>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Brandon Williams</cp:lastModifiedBy>
  <cp:revision/>
  <dcterms:created xsi:type="dcterms:W3CDTF">2004-04-26T18:12:37Z</dcterms:created>
  <dcterms:modified xsi:type="dcterms:W3CDTF">2023-06-30T21:03:18Z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