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EnergyCodeUpdate/Shared Documents/2022 Energy Code Update/ACM Reference Manuals/June 8 BM/ACM Appendices/"/>
    </mc:Choice>
  </mc:AlternateContent>
  <xr:revisionPtr revIDLastSave="1" documentId="13_ncr:1_{946852F9-7121-4B8F-A150-72ADBA39A9D6}" xr6:coauthVersionLast="47" xr6:coauthVersionMax="47" xr10:uidLastSave="{36521DC4-7B5E-4BDB-B062-639A0FDC069E}"/>
  <bookViews>
    <workbookView xWindow="-110" yWindow="-110" windowWidth="19420" windowHeight="10420" tabRatio="940" firstSheet="2" activeTab="2" xr2:uid="{00000000-000D-0000-FFFF-FFFF00000000}"/>
  </bookViews>
  <sheets>
    <sheet name="MaterialData" sheetId="25" r:id="rId1"/>
    <sheet name="MetalInsFrameLayers" sheetId="21" r:id="rId2"/>
    <sheet name="JA4-Table-4.4.5" sheetId="29" r:id="rId3"/>
    <sheet name="JA4-Table-4.3.8-2019" sheetId="30" r:id="rId4"/>
    <sheet name="MatData for BEMEnums" sheetId="28" r:id="rId5"/>
    <sheet name="MaterialData Resorted" sheetId="27" r:id="rId6"/>
    <sheet name="FramingFactors" sheetId="26" r:id="rId7"/>
    <sheet name="Complete Material List" sheetId="20" r:id="rId8"/>
    <sheet name="Complete JA4 Composite List" sheetId="15" r:id="rId9"/>
    <sheet name="Baseline - Assembly" sheetId="24" r:id="rId10"/>
    <sheet name="Baseline - Mandatory Requs RVal" sheetId="23" r:id="rId11"/>
    <sheet name="Baseline - Mandatory Requs Mat" sheetId="22" r:id="rId12"/>
    <sheet name="Air" sheetId="12" r:id="rId13"/>
    <sheet name="Woods" sheetId="2" r:id="rId14"/>
    <sheet name="Stones" sheetId="3" r:id="rId15"/>
    <sheet name="Roofing" sheetId="4" r:id="rId16"/>
    <sheet name="Plastering Materials" sheetId="5" r:id="rId17"/>
    <sheet name="Finishing Flooring Materials" sheetId="6" r:id="rId18"/>
    <sheet name="Bldg Board and Siding" sheetId="7" r:id="rId19"/>
    <sheet name="Concrete" sheetId="8" r:id="rId20"/>
    <sheet name="Insulating Materials" sheetId="9" r:id="rId21"/>
    <sheet name="Masonry Materials" sheetId="10" r:id="rId22"/>
    <sheet name="Building Membrane" sheetId="11" r:id="rId23"/>
    <sheet name="JA4-Table-4.3.8-2013" sheetId="31" r:id="rId2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30" l="1"/>
  <c r="I57" i="30" s="1"/>
  <c r="E39" i="30"/>
  <c r="E34" i="30"/>
  <c r="L10" i="31"/>
  <c r="F134" i="31" s="1"/>
  <c r="E40" i="30" l="1"/>
  <c r="I71" i="30" s="1"/>
  <c r="J48" i="30"/>
  <c r="J49" i="30"/>
  <c r="J51" i="30"/>
  <c r="J46" i="30"/>
  <c r="J52" i="30"/>
  <c r="J53" i="30"/>
  <c r="J47" i="30"/>
  <c r="J50" i="30"/>
  <c r="J60" i="30"/>
  <c r="J65" i="30"/>
  <c r="J71" i="30"/>
  <c r="K50" i="30"/>
  <c r="K55" i="30"/>
  <c r="K63" i="30"/>
  <c r="K69" i="30"/>
  <c r="D47" i="30"/>
  <c r="D51" i="30"/>
  <c r="D61" i="30"/>
  <c r="D62" i="30"/>
  <c r="D63" i="30"/>
  <c r="D64" i="30"/>
  <c r="D65" i="30"/>
  <c r="D66" i="30"/>
  <c r="D67" i="30"/>
  <c r="D68" i="30"/>
  <c r="D70" i="30"/>
  <c r="D71" i="30"/>
  <c r="J57" i="30"/>
  <c r="J66" i="30"/>
  <c r="K61" i="30"/>
  <c r="J56" i="30"/>
  <c r="J63" i="30"/>
  <c r="J70" i="30"/>
  <c r="K49" i="30"/>
  <c r="K54" i="30"/>
  <c r="K60" i="30"/>
  <c r="K64" i="30"/>
  <c r="K68" i="30"/>
  <c r="K71" i="30"/>
  <c r="D48" i="30"/>
  <c r="D50" i="30"/>
  <c r="D53" i="30"/>
  <c r="D56" i="30"/>
  <c r="E47" i="30"/>
  <c r="E49" i="30"/>
  <c r="E51" i="30"/>
  <c r="E53" i="30"/>
  <c r="E55" i="30"/>
  <c r="E57" i="30"/>
  <c r="E61" i="30"/>
  <c r="E62" i="30"/>
  <c r="E64" i="30"/>
  <c r="E65" i="30"/>
  <c r="E67" i="30"/>
  <c r="E68" i="30"/>
  <c r="E69" i="30"/>
  <c r="E70" i="30"/>
  <c r="E71" i="30"/>
  <c r="F46" i="30"/>
  <c r="F47" i="30"/>
  <c r="F48" i="30"/>
  <c r="F49" i="30"/>
  <c r="F50" i="30"/>
  <c r="F51" i="30"/>
  <c r="F52" i="30"/>
  <c r="F53" i="30"/>
  <c r="F54" i="30"/>
  <c r="F55" i="30"/>
  <c r="F56" i="30"/>
  <c r="F57" i="30"/>
  <c r="F60" i="30"/>
  <c r="F61" i="30"/>
  <c r="F62" i="30"/>
  <c r="F63" i="30"/>
  <c r="F64" i="30"/>
  <c r="F65" i="30"/>
  <c r="F66" i="30"/>
  <c r="F67" i="30"/>
  <c r="F68" i="30"/>
  <c r="F69" i="30"/>
  <c r="F70" i="30"/>
  <c r="F71" i="30"/>
  <c r="J54" i="30"/>
  <c r="J61" i="30"/>
  <c r="J64" i="30"/>
  <c r="J69" i="30"/>
  <c r="K48" i="30"/>
  <c r="K52" i="30"/>
  <c r="K56" i="30"/>
  <c r="K62" i="30"/>
  <c r="K66" i="30"/>
  <c r="K70" i="30"/>
  <c r="D54" i="30"/>
  <c r="D57" i="30"/>
  <c r="E46" i="30"/>
  <c r="E48" i="30"/>
  <c r="E50" i="30"/>
  <c r="E52" i="30"/>
  <c r="E54" i="30"/>
  <c r="E56" i="30"/>
  <c r="E60" i="30"/>
  <c r="E63" i="30"/>
  <c r="E66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J67" i="30"/>
  <c r="K47" i="30"/>
  <c r="K53" i="30"/>
  <c r="K65" i="30"/>
  <c r="H46" i="30"/>
  <c r="H48" i="30"/>
  <c r="H52" i="30"/>
  <c r="H63" i="30"/>
  <c r="J55" i="30"/>
  <c r="J62" i="30"/>
  <c r="J68" i="30"/>
  <c r="K46" i="30"/>
  <c r="K51" i="30"/>
  <c r="K57" i="30"/>
  <c r="K67" i="30"/>
  <c r="H47" i="30"/>
  <c r="H49" i="30"/>
  <c r="H50" i="30"/>
  <c r="H51" i="30"/>
  <c r="H53" i="30"/>
  <c r="H54" i="30"/>
  <c r="H55" i="30"/>
  <c r="H56" i="30"/>
  <c r="H57" i="30"/>
  <c r="H60" i="30"/>
  <c r="H61" i="30"/>
  <c r="H62" i="30"/>
  <c r="H64" i="30"/>
  <c r="H65" i="30"/>
  <c r="H66" i="30"/>
  <c r="H67" i="30"/>
  <c r="H68" i="30"/>
  <c r="H69" i="30"/>
  <c r="H70" i="30"/>
  <c r="H71" i="30"/>
  <c r="I46" i="30"/>
  <c r="I47" i="30"/>
  <c r="I48" i="30"/>
  <c r="I49" i="30"/>
  <c r="I50" i="30"/>
  <c r="I51" i="30"/>
  <c r="I52" i="30"/>
  <c r="I53" i="30"/>
  <c r="I54" i="30"/>
  <c r="I55" i="30"/>
  <c r="I56" i="30"/>
  <c r="I60" i="30"/>
  <c r="I61" i="30"/>
  <c r="I62" i="30"/>
  <c r="I63" i="30"/>
  <c r="I64" i="30"/>
  <c r="I65" i="30"/>
  <c r="I66" i="30"/>
  <c r="I67" i="30"/>
  <c r="I68" i="30"/>
  <c r="I69" i="30"/>
  <c r="I70" i="30"/>
  <c r="H49" i="31"/>
  <c r="H84" i="31"/>
  <c r="G102" i="31"/>
  <c r="G133" i="31"/>
  <c r="I49" i="31"/>
  <c r="I66" i="31"/>
  <c r="I85" i="31"/>
  <c r="H101" i="31"/>
  <c r="H117" i="31"/>
  <c r="H133" i="31"/>
  <c r="C19" i="31"/>
  <c r="B49" i="31"/>
  <c r="B65" i="31"/>
  <c r="B84" i="31"/>
  <c r="B86" i="31"/>
  <c r="I101" i="31"/>
  <c r="I117" i="31"/>
  <c r="I134" i="31"/>
  <c r="D17" i="31"/>
  <c r="D18" i="31"/>
  <c r="D19" i="31"/>
  <c r="C33" i="31"/>
  <c r="C34" i="31"/>
  <c r="C35" i="31"/>
  <c r="C49" i="31"/>
  <c r="C50" i="31"/>
  <c r="C51" i="31"/>
  <c r="C65" i="31"/>
  <c r="C66" i="31"/>
  <c r="C67" i="31"/>
  <c r="C84" i="31"/>
  <c r="C85" i="31"/>
  <c r="C86" i="31"/>
  <c r="B100" i="31"/>
  <c r="B101" i="31"/>
  <c r="B102" i="31"/>
  <c r="B116" i="31"/>
  <c r="B117" i="31"/>
  <c r="B118" i="31"/>
  <c r="B132" i="31"/>
  <c r="B133" i="31"/>
  <c r="B134" i="31"/>
  <c r="I17" i="31"/>
  <c r="H34" i="31"/>
  <c r="H51" i="31"/>
  <c r="H67" i="31"/>
  <c r="G101" i="31"/>
  <c r="G116" i="31"/>
  <c r="G134" i="31"/>
  <c r="B17" i="31"/>
  <c r="I33" i="31"/>
  <c r="I50" i="31"/>
  <c r="I67" i="31"/>
  <c r="I84" i="31"/>
  <c r="H100" i="31"/>
  <c r="H102" i="31"/>
  <c r="H118" i="31"/>
  <c r="H134" i="31"/>
  <c r="C17" i="31"/>
  <c r="B33" i="31"/>
  <c r="B34" i="31"/>
  <c r="B50" i="31"/>
  <c r="B51" i="31"/>
  <c r="B67" i="31"/>
  <c r="B85" i="31"/>
  <c r="I100" i="31"/>
  <c r="I102" i="31"/>
  <c r="I118" i="31"/>
  <c r="I133" i="31"/>
  <c r="E17" i="31"/>
  <c r="E18" i="31"/>
  <c r="E19" i="31"/>
  <c r="E20" i="31" s="1"/>
  <c r="D33" i="31"/>
  <c r="D34" i="31"/>
  <c r="D35" i="31"/>
  <c r="D49" i="31"/>
  <c r="D50" i="31"/>
  <c r="D51" i="31"/>
  <c r="D65" i="31"/>
  <c r="D66" i="31"/>
  <c r="D67" i="31"/>
  <c r="D84" i="31"/>
  <c r="D85" i="31"/>
  <c r="D86" i="31"/>
  <c r="C100" i="31"/>
  <c r="C101" i="31"/>
  <c r="C102" i="31"/>
  <c r="C116" i="31"/>
  <c r="C117" i="31"/>
  <c r="C118" i="31"/>
  <c r="C132" i="31"/>
  <c r="C133" i="31"/>
  <c r="C134" i="31"/>
  <c r="H33" i="31"/>
  <c r="H65" i="31"/>
  <c r="G100" i="31"/>
  <c r="G117" i="31"/>
  <c r="B19" i="31"/>
  <c r="I34" i="31"/>
  <c r="I65" i="31"/>
  <c r="I86" i="31"/>
  <c r="H116" i="31"/>
  <c r="H132" i="31"/>
  <c r="C18" i="31"/>
  <c r="B35" i="31"/>
  <c r="B66" i="31"/>
  <c r="I116" i="31"/>
  <c r="I132" i="31"/>
  <c r="F17" i="31"/>
  <c r="F18" i="31"/>
  <c r="F19" i="31"/>
  <c r="E33" i="31"/>
  <c r="E34" i="31"/>
  <c r="E35" i="31"/>
  <c r="E49" i="31"/>
  <c r="E50" i="31"/>
  <c r="E51" i="31"/>
  <c r="E65" i="31"/>
  <c r="E66" i="31"/>
  <c r="E67" i="31"/>
  <c r="E84" i="31"/>
  <c r="E85" i="31"/>
  <c r="E86" i="31"/>
  <c r="E87" i="31" s="1"/>
  <c r="D100" i="31"/>
  <c r="D101" i="31"/>
  <c r="D102" i="31"/>
  <c r="D116" i="31"/>
  <c r="D117" i="31"/>
  <c r="D118" i="31"/>
  <c r="D132" i="31"/>
  <c r="D133" i="31"/>
  <c r="D134" i="31"/>
  <c r="I18" i="31"/>
  <c r="H50" i="31"/>
  <c r="H85" i="31"/>
  <c r="G132" i="31"/>
  <c r="I35" i="31"/>
  <c r="G19" i="31"/>
  <c r="F35" i="31"/>
  <c r="F50" i="31"/>
  <c r="F66" i="31"/>
  <c r="F85" i="31"/>
  <c r="E101" i="31"/>
  <c r="E116" i="31"/>
  <c r="E118" i="31"/>
  <c r="E132" i="31"/>
  <c r="E134" i="31"/>
  <c r="I19" i="31"/>
  <c r="H35" i="31"/>
  <c r="H66" i="31"/>
  <c r="H86" i="31"/>
  <c r="G118" i="31"/>
  <c r="B18" i="31"/>
  <c r="I51" i="31"/>
  <c r="G17" i="31"/>
  <c r="G18" i="31"/>
  <c r="F33" i="31"/>
  <c r="F34" i="31"/>
  <c r="F49" i="31"/>
  <c r="F51" i="31"/>
  <c r="F65" i="31"/>
  <c r="F67" i="31"/>
  <c r="F84" i="31"/>
  <c r="F86" i="31"/>
  <c r="E100" i="31"/>
  <c r="E102" i="31"/>
  <c r="E117" i="31"/>
  <c r="E133" i="31"/>
  <c r="H17" i="31"/>
  <c r="H18" i="31"/>
  <c r="H19" i="31"/>
  <c r="G33" i="31"/>
  <c r="G34" i="31"/>
  <c r="G35" i="31"/>
  <c r="G49" i="31"/>
  <c r="G50" i="31"/>
  <c r="G51" i="31"/>
  <c r="G65" i="31"/>
  <c r="G66" i="31"/>
  <c r="G67" i="31"/>
  <c r="G84" i="31"/>
  <c r="G85" i="31"/>
  <c r="G86" i="31"/>
  <c r="F100" i="31"/>
  <c r="F101" i="31"/>
  <c r="F102" i="31"/>
  <c r="F116" i="31"/>
  <c r="F117" i="31"/>
  <c r="F118" i="31"/>
  <c r="F132" i="31"/>
  <c r="F133" i="31"/>
  <c r="E172" i="30" l="1" a="1"/>
  <c r="E179" i="30" s="1"/>
  <c r="E139" i="30" a="1"/>
  <c r="E244" i="30" a="1"/>
  <c r="E252" i="30" a="1"/>
  <c r="E131" i="30" a="1"/>
  <c r="E83" i="30" a="1"/>
  <c r="E228" i="30" a="1"/>
  <c r="E91" i="30" a="1"/>
  <c r="E204" i="30" a="1"/>
  <c r="E163" i="30" a="1"/>
  <c r="E212" i="30" a="1"/>
  <c r="E123" i="30" a="1"/>
  <c r="E220" i="30" a="1"/>
  <c r="E188" i="30" a="1"/>
  <c r="E155" i="30" a="1"/>
  <c r="E180" i="30" a="1"/>
  <c r="E172" i="30"/>
  <c r="E177" i="30"/>
  <c r="E176" i="30"/>
  <c r="E173" i="30"/>
  <c r="E175" i="30"/>
  <c r="E147" i="30" a="1"/>
  <c r="E236" i="30" a="1"/>
  <c r="E115" i="30" a="1"/>
  <c r="E75" i="30" a="1"/>
  <c r="E260" i="30" a="1"/>
  <c r="E196" i="30" a="1"/>
  <c r="E107" i="30" a="1"/>
  <c r="E99" i="30" a="1"/>
  <c r="B377" i="28"/>
  <c r="B376" i="28"/>
  <c r="B375" i="28"/>
  <c r="B374" i="28"/>
  <c r="B373" i="28"/>
  <c r="B101" i="28"/>
  <c r="B100" i="28"/>
  <c r="B99" i="28"/>
  <c r="E178" i="30" l="1"/>
  <c r="E174" i="30"/>
  <c r="E124" i="30"/>
  <c r="E127" i="30"/>
  <c r="E126" i="30"/>
  <c r="E125" i="30"/>
  <c r="E129" i="30"/>
  <c r="E128" i="30"/>
  <c r="E123" i="30"/>
  <c r="E130" i="30"/>
  <c r="E148" i="30"/>
  <c r="E154" i="30"/>
  <c r="E153" i="30"/>
  <c r="E152" i="30"/>
  <c r="E151" i="30"/>
  <c r="E149" i="30"/>
  <c r="E147" i="30"/>
  <c r="E150" i="30"/>
  <c r="E205" i="30"/>
  <c r="E210" i="30"/>
  <c r="E209" i="30"/>
  <c r="E208" i="30"/>
  <c r="E207" i="30"/>
  <c r="E211" i="30"/>
  <c r="E204" i="30"/>
  <c r="E206" i="30"/>
  <c r="E237" i="30"/>
  <c r="E238" i="30"/>
  <c r="E243" i="30"/>
  <c r="E236" i="30"/>
  <c r="E240" i="30"/>
  <c r="E239" i="30"/>
  <c r="E242" i="30"/>
  <c r="E241" i="30"/>
  <c r="E100" i="30"/>
  <c r="E99" i="30"/>
  <c r="E106" i="30"/>
  <c r="E105" i="30"/>
  <c r="E102" i="30"/>
  <c r="E101" i="30"/>
  <c r="E104" i="30"/>
  <c r="E103" i="30"/>
  <c r="E181" i="30"/>
  <c r="E183" i="30"/>
  <c r="E182" i="30"/>
  <c r="E180" i="30"/>
  <c r="E185" i="30"/>
  <c r="E184" i="30"/>
  <c r="E187" i="30"/>
  <c r="E186" i="30"/>
  <c r="E92" i="30"/>
  <c r="E91" i="30"/>
  <c r="E98" i="30"/>
  <c r="E97" i="30"/>
  <c r="E96" i="30"/>
  <c r="E94" i="30"/>
  <c r="E93" i="30"/>
  <c r="E95" i="30"/>
  <c r="E164" i="30"/>
  <c r="E163" i="30"/>
  <c r="E170" i="30"/>
  <c r="E169" i="30"/>
  <c r="E167" i="30"/>
  <c r="E166" i="30"/>
  <c r="E165" i="30"/>
  <c r="E168" i="30"/>
  <c r="E156" i="30"/>
  <c r="E162" i="30"/>
  <c r="E155" i="30"/>
  <c r="E161" i="30"/>
  <c r="E160" i="30"/>
  <c r="E157" i="30"/>
  <c r="E159" i="30"/>
  <c r="E158" i="30"/>
  <c r="E229" i="30"/>
  <c r="E228" i="30"/>
  <c r="E235" i="30"/>
  <c r="E234" i="30"/>
  <c r="E232" i="30"/>
  <c r="E231" i="30"/>
  <c r="E230" i="30"/>
  <c r="E233" i="30"/>
  <c r="E140" i="30"/>
  <c r="E145" i="30"/>
  <c r="E144" i="30"/>
  <c r="E143" i="30"/>
  <c r="E142" i="30"/>
  <c r="E146" i="30"/>
  <c r="E139" i="30"/>
  <c r="E141" i="30"/>
  <c r="E189" i="30"/>
  <c r="E192" i="30"/>
  <c r="E191" i="30"/>
  <c r="E190" i="30"/>
  <c r="E195" i="30"/>
  <c r="E194" i="30"/>
  <c r="E193" i="30"/>
  <c r="E188" i="30"/>
  <c r="E84" i="30"/>
  <c r="E83" i="30"/>
  <c r="E89" i="30"/>
  <c r="E88" i="30"/>
  <c r="E87" i="30"/>
  <c r="E90" i="30"/>
  <c r="E86" i="30"/>
  <c r="E85" i="30"/>
  <c r="E75" i="30"/>
  <c r="E82" i="30"/>
  <c r="E79" i="30"/>
  <c r="E78" i="30"/>
  <c r="E77" i="30"/>
  <c r="E81" i="30"/>
  <c r="E80" i="30"/>
  <c r="E76" i="30"/>
  <c r="E108" i="30"/>
  <c r="E109" i="30"/>
  <c r="E107" i="30"/>
  <c r="E114" i="30"/>
  <c r="E111" i="30"/>
  <c r="E110" i="30"/>
  <c r="E113" i="30"/>
  <c r="E112" i="30"/>
  <c r="E196" i="30"/>
  <c r="E200" i="30"/>
  <c r="E199" i="30"/>
  <c r="E198" i="30"/>
  <c r="E197" i="30"/>
  <c r="E203" i="30"/>
  <c r="E202" i="30"/>
  <c r="E201" i="30"/>
  <c r="E260" i="30"/>
  <c r="E261" i="30"/>
  <c r="E265" i="30"/>
  <c r="E264" i="30"/>
  <c r="E263" i="30"/>
  <c r="E267" i="30"/>
  <c r="E266" i="30"/>
  <c r="E262" i="30"/>
  <c r="E220" i="30"/>
  <c r="E227" i="30"/>
  <c r="E222" i="30"/>
  <c r="E226" i="30"/>
  <c r="E225" i="30"/>
  <c r="E221" i="30"/>
  <c r="E224" i="30"/>
  <c r="E223" i="30"/>
  <c r="E132" i="30"/>
  <c r="E136" i="30"/>
  <c r="E135" i="30"/>
  <c r="E134" i="30"/>
  <c r="E133" i="30"/>
  <c r="E138" i="30"/>
  <c r="E131" i="30"/>
  <c r="E137" i="30"/>
  <c r="E252" i="30"/>
  <c r="E256" i="30"/>
  <c r="E255" i="30"/>
  <c r="E254" i="30"/>
  <c r="E253" i="30"/>
  <c r="E259" i="30"/>
  <c r="E258" i="30"/>
  <c r="E257" i="30"/>
  <c r="E116" i="30"/>
  <c r="E118" i="30"/>
  <c r="E117" i="30"/>
  <c r="E115" i="30"/>
  <c r="E121" i="30"/>
  <c r="E120" i="30"/>
  <c r="E119" i="30"/>
  <c r="E122" i="30"/>
  <c r="E213" i="30"/>
  <c r="E212" i="30"/>
  <c r="E218" i="30"/>
  <c r="E217" i="30"/>
  <c r="E216" i="30"/>
  <c r="E214" i="30"/>
  <c r="E219" i="30"/>
  <c r="E215" i="30"/>
  <c r="E245" i="30"/>
  <c r="E244" i="30"/>
  <c r="E249" i="30"/>
  <c r="E248" i="30"/>
  <c r="E247" i="30"/>
  <c r="E246" i="30"/>
  <c r="E251" i="30"/>
  <c r="E250" i="30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Q17" i="29"/>
  <c r="Q18" i="29" s="1"/>
  <c r="Q21" i="29" s="1"/>
  <c r="P17" i="29"/>
  <c r="P18" i="29" s="1"/>
  <c r="P21" i="29" s="1"/>
  <c r="O17" i="29"/>
  <c r="O18" i="29" s="1"/>
  <c r="O21" i="29" s="1"/>
  <c r="N17" i="29"/>
  <c r="N18" i="29" s="1"/>
  <c r="N21" i="29" s="1"/>
  <c r="M17" i="29"/>
  <c r="M18" i="29" s="1"/>
  <c r="M21" i="29" s="1"/>
  <c r="L17" i="29"/>
  <c r="L18" i="29" s="1"/>
  <c r="L21" i="29" s="1"/>
  <c r="K17" i="29"/>
  <c r="K18" i="29" s="1"/>
  <c r="K21" i="29" s="1"/>
  <c r="J17" i="29"/>
  <c r="J18" i="29" s="1"/>
  <c r="J21" i="29" s="1"/>
  <c r="I17" i="29"/>
  <c r="I18" i="29" s="1"/>
  <c r="I21" i="29" s="1"/>
  <c r="H17" i="29"/>
  <c r="H18" i="29" s="1"/>
  <c r="H21" i="29" s="1"/>
  <c r="G17" i="29"/>
  <c r="G18" i="29" s="1"/>
  <c r="G21" i="29" s="1"/>
  <c r="F17" i="29"/>
  <c r="F18" i="29" s="1"/>
  <c r="F21" i="29" s="1"/>
  <c r="E17" i="29"/>
  <c r="E18" i="29" s="1"/>
  <c r="E21" i="29" s="1"/>
  <c r="D17" i="29"/>
  <c r="D18" i="29" s="1"/>
  <c r="D21" i="29" s="1"/>
  <c r="C17" i="29"/>
  <c r="C18" i="29" s="1"/>
  <c r="C21" i="29" s="1"/>
  <c r="B17" i="29"/>
  <c r="B18" i="29" s="1"/>
  <c r="B21" i="29" s="1"/>
  <c r="A29" i="29" l="1" a="1"/>
  <c r="A29" i="29" s="1"/>
  <c r="B560" i="28"/>
  <c r="A560" i="28"/>
  <c r="B559" i="28"/>
  <c r="A559" i="28"/>
  <c r="B558" i="28"/>
  <c r="A558" i="28"/>
  <c r="B557" i="28"/>
  <c r="A557" i="28"/>
  <c r="B556" i="28"/>
  <c r="A556" i="28"/>
  <c r="B555" i="28"/>
  <c r="A555" i="28"/>
  <c r="B554" i="28"/>
  <c r="A554" i="28"/>
  <c r="B553" i="28"/>
  <c r="A553" i="28"/>
  <c r="B552" i="28"/>
  <c r="A552" i="28"/>
  <c r="B551" i="28"/>
  <c r="A551" i="28"/>
  <c r="B550" i="28"/>
  <c r="A550" i="28"/>
  <c r="B549" i="28"/>
  <c r="A549" i="28"/>
  <c r="B548" i="28"/>
  <c r="A548" i="28"/>
  <c r="B547" i="28"/>
  <c r="A547" i="28"/>
  <c r="B546" i="28"/>
  <c r="A546" i="28"/>
  <c r="B545" i="28"/>
  <c r="A545" i="28"/>
  <c r="B544" i="28"/>
  <c r="A544" i="28"/>
  <c r="B543" i="28"/>
  <c r="A543" i="28"/>
  <c r="B542" i="28"/>
  <c r="A542" i="28"/>
  <c r="B541" i="28"/>
  <c r="A541" i="28"/>
  <c r="B540" i="28"/>
  <c r="A540" i="28"/>
  <c r="B539" i="28"/>
  <c r="A539" i="28"/>
  <c r="B538" i="28"/>
  <c r="A538" i="28"/>
  <c r="B537" i="28"/>
  <c r="A537" i="28"/>
  <c r="B536" i="28"/>
  <c r="A536" i="28"/>
  <c r="B535" i="28"/>
  <c r="A535" i="28"/>
  <c r="B534" i="28"/>
  <c r="A534" i="28"/>
  <c r="B533" i="28"/>
  <c r="A533" i="28"/>
  <c r="B532" i="28"/>
  <c r="A532" i="28"/>
  <c r="B531" i="28"/>
  <c r="A531" i="28"/>
  <c r="B530" i="28"/>
  <c r="A530" i="28"/>
  <c r="B529" i="28"/>
  <c r="A529" i="28"/>
  <c r="B528" i="28"/>
  <c r="A528" i="28"/>
  <c r="B527" i="28"/>
  <c r="A527" i="28"/>
  <c r="B526" i="28"/>
  <c r="A526" i="28"/>
  <c r="B525" i="28"/>
  <c r="A525" i="28"/>
  <c r="B524" i="28"/>
  <c r="A524" i="28"/>
  <c r="B523" i="28"/>
  <c r="A523" i="28"/>
  <c r="B522" i="28"/>
  <c r="A522" i="28"/>
  <c r="B521" i="28"/>
  <c r="A521" i="28"/>
  <c r="B520" i="28"/>
  <c r="A520" i="28"/>
  <c r="B519" i="28"/>
  <c r="A519" i="28"/>
  <c r="B518" i="28"/>
  <c r="A518" i="28"/>
  <c r="B517" i="28"/>
  <c r="A517" i="28"/>
  <c r="B516" i="28"/>
  <c r="A516" i="28"/>
  <c r="B515" i="28"/>
  <c r="A515" i="28"/>
  <c r="B514" i="28"/>
  <c r="A514" i="28"/>
  <c r="B513" i="28"/>
  <c r="A513" i="28"/>
  <c r="B512" i="28"/>
  <c r="A512" i="28"/>
  <c r="B511" i="28"/>
  <c r="A511" i="28"/>
  <c r="B510" i="28"/>
  <c r="A510" i="28"/>
  <c r="B509" i="28"/>
  <c r="A509" i="28"/>
  <c r="B508" i="28"/>
  <c r="A508" i="28"/>
  <c r="B507" i="28"/>
  <c r="A507" i="28"/>
  <c r="B506" i="28"/>
  <c r="A506" i="28"/>
  <c r="B505" i="28"/>
  <c r="A505" i="28"/>
  <c r="B504" i="28"/>
  <c r="A504" i="28"/>
  <c r="B503" i="28"/>
  <c r="A503" i="28"/>
  <c r="B502" i="28"/>
  <c r="A502" i="28"/>
  <c r="B501" i="28"/>
  <c r="A501" i="28"/>
  <c r="B500" i="28"/>
  <c r="A500" i="28"/>
  <c r="B499" i="28"/>
  <c r="A499" i="28"/>
  <c r="B498" i="28"/>
  <c r="A498" i="28"/>
  <c r="B497" i="28"/>
  <c r="A497" i="28"/>
  <c r="B496" i="28"/>
  <c r="A496" i="28"/>
  <c r="B495" i="28"/>
  <c r="A495" i="28"/>
  <c r="B494" i="28"/>
  <c r="A494" i="28"/>
  <c r="B493" i="28"/>
  <c r="A493" i="28"/>
  <c r="B492" i="28"/>
  <c r="A492" i="28"/>
  <c r="B491" i="28"/>
  <c r="A491" i="28"/>
  <c r="B490" i="28"/>
  <c r="A490" i="28"/>
  <c r="B489" i="28"/>
  <c r="A489" i="28"/>
  <c r="B488" i="28"/>
  <c r="A488" i="28"/>
  <c r="B487" i="28"/>
  <c r="A487" i="28"/>
  <c r="B486" i="28"/>
  <c r="A486" i="28"/>
  <c r="B485" i="28"/>
  <c r="A485" i="28"/>
  <c r="B484" i="28"/>
  <c r="A484" i="28"/>
  <c r="B483" i="28"/>
  <c r="A483" i="28"/>
  <c r="B482" i="28"/>
  <c r="A482" i="28"/>
  <c r="B481" i="28"/>
  <c r="A481" i="28"/>
  <c r="B480" i="28"/>
  <c r="A480" i="28"/>
  <c r="B479" i="28"/>
  <c r="A479" i="28"/>
  <c r="B478" i="28"/>
  <c r="A478" i="28"/>
  <c r="B477" i="28"/>
  <c r="A477" i="28"/>
  <c r="B476" i="28"/>
  <c r="A476" i="28"/>
  <c r="B475" i="28"/>
  <c r="A475" i="28"/>
  <c r="B474" i="28"/>
  <c r="A474" i="28"/>
  <c r="B473" i="28"/>
  <c r="A473" i="28"/>
  <c r="B472" i="28"/>
  <c r="A472" i="28"/>
  <c r="B471" i="28"/>
  <c r="A471" i="28"/>
  <c r="B470" i="28"/>
  <c r="A470" i="28"/>
  <c r="B469" i="28"/>
  <c r="A469" i="28"/>
  <c r="B468" i="28"/>
  <c r="A468" i="28"/>
  <c r="B467" i="28"/>
  <c r="A467" i="28"/>
  <c r="B466" i="28"/>
  <c r="A466" i="28"/>
  <c r="B465" i="28"/>
  <c r="A465" i="28"/>
  <c r="B464" i="28"/>
  <c r="A464" i="28"/>
  <c r="B463" i="28"/>
  <c r="A463" i="28"/>
  <c r="B462" i="28"/>
  <c r="A462" i="28"/>
  <c r="B461" i="28"/>
  <c r="A461" i="28"/>
  <c r="B460" i="28"/>
  <c r="A460" i="28"/>
  <c r="B459" i="28"/>
  <c r="A459" i="28"/>
  <c r="B458" i="28"/>
  <c r="A458" i="28"/>
  <c r="B457" i="28"/>
  <c r="A457" i="28"/>
  <c r="B456" i="28"/>
  <c r="A456" i="28"/>
  <c r="B455" i="28"/>
  <c r="A455" i="28"/>
  <c r="B454" i="28"/>
  <c r="A454" i="28"/>
  <c r="B453" i="28"/>
  <c r="A453" i="28"/>
  <c r="B452" i="28"/>
  <c r="A452" i="28"/>
  <c r="B451" i="28"/>
  <c r="A451" i="28"/>
  <c r="B450" i="28"/>
  <c r="A450" i="28"/>
  <c r="B449" i="28"/>
  <c r="A449" i="28"/>
  <c r="B448" i="28"/>
  <c r="A448" i="28"/>
  <c r="B447" i="28"/>
  <c r="A447" i="28"/>
  <c r="B446" i="28"/>
  <c r="A446" i="28"/>
  <c r="B445" i="28"/>
  <c r="A445" i="28"/>
  <c r="B444" i="28"/>
  <c r="A444" i="28"/>
  <c r="B443" i="28"/>
  <c r="A443" i="28"/>
  <c r="B442" i="28"/>
  <c r="A442" i="28"/>
  <c r="B441" i="28"/>
  <c r="A441" i="28"/>
  <c r="B440" i="28"/>
  <c r="A440" i="28"/>
  <c r="B439" i="28"/>
  <c r="A439" i="28"/>
  <c r="B438" i="28"/>
  <c r="A438" i="28"/>
  <c r="B437" i="28"/>
  <c r="A437" i="28"/>
  <c r="B436" i="28"/>
  <c r="A436" i="28"/>
  <c r="B435" i="28"/>
  <c r="A435" i="28"/>
  <c r="B434" i="28"/>
  <c r="A434" i="28"/>
  <c r="B433" i="28"/>
  <c r="A433" i="28"/>
  <c r="B432" i="28"/>
  <c r="A432" i="28"/>
  <c r="B431" i="28"/>
  <c r="A431" i="28"/>
  <c r="B430" i="28"/>
  <c r="A430" i="28"/>
  <c r="B429" i="28"/>
  <c r="A429" i="28"/>
  <c r="B428" i="28"/>
  <c r="A428" i="28"/>
  <c r="B427" i="28"/>
  <c r="A427" i="28"/>
  <c r="B426" i="28"/>
  <c r="A426" i="28"/>
  <c r="B425" i="28"/>
  <c r="A425" i="28"/>
  <c r="B424" i="28"/>
  <c r="A424" i="28"/>
  <c r="B423" i="28"/>
  <c r="A423" i="28"/>
  <c r="B422" i="28"/>
  <c r="A422" i="28"/>
  <c r="B421" i="28"/>
  <c r="A421" i="28"/>
  <c r="B420" i="28"/>
  <c r="A420" i="28"/>
  <c r="B419" i="28"/>
  <c r="A419" i="28"/>
  <c r="B418" i="28"/>
  <c r="A418" i="28"/>
  <c r="B417" i="28"/>
  <c r="A417" i="28"/>
  <c r="B416" i="28"/>
  <c r="A416" i="28"/>
  <c r="B415" i="28"/>
  <c r="A415" i="28"/>
  <c r="B414" i="28"/>
  <c r="A414" i="28"/>
  <c r="B413" i="28"/>
  <c r="A413" i="28"/>
  <c r="B412" i="28"/>
  <c r="A412" i="28"/>
  <c r="B411" i="28"/>
  <c r="A411" i="28"/>
  <c r="B410" i="28"/>
  <c r="A410" i="28"/>
  <c r="B409" i="28"/>
  <c r="A409" i="28"/>
  <c r="B408" i="28"/>
  <c r="A408" i="28"/>
  <c r="B407" i="28"/>
  <c r="A407" i="28"/>
  <c r="B406" i="28"/>
  <c r="A406" i="28"/>
  <c r="B405" i="28"/>
  <c r="A405" i="28"/>
  <c r="B404" i="28"/>
  <c r="A404" i="28"/>
  <c r="B403" i="28"/>
  <c r="A403" i="28"/>
  <c r="B402" i="28"/>
  <c r="A402" i="28"/>
  <c r="B401" i="28"/>
  <c r="A401" i="28"/>
  <c r="B400" i="28"/>
  <c r="A400" i="28"/>
  <c r="B399" i="28"/>
  <c r="A399" i="28"/>
  <c r="B398" i="28"/>
  <c r="A398" i="28"/>
  <c r="B397" i="28"/>
  <c r="A397" i="28"/>
  <c r="B396" i="28"/>
  <c r="A396" i="28"/>
  <c r="B395" i="28"/>
  <c r="A395" i="28"/>
  <c r="B394" i="28"/>
  <c r="A394" i="28"/>
  <c r="B393" i="28"/>
  <c r="A393" i="28"/>
  <c r="B392" i="28"/>
  <c r="A392" i="28"/>
  <c r="B391" i="28"/>
  <c r="A391" i="28"/>
  <c r="B390" i="28"/>
  <c r="A390" i="28"/>
  <c r="B389" i="28"/>
  <c r="A389" i="28"/>
  <c r="B388" i="28"/>
  <c r="A388" i="28"/>
  <c r="B387" i="28"/>
  <c r="A387" i="28"/>
  <c r="B386" i="28"/>
  <c r="A386" i="28"/>
  <c r="B385" i="28"/>
  <c r="A385" i="28"/>
  <c r="B384" i="28"/>
  <c r="A384" i="28"/>
  <c r="B383" i="28"/>
  <c r="A383" i="28"/>
  <c r="B382" i="28"/>
  <c r="A382" i="28"/>
  <c r="B381" i="28"/>
  <c r="A381" i="28"/>
  <c r="B380" i="28"/>
  <c r="A380" i="28"/>
  <c r="B379" i="28"/>
  <c r="A379" i="28"/>
  <c r="B378" i="28"/>
  <c r="A378" i="28"/>
  <c r="A377" i="28"/>
  <c r="A376" i="28"/>
  <c r="A375" i="28"/>
  <c r="A374" i="28"/>
  <c r="A373" i="28"/>
  <c r="B372" i="28"/>
  <c r="A372" i="28"/>
  <c r="B371" i="28"/>
  <c r="A371" i="28"/>
  <c r="B370" i="28"/>
  <c r="A370" i="28"/>
  <c r="B369" i="28"/>
  <c r="A369" i="28"/>
  <c r="B368" i="28"/>
  <c r="A368" i="28"/>
  <c r="B367" i="28"/>
  <c r="A367" i="28"/>
  <c r="B366" i="28"/>
  <c r="A366" i="28"/>
  <c r="B365" i="28"/>
  <c r="A365" i="28"/>
  <c r="B364" i="28"/>
  <c r="A364" i="28"/>
  <c r="B363" i="28"/>
  <c r="A363" i="28"/>
  <c r="B362" i="28"/>
  <c r="A362" i="28"/>
  <c r="B361" i="28"/>
  <c r="A361" i="28"/>
  <c r="B360" i="28"/>
  <c r="A360" i="28"/>
  <c r="B359" i="28"/>
  <c r="A359" i="28"/>
  <c r="B358" i="28"/>
  <c r="A358" i="28"/>
  <c r="B357" i="28"/>
  <c r="A357" i="28"/>
  <c r="B356" i="28"/>
  <c r="A356" i="28"/>
  <c r="B355" i="28"/>
  <c r="A355" i="28"/>
  <c r="B354" i="28"/>
  <c r="A354" i="28"/>
  <c r="B353" i="28"/>
  <c r="A353" i="28"/>
  <c r="B352" i="28"/>
  <c r="A352" i="28"/>
  <c r="B351" i="28"/>
  <c r="A351" i="28"/>
  <c r="B350" i="28"/>
  <c r="A350" i="28"/>
  <c r="B349" i="28"/>
  <c r="A349" i="28"/>
  <c r="B348" i="28"/>
  <c r="A348" i="28"/>
  <c r="B347" i="28"/>
  <c r="A347" i="28"/>
  <c r="B346" i="28"/>
  <c r="A346" i="28"/>
  <c r="B345" i="28"/>
  <c r="A345" i="28"/>
  <c r="B344" i="28"/>
  <c r="A344" i="28"/>
  <c r="B343" i="28"/>
  <c r="A343" i="28"/>
  <c r="B342" i="28"/>
  <c r="A342" i="28"/>
  <c r="B341" i="28"/>
  <c r="A341" i="28"/>
  <c r="B340" i="28"/>
  <c r="A340" i="28"/>
  <c r="B339" i="28"/>
  <c r="A339" i="28"/>
  <c r="B338" i="28"/>
  <c r="A338" i="28"/>
  <c r="B337" i="28"/>
  <c r="A337" i="28"/>
  <c r="B336" i="28"/>
  <c r="A336" i="28"/>
  <c r="B335" i="28"/>
  <c r="A335" i="28"/>
  <c r="B334" i="28"/>
  <c r="A334" i="28"/>
  <c r="B333" i="28"/>
  <c r="A333" i="28"/>
  <c r="B332" i="28"/>
  <c r="A332" i="28"/>
  <c r="B331" i="28"/>
  <c r="A331" i="28"/>
  <c r="B330" i="28"/>
  <c r="A330" i="28"/>
  <c r="B329" i="28"/>
  <c r="A329" i="28"/>
  <c r="B328" i="28"/>
  <c r="A328" i="28"/>
  <c r="B327" i="28"/>
  <c r="A327" i="28"/>
  <c r="B326" i="28"/>
  <c r="A326" i="28"/>
  <c r="B325" i="28"/>
  <c r="A325" i="28"/>
  <c r="B324" i="28"/>
  <c r="A324" i="28"/>
  <c r="B323" i="28"/>
  <c r="A323" i="28"/>
  <c r="B322" i="28"/>
  <c r="A322" i="28"/>
  <c r="B321" i="28"/>
  <c r="A321" i="28"/>
  <c r="B320" i="28"/>
  <c r="A320" i="28"/>
  <c r="B319" i="28"/>
  <c r="A319" i="28"/>
  <c r="B318" i="28"/>
  <c r="A318" i="28"/>
  <c r="B317" i="28"/>
  <c r="A317" i="28"/>
  <c r="B316" i="28"/>
  <c r="A316" i="28"/>
  <c r="B315" i="28"/>
  <c r="A315" i="28"/>
  <c r="B314" i="28"/>
  <c r="A314" i="28"/>
  <c r="B313" i="28"/>
  <c r="A313" i="28"/>
  <c r="B312" i="28"/>
  <c r="A312" i="28"/>
  <c r="B311" i="28"/>
  <c r="A311" i="28"/>
  <c r="B310" i="28"/>
  <c r="A310" i="28"/>
  <c r="B309" i="28"/>
  <c r="A309" i="28"/>
  <c r="B308" i="28"/>
  <c r="A308" i="28"/>
  <c r="B307" i="28"/>
  <c r="A307" i="28"/>
  <c r="B306" i="28"/>
  <c r="A306" i="28"/>
  <c r="B305" i="28"/>
  <c r="A305" i="28"/>
  <c r="B304" i="28"/>
  <c r="A304" i="28"/>
  <c r="B303" i="28"/>
  <c r="A303" i="28"/>
  <c r="B302" i="28"/>
  <c r="A302" i="28"/>
  <c r="B301" i="28"/>
  <c r="A301" i="28"/>
  <c r="B300" i="28"/>
  <c r="A300" i="28"/>
  <c r="B299" i="28"/>
  <c r="A299" i="28"/>
  <c r="B298" i="28"/>
  <c r="A298" i="28"/>
  <c r="B297" i="28"/>
  <c r="A297" i="28"/>
  <c r="B296" i="28"/>
  <c r="A296" i="28"/>
  <c r="B295" i="28"/>
  <c r="A295" i="28"/>
  <c r="B294" i="28"/>
  <c r="A294" i="28"/>
  <c r="B293" i="28"/>
  <c r="A293" i="28"/>
  <c r="B292" i="28"/>
  <c r="A292" i="28"/>
  <c r="B291" i="28"/>
  <c r="A291" i="28"/>
  <c r="B290" i="28"/>
  <c r="A290" i="28"/>
  <c r="B289" i="28"/>
  <c r="A289" i="28"/>
  <c r="B288" i="28"/>
  <c r="A288" i="28"/>
  <c r="B287" i="28"/>
  <c r="A287" i="28"/>
  <c r="B286" i="28"/>
  <c r="A286" i="28"/>
  <c r="B285" i="28"/>
  <c r="A285" i="28"/>
  <c r="B284" i="28"/>
  <c r="A284" i="28"/>
  <c r="B283" i="28"/>
  <c r="A283" i="28"/>
  <c r="B282" i="28"/>
  <c r="A282" i="28"/>
  <c r="B281" i="28"/>
  <c r="A281" i="28"/>
  <c r="B280" i="28"/>
  <c r="A280" i="28"/>
  <c r="B279" i="28"/>
  <c r="A279" i="28"/>
  <c r="B278" i="28"/>
  <c r="A278" i="28"/>
  <c r="B277" i="28"/>
  <c r="A277" i="28"/>
  <c r="B276" i="28"/>
  <c r="A276" i="28"/>
  <c r="B275" i="28"/>
  <c r="A275" i="28"/>
  <c r="B274" i="28"/>
  <c r="A274" i="28"/>
  <c r="B273" i="28"/>
  <c r="A273" i="28"/>
  <c r="B272" i="28"/>
  <c r="A272" i="28"/>
  <c r="B271" i="28"/>
  <c r="A271" i="28"/>
  <c r="B270" i="28"/>
  <c r="A270" i="28"/>
  <c r="B269" i="28"/>
  <c r="A269" i="28"/>
  <c r="B268" i="28"/>
  <c r="A268" i="28"/>
  <c r="B267" i="28"/>
  <c r="A267" i="28"/>
  <c r="B266" i="28"/>
  <c r="A266" i="28"/>
  <c r="B265" i="28"/>
  <c r="A265" i="28"/>
  <c r="B264" i="28"/>
  <c r="A264" i="28"/>
  <c r="B263" i="28"/>
  <c r="A263" i="28"/>
  <c r="B262" i="28"/>
  <c r="A262" i="28"/>
  <c r="B261" i="28"/>
  <c r="A261" i="28"/>
  <c r="B260" i="28"/>
  <c r="A260" i="28"/>
  <c r="B259" i="28"/>
  <c r="A259" i="28"/>
  <c r="B258" i="28"/>
  <c r="A258" i="28"/>
  <c r="B257" i="28"/>
  <c r="A257" i="28"/>
  <c r="B256" i="28"/>
  <c r="A256" i="28"/>
  <c r="B255" i="28"/>
  <c r="A255" i="28"/>
  <c r="B254" i="28"/>
  <c r="A254" i="28"/>
  <c r="B253" i="28"/>
  <c r="A253" i="28"/>
  <c r="B252" i="28"/>
  <c r="A252" i="28"/>
  <c r="B251" i="28"/>
  <c r="A251" i="28"/>
  <c r="B250" i="28"/>
  <c r="A250" i="28"/>
  <c r="B249" i="28"/>
  <c r="A249" i="28"/>
  <c r="B248" i="28"/>
  <c r="A248" i="28"/>
  <c r="B247" i="28"/>
  <c r="A247" i="28"/>
  <c r="B246" i="28"/>
  <c r="A246" i="28"/>
  <c r="B245" i="28"/>
  <c r="A245" i="28"/>
  <c r="B244" i="28"/>
  <c r="A244" i="28"/>
  <c r="B243" i="28"/>
  <c r="A243" i="28"/>
  <c r="B242" i="28"/>
  <c r="A242" i="28"/>
  <c r="B241" i="28"/>
  <c r="A241" i="28"/>
  <c r="B240" i="28"/>
  <c r="A240" i="28"/>
  <c r="B239" i="28"/>
  <c r="A239" i="28"/>
  <c r="B238" i="28"/>
  <c r="A238" i="28"/>
  <c r="B237" i="28"/>
  <c r="A237" i="28"/>
  <c r="B236" i="28"/>
  <c r="A236" i="28"/>
  <c r="B235" i="28"/>
  <c r="A235" i="28"/>
  <c r="B234" i="28"/>
  <c r="A234" i="28"/>
  <c r="B233" i="28"/>
  <c r="A233" i="28"/>
  <c r="B232" i="28"/>
  <c r="A232" i="28"/>
  <c r="B231" i="28"/>
  <c r="A231" i="28"/>
  <c r="B230" i="28"/>
  <c r="A230" i="28"/>
  <c r="B229" i="28"/>
  <c r="A229" i="28"/>
  <c r="B228" i="28"/>
  <c r="A228" i="28"/>
  <c r="B227" i="28"/>
  <c r="A227" i="28"/>
  <c r="B226" i="28"/>
  <c r="A226" i="28"/>
  <c r="B225" i="28"/>
  <c r="A225" i="28"/>
  <c r="B224" i="28"/>
  <c r="A224" i="28"/>
  <c r="B223" i="28"/>
  <c r="A223" i="28"/>
  <c r="B222" i="28"/>
  <c r="A222" i="28"/>
  <c r="B221" i="28"/>
  <c r="A221" i="28"/>
  <c r="B220" i="28"/>
  <c r="A220" i="28"/>
  <c r="B219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B177" i="28"/>
  <c r="A177" i="28"/>
  <c r="B176" i="28"/>
  <c r="A176" i="28"/>
  <c r="B175" i="28"/>
  <c r="A175" i="28"/>
  <c r="B174" i="28"/>
  <c r="A174" i="28"/>
  <c r="B173" i="28"/>
  <c r="A173" i="28"/>
  <c r="B172" i="28"/>
  <c r="A172" i="28"/>
  <c r="B171" i="28"/>
  <c r="A171" i="28"/>
  <c r="B170" i="28"/>
  <c r="A170" i="28"/>
  <c r="B169" i="28"/>
  <c r="A169" i="28"/>
  <c r="B168" i="28"/>
  <c r="A168" i="28"/>
  <c r="B167" i="28"/>
  <c r="A167" i="28"/>
  <c r="B166" i="28"/>
  <c r="A166" i="28"/>
  <c r="B165" i="28"/>
  <c r="A165" i="28"/>
  <c r="B164" i="28"/>
  <c r="A164" i="28"/>
  <c r="B163" i="28"/>
  <c r="A163" i="28"/>
  <c r="B162" i="28"/>
  <c r="A162" i="28"/>
  <c r="B161" i="28"/>
  <c r="A161" i="28"/>
  <c r="B160" i="28"/>
  <c r="A160" i="28"/>
  <c r="B159" i="28"/>
  <c r="A159" i="28"/>
  <c r="B158" i="28"/>
  <c r="A158" i="28"/>
  <c r="B157" i="28"/>
  <c r="A157" i="28"/>
  <c r="B156" i="28"/>
  <c r="A156" i="28"/>
  <c r="B155" i="28"/>
  <c r="A155" i="28"/>
  <c r="B154" i="28"/>
  <c r="A154" i="28"/>
  <c r="B153" i="28"/>
  <c r="A153" i="28"/>
  <c r="B152" i="28"/>
  <c r="A152" i="28"/>
  <c r="B151" i="28"/>
  <c r="A151" i="28"/>
  <c r="B150" i="28"/>
  <c r="A150" i="28"/>
  <c r="B149" i="28"/>
  <c r="A149" i="28"/>
  <c r="B148" i="28"/>
  <c r="A148" i="28"/>
  <c r="B147" i="28"/>
  <c r="A147" i="28"/>
  <c r="B146" i="28"/>
  <c r="A146" i="28"/>
  <c r="B145" i="28"/>
  <c r="A145" i="28"/>
  <c r="B144" i="28"/>
  <c r="A144" i="28"/>
  <c r="B143" i="28"/>
  <c r="A143" i="28"/>
  <c r="B142" i="28"/>
  <c r="A142" i="28"/>
  <c r="B141" i="28"/>
  <c r="A141" i="28"/>
  <c r="B140" i="28"/>
  <c r="A140" i="28"/>
  <c r="B139" i="28"/>
  <c r="A139" i="28"/>
  <c r="B138" i="28"/>
  <c r="A138" i="28"/>
  <c r="B137" i="28"/>
  <c r="A137" i="28"/>
  <c r="B136" i="28"/>
  <c r="A136" i="28"/>
  <c r="B135" i="28"/>
  <c r="A135" i="28"/>
  <c r="B134" i="28"/>
  <c r="A134" i="28"/>
  <c r="B133" i="28"/>
  <c r="A133" i="28"/>
  <c r="B132" i="28"/>
  <c r="A132" i="28"/>
  <c r="B131" i="28"/>
  <c r="A131" i="28"/>
  <c r="B130" i="28"/>
  <c r="A130" i="28"/>
  <c r="B129" i="28"/>
  <c r="A129" i="28"/>
  <c r="B128" i="28"/>
  <c r="A128" i="28"/>
  <c r="B127" i="28"/>
  <c r="A127" i="28"/>
  <c r="B126" i="28"/>
  <c r="A126" i="28"/>
  <c r="B125" i="28"/>
  <c r="A125" i="28"/>
  <c r="B124" i="28"/>
  <c r="A124" i="28"/>
  <c r="B123" i="28"/>
  <c r="A123" i="28"/>
  <c r="B122" i="28"/>
  <c r="A122" i="28"/>
  <c r="B121" i="28"/>
  <c r="A121" i="28"/>
  <c r="B120" i="28"/>
  <c r="A120" i="28"/>
  <c r="B119" i="28"/>
  <c r="A119" i="28"/>
  <c r="B118" i="28"/>
  <c r="A118" i="28"/>
  <c r="B117" i="28"/>
  <c r="A117" i="28"/>
  <c r="B116" i="28"/>
  <c r="A116" i="28"/>
  <c r="B115" i="28"/>
  <c r="A115" i="28"/>
  <c r="B114" i="28"/>
  <c r="A114" i="28"/>
  <c r="B113" i="28"/>
  <c r="A113" i="28"/>
  <c r="B112" i="28"/>
  <c r="A112" i="28"/>
  <c r="B111" i="28"/>
  <c r="A111" i="28"/>
  <c r="B110" i="28"/>
  <c r="A110" i="28"/>
  <c r="B109" i="28"/>
  <c r="A109" i="28"/>
  <c r="B108" i="28"/>
  <c r="A108" i="28"/>
  <c r="B107" i="28"/>
  <c r="A107" i="28"/>
  <c r="B106" i="28"/>
  <c r="A106" i="28"/>
  <c r="B105" i="28"/>
  <c r="A105" i="28"/>
  <c r="B104" i="28"/>
  <c r="A104" i="28"/>
  <c r="B103" i="28"/>
  <c r="A103" i="28"/>
  <c r="B102" i="28"/>
  <c r="A102" i="28"/>
  <c r="A101" i="28"/>
  <c r="A100" i="28"/>
  <c r="A99" i="28"/>
  <c r="B98" i="28"/>
  <c r="A98" i="28"/>
  <c r="B97" i="28"/>
  <c r="A97" i="28"/>
  <c r="B96" i="28"/>
  <c r="A96" i="28"/>
  <c r="B95" i="28"/>
  <c r="A95" i="28"/>
  <c r="B94" i="28"/>
  <c r="A94" i="28"/>
  <c r="B93" i="28"/>
  <c r="A93" i="28"/>
  <c r="B92" i="28"/>
  <c r="A92" i="28"/>
  <c r="B91" i="28"/>
  <c r="A91" i="28"/>
  <c r="B90" i="28"/>
  <c r="A90" i="28"/>
  <c r="B89" i="28"/>
  <c r="A89" i="28"/>
  <c r="B88" i="28"/>
  <c r="A88" i="28"/>
  <c r="B87" i="28"/>
  <c r="A87" i="28"/>
  <c r="B86" i="28"/>
  <c r="A86" i="28"/>
  <c r="B85" i="28"/>
  <c r="A85" i="28"/>
  <c r="B84" i="28"/>
  <c r="A84" i="28"/>
  <c r="B83" i="28"/>
  <c r="A83" i="28"/>
  <c r="B82" i="28"/>
  <c r="A82" i="28"/>
  <c r="B81" i="28"/>
  <c r="A81" i="28"/>
  <c r="B80" i="28"/>
  <c r="A80" i="28"/>
  <c r="B79" i="28"/>
  <c r="A79" i="28"/>
  <c r="B78" i="28"/>
  <c r="A78" i="28"/>
  <c r="B77" i="28"/>
  <c r="A77" i="28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B59" i="28"/>
  <c r="A59" i="28"/>
  <c r="B58" i="28"/>
  <c r="A58" i="28"/>
  <c r="B57" i="28"/>
  <c r="A57" i="28"/>
  <c r="B56" i="28"/>
  <c r="A56" i="28"/>
  <c r="B55" i="28"/>
  <c r="A55" i="28"/>
  <c r="B54" i="28"/>
  <c r="A54" i="28"/>
  <c r="B53" i="28"/>
  <c r="A53" i="28"/>
  <c r="B52" i="28"/>
  <c r="A52" i="28"/>
  <c r="B51" i="28"/>
  <c r="A51" i="28"/>
  <c r="B50" i="28"/>
  <c r="A50" i="28"/>
  <c r="B49" i="28"/>
  <c r="A49" i="28"/>
  <c r="B48" i="28"/>
  <c r="A48" i="28"/>
  <c r="B47" i="28"/>
  <c r="A47" i="28"/>
  <c r="B46" i="28"/>
  <c r="A46" i="28"/>
  <c r="B45" i="28"/>
  <c r="A45" i="28"/>
  <c r="B44" i="28"/>
  <c r="A44" i="28"/>
  <c r="B43" i="28"/>
  <c r="A43" i="28"/>
  <c r="B42" i="28"/>
  <c r="A42" i="28"/>
  <c r="B41" i="28"/>
  <c r="A41" i="28"/>
  <c r="B40" i="28"/>
  <c r="A40" i="28"/>
  <c r="B39" i="28"/>
  <c r="A39" i="28"/>
  <c r="B38" i="28"/>
  <c r="A38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B27" i="28"/>
  <c r="A27" i="28"/>
  <c r="B26" i="28"/>
  <c r="A26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13" i="28"/>
  <c r="A13" i="28"/>
  <c r="B12" i="28"/>
  <c r="A12" i="28"/>
  <c r="B11" i="28"/>
  <c r="A11" i="28"/>
  <c r="B10" i="28"/>
  <c r="A10" i="28"/>
  <c r="B9" i="28"/>
  <c r="A9" i="28"/>
  <c r="B8" i="28"/>
  <c r="A8" i="28"/>
  <c r="B7" i="28"/>
  <c r="A7" i="28"/>
  <c r="B6" i="28"/>
  <c r="A6" i="28"/>
  <c r="B5" i="28"/>
  <c r="A5" i="28"/>
  <c r="B4" i="28"/>
  <c r="A4" i="28"/>
  <c r="B3" i="28"/>
  <c r="A3" i="28"/>
  <c r="B2" i="28"/>
  <c r="A2" i="28"/>
  <c r="A33" i="29" l="1"/>
  <c r="A32" i="29"/>
  <c r="A39" i="29"/>
  <c r="B31" i="29"/>
  <c r="A40" i="29"/>
  <c r="B36" i="29"/>
  <c r="A31" i="29"/>
  <c r="B39" i="29"/>
  <c r="B32" i="29"/>
  <c r="A41" i="29"/>
  <c r="B33" i="29"/>
  <c r="B41" i="29"/>
  <c r="A34" i="29"/>
  <c r="A42" i="29"/>
  <c r="B42" i="29"/>
  <c r="B38" i="29"/>
  <c r="A35" i="29"/>
  <c r="A43" i="29"/>
  <c r="B35" i="29"/>
  <c r="B43" i="29"/>
  <c r="A36" i="29"/>
  <c r="A44" i="29"/>
  <c r="B34" i="29"/>
  <c r="B30" i="29"/>
  <c r="A37" i="29"/>
  <c r="B29" i="29"/>
  <c r="B37" i="29"/>
  <c r="A30" i="29"/>
  <c r="A38" i="29"/>
  <c r="B44" i="29"/>
  <c r="B40" i="29"/>
  <c r="B197" i="28"/>
  <c r="B218" i="28" l="1"/>
  <c r="B217" i="28"/>
  <c r="B216" i="28"/>
  <c r="B215" i="28"/>
  <c r="B214" i="28"/>
  <c r="B213" i="28"/>
  <c r="B212" i="28"/>
  <c r="B211" i="28"/>
  <c r="B210" i="28"/>
  <c r="B209" i="28"/>
  <c r="B208" i="28"/>
  <c r="B207" i="28"/>
  <c r="B206" i="28"/>
  <c r="B205" i="28"/>
  <c r="B204" i="28"/>
  <c r="B203" i="28"/>
  <c r="B202" i="28"/>
  <c r="B201" i="28"/>
  <c r="B200" i="28"/>
  <c r="B199" i="28"/>
  <c r="B198" i="28"/>
  <c r="B196" i="28"/>
  <c r="B195" i="28"/>
  <c r="B194" i="28"/>
  <c r="B193" i="28"/>
  <c r="B192" i="28"/>
  <c r="B191" i="28"/>
  <c r="B190" i="28"/>
  <c r="B189" i="28"/>
  <c r="B188" i="28"/>
  <c r="B187" i="28"/>
  <c r="B186" i="28"/>
  <c r="B185" i="28"/>
  <c r="B184" i="28"/>
  <c r="B183" i="28"/>
  <c r="B182" i="28"/>
  <c r="B181" i="28"/>
  <c r="B180" i="28"/>
  <c r="B179" i="28"/>
  <c r="B178" i="28"/>
  <c r="L331" i="27" l="1"/>
  <c r="L330" i="27"/>
  <c r="L329" i="27"/>
  <c r="L328" i="27"/>
  <c r="L327" i="27"/>
  <c r="L326" i="27"/>
  <c r="L362" i="27"/>
  <c r="J362" i="27"/>
  <c r="L361" i="27"/>
  <c r="L360" i="27"/>
  <c r="L359" i="27"/>
  <c r="L358" i="27"/>
  <c r="L357" i="27"/>
  <c r="F12" i="24" l="1"/>
  <c r="J2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tc={46B931B0-3CD0-4B05-A61E-4AC1443C7F6F}</author>
  </authors>
  <commentList>
    <comment ref="B20" authorId="0" shapeId="0" xr:uid="{46B931B0-3CD0-4B05-A61E-4AC1443C7F6F}">
      <text>
        <t>[Threaded comment]
Your version of Excel allows you to read this threaded comment; however, any edits to it will get removed if the file is opened in a newer version of Excel. Learn more: https://go.microsoft.com/fwlink/?linkid=870924
Comment:
    @Spiegel, Linda@Energy  adding access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6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  <comment ref="B14" authorId="0" shapeId="0" xr:uid="{00000000-0006-0000-07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D1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D52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B7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  <comment ref="D181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D207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  <comment ref="B212" authorId="0" shapeId="0" xr:uid="{00000000-0006-0000-0700-000008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7" authorId="0" shapeId="0" xr:uid="{00000000-0006-0000-0700-000009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  <comment ref="B240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1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B24" authorId="0" shapeId="0" xr:uid="{00000000-0006-0000-0C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B2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9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  <comment ref="B35" authorId="0" shapeId="0" xr:uid="{00000000-0006-0000-0D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This is not based on density.
Softwood = keep leaves/needles all year.
Hardwood = lose leaves in winter.
Balsa Wood is a Hardwood.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18" authorId="0" shapeId="0" xr:uid="{00000000-0006-0000-0F00-000001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" authorId="0" shapeId="0" xr:uid="{00000000-0006-0000-0F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4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0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90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27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Arent, John:</t>
        </r>
        <r>
          <rPr>
            <sz val="9"/>
            <color indexed="81"/>
            <rFont val="Tahoma"/>
            <family val="2"/>
          </rPr>
          <t xml:space="preserve">
Don't include these polyiso entries. (1) It is redundant, (2) the R-value per inch is too high. They use different blowing agents when forming this, which has reduced the R value to about R-5.8 to R6.2 per inch. (COMMENT FOR CEC)</t>
        </r>
      </text>
    </comment>
  </commentList>
</comments>
</file>

<file path=xl/sharedStrings.xml><?xml version="1.0" encoding="utf-8"?>
<sst xmlns="http://schemas.openxmlformats.org/spreadsheetml/2006/main" count="15365" uniqueCount="2210">
  <si>
    <t>//Complete Material and Composite List</t>
  </si>
  <si>
    <t>//Save this TAB as MaterialData_T24N_2019.csv in the RulesetDev\Rulesets\T24N\Rules\Tables folder</t>
  </si>
  <si>
    <t>TABLE MaterialData</t>
  </si>
  <si>
    <t>CodeCat</t>
  </si>
  <si>
    <t>MatList</t>
  </si>
  <si>
    <t>Thkns</t>
  </si>
  <si>
    <t>Rvalue</t>
  </si>
  <si>
    <t>ThrmlCndct</t>
  </si>
  <si>
    <t>Dens</t>
  </si>
  <si>
    <t>SpecHt</t>
  </si>
  <si>
    <t>ExtRoughness</t>
  </si>
  <si>
    <t>Library_Res_Name</t>
  </si>
  <si>
    <t>CSE_CondCT</t>
  </si>
  <si>
    <t>CSE_Cond</t>
  </si>
  <si>
    <t>CSE_SpecHt</t>
  </si>
  <si>
    <t>CSE_Dens</t>
  </si>
  <si>
    <t>// For Reference</t>
  </si>
  <si>
    <t>//Material Category</t>
  </si>
  <si>
    <t>Material Name</t>
  </si>
  <si>
    <t>Thickness</t>
  </si>
  <si>
    <t>Resistance</t>
  </si>
  <si>
    <t>Conductivity</t>
  </si>
  <si>
    <t>Density</t>
  </si>
  <si>
    <t>Specific Heat</t>
  </si>
  <si>
    <t>Roughness</t>
  </si>
  <si>
    <t>Coef. for temp. adjustment of Cond</t>
  </si>
  <si>
    <t>Input</t>
  </si>
  <si>
    <t>//</t>
  </si>
  <si>
    <t>(in.)</t>
  </si>
  <si>
    <t>(h-ft2-F/BTU)</t>
  </si>
  <si>
    <t>(BTU/h-ft-F)</t>
  </si>
  <si>
    <t>(lb/ft3)</t>
  </si>
  <si>
    <t>(BTU/lb-F)</t>
  </si>
  <si>
    <r>
      <t>(F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</si>
  <si>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t>Air</t>
  </si>
  <si>
    <t>Air - Cavity - Wall Roof Ceiling - 4 in. or more</t>
  </si>
  <si>
    <t>NA</t>
  </si>
  <si>
    <t>VertWallCavity</t>
  </si>
  <si>
    <t>JA4</t>
  </si>
  <si>
    <t>Air - Metal Wall Framing - 16 or 24 in. OC</t>
  </si>
  <si>
    <t>Air - Wall - 1/2 in.</t>
  </si>
  <si>
    <t>CEC Doug</t>
  </si>
  <si>
    <t>Air - Wall - 3/4 in.</t>
  </si>
  <si>
    <t>Air - Wall - 1 1/2 in.</t>
  </si>
  <si>
    <t>Air - Wall - 3 1/2 in.</t>
  </si>
  <si>
    <t>Air - Ceiling - 1/2 in.</t>
  </si>
  <si>
    <t>Air - Ceiling - 3/4 in.</t>
  </si>
  <si>
    <t>Air - Ceiling - 1 1/2 in.</t>
  </si>
  <si>
    <t>Air - Ceiling - 3 1/2 in.</t>
  </si>
  <si>
    <t>Air - Roof - 1/2 in.</t>
  </si>
  <si>
    <t>Air - Roof - 3/4 in.</t>
  </si>
  <si>
    <t>Air - Roof - 1 1/2 in.</t>
  </si>
  <si>
    <t>Air - Roof - 3 1/2 in.</t>
  </si>
  <si>
    <t>Air - Floor - 1/2 in.</t>
  </si>
  <si>
    <t>Air - Floor - 3/4 in.</t>
  </si>
  <si>
    <t>Air - Floor - 1 1/2 in.</t>
  </si>
  <si>
    <t>Air - Floor - 3 1/2 in.</t>
  </si>
  <si>
    <t>Vented Crawl Space</t>
  </si>
  <si>
    <t>RH RES ACM 62018</t>
  </si>
  <si>
    <t>Bldg Board and Siding</t>
  </si>
  <si>
    <t>Fiber cement board - 63 lb/ft3 - 1/3 in.</t>
  </si>
  <si>
    <t>Smooth</t>
  </si>
  <si>
    <t>AEC</t>
  </si>
  <si>
    <t>Fiber cement board - 88 lb/ft3 - 1/3 in.</t>
  </si>
  <si>
    <t>Fiber cement board - 88 lb/ft3 - 1/2 in.</t>
  </si>
  <si>
    <t>Fiberboard sheathing - 1/2 in.</t>
  </si>
  <si>
    <t>Gypsum Board - 3/8 in.</t>
  </si>
  <si>
    <t>MediumSmooth</t>
  </si>
  <si>
    <t>Gypsum Board</t>
  </si>
  <si>
    <t>Gypsum Board - 1/2 in.</t>
  </si>
  <si>
    <t>Gypsum Board - 5/8 in.</t>
  </si>
  <si>
    <t>Gypsum Board - 3/4 in.</t>
  </si>
  <si>
    <t>Hard Board - 3/4 in.</t>
  </si>
  <si>
    <t>Hardboard - HDF - 50 lb/ft3 - 3/8 in.</t>
  </si>
  <si>
    <t>Hardboard - HDF - 50 lb/ft3 - 1/2 in.</t>
  </si>
  <si>
    <t>Hardboard - HDF - 50 lb/ft3 - 5/8 in.</t>
  </si>
  <si>
    <t>Hardboard - HDF - 50 lb/ft3 - 3/4 in.</t>
  </si>
  <si>
    <t>HB Part. Brd - 3/4 in.</t>
  </si>
  <si>
    <t>Metal Deck - 1/16 in.</t>
  </si>
  <si>
    <t>Metal Siding - 1/16 in.</t>
  </si>
  <si>
    <t>OSB - Oriented Strand Board - 1/2 in.</t>
  </si>
  <si>
    <t>OSB - Oriented Strand Board - 5/8 in.</t>
  </si>
  <si>
    <t>OSB - Oriented Strand Board - 3/4 in.</t>
  </si>
  <si>
    <t>Plywood - 1/4 in.</t>
  </si>
  <si>
    <t>Plywood - 3/8 in.</t>
  </si>
  <si>
    <t>Plywood - 1/2 in.</t>
  </si>
  <si>
    <t>Plywood - 5/8 in.</t>
  </si>
  <si>
    <t>Plywood - 3/4 in.</t>
  </si>
  <si>
    <t>Plywood - 1 in.</t>
  </si>
  <si>
    <t>Plywood - 1 1/4 in.</t>
  </si>
  <si>
    <t>CEC RJ</t>
  </si>
  <si>
    <t>Plywood - 1 1/2 in.</t>
  </si>
  <si>
    <t>Shingles - Asbestos cement - lapped - 1/4 in.</t>
  </si>
  <si>
    <t>VeryRough</t>
  </si>
  <si>
    <t>Shingles - Asphalt roll siding - 1/4 in.</t>
  </si>
  <si>
    <t>Shingles - Wood - 16 in. - 7 1/2 in. exposure - 1/2 in.</t>
  </si>
  <si>
    <t>MediumRough</t>
  </si>
  <si>
    <t>Shingles - Wood - plus insulated backer board Siding - 5/16 in.</t>
  </si>
  <si>
    <t>Wood shingles - 3/4 in.</t>
  </si>
  <si>
    <t>Wood shingles - plain and plastic film faced - 3/4 in.</t>
  </si>
  <si>
    <t>Siding - Asphalt insulating siding - 1/2 in. bed - 1/2 in.</t>
  </si>
  <si>
    <t>Siding - Wood - bevel - 10 in. - lapped - 3/4 in.</t>
  </si>
  <si>
    <t>Rough</t>
  </si>
  <si>
    <t>Synthetic Stucco - EIFS finish - 1 in.</t>
  </si>
  <si>
    <t>R4 Synth Stucco</t>
  </si>
  <si>
    <t>Building Membrane</t>
  </si>
  <si>
    <t>Building Paper - 1/16 in.</t>
  </si>
  <si>
    <t xml:space="preserve">Rh 2018 </t>
  </si>
  <si>
    <t>Roofing felt - 1/8 in.</t>
  </si>
  <si>
    <t>Rh 2018</t>
  </si>
  <si>
    <t>Roofing Felt - 15 pound</t>
  </si>
  <si>
    <t>Roofing Felt - 30 pound</t>
  </si>
  <si>
    <t>Vapor permeable felt - 1/8 in.</t>
  </si>
  <si>
    <t>Vapor seal - 2 layers of mopped 15 lb felt - 1/4 in.</t>
  </si>
  <si>
    <t>Vapor seal - plastic film - 1/16 in.</t>
  </si>
  <si>
    <t>Concrete</t>
  </si>
  <si>
    <t>Concrete - 80 lb/ft3 - 2 in.</t>
  </si>
  <si>
    <t>Concrete - 80 lb/ft3 - 4 in.</t>
  </si>
  <si>
    <t>Concrete - 80 lb/ft3 - 6 in.</t>
  </si>
  <si>
    <t>Concrete - 80 lb/ft3 - 8 in.</t>
  </si>
  <si>
    <t>Concrete - 80 lb/ft3 - 10 in.</t>
  </si>
  <si>
    <t>Concrete - 80 lb/ft3 - 12 in.</t>
  </si>
  <si>
    <t>AEC, CEC RJ</t>
  </si>
  <si>
    <t>Concrete - 100 lb/ft3 - 2 in.</t>
  </si>
  <si>
    <t>Concrete - 100 lb/ft3 - 4 in.</t>
  </si>
  <si>
    <t>Concrete - 100 lb/ft3 - 6 in.</t>
  </si>
  <si>
    <t>Concrete - 100 lb/ft3 - 8 in.</t>
  </si>
  <si>
    <t>Concrete - 100 lb/ft3 - 10 in.</t>
  </si>
  <si>
    <t>Concrete - 100 lb/ft3 - 12 in.</t>
  </si>
  <si>
    <t>Concrete - 140 lb/ft3 - 2 in.</t>
  </si>
  <si>
    <t>Concrete - 140 lb/ft3 - 4 in.</t>
  </si>
  <si>
    <t>Concrete - 140 lb/ft3 - 6 in.</t>
  </si>
  <si>
    <t>Concrete - 140 lb/ft3 - 8 in.</t>
  </si>
  <si>
    <t>Concrete - 140 lb/ft3 - 10 in.</t>
  </si>
  <si>
    <t>Concrete - 140 lb/ft3 - 12 in.</t>
  </si>
  <si>
    <t>Concrete Sandwich Panel</t>
  </si>
  <si>
    <t>Concrete Sandwich Panel - 80% Ins. Layer - No Steel in Ins. - Ins. 1 1/2 in.</t>
  </si>
  <si>
    <t>JA4-10</t>
  </si>
  <si>
    <t>Concrete Sandwich Panel - 80% Ins. Layer - No Steel in Ins. - Ins. 2 in.</t>
  </si>
  <si>
    <t>Concrete Sandwich Panel - 80% Ins. Layer - No Steel in Ins. - Ins. 3 in.</t>
  </si>
  <si>
    <t>Concrete Sandwich Panel - 80% Ins. Layer - No Steel in Ins. - Ins. 4 in.</t>
  </si>
  <si>
    <t>Concrete Sandwich Panel - 80% Ins. Layer - No Steel in Ins. - Ins. 6 in.</t>
  </si>
  <si>
    <t>Concrete Sandwich Panel - 80% Ins. Layer - Steel in Ins. - Ins. 1 1/2 in.</t>
  </si>
  <si>
    <t>Concrete Sandwich Panel - 80% Ins. Layer - Steel in Ins. - Ins. 2 in.</t>
  </si>
  <si>
    <t>Concrete Sandwich Panel - 80% Ins. Layer - Steel in Ins. - Ins. 3 in.</t>
  </si>
  <si>
    <t>Concrete Sandwich Panel - 80% Ins. Layer - Steel in Ins. - Ins. 4 in.</t>
  </si>
  <si>
    <t>Concrete Sandwich Panel - 80% Ins. Layer - Steel in Ins. - Ins. 6 in.</t>
  </si>
  <si>
    <t>Concrete Sandwich Panel - 90% Ins. Layer - No Steel in Ins. - Ins. 1 1/2 in.</t>
  </si>
  <si>
    <t>Concrete Sandwich Panel - 90% Ins. Layer - No Steel in Ins. - Ins. 2 in.</t>
  </si>
  <si>
    <t>Concrete Sandwich Panel - 90% Ins. Layer - No Steel in Ins. - Ins. 3 in.</t>
  </si>
  <si>
    <t>Concrete Sandwich Panel - 90% Ins. Layer - No Steel in Ins. - Ins. 4 in.</t>
  </si>
  <si>
    <t>Concrete Sandwich Panel - 90% Ins. Layer - No Steel in Ins. - Ins. 6 in.</t>
  </si>
  <si>
    <t>Concrete Sandwich Panel - 90% Ins. Layer - Steel in Ins. - Ins. 1 1/2 in.</t>
  </si>
  <si>
    <t>Concrete Sandwich Panel - 90% Ins. Layer - Steel in Ins. - Ins. 2 in.</t>
  </si>
  <si>
    <t>Concrete Sandwich Panel - 90% Ins. Layer - Steel in Ins. - Ins. 3 in.</t>
  </si>
  <si>
    <t>Concrete Sandwich Panel - 90% Ins. Layer - Steel in Ins. - Ins. 4 in.</t>
  </si>
  <si>
    <t>Concrete Sandwich Panel - 90% Ins. Layer - Steel in Ins. - Ins. 6 in.</t>
  </si>
  <si>
    <t>Concrete Sandwich Panel - 100% Ins. Layer - No Steel in Ins. - Ins. 1 1/2 in.</t>
  </si>
  <si>
    <t>Concrete Sandwich Panel - 100% Ins. Layer - No Steel in Ins. - Ins. 2 in.</t>
  </si>
  <si>
    <t>Concrete Sandwich Panel - 100% Ins. Layer - No Steel in Ins. - Ins. 3 in.</t>
  </si>
  <si>
    <t>Concrete Sandwich Panel - 100% Ins. Layer - No Steel in Ins. - Ins. 4 in.</t>
  </si>
  <si>
    <t>Concrete Sandwich Panel - 100% Ins. Layer - No Steel in Ins. - Ins. 6 in.</t>
  </si>
  <si>
    <t>Concrete Sandwich Panel - 100% Ins. Layer - Steel in Ins. - Ins. 1 1/2 in.</t>
  </si>
  <si>
    <t>Concrete Sandwich Panel - 100% Ins. Layer - Steel in Ins. - Ins. 2 in.</t>
  </si>
  <si>
    <t>Concrete Sandwich Panel - 100% Ins. Layer - Steel in Ins. - Ins. 3 in.</t>
  </si>
  <si>
    <t>Concrete Sandwich Panel - 100% Ins. Layer - Steel in Ins. - Ins. 4 in.</t>
  </si>
  <si>
    <t>Concrete Sandwich Panel - 100% Ins. Layer - Steel in Ins. - Ins. 6 in.</t>
  </si>
  <si>
    <t>Curtain Walls</t>
  </si>
  <si>
    <t>Aluminum w/out Thrml Break - Single glass pane. stone. or metal pane - No Ins. - CW</t>
  </si>
  <si>
    <t>JA4 Table 4.8.3</t>
  </si>
  <si>
    <t>Aluminum w/out Thrml Break - Single glass pane. stone. or metal pane - R4 Ins. - CW</t>
  </si>
  <si>
    <t>Aluminum w/out Thrml Break - Single glass pane. stone. or metal pane - R7 Ins. - CW</t>
  </si>
  <si>
    <t>Aluminum w/out Thrml Break - Single glass pane. stone. or metal pane - R10 Ins. - CW</t>
  </si>
  <si>
    <t>Aluminum w/out Thrml Break - Single glass pane. stone. or metal pane - R15 Ins. - CW</t>
  </si>
  <si>
    <t>Aluminum w/out Thrml Break - Single glass pane. stone. or metal pane - R20 Ins. - CW</t>
  </si>
  <si>
    <t>Aluminum w/out Thrml Break - Single glass pane. stone. or metal pane - R25 Ins. - CW</t>
  </si>
  <si>
    <t>Aluminum w/out Thrml Break - Single glass pane. stone. or metal pane - R30 Ins. - CW</t>
  </si>
  <si>
    <t>Aluminum w/out Thrml Break - Double glass with no low e coatings - No Ins. - CW</t>
  </si>
  <si>
    <t>Aluminum w/out Thrml Break - Double glass with no low e coatings - R4 Ins. - CW</t>
  </si>
  <si>
    <t>Aluminum w/out Thrml Break - Double glass with no low e coatings - R7 Ins. - CW</t>
  </si>
  <si>
    <t>Aluminum w/out Thrml Break - Double glass with no low e coatings - R10 Ins. - CW</t>
  </si>
  <si>
    <t>Aluminum w/out Thrml Break - Double glass with no low e coatings - R15 Ins. - CW</t>
  </si>
  <si>
    <t>Aluminum w/out Thrml Break - Double glass with no low e coatings - R20 Ins. - CW</t>
  </si>
  <si>
    <t>Aluminum w/out Thrml Break - Double glass with no low e coatings - R25 Ins. - CW</t>
  </si>
  <si>
    <t>Aluminum w/out Thrml Break - Double glass with no low e coatings - R30 Ins. - CW</t>
  </si>
  <si>
    <t>Aluminum w/out Thrml Break - Triple or low e glass - No Ins. - CW</t>
  </si>
  <si>
    <t>Aluminum w/out Thrml Break - Triple or low e glass - R4 Ins. - CW</t>
  </si>
  <si>
    <t>Aluminum w/out Thrml Break - Triple or low e glass - R7 Ins. - CW</t>
  </si>
  <si>
    <t>Aluminum w/out Thrml Break - Triple or low e glass - R10 Ins. - CW</t>
  </si>
  <si>
    <t>Aluminum w/out Thrml Break - Triple or low e glass - R15 Ins. - CW</t>
  </si>
  <si>
    <t>Aluminum w/out Thrml Break - Triple or low e glass - R20 Ins. - CW</t>
  </si>
  <si>
    <t>Aluminum w/out Thrml Break - Triple or low e glass - R25 Ins. - CW</t>
  </si>
  <si>
    <t>Aluminum w/out Thrml Break - Triple or low e glass - R30 Ins. - CW</t>
  </si>
  <si>
    <t>Aluminum w/ Thrml Break - Single glass pane. stone. or metal pane - No Ins. - CW</t>
  </si>
  <si>
    <t>Aluminum w/ Thrml Break - Single glass pane. stone. or metal pane - R4 Ins. - CW</t>
  </si>
  <si>
    <t>Aluminum w/ Thrml Break - Single glass pane. stone. or metal pane - R7 Ins. - CW</t>
  </si>
  <si>
    <t>Aluminum w/ Thrml Break - Single glass pane. stone. or metal pane - R10 Ins. - CW</t>
  </si>
  <si>
    <t>Aluminum w/ Thrml Break - Single glass pane. stone. or metal pane - R15 Ins. - CW</t>
  </si>
  <si>
    <t>Aluminum w/ Thrml Break - Single glass pane. stone. or metal pane - R20 Ins. - CW</t>
  </si>
  <si>
    <t>Aluminum w/ Thrml Break - Single glass pane. stone. or metal pane - R25 Ins. - CW</t>
  </si>
  <si>
    <t>Aluminum w/ Thrml Break - Single glass pane. stone. or metal pane - R30 Ins. - CW</t>
  </si>
  <si>
    <t>Aluminum w/ Thrml Break - Double glass with no low e - No Ins. - CW</t>
  </si>
  <si>
    <t>Aluminum w/ Thrml Break - Double glass with no low e - R4 Ins. - CW</t>
  </si>
  <si>
    <t>Aluminum w/ Thrml Break - Double glass with no low e - R7 Ins. - CW</t>
  </si>
  <si>
    <t>Aluminum w/ Thrml Break - Double glass with no low e - R10 Ins. - CW</t>
  </si>
  <si>
    <t>Aluminum w/ Thrml Break - Double glass with no low e - R15 Ins. - CW</t>
  </si>
  <si>
    <t>Aluminum w/ Thrml Break - Double glass with no low e - R20 Ins. - CW</t>
  </si>
  <si>
    <t>Aluminum w/ Thrml Break - Double glass with no low e - R25 Ins. - CW</t>
  </si>
  <si>
    <t>Aluminum w/ Thrml Break - Double glass with no low e - R30 Ins. - CW</t>
  </si>
  <si>
    <t>Aluminum w/ Thrml Break - Triple or low e glass - No Ins. - CW</t>
  </si>
  <si>
    <t>Aluminum w/ Thrml Break - Triple or low e glass - R4 Ins. - CW</t>
  </si>
  <si>
    <t>Aluminum w/ Thrml Break - Triple or low e glass - R7 Ins. - CW</t>
  </si>
  <si>
    <t>Aluminum w/ Thrml Break - Triple or low e glass - R10 Ins. - CW</t>
  </si>
  <si>
    <t>Aluminum w/ Thrml Break - Triple or low e glass - R15 Ins. - CW</t>
  </si>
  <si>
    <t>Aluminum w/ Thrml Break - Triple or low e glass - R20 Ins. - CW</t>
  </si>
  <si>
    <t>Aluminum w/ Thrml Break - Triple or low e glass - R25 Ins. - CW</t>
  </si>
  <si>
    <t>Aluminum w/ Thrml Break - Triple or low e glass - R30 Ins. - CW</t>
  </si>
  <si>
    <t>Continuous Ins. - Single glass pane. stone. or metal pane - No Ins. - CW</t>
  </si>
  <si>
    <t>Continuous Ins. - Single glass pane. stone. or metal pane - R4 Ins. - CW</t>
  </si>
  <si>
    <t>Continuous Ins. - Single glass pane. stone. or metal pane - R7 Ins. - CW</t>
  </si>
  <si>
    <t>Continuous Ins. - Single glass pane. stone. or metal pane - R10 Ins. - CW</t>
  </si>
  <si>
    <t>Continuous Ins. - Single glass pane. stone. or metal pane - R15 Ins. - CW</t>
  </si>
  <si>
    <t>Continuous Ins. - Single glass pane. stone. or metal pane - R20 Ins. - CW</t>
  </si>
  <si>
    <t>Continuous Ins. - Single glass pane. stone. or metal pane - R25 Ins. - CW</t>
  </si>
  <si>
    <t>Continuous Ins. - Single glass pane. stone. or metal pane - R30 Ins. - CW</t>
  </si>
  <si>
    <t>Continuous Ins. - Double glass with no low e coatings - No Ins. - CW</t>
  </si>
  <si>
    <t>Continuous Ins. - Double glass with no low e coatings - R4 Ins. - CW</t>
  </si>
  <si>
    <t>Continuous Ins. - Double glass with no low e coatings - R7 Ins. - CW</t>
  </si>
  <si>
    <t>Continuous Ins. - Double glass with no low e coatings - R10 Ins. - CW</t>
  </si>
  <si>
    <t>Continuous Ins. - Double glass with no low e coatings - R15 Ins. - CW</t>
  </si>
  <si>
    <t>Continuous Ins. - Double glass with no low e coatings - R20 Ins. - CW</t>
  </si>
  <si>
    <t>Continuous Ins. - Double glass with no low e coatings - R25 Ins. - CW</t>
  </si>
  <si>
    <t>Continuous Ins. - Double glass with no low e coatings - R30 Ins. - CW</t>
  </si>
  <si>
    <t>Continuous Ins. - Triple or low e glass - No Ins. - CW</t>
  </si>
  <si>
    <t>Continuous Ins. - Triple or low e glass - R4 Ins. - CW</t>
  </si>
  <si>
    <t>Continuous Ins. - Triple or low e glass - R7 Ins. - CW</t>
  </si>
  <si>
    <t>Continuous Ins. - Triple or low e glass - R10 Ins. - CW</t>
  </si>
  <si>
    <t>Continuous Ins. - Triple or low e glass - R15 Ins. - CW</t>
  </si>
  <si>
    <t>Continuous Ins. - Triple or low e glass - R20 Ins. - CW</t>
  </si>
  <si>
    <t>Continuous Ins. - Triple or low e glass - R25 Ins. - CW</t>
  </si>
  <si>
    <t>Continuous Ins. - Triple or low e glass - R30 Ins. - CW</t>
  </si>
  <si>
    <t>Structural Glazing - Single glass pane. stone. or metal pane - No Ins. - CW</t>
  </si>
  <si>
    <t>Structural Glazing - Single glass pane. stone. or metal pane - R4 Ins. - CW</t>
  </si>
  <si>
    <t>Structural Glazing - Single glass pane. stone. or metal pane - R7 Ins. - CW</t>
  </si>
  <si>
    <t>Structural Glazing - Single glass pane. stone. or metal pane - R10 Ins. - CW</t>
  </si>
  <si>
    <t>Structural Glazing - Single glass pane. stone. or metal pane - R15 Ins. - CW</t>
  </si>
  <si>
    <t>Structural Glazing - Single glass pane. stone. or metal pane - R20 Ins. - CW</t>
  </si>
  <si>
    <t>Structural Glazing - Single glass pane. stone. or metal pane - R25 Ins. - CW</t>
  </si>
  <si>
    <t>Structural Glazing - Single glass pane. stone. or metal pane - R30 Ins. - CW</t>
  </si>
  <si>
    <t>Structural Glazing - Double glass with no low e coatings - No Ins. - CW</t>
  </si>
  <si>
    <t>Structural Glazing - Double glass with no low e coatings - R4 Ins. - CW</t>
  </si>
  <si>
    <t>Structural Glazing - Double glass with no low e coatings - R7 Ins. - CW</t>
  </si>
  <si>
    <t>Structural Glazing - Double glass with no low e coatings - R10 Ins. - CW</t>
  </si>
  <si>
    <t>Structural Glazing - Double glass with no low e coatings - R15 Ins. - CW</t>
  </si>
  <si>
    <t>Structural Glazing - Double glass with no low e coatings - R20 Ins. - CW</t>
  </si>
  <si>
    <t>Structural Glazing - Double glass with no low e coatings - R25 Ins. - CW</t>
  </si>
  <si>
    <t>Structural Glazing - Double glass with no low e coatings - R30 Ins. - CW</t>
  </si>
  <si>
    <t>Structural Glazing - Triple or low e glass - No Ins. - CW</t>
  </si>
  <si>
    <t>Structural Glazing - Triple or low e glass - R4 Ins. - CW</t>
  </si>
  <si>
    <t>Structural Glazing - Triple or low e glass - R7 Ins. - CW</t>
  </si>
  <si>
    <t>Structural Glazing - Triple or low e glass - R10 Ins. - CW</t>
  </si>
  <si>
    <t>Structural Glazing - Triple or low e glass - R15 Ins. - CW</t>
  </si>
  <si>
    <t>Structural Glazing - Triple or low e glass - R20 Ins. - CW</t>
  </si>
  <si>
    <t>Structural Glazing - Triple or low e glass - R25 Ins. - CW</t>
  </si>
  <si>
    <t>Structural Glazing - Triple or low e glass - R30 Ins. - CW</t>
  </si>
  <si>
    <t>Finish Materials</t>
  </si>
  <si>
    <t>Acoustic Tile - 3/8 in.</t>
  </si>
  <si>
    <t>Acoustic Tile - 1/2 in.</t>
  </si>
  <si>
    <t>Acoustic Tile - 3/4 in.</t>
  </si>
  <si>
    <t>Carpet - 3/4 in.</t>
  </si>
  <si>
    <t>Carpet</t>
  </si>
  <si>
    <t>Linoleum/cork tile - 1/4 in.</t>
  </si>
  <si>
    <t>Rubber tile - 1 in.</t>
  </si>
  <si>
    <t>Slate or tile - 1/2 in.</t>
  </si>
  <si>
    <t>Terrazzo - 1 in.</t>
  </si>
  <si>
    <t>ICF Wall</t>
  </si>
  <si>
    <t>Insulating Concrete Forms - 1 1/2 in. Polyurethane Ins. each side - concrete 6 in.</t>
  </si>
  <si>
    <t>Insulating Concrete Forms - 1 1/2 in. Polyurethane Ins. each side - concrete 8 in.</t>
  </si>
  <si>
    <t>Insulating Concrete Forms - 2 in. Polyurethane Ins. each side - concrete 6 in.</t>
  </si>
  <si>
    <t>Insulating Concrete Forms - 2 in. Polyurethane Ins. each side - concrete 8 in.</t>
  </si>
  <si>
    <t>Insulating Concrete Forms - 4 1/2 in. Polyurethane Ins. each side - concrete 6 in.</t>
  </si>
  <si>
    <t>Insulating Concrete Forms - 4 1/2 in. Polyurethane Ins. each side - concrete 8 in.</t>
  </si>
  <si>
    <t>Insulating Concrete Forms - 2 in. EPS Ins. each side - concrete 6 in.</t>
  </si>
  <si>
    <t>Insulating Concrete Forms - 2 in. EPS Ins. each side - concrete 8 in.</t>
  </si>
  <si>
    <t>Insulating Concrete Forms - 2 1/2 in. EPS Ins. each side - concrete 6 in.</t>
  </si>
  <si>
    <t>Insulating Concrete Forms - 2 1/2 in. EPS Ins. each side - concrete 8 in.</t>
  </si>
  <si>
    <t>Insulating Concrete Forms - 3 in. EPS Ins. each side - concrete 6 in.</t>
  </si>
  <si>
    <t>Insulating Concrete Forms - 3 in. EPS Ins. each side - concrete 8 in.</t>
  </si>
  <si>
    <t>Insulating Concrete Forms - 4 in. EPS Ins. each side - concrete 6 in.</t>
  </si>
  <si>
    <t>Insulating Concrete Forms - 4 in. EPS Ins. each side - concrete 8 in.</t>
  </si>
  <si>
    <t>Insulating Concrete Forms - 2 in. XPS Ins. each side - concrete 6 in.</t>
  </si>
  <si>
    <t>Insulating Concrete Forms - 2 in. XPS Ins. each side - concrete 8 in.</t>
  </si>
  <si>
    <t>Insulating Concrete Forms - 3 in. XPS Ins. each side - concrete 6 in.</t>
  </si>
  <si>
    <t>Insulating Concrete Forms - 3 in. XPS Ins. each side - concrete 8 in.</t>
  </si>
  <si>
    <t>Insulating Concrete Forms - 4 in. XPS Ins. each side - concrete 6 in.</t>
  </si>
  <si>
    <t>Insulating Concrete Forms - 4 in. XPS Ins. each side - concrete 8 in.</t>
  </si>
  <si>
    <t>Insulation Batt</t>
  </si>
  <si>
    <t>Glass fiber batt - 3 1/2 in. R11 (CEC Default)</t>
  </si>
  <si>
    <t>Glass fiber batt - 3 1/2 in. R13 (CEC Default)</t>
  </si>
  <si>
    <t>Glass fiber batt - 3 1/2 in. R15 (CEC Default)</t>
  </si>
  <si>
    <t>Glass fiber batt - 5 1/2 in. R19 (CEC Default)</t>
  </si>
  <si>
    <t>Glass fiber batt - 5 1/2 in. R21 (CEC Default)</t>
  </si>
  <si>
    <t>Glass fiber batt - 7 1/4 in. R25 (CEC Default)</t>
  </si>
  <si>
    <t>Glass fiber batt - 7 1/4 in. R30 (CEC Default)</t>
  </si>
  <si>
    <t>Glass fiber batt - 8 1/4 in. R30C (CEC Default)</t>
  </si>
  <si>
    <t>Glass fiber batt - 10 in. R30 (CEC Default)</t>
  </si>
  <si>
    <t>Glass fiber batt - 12 in. R38 (CEC Default)</t>
  </si>
  <si>
    <t>Glass fiber batt - 4 in.</t>
  </si>
  <si>
    <t>Glass fiber batt - 4 1/2 in.</t>
  </si>
  <si>
    <t>Glass fiber batt - 5 in.</t>
  </si>
  <si>
    <t>Glass fiber batt - 6 in.</t>
  </si>
  <si>
    <t>Glass fiber batt - 6 1/2 in.</t>
  </si>
  <si>
    <t>Insulation Board</t>
  </si>
  <si>
    <t>Cellular polyisocyanurate (unfaced) - 1/8 in. R0.7</t>
  </si>
  <si>
    <t>Cellular polyisocyanurate (unfaced) - 1/4 in. R1.5</t>
  </si>
  <si>
    <t>Cellular polyisocyanurate (unfaced) - 1/2 in. R2.9</t>
  </si>
  <si>
    <t>Cellular polyisocyanurate (unfaced) - 1 in. R5.9</t>
  </si>
  <si>
    <t>Cellular polyisocyanurate (unfaced) - 1 1/2 in. R8.8</t>
  </si>
  <si>
    <t>Cellular polyisocyanurate (unfaced) - 2 in. R12</t>
  </si>
  <si>
    <t>Cellular polyisocyanurate (unfaced) - 2 1/2 in. R15</t>
  </si>
  <si>
    <t>Cellular polyisocyanurate (unfaced) - 3 in. R18</t>
  </si>
  <si>
    <t>Cellular polyisocyanurate (unfaced) - 3 1/2 in. R21</t>
  </si>
  <si>
    <t>Cellular polyisocyanurate (unfaced) - 4 in. R23</t>
  </si>
  <si>
    <t>Cellular polyisocyanurate (unfaced) - 4 1/2 in. R26</t>
  </si>
  <si>
    <t>Cellular polyisocyanurate (unfaced) - 5 in. R29</t>
  </si>
  <si>
    <t>Cellular polyisocyanurate (unfaced) - 5 1/2 in. R32</t>
  </si>
  <si>
    <t>Cellular polyisocyanurate (unfaced) - 6 in. R35</t>
  </si>
  <si>
    <t>Cellular polyisocyanurate (unfaced) - 6 1/2 in. R38</t>
  </si>
  <si>
    <t>Expanded perlite - organic bonded - 3/4 in. R2.1</t>
  </si>
  <si>
    <t>Expanded perlite - organic bonded - 1 in. R2.8</t>
  </si>
  <si>
    <t>Expanded perlite - organic bonded - 1 1/2 in. R4.2</t>
  </si>
  <si>
    <t>Expanded perlite - organic bonded - 2 in. R5.6</t>
  </si>
  <si>
    <t>Expanded perlite - organic bonded - 3 in. R8.3</t>
  </si>
  <si>
    <t>Expanded perlite - organic bonded - 4 in. R11</t>
  </si>
  <si>
    <t>Expanded perlite - organic bonded - 6 in. R17</t>
  </si>
  <si>
    <t>Expanded Polystyrene - EPS - 1/4 in. R1.0</t>
  </si>
  <si>
    <t>Expanded Polystyrene - EPS - 1/2 in. R2.1</t>
  </si>
  <si>
    <t>Expanded Polystyrene - EPS - 3/4 in. R3.1</t>
  </si>
  <si>
    <t>Expanded Polystyrene - EPS - 1 in. R4.2</t>
  </si>
  <si>
    <t>Expanded Polystyrene - EPS - 1 1/4 in. R5.2</t>
  </si>
  <si>
    <t>Expanded Polystyrene - EPS - 1 1/2 in. R6.3</t>
  </si>
  <si>
    <t>Expanded Polystyrene - EPS - 1 3/4 in. R7.3</t>
  </si>
  <si>
    <t>Expanded Polystyrene - EPS - 1 7/8 in. R8.0</t>
  </si>
  <si>
    <t>Expanded Polystyrene - EPS - 1 15/16 in. R8.1</t>
  </si>
  <si>
    <t>Expanded Polystyrene - EPS - 2 in. R8.3</t>
  </si>
  <si>
    <t>Expanded Polystyrene - EPS - 2 2/5 in. R10</t>
  </si>
  <si>
    <t>Expanded Polystyrene - EPS - 2 7/16 in. R10</t>
  </si>
  <si>
    <t>Expanded Polystyrene - EPS - 3 in. R13</t>
  </si>
  <si>
    <t>Expanded Polystyrene - EPS - 3 1/3 in. R14</t>
  </si>
  <si>
    <t>Expanded Polystyrene - EPS - 3 2/5 in. R14</t>
  </si>
  <si>
    <t>Expanded Polystyrene - EPS - 3 1/2 in. R15</t>
  </si>
  <si>
    <t>Expanded Polystyrene - EPS - 4 1/16 in. R17</t>
  </si>
  <si>
    <t>Expanded Polystyrene - EPS - 4 7/10 in. R20</t>
  </si>
  <si>
    <t>Expanded Polystyrene - EPS - 5 2/5 in. R22</t>
  </si>
  <si>
    <t>Expanded Polystyrene - EPS - 5 19/20 in. R25</t>
  </si>
  <si>
    <t>Expanded Polystyrene - EPS - 6 1/10 in. R25</t>
  </si>
  <si>
    <t>Expanded Polystyrene - EPS - 6 7/8 in. R29</t>
  </si>
  <si>
    <t>Expanded Polystyrene - EPS - 8 3/5 in. R35</t>
  </si>
  <si>
    <t>Extruded Polystyrene - XPS - 1/4 in. R1.25</t>
  </si>
  <si>
    <t>Extruded Polystyrene - XPS - 1/2 in. R2.50</t>
  </si>
  <si>
    <t>Extruded Polystyrene - XPS - 3/4 in. R3.75</t>
  </si>
  <si>
    <t>Extruded Polystyrene - XPS - 1 in. R5.00</t>
  </si>
  <si>
    <t>Extruded Polystyrene - XPS - 1 1/4 in. R6.25</t>
  </si>
  <si>
    <t>Extruded Polystyrene - XPS - 1 1/2 in. R7.50</t>
  </si>
  <si>
    <t>Extruded Polystyrene - XPS - 1 3/4 in. R8.75</t>
  </si>
  <si>
    <t>Extruded Polystyrene - XPS - 1 7/8 in. R9.37</t>
  </si>
  <si>
    <t>Extruded Polystyrene - XPS - 2 in. R10.00</t>
  </si>
  <si>
    <t>Extruded Polystyrene - XPS - 2 1/2 in. R12.50</t>
  </si>
  <si>
    <t>Extruded Polystyrene - XPS - 3 in. R15.00</t>
  </si>
  <si>
    <t>Extruded Polystyrene - XPS - 3 1/2 in. R17.50</t>
  </si>
  <si>
    <t>Extruded Polystyrene - XPS - 4 in. R20.00</t>
  </si>
  <si>
    <t>Extruded Polystyrene - XPS - 4 1/2 in. R22.50</t>
  </si>
  <si>
    <t>Extruded Polystyrene - XPS - 5 in. R25.00</t>
  </si>
  <si>
    <t>Extruded Polystyrene - XPS - 5 1/2 in. R27.50</t>
  </si>
  <si>
    <t>Extruded Polystyrene - XPS - 6 in. R30.00</t>
  </si>
  <si>
    <t>Extruded Polystyrene - XPS - 6 1/2 in. R32.50</t>
  </si>
  <si>
    <t>Extruded Polystyrene - XPS - 8 in. R40.00</t>
  </si>
  <si>
    <t>Extruded Polystyrene - XPS - 8 1/2 in. R42.50</t>
  </si>
  <si>
    <t>Expanded Polyurethane - 1/2 in. R3.1</t>
  </si>
  <si>
    <t>Expanded Polyurethane - 3/4 in. R4.7</t>
  </si>
  <si>
    <t>Expanded Polyurethane - 1 in. R6.3</t>
  </si>
  <si>
    <t>Expanded Polyurethane - 1 1/4 in. R7.8</t>
  </si>
  <si>
    <t>Expanded Polyurethane - 2 in. R12.6</t>
  </si>
  <si>
    <t>Perlite board - 3/4 in. R1.9</t>
  </si>
  <si>
    <t>Perlite board - 1 in. R2.5</t>
  </si>
  <si>
    <t>Perlite board - 1 1/2 in. R3.8</t>
  </si>
  <si>
    <t>Perlite board - 2 in. R5.0</t>
  </si>
  <si>
    <t>R-24 Batt Wall - 8 in. R24</t>
  </si>
  <si>
    <t>Compliance Insulation R0.01</t>
  </si>
  <si>
    <t>Compliance Insulation R0.02</t>
  </si>
  <si>
    <t>Compliance Insulation R0.05</t>
  </si>
  <si>
    <t>Compliance Insulation R0.10</t>
  </si>
  <si>
    <t>Compliance Insulation R0.20</t>
  </si>
  <si>
    <t>Compliance Insulation R0.50</t>
  </si>
  <si>
    <t>Compliance Insulation R1.00</t>
  </si>
  <si>
    <t>Compliance Insulation R1.35</t>
  </si>
  <si>
    <t>Compliance Insulation R1.41</t>
  </si>
  <si>
    <t>Compliance Insulation R1.54</t>
  </si>
  <si>
    <t>Compliance Insulation R2.00</t>
  </si>
  <si>
    <t>Compliance Insulation R2.15</t>
  </si>
  <si>
    <t>Compliance Insulation R2.19</t>
  </si>
  <si>
    <t>Compliance Insulation R2.85</t>
  </si>
  <si>
    <t>Compliance Insulation R2.89</t>
  </si>
  <si>
    <t>Compliance Insulation R3.00</t>
  </si>
  <si>
    <t>Compliance Insulation R3.63</t>
  </si>
  <si>
    <t>Compliance Insulation R3.70</t>
  </si>
  <si>
    <t>Compliance Insulation R3.80</t>
  </si>
  <si>
    <t>S901G-2010</t>
  </si>
  <si>
    <t>Compliance Insulation R4.00</t>
  </si>
  <si>
    <t>Compliance Insulation R4.50</t>
  </si>
  <si>
    <t>RH 62018</t>
  </si>
  <si>
    <t>Compliance Insulation R5.00</t>
  </si>
  <si>
    <t>Compliance Insulation R5.60</t>
  </si>
  <si>
    <t>S901G-2011</t>
  </si>
  <si>
    <t>Compliance Insulation R6.00</t>
  </si>
  <si>
    <t>Compliance Insulation R6.32</t>
  </si>
  <si>
    <t>Compliance Insulation R6.46</t>
  </si>
  <si>
    <t>Compliance Insulation R7.00</t>
  </si>
  <si>
    <t>Compliance Insulation R7.10</t>
  </si>
  <si>
    <t>Compliance Insulation R7.18</t>
  </si>
  <si>
    <t>Compliance Insulation R7.39</t>
  </si>
  <si>
    <t>Compliance Insulation R7.50</t>
  </si>
  <si>
    <t>Compliance Insulation R7.60</t>
  </si>
  <si>
    <t>Compliance Insulation R8.00</t>
  </si>
  <si>
    <t>Compliance Insulation R8.07</t>
  </si>
  <si>
    <t>Compliance Insulation R9.00</t>
  </si>
  <si>
    <t>Compliance Insulation R9.40</t>
  </si>
  <si>
    <t>Compliance Insulation R9.80</t>
  </si>
  <si>
    <t>Compliance Insulation R9.83</t>
  </si>
  <si>
    <t>Compliance Insulation R9.94</t>
  </si>
  <si>
    <t>Compliance Insulation R10.00</t>
  </si>
  <si>
    <t>Compliance Insulation R10.06</t>
  </si>
  <si>
    <t>Compliance Insulation R11.00</t>
  </si>
  <si>
    <t>Compliance Insulation R11.70</t>
  </si>
  <si>
    <t>Compliance Insulation R12.00</t>
  </si>
  <si>
    <t>Compliance Insulation R12.50</t>
  </si>
  <si>
    <t>Compliance Insulation R12.55</t>
  </si>
  <si>
    <t>Compliance Insulation R12.69</t>
  </si>
  <si>
    <t>Compliance Insulation R13.00</t>
  </si>
  <si>
    <t>Compliance Insulation R13.50</t>
  </si>
  <si>
    <t>Compliance Insulation R13.99</t>
  </si>
  <si>
    <t>Compliance Insulation R14.00</t>
  </si>
  <si>
    <t>Compliance Insulation R14.14</t>
  </si>
  <si>
    <t>Compliance Insulation R14.32</t>
  </si>
  <si>
    <t>Compliance Insulation R14.60</t>
  </si>
  <si>
    <t>Compliance Insulation R15.00</t>
  </si>
  <si>
    <t>Compliance Insulation R15.54</t>
  </si>
  <si>
    <t>Compliance Insulation R16.00</t>
  </si>
  <si>
    <t>Compliance Insulation R16.20</t>
  </si>
  <si>
    <t>Compliance Insulation R16.34</t>
  </si>
  <si>
    <t>Compliance Insulation R16.58</t>
  </si>
  <si>
    <t>Compliance Insulation R16.69</t>
  </si>
  <si>
    <t>Compliance Insulation R17.00</t>
  </si>
  <si>
    <t>Compliance Insulation R17.67</t>
  </si>
  <si>
    <t>Compliance Insulation R18.00</t>
  </si>
  <si>
    <t>Compliance Insulation R19.00</t>
  </si>
  <si>
    <t>Compliance Insulation R19.63</t>
  </si>
  <si>
    <t>Compliance Insulation R20.00</t>
  </si>
  <si>
    <t>Compliance Insulation R20.05</t>
  </si>
  <si>
    <t>Compliance Insulation R21.00</t>
  </si>
  <si>
    <t>Compliance Insulation R21.18</t>
  </si>
  <si>
    <t>Compliance Insulation R21.39</t>
  </si>
  <si>
    <t>Compliance Insulation R21.60</t>
  </si>
  <si>
    <t>Compliance Insulation R22.00</t>
  </si>
  <si>
    <t>Compliance Insulation R22.48</t>
  </si>
  <si>
    <t>Compliance Insulation R23.00</t>
  </si>
  <si>
    <t>Compliance Insulation R23.70</t>
  </si>
  <si>
    <t>Compliance Insulation R24.00</t>
  </si>
  <si>
    <t>Compliance Insulation R24.80</t>
  </si>
  <si>
    <t>Compliance Insulation R24.86</t>
  </si>
  <si>
    <t>Compliance Insulation R25.00</t>
  </si>
  <si>
    <t>Compliance Insulation R25.16</t>
  </si>
  <si>
    <t>Compliance Insulation R26.00</t>
  </si>
  <si>
    <t>Compliance Insulation R27.00</t>
  </si>
  <si>
    <t>Compliance Insulation R28.00</t>
  </si>
  <si>
    <t>Compliance Insulation R28.12</t>
  </si>
  <si>
    <t>Compliance Insulation R28.63</t>
  </si>
  <si>
    <t>Compliance Insulation R29.00</t>
  </si>
  <si>
    <t>Compliance Insulation R30.00</t>
  </si>
  <si>
    <t>Compliance Insulation R31.00</t>
  </si>
  <si>
    <t>Compliance Insulation R32.00</t>
  </si>
  <si>
    <t>Compliance Insulation R33.00</t>
  </si>
  <si>
    <t>Compliance Insulation R34.00</t>
  </si>
  <si>
    <t>Compliance Insulation R34.93</t>
  </si>
  <si>
    <t>Compliance Insulation R35.00</t>
  </si>
  <si>
    <t>Compliance Insulation R36.00</t>
  </si>
  <si>
    <t>Compliance Insulation R37.00</t>
  </si>
  <si>
    <t>Compliance Insulation R38.00</t>
  </si>
  <si>
    <t>Insulation Loose Fill</t>
  </si>
  <si>
    <t>Loose fill - Mineral fiber - closed sidewalls - 3 1/2 in.</t>
  </si>
  <si>
    <t>Loose fill - Mineral fiber - 2 lb/ft3 - 4 in.</t>
  </si>
  <si>
    <t>Loose fill - Mineral fiber - 2 lb/ft3 - 6 1/2 in.</t>
  </si>
  <si>
    <t>Loose fill - Mineral fiber - 2 lb/ft3 - 7 1/2 in.</t>
  </si>
  <si>
    <t>Loose fill - Mineral fiber - 2 lb/ft3 - 8 1/4 in.</t>
  </si>
  <si>
    <t>Loose fill - Mineral fiber - 2 lb/ft3 - 13 3/4 in.</t>
  </si>
  <si>
    <t>Insulation Other</t>
  </si>
  <si>
    <t>Rammed Earth</t>
  </si>
  <si>
    <t>CEC</t>
  </si>
  <si>
    <t>Soil</t>
  </si>
  <si>
    <t>Adobe</t>
  </si>
  <si>
    <t>Insulation Spray Applied</t>
  </si>
  <si>
    <t>Spray applied - Cellulosic fiber - 4.6 lb/ft3 - 3 1/2 in.</t>
  </si>
  <si>
    <t>Spray applied - Cellulosic fiber - 4.6 lb/ft3 - 4 in.</t>
  </si>
  <si>
    <t>Spray applied - Cellulosic fiber - 4.6 lb/ft3 - 4 1/2 in.</t>
  </si>
  <si>
    <t>Spray applied - Cellulosic fiber - 4.6 lb/ft3 - 5 in.</t>
  </si>
  <si>
    <t>Spray applied - Cellulosic fiber - 4.6 lb/ft3 - 5 1/2 in.</t>
  </si>
  <si>
    <t>Spray applied - Cellulosic fiber - 4.6 lb/ft3 - 6 in.</t>
  </si>
  <si>
    <t>Spray applied - Cellulosic fiber - 4.6 lb/ft3 - 6 1/2 in.</t>
  </si>
  <si>
    <t>Spray applied - Glass fiber - 3.9 lb/ft3 - 3 1/2 in.</t>
  </si>
  <si>
    <t>Spray applied - Glass fiber - 3.9 lb/ft3 - 4 in.</t>
  </si>
  <si>
    <t>Spray applied - Glass fiber - 3.9 lb/ft3 - 4 1/2 in.</t>
  </si>
  <si>
    <t>Spray applied - Glass fiber - 3.9 lb/ft3 - 5 in.</t>
  </si>
  <si>
    <t>Spray applied - Glass fiber - 3.9 lb/ft3 - 5 1/2 in.</t>
  </si>
  <si>
    <t>Spray applied - Glass fiber - 3.9 lb/ft3 - 6 in.</t>
  </si>
  <si>
    <t>Spray applied - Glass fiber - 3.9 lb/ft3 - 6 1/2 in.</t>
  </si>
  <si>
    <t>Spray applied - Polyurethane foam - 0.5 lb/ft3 - 3 1/2 in.</t>
  </si>
  <si>
    <t>Spray applied - Polyurethane foam - 0.5 lb/ft3 - 4 in.</t>
  </si>
  <si>
    <t>Spray applied - Polyurethane foam - 0.5 lb/ft3 - 4 1/2 in.</t>
  </si>
  <si>
    <t>Spray applied - Polyurethane foam - 0.5 lb/ft3 - 5 in.</t>
  </si>
  <si>
    <t>Spray applied - Polyurethane foam - 0.5 lb/ft3 - 5 1/2 in.</t>
  </si>
  <si>
    <t>Spray applied - Polyurethane foam - 0.5 lb/ft3 - 6 in.</t>
  </si>
  <si>
    <t>Spray applied - Polyurethane foam - 0.5 lb/ft3 - 6 1/2 in.</t>
  </si>
  <si>
    <t>Spray applied - Polyurethane foam - 3.0 lb/ft3 - 3 1/2 in.</t>
  </si>
  <si>
    <t>Spray applied - Polyurethane foam - 3.0 lb/ft3 - 4 in.</t>
  </si>
  <si>
    <t>Spray applied - Polyurethane foam - 3.0 lb/ft3 - 4 1/2 in.</t>
  </si>
  <si>
    <t>Spray applied - Polyurethane foam - 3.0 lb/ft3 - 5 in.</t>
  </si>
  <si>
    <t>Spray applied - Polyurethane foam - 3.0 lb/ft3 - 5 1/2 in.</t>
  </si>
  <si>
    <t>Spray applied - Polyurethane foam - 3.0 lb/ft3 - 6 in.</t>
  </si>
  <si>
    <t>Spray applied - Polyurethane foam - 3.0 lb/ft3 - 6 1/2 in.</t>
  </si>
  <si>
    <t>Masonry Materials</t>
  </si>
  <si>
    <t>Brick - 48 lb/ft3 - 3 5/8 in.</t>
  </si>
  <si>
    <t>Brick - fired clay -  140 lb/ft3 - 3 5/8 in.</t>
  </si>
  <si>
    <t>Clay tile - hollow - 1 cell deep - 3 in.</t>
  </si>
  <si>
    <t>Clay tile - hollow - 1 cell deep - 4 in.</t>
  </si>
  <si>
    <t>Clay tile - hollow - 2 cells deep - 6 in.</t>
  </si>
  <si>
    <t>Clay tile - hollow - 2 cells deep - 8 in.</t>
  </si>
  <si>
    <t>Clay tile - hollow - 2 cells deep - 10 in.</t>
  </si>
  <si>
    <t>Clay tile - hollow - 3 cells deep - 12 in.</t>
  </si>
  <si>
    <t>Clay Tile - Paver</t>
  </si>
  <si>
    <t>Concrete Paver</t>
  </si>
  <si>
    <t>CEC Bruce</t>
  </si>
  <si>
    <t>Gypsum partition block - solid - 3 in. x 12 in. x 30 in. - 3 in.</t>
  </si>
  <si>
    <t>Gypsum partition block - 4 cells - 3 in. x 12 in. x 30 in. - 3 in.</t>
  </si>
  <si>
    <t>Gypsum partition block - 3 cells - 4 in. x 12 in. x 30 in. - 4 in.</t>
  </si>
  <si>
    <t>Stone - 1 in.</t>
  </si>
  <si>
    <t>1 Coat Stucco</t>
  </si>
  <si>
    <t>3 Coat Stucco</t>
  </si>
  <si>
    <t>Masonry Units Hollow</t>
  </si>
  <si>
    <t>Clay - Part Grouted and Empty - 130 lb/ft3 - 6 in.</t>
  </si>
  <si>
    <t>6 in Clay Unit Empty</t>
  </si>
  <si>
    <t>RH 2018</t>
  </si>
  <si>
    <t>Clay - Part Grouted and Empty - 130 lb/ft3 - 8 in.</t>
  </si>
  <si>
    <t>8 in Clay Unit Empty</t>
  </si>
  <si>
    <t>Concrete - Part Grouted and Empty - 105 lb/ft3 - 6 in.</t>
  </si>
  <si>
    <t>6 in LW CMU Empty</t>
  </si>
  <si>
    <t>Concrete - Part Grouted and Empty - 105 lb/ft3 - 8 in.</t>
  </si>
  <si>
    <t>8 in LW CMU Empty</t>
  </si>
  <si>
    <t>Concrete - Part Grouted and Empty - 105 lb/ft3 - 10 in.</t>
  </si>
  <si>
    <t>10 in LW CMU Empty</t>
  </si>
  <si>
    <t>Concrete - Part Grouted and Empty - 105 lb/ft3 - 12 in.</t>
  </si>
  <si>
    <t>12 in LW CMU Empty</t>
  </si>
  <si>
    <t>Concrete - Part Grouted and Empty - 115 lb/ft3 - 6 in.</t>
  </si>
  <si>
    <t>6 in MW CMU Empty</t>
  </si>
  <si>
    <t>Concrete - Part Grouted and Empty - 115 lb/ft3 - 8 in.</t>
  </si>
  <si>
    <t>8 in MW CMU Empty</t>
  </si>
  <si>
    <t>Concrete - Part Grouted and Empty - 115 lb/ft3 - 10 in.</t>
  </si>
  <si>
    <t>10 in MW CMU Empty</t>
  </si>
  <si>
    <t>Concrete - Part Grouted and Empty - 115 lb/ft3 - 12 in.</t>
  </si>
  <si>
    <t>12 in MW CMU Empty</t>
  </si>
  <si>
    <t>Concrete - Part Grouted and Empty - 125 lb/ft3 - 6 in.</t>
  </si>
  <si>
    <t>6 in NW CMU Empty</t>
  </si>
  <si>
    <t>Concrete - Part Grouted and Empty - 125 lb/ft3 - 8 in.</t>
  </si>
  <si>
    <t>8 in NW CMU Empty</t>
  </si>
  <si>
    <t>Concrete - Part Grouted and Empty - 125 lb/ft3 - 10 in.</t>
  </si>
  <si>
    <t>10 in NW CMU Empty</t>
  </si>
  <si>
    <t>Concrete - Part Grouted and Empty - 125 lb/ft3 - 12 in.</t>
  </si>
  <si>
    <t>12 in NW CMU Empty</t>
  </si>
  <si>
    <t>Masonry Units Solid</t>
  </si>
  <si>
    <t>Clay - Solid Grout - 130 lb/ft3 - 6 in.</t>
  </si>
  <si>
    <t>6 in Clay Unit Solid Grout</t>
  </si>
  <si>
    <t>Clay - Solid Grout - 130 lb/ft3 - 8 in.</t>
  </si>
  <si>
    <t>8 in Clay Unit Solid Grout</t>
  </si>
  <si>
    <t>Concrete - Solid Grout - 105 lb/ft3 - 6 in.</t>
  </si>
  <si>
    <t>6 in LW CMU Solid Grout</t>
  </si>
  <si>
    <t>Concrete - Solid Grout - 105 lb/ft3 - 8 in.</t>
  </si>
  <si>
    <t>8 in LW CMU Solid Grout</t>
  </si>
  <si>
    <t>Concrete - Solid Grout - 105 lb/ft3 - 10 in.</t>
  </si>
  <si>
    <t>10 in LW CMU Solid Grout</t>
  </si>
  <si>
    <t>Concrete - Solid Grout - 105 lb/ft3 - 12 in.</t>
  </si>
  <si>
    <t>12 in LW CMU Solid Grout</t>
  </si>
  <si>
    <t>Concrete - Solid Grout - 115 lb/ft3 - 6 in.</t>
  </si>
  <si>
    <t>6 in MW CMU Solid Grout</t>
  </si>
  <si>
    <t>Concrete - Solid Grout - 115 lb/ft3 - 8 in.</t>
  </si>
  <si>
    <t>8 in MW CMU Solid Grout</t>
  </si>
  <si>
    <t>Concrete - Solid Grout - 115 lb/ft3 - 10 in.</t>
  </si>
  <si>
    <t>10 in MW CMU Solid Grout</t>
  </si>
  <si>
    <t>Concrete - Solid Grout - 115 lb/ft3 - 12 in.</t>
  </si>
  <si>
    <t>12 in MW CMU Solid Grout</t>
  </si>
  <si>
    <t>Concrete - Solid Grout - 125 lb/ft3 - 6 in.</t>
  </si>
  <si>
    <t>6 in NW CMU Solid Grout</t>
  </si>
  <si>
    <t>Concrete - Solid Grout - 125 lb/ft3 - 8 in.</t>
  </si>
  <si>
    <t>8 in NW CMU Solid Grout</t>
  </si>
  <si>
    <t>Concrete - Solid Grout - 125 lb/ft3 - 10 in.</t>
  </si>
  <si>
    <t>10 in NW CMU Solid Grout</t>
  </si>
  <si>
    <t>Concrete - Solid Grout - 125 lb/ft3 - 12 in.</t>
  </si>
  <si>
    <t>12 in NW CMU Solid Grout</t>
  </si>
  <si>
    <t>Masonry Units with Fill</t>
  </si>
  <si>
    <t>Clay - Part Grouted and Insulated - 130 lb/ft3 - 6 in.</t>
  </si>
  <si>
    <t>6 in Clay Unit Insulated</t>
  </si>
  <si>
    <t>Clay - Part Grouted and Insulated - 130 lb/ft3 - 8 in.</t>
  </si>
  <si>
    <t>8 in Clay Unit Insulated</t>
  </si>
  <si>
    <t>Concrete - Part Grouted and Insulated - 105 lb/ft3 - 6 in.</t>
  </si>
  <si>
    <t>6 in LW CMU Insulated</t>
  </si>
  <si>
    <t>Concrete - Part Grouted and Insulated - 105 lb/ft3 - 8 in.</t>
  </si>
  <si>
    <t>8 in LW CMU Insulated</t>
  </si>
  <si>
    <t>Concrete - Part Grouted and Insulated - 105 lb/ft3 - 10 in.</t>
  </si>
  <si>
    <t>10 in LW CMU Insulated</t>
  </si>
  <si>
    <t>Concrete - Part Grouted and Insulated - 105 lb/ft3 - 12 in.</t>
  </si>
  <si>
    <t>12 in LW CMU Insulated</t>
  </si>
  <si>
    <t>Concrete - Part Grouted and Insulated - 115 lb/ft3 - 6 in.</t>
  </si>
  <si>
    <t>6 in MW CMU Insulated</t>
  </si>
  <si>
    <t>Concrete - Part Grouted and Insulated - 115 lb/ft3 - 8 in.</t>
  </si>
  <si>
    <t>8 in MW CMU Insulated</t>
  </si>
  <si>
    <t>Concrete - Part Grouted and Insulated - 115 lb/ft3 - 10 in.</t>
  </si>
  <si>
    <t>10 in MW CMU Insulated</t>
  </si>
  <si>
    <t>Concrete - Part Grouted and Insulated - 115 lb/ft3 - 12 in.</t>
  </si>
  <si>
    <t>12 in MW CMU Insulated</t>
  </si>
  <si>
    <t>Concrete - Part Grouted and Insulated - 125 lb/ft3 - 6 in.</t>
  </si>
  <si>
    <t>6 in NW CMU Insulated</t>
  </si>
  <si>
    <t>Concrete - Part Grouted and Insulated - 125 lb/ft3 - 8 in.</t>
  </si>
  <si>
    <t>8 in NW CMU Insulated</t>
  </si>
  <si>
    <t>Concrete - Part Grouted and Insulated - 125 lb/ft3 - 10 in.</t>
  </si>
  <si>
    <t>10 in NW CMU Insulated</t>
  </si>
  <si>
    <t>Concrete - Part Grouted and Insulated - 125 lb/ft3 - 12 in.</t>
  </si>
  <si>
    <t>12 in NW CMU Insulated</t>
  </si>
  <si>
    <t>Metal Insulated Panel Wall</t>
  </si>
  <si>
    <t>Metal Insulated Panels - 2 in.</t>
  </si>
  <si>
    <t>Metal Insulated Panels - 2 1/2 in.</t>
  </si>
  <si>
    <t>Metal Insulated Panels - 3 in.</t>
  </si>
  <si>
    <t>Metal Insulated Panels - 4 in.</t>
  </si>
  <si>
    <t>Metal Insulated Panels - 5 in.</t>
  </si>
  <si>
    <t>Metal Insulated Panels - 6 in.</t>
  </si>
  <si>
    <t>Plastering Materials</t>
  </si>
  <si>
    <t>Aggregate - 45 lb/ft3 - 1/2 in.</t>
  </si>
  <si>
    <t>Aggregate - 45 lb/ft3 - 5/8 in.</t>
  </si>
  <si>
    <t>Aggregate - 45 lb/ft3 - on metal lath - 3/4 in.</t>
  </si>
  <si>
    <t>Aggregate - Perlite - 1/2 in.</t>
  </si>
  <si>
    <t>Aggregate - Perlite - 5/8 in.</t>
  </si>
  <si>
    <t>Aggregate - Perlite - on metal lath - 3/4 in.</t>
  </si>
  <si>
    <t>Concrete/Sand Aggregate - 6 in.</t>
  </si>
  <si>
    <t>Gypsum plaster - 80 lb/ft3 - 1/2 in.</t>
  </si>
  <si>
    <t>Gypsum plaster - 80 lb/ft3 - 5/8 in.</t>
  </si>
  <si>
    <t>Gypsum plaster - on metal lath 70 lb/ft3 - 3/4 in.</t>
  </si>
  <si>
    <t>Gypsum plaster - on metal lath 80 lb/ft3 - 3/4 in.</t>
  </si>
  <si>
    <t>Mortar - Cement - 1 in.</t>
  </si>
  <si>
    <t>Mortar - Cement - 1 3/4 in.</t>
  </si>
  <si>
    <t>Perlite plaster - 25 lb/ft3 - 1/2 in.</t>
  </si>
  <si>
    <t>Perlite plaster - 38 lb/ft3 - 1/2 in.</t>
  </si>
  <si>
    <t>Plaster/Sand Aggregate - 1 in.</t>
  </si>
  <si>
    <t>Pulpboard or paper plaster - 1/2 in.</t>
  </si>
  <si>
    <t>Sand aggregate - 3/8 in.</t>
  </si>
  <si>
    <t>Sand aggregate - 1/2 in.</t>
  </si>
  <si>
    <t>Sand aggregate - 5/8 in.</t>
  </si>
  <si>
    <t>Sand aggregate - 3/4 in.</t>
  </si>
  <si>
    <t>Sand aggregate on metal lath - 3/4 in.</t>
  </si>
  <si>
    <t>Vermiculite aggregate - 45 lb/ft3 - 1/2 in.</t>
  </si>
  <si>
    <t>Stucco - 3/8 in.</t>
  </si>
  <si>
    <t>Stucco - 7/8 in.</t>
  </si>
  <si>
    <t>Roofing</t>
  </si>
  <si>
    <t>5 PSF Roof - 1/2 in.</t>
  </si>
  <si>
    <t>5 PSF Roof</t>
  </si>
  <si>
    <t>10 PSF Roof - 1 in.</t>
  </si>
  <si>
    <t>10 PSF Roof</t>
  </si>
  <si>
    <t>15 PSF Roof - 1 1/2 in.</t>
  </si>
  <si>
    <t>15 PSF Roof</t>
  </si>
  <si>
    <t>25 PSF Roof - 2 1/2 in.</t>
  </si>
  <si>
    <t>25 PSF Roof</t>
  </si>
  <si>
    <t>Asbestos or cement shingles - 3/8 in.</t>
  </si>
  <si>
    <t>Asphalt - bitumen with inert fill - 100 lb/ft3 - 3/4 in.</t>
  </si>
  <si>
    <t>Asphalt - bitumen with inert fill - 144 lb/ft3 - 3/4 in.</t>
  </si>
  <si>
    <t>Asphalt roll roofing - 1/4 in.</t>
  </si>
  <si>
    <t>RH CEC</t>
  </si>
  <si>
    <t>Asphalt shingles - 1/4 in.</t>
  </si>
  <si>
    <t>Built-up roofing - 3/8 in.</t>
  </si>
  <si>
    <t>Clay tile - 1/2 in.</t>
  </si>
  <si>
    <t>Light Roof - 2/5 in.</t>
  </si>
  <si>
    <t>Light Roof</t>
  </si>
  <si>
    <t>Mastic asphalt (heavy - 20% grit) - 1 in.</t>
  </si>
  <si>
    <t>Metal Standing Seam - 1/16 in.</t>
  </si>
  <si>
    <t>Roof Gravel - 1 in.</t>
  </si>
  <si>
    <t>Roof Gravel - 1/2 in.</t>
  </si>
  <si>
    <t>Single Ply Roofing - 1/4 in.</t>
  </si>
  <si>
    <t>Slate - 1/2 in.</t>
  </si>
  <si>
    <t>Tile Gap - 3/4 in.</t>
  </si>
  <si>
    <t>TileGap</t>
  </si>
  <si>
    <t>SIPS Floor</t>
  </si>
  <si>
    <t>SIPS - Crawl Space - R22 - I Joist Spline - 6 1/2 in.</t>
  </si>
  <si>
    <t>SIPS - Crawl Space - R33 - I Joist Spline - 6 1/2 in.</t>
  </si>
  <si>
    <t>SIPS - Crawl Space - R28 - I Joist Spline - 8 1/4 in.</t>
  </si>
  <si>
    <t>SIPS - Crawl Space - R36 - I Joist Spline - 10 1/4 in.</t>
  </si>
  <si>
    <t>SIPS - Crawl Space - R22 - Single 2x Spline - 6 1/2 in.</t>
  </si>
  <si>
    <t>SIPS - Crawl Space - R33 - Single 2x Spline - 6 1/2 in.</t>
  </si>
  <si>
    <t>SIPS - Crawl Space - R28 - Single 2x Spline - 8 1/4 in.</t>
  </si>
  <si>
    <t>SIPS - Crawl Space - R36 - Single 2x Spline - 10 1/4 in.</t>
  </si>
  <si>
    <t>SIPS - Crawl Space - R22 - Double 2x Spline - 6 1/2 in.</t>
  </si>
  <si>
    <t>SIPS - Crawl Space - R33 - Double 2x Spline - 6 1/2 in.</t>
  </si>
  <si>
    <t>SIPS - Crawl Space - R28 - Double 2x Spline - 8 1/4 in.</t>
  </si>
  <si>
    <t>SIPS - Crawl Space - R36 - Double 2x Spline - 10 1/4 in.</t>
  </si>
  <si>
    <t>SIPS - No Crawl Space - R22 - I Joist Spline - 6 1/2 in.</t>
  </si>
  <si>
    <t>SIPS - No Crawl Space - R33 - I Joist Spline - 6 1/2 in.</t>
  </si>
  <si>
    <t>SIPS - No Crawl Space - R28 - I Joist Spline - 8 1/4 in.</t>
  </si>
  <si>
    <t>SIPS - No Crawl Space - R36 - I Joist Spline - 10 1/4 in.</t>
  </si>
  <si>
    <t>SIPS - No Crawl Space - R22 - Single 2x Spline - 6 1/2 in.</t>
  </si>
  <si>
    <t>SIPS - No Crawl Space - R33 - Single 2x Spline - 6 1/2 in.</t>
  </si>
  <si>
    <t>SIPS - No Crawl Space - R28 - Single 2x Spline - 8 1/4 in.</t>
  </si>
  <si>
    <t>SIPS - No Crawl Space - R36 - Single 2x Spline - 10 1/4 in.</t>
  </si>
  <si>
    <t>SIPS - No Crawl Space - R22 - Double 2x Spline - 6 1/2 in.</t>
  </si>
  <si>
    <t>SIPS - No Crawl Space - R33 - Double 2x Spline - 6 1/2 in.</t>
  </si>
  <si>
    <t>SIPS - No Crawl Space - R28 - Double 2x Spline - 8 1/4 in.</t>
  </si>
  <si>
    <t>SIPS - No Crawl Space - R36 - Double 2x Spline - 10 1/4 in.</t>
  </si>
  <si>
    <t>SIPS Roof</t>
  </si>
  <si>
    <t>SIPS - R22 - I joist Spline - 6 1/2 in.</t>
  </si>
  <si>
    <t>SIPS - R33 - I joist Spline - 6 1/2 in.</t>
  </si>
  <si>
    <t>SIPS - R28 - I joist Spline - 8 1/2 in.</t>
  </si>
  <si>
    <t>SIPS - R36 - I joist Spline - 10 1/4 in.</t>
  </si>
  <si>
    <t>SIPS - R55 - I joist Spline - 10 1/4 in.</t>
  </si>
  <si>
    <t>SIPS - R44 - I joist Spline - 12 1/4 in.</t>
  </si>
  <si>
    <t>SIPS - R22 - Single 2x Spline - 6 1/2 in.</t>
  </si>
  <si>
    <t>SIPS - R33 - Single 2x Spline - 6 1/2 in.</t>
  </si>
  <si>
    <t>SIPS - R28 - Single 2x Spline - 8 1/2 in.</t>
  </si>
  <si>
    <t>SIPS - R36 - Single 2x Spline - 10 1/4 in.</t>
  </si>
  <si>
    <t>SIPS - R55 - Single 2x Spline - 10 1/4 in.</t>
  </si>
  <si>
    <t>SIPS - R44 - Single 2x Spline - 12 1/4 in.</t>
  </si>
  <si>
    <t>SIPS - R22 - Double 2x Spline - 6 1/2 in.</t>
  </si>
  <si>
    <t>SIPS - R33 - Double 2x Spline - 6 1/2 in.</t>
  </si>
  <si>
    <t>SIPS - R28 - Double 2x Spline - 8 1/2 in.</t>
  </si>
  <si>
    <t>SIPS - R36 - Double 2x Spline - 10 1/4 in.</t>
  </si>
  <si>
    <t>SIPS - R55 - Double 2x Spline - 10 1/4 in.</t>
  </si>
  <si>
    <t>SIPS - R44 - Double 2x Spline - 12 1/4 in.</t>
  </si>
  <si>
    <t>SIPS - R22 - OSB Spline - 6 1/2 in.</t>
  </si>
  <si>
    <t>SIPS - R33 - OSB Spline - 6 1/2 in.</t>
  </si>
  <si>
    <t>SIPS - R28 - OSB Spline - 8 1/2 in.</t>
  </si>
  <si>
    <t>SIPS - R36 - OSB Spline - 10 1/4 in.</t>
  </si>
  <si>
    <t>SIPS - R55 - OSB Spline - 10 1/4 in.</t>
  </si>
  <si>
    <t>SIPS - R44 - OSB Spline - 12 1/4 in.</t>
  </si>
  <si>
    <t>SIPS - R14 - Metal Spline - 48 in.</t>
  </si>
  <si>
    <t>SIPS - R22 - Metal Spline - 48 in.</t>
  </si>
  <si>
    <t>SIPS - R28 - Metal Spline - 48 in.</t>
  </si>
  <si>
    <t>SIPS - R36 - Metal Spline - 48 in.</t>
  </si>
  <si>
    <t>SIPS Wall</t>
  </si>
  <si>
    <t>SIPS - R14 - I joist Spline - 4 1/2 in.</t>
  </si>
  <si>
    <t>SIPS - R18 - I joist Spline - 4 1/2 in.</t>
  </si>
  <si>
    <t>SIPS - R28 - I joist Spline - 8 1/4 in.</t>
  </si>
  <si>
    <t>SIPS - R14 - Single 2x Spline - 4 1/2 in.</t>
  </si>
  <si>
    <t>SIPS - R18 - Single 2x Spline - 4 1/2 in.</t>
  </si>
  <si>
    <t>SIPS - R28 - Single 2x Spline - 8 1/4 in.</t>
  </si>
  <si>
    <t>SIPS - R14 - Double 2x Spline - 4 1/2 in.</t>
  </si>
  <si>
    <t>SIPS - R18 - Double 2x Spline - 4 1/2 in.</t>
  </si>
  <si>
    <t>SIPS - R28 - Double 2x Spline - 8 1/4 in.</t>
  </si>
  <si>
    <t>SIPS - R14 - OSB Spline - 4 1/2 in.</t>
  </si>
  <si>
    <t>SIPS - R18 - OSB Spline - 4 1/2 in.</t>
  </si>
  <si>
    <t>SIPS - R28 - OSB Spline - 8 1/4 in.</t>
  </si>
  <si>
    <t>Spandrel Panels</t>
  </si>
  <si>
    <t>Aluminum w/out Thrml Break - Single glass pane. stone. or metal pane - No Ins.</t>
  </si>
  <si>
    <t>Aluminum w/out Thrml Break - Single glass pane. stone. or metal pane - R4 Ins.</t>
  </si>
  <si>
    <t>Aluminum w/out Thrml Break - Single glass pane. stone. or metal pane - R7 Ins.</t>
  </si>
  <si>
    <t>Aluminum w/out Thrml Break - Single glass pane. stone. or metal pane - R10 Ins.</t>
  </si>
  <si>
    <t>Aluminum w/out Thrml Break - Single glass pane. stone. or metal pane - R15 Ins.</t>
  </si>
  <si>
    <t>Aluminum w/out Thrml Break - Single glass pane. stone. or metal pane - R20 Ins.</t>
  </si>
  <si>
    <t>Aluminum w/out Thrml Break - Single glass pane. stone. or metal pane - R25 Ins.</t>
  </si>
  <si>
    <t>Aluminum w/out Thrml Break - Single glass pane. stone. or metal pane - R30 Ins.</t>
  </si>
  <si>
    <t>Aluminum w/out Thrml Break - Double glass with no low e coatings - No Ins.</t>
  </si>
  <si>
    <t>Aluminum w/out Thrml Break - Double glass with no low e coatings - R4 Ins.</t>
  </si>
  <si>
    <t>Aluminum w/out Thrml Break - Double glass with no low e coatings - R7 Ins.</t>
  </si>
  <si>
    <t>Aluminum w/out Thrml Break - Double glass with no low e coatings - R10 Ins.</t>
  </si>
  <si>
    <t>Aluminum w/out Thrml Break - Double glass with no low e coatings - R15 Ins.</t>
  </si>
  <si>
    <t>Aluminum w/out Thrml Break - Double glass with no low e coatings - R20 Ins.</t>
  </si>
  <si>
    <t>Aluminum w/out Thrml Break - Double glass with no low e coatings - R25 Ins.</t>
  </si>
  <si>
    <t>Aluminum w/out Thrml Break - Double glass with no low e coatings - R30 Ins.</t>
  </si>
  <si>
    <t>Aluminum w/out Thrml Break - Triple or low e glass - No Ins.</t>
  </si>
  <si>
    <t>Aluminum w/out Thrml Break - Triple or low e glass - R4 Ins.</t>
  </si>
  <si>
    <t>Aluminum w/out Thrml Break - Triple or low e glass - R7 Ins.</t>
  </si>
  <si>
    <t>Aluminum w/out Thrml Break - Triple or low e glass - R10 Ins.</t>
  </si>
  <si>
    <t>Aluminum w/out Thrml Break - Triple or low e glass - R15 Ins.</t>
  </si>
  <si>
    <t>Aluminum w/out Thrml Break - Triple or low e glass - R20 Ins.</t>
  </si>
  <si>
    <t>Aluminum w/out Thrml Break - Triple or low e glass - R25 Ins.</t>
  </si>
  <si>
    <t>Aluminum w/out Thrml Break - Triple or low e glass - R30 Ins.</t>
  </si>
  <si>
    <t>Aluminum w/ Thrml Break - Single glass pane. stone. or metal pane - No Ins.</t>
  </si>
  <si>
    <t>Aluminum w/ Thrml Break - Single glass pane. stone. or metal pane - R4 Ins.</t>
  </si>
  <si>
    <t>Aluminum w/ Thrml Break - Single glass pane. stone. or metal pane - R7 Ins.</t>
  </si>
  <si>
    <t>Aluminum w/ Thrml Break - Single glass pane. stone. or metal pane - R10 Ins.</t>
  </si>
  <si>
    <t>Aluminum w/ Thrml Break - Single glass pane. stone. or metal pane - R15 Ins.</t>
  </si>
  <si>
    <t>Aluminum w/ Thrml Break - Single glass pane. stone. or metal pane - R20 Ins.</t>
  </si>
  <si>
    <t>Aluminum w/ Thrml Break - Single glass pane. stone. or metal pane - R25 Ins.</t>
  </si>
  <si>
    <t>Aluminum w/ Thrml Break - Single glass pane. stone. or metal pane - R30 Ins.</t>
  </si>
  <si>
    <t>Aluminum w/ Thrml Break - Double glass with no low e - No Ins.</t>
  </si>
  <si>
    <t>Aluminum w/ Thrml Break - Double glass with no low e - R4 Ins.</t>
  </si>
  <si>
    <t>Aluminum w/ Thrml Break - Double glass with no low e - R7 Ins.</t>
  </si>
  <si>
    <t>Aluminum w/ Thrml Break - Double glass with no low e - R10 Ins.</t>
  </si>
  <si>
    <t>Aluminum w/ Thrml Break - Double glass with no low e - R15 Ins.</t>
  </si>
  <si>
    <t>Aluminum w/ Thrml Break - Double glass with no low e - R20 Ins.</t>
  </si>
  <si>
    <t>Aluminum w/ Thrml Break - Double glass with no low e - R25 Ins.</t>
  </si>
  <si>
    <t>Aluminum w/ Thrml Break - Double glass with no low e - R30 Ins.</t>
  </si>
  <si>
    <t>Aluminum w/ Thrml Break - Triple or low e glass - No Ins.</t>
  </si>
  <si>
    <t>Aluminum w/ Thrml Break - Triple or low e glass - R4 Ins.</t>
  </si>
  <si>
    <t>Aluminum w/ Thrml Break - Triple or low e glass - R7 Ins.</t>
  </si>
  <si>
    <t>Aluminum w/ Thrml Break - Triple or low e glass - R10 Ins.</t>
  </si>
  <si>
    <t>Aluminum w/ Thrml Break - Triple or low e glass - R15 Ins.</t>
  </si>
  <si>
    <t>Aluminum w/ Thrml Break - Triple or low e glass - R20 Ins.</t>
  </si>
  <si>
    <t>Aluminum w/ Thrml Break - Triple or low e glass - R25 Ins.</t>
  </si>
  <si>
    <t>Aluminum w/ Thrml Break - Triple or low e glass - R30 Ins.</t>
  </si>
  <si>
    <t>Continuous Ins. - Single glass pane. stone. or metal pane - No Ins.</t>
  </si>
  <si>
    <t>Continuous Ins. - Single glass pane. stone. or metal pane - R4 Ins.</t>
  </si>
  <si>
    <t>Continuous Ins. - Single glass pane. stone. or metal pane - R7 Ins.</t>
  </si>
  <si>
    <t>Continuous Ins. - Single glass pane. stone. or metal pane - R10 Ins.</t>
  </si>
  <si>
    <t>Continuous Ins. - Single glass pane. stone. or metal pane - R15 Ins.</t>
  </si>
  <si>
    <t>Continuous Ins. - Single glass pane. stone. or metal pane - R20 Ins.</t>
  </si>
  <si>
    <t>Continuous Ins. - Single glass pane. stone. or metal pane - R25 Ins.</t>
  </si>
  <si>
    <t>Continuous Ins. - Single glass pane. stone. or metal pane - R30 Ins.</t>
  </si>
  <si>
    <t>Continuous Ins. - Double glass with no low e coatings - No Ins.</t>
  </si>
  <si>
    <t>Continuous Ins. - Double glass with no low e coatings - R4 Ins.</t>
  </si>
  <si>
    <t>Continuous Ins. - Double glass with no low e coatings - R7 Ins.</t>
  </si>
  <si>
    <t>Continuous Ins. - Double glass with no low e coatings - R10 Ins.</t>
  </si>
  <si>
    <t>Continuous Ins. - Double glass with no low e coatings - R15 Ins.</t>
  </si>
  <si>
    <t>Continuous Ins. - Double glass with no low e coatings - R20 Ins.</t>
  </si>
  <si>
    <t>Continuous Ins. - Double glass with no low e coatings - R25 Ins.</t>
  </si>
  <si>
    <t>Continuous Ins. - Double glass with no low e coatings - R30 Ins.</t>
  </si>
  <si>
    <t>Continuous Ins. - Triple or low e glass - No Ins.</t>
  </si>
  <si>
    <t>Continuous Ins. - Triple or low e glass - R4 Ins.</t>
  </si>
  <si>
    <t>Continuous Ins. - Triple or low e glass - R7 Ins.</t>
  </si>
  <si>
    <t>Continuous Ins. - Triple or low e glass - R10 Ins.</t>
  </si>
  <si>
    <t>Continuous Ins. - Triple or low e glass - R15 Ins.</t>
  </si>
  <si>
    <t>Continuous Ins. - Triple or low e glass - R20 Ins.</t>
  </si>
  <si>
    <t>Continuous Ins. - Triple or low e glass - R25 Ins.</t>
  </si>
  <si>
    <t>Continuous Ins. - Triple or low e glass - R30 Ins.</t>
  </si>
  <si>
    <t>Structural Glazing - Single glass pane. stone. or metal pane - No Ins.</t>
  </si>
  <si>
    <t>Structural Glazing - Single glass pane. stone. or metal pane - R4 Ins.</t>
  </si>
  <si>
    <t>Structural Glazing - Single glass pane. stone. or metal pane - R7 Ins.</t>
  </si>
  <si>
    <t>Structural Glazing - Single glass pane. stone. or metal pane - R10 Ins.</t>
  </si>
  <si>
    <t>Structural Glazing - Single glass pane. stone. or metal pane - R15 Ins.</t>
  </si>
  <si>
    <t>Structural Glazing - Single glass pane. stone. or metal pane - R20 Ins.</t>
  </si>
  <si>
    <t>Structural Glazing - Single glass pane. stone. or metal pane - R25 Ins.</t>
  </si>
  <si>
    <t>Structural Glazing - Single glass pane. stone. or metal pane - R30 Ins.</t>
  </si>
  <si>
    <t>Structural Glazing - Double glass with no low e coatings - No Ins.</t>
  </si>
  <si>
    <t>Structural Glazing - Double glass with no low e coatings - R4 Ins.</t>
  </si>
  <si>
    <t>Structural Glazing - Double glass with no low e coatings - R7 Ins.</t>
  </si>
  <si>
    <t>Structural Glazing - Double glass with no low e coatings - R10 Ins.</t>
  </si>
  <si>
    <t>Structural Glazing - Double glass with no low e coatings - R15 Ins.</t>
  </si>
  <si>
    <t>Structural Glazing - Double glass with no low e coatings - R20 Ins.</t>
  </si>
  <si>
    <t>Structural Glazing - Double glass with no low e coatings - R25 Ins.</t>
  </si>
  <si>
    <t>Structural Glazing - Double glass with no low e coatings - R30 Ins.</t>
  </si>
  <si>
    <t>Structural Glazing - Triple or low e glass - No Ins.</t>
  </si>
  <si>
    <t>Structural Glazing - Triple or low e glass - R4 Ins.</t>
  </si>
  <si>
    <t>Structural Glazing - Triple or low e glass - R7 Ins.</t>
  </si>
  <si>
    <t>Structural Glazing - Triple or low e glass - R10 Ins.</t>
  </si>
  <si>
    <t>Structural Glazing - Triple or low e glass - R15 Ins.</t>
  </si>
  <si>
    <t>Structural Glazing - Triple or low e glass - R20 Ins.</t>
  </si>
  <si>
    <t>Structural Glazing - Triple or low e glass - R25 Ins.</t>
  </si>
  <si>
    <t>Structural Glazing - Triple or low e glass - R30 Ins.</t>
  </si>
  <si>
    <t>Straw Bale Wall</t>
  </si>
  <si>
    <t>Straw Bale - Int and Ext Stucco - 18 in.</t>
  </si>
  <si>
    <t>Woods</t>
  </si>
  <si>
    <t>Hardwood - 1/2 in.</t>
  </si>
  <si>
    <t>Hardwood</t>
  </si>
  <si>
    <t>RH2016</t>
  </si>
  <si>
    <t>Hardwood - 3/4 in.</t>
  </si>
  <si>
    <t>Hardwood - 1 in.</t>
  </si>
  <si>
    <t>Softwood - 1/2 in.</t>
  </si>
  <si>
    <t>SoftWood</t>
  </si>
  <si>
    <t>Softwood - 1 in.</t>
  </si>
  <si>
    <t>Softwood - 1.5 in.</t>
  </si>
  <si>
    <t>Softwood - 2 in.</t>
  </si>
  <si>
    <t>Softwood - 4 in.</t>
  </si>
  <si>
    <t>Wood siding - 1/2 in.</t>
  </si>
  <si>
    <t>Wood layer</t>
  </si>
  <si>
    <t>ENDTABLE</t>
  </si>
  <si>
    <t>//Metal Ins and Framing List</t>
  </si>
  <si>
    <t>//Save this TAB as MetalInsFrameLayers.csv</t>
  </si>
  <si>
    <t>TABLE MetalInsFrameLayers</t>
  </si>
  <si>
    <t>FrmMat</t>
  </si>
  <si>
    <t>FrmConfig</t>
  </si>
  <si>
    <t>FrmDepth</t>
  </si>
  <si>
    <t>FrmSize</t>
  </si>
  <si>
    <t>CavityIns</t>
  </si>
  <si>
    <t>// References 01</t>
  </si>
  <si>
    <t>FramingMaterial</t>
  </si>
  <si>
    <t>Framing Configuration</t>
  </si>
  <si>
    <t>Framing Depth</t>
  </si>
  <si>
    <t>FramingSize</t>
  </si>
  <si>
    <t>CavityInsulation (R-XX)</t>
  </si>
  <si>
    <t>Layer R Value (h-ft2.F/Btu)</t>
  </si>
  <si>
    <t>Table 2013 JA4-10</t>
  </si>
  <si>
    <t>Metal Building Roof</t>
  </si>
  <si>
    <t>Metal Screw Down Roof - No Thrml Blk - R10 ins.</t>
  </si>
  <si>
    <t>Metal</t>
  </si>
  <si>
    <t>RoofMetalScrewDown</t>
  </si>
  <si>
    <t>// Table 4.2.7</t>
  </si>
  <si>
    <t>Metal Screw Down Roof - No Thrml Blk - R11 ins.</t>
  </si>
  <si>
    <t>Metal Screw Down Roof - No Thrml Blk - R13ins.</t>
  </si>
  <si>
    <t>Metal Screw Down Roof - No Thrml Blk - R16 ins.</t>
  </si>
  <si>
    <t>Metal Screw Down Roof - No Thrml Blk - R19 ins.</t>
  </si>
  <si>
    <t>Metal Standing Seam Roof - Thrml Blk - R10 ins.</t>
  </si>
  <si>
    <t>RoofMetalStandingSeam</t>
  </si>
  <si>
    <t>// 2016 Table 4.2.7</t>
  </si>
  <si>
    <t>Metal Standing Seam Roof - Thrml Blk - R11 ins.</t>
  </si>
  <si>
    <t>Metal Standing Seam Roof - Thrml Blk - R13 ins.</t>
  </si>
  <si>
    <t>Metal Standing Seam Roof - Thrml Blk - R16 ins.</t>
  </si>
  <si>
    <t>Metal Standing Seam Roof - Thrml Blk - R19 ins.</t>
  </si>
  <si>
    <t>Metal Standing Seam Roof - Thrml Blk - Dbl Ins. Layer - R10 + R10 Ins.</t>
  </si>
  <si>
    <t>Metal Standing Seam Roof - Thrml Blk - Dbl Ins. Layer - R10 + R11 Ins.</t>
  </si>
  <si>
    <t>Metal Standing Seam Roof - Thrml Blk - Dbl Ins. Layer - R11 + R11 Ins.</t>
  </si>
  <si>
    <t>Metal Standing Seam Roof - Thrml Blk - Dbl Ins. Layer - R10 + R13 Ins.</t>
  </si>
  <si>
    <t>Metal Standing Seam Roof - Thrml Blk - Dbl Ins. Layer - R11 + R13 Ins.</t>
  </si>
  <si>
    <t>Metal Standing Seam Roof - Thrml Blk - Dbl Ins. Layer - R13 + R13 Ins.</t>
  </si>
  <si>
    <t>Metal Standing Seam Roof - Thrml Blk - Dbl Ins. Layer - R10 + R19 Ins.</t>
  </si>
  <si>
    <t>Metal Standing Seam Roof - Thrml Blk - Dbl Ins. Layer - R11 + R19 Ins.</t>
  </si>
  <si>
    <t>Metal Standing Seam Roof - Thrml Blk - Dbl Ins. Layer - R13 + R19 Ins.</t>
  </si>
  <si>
    <t>Metal Standing Seam Roof - Thrml Blk - Dbl Ins. Layer - R16 + R19 Ins.</t>
  </si>
  <si>
    <t>Metal Standing Seam Roof - Thrml Blk - Dbl Ins. Layer - R19 + R19 Ins.</t>
  </si>
  <si>
    <t>Metal Standing Seam Roof - Thrml Blk - Ins. and Filled Cavity - R19 + R10 Ins.</t>
  </si>
  <si>
    <t>RoofMetalStandingSeamFilledCavity</t>
  </si>
  <si>
    <t>Metal Building Wall</t>
  </si>
  <si>
    <t>Metal Building Wall - Single Layer Batt - R0 Ins.</t>
  </si>
  <si>
    <t>WallMetalSingleLayerBatt</t>
  </si>
  <si>
    <t>// 2016 Table 4.3.9</t>
  </si>
  <si>
    <t>Metal Building Wall - Single Layer Batt - R6 Ins.</t>
  </si>
  <si>
    <t>Metal Building Wall - Single Layer Batt - R10 Ins.</t>
  </si>
  <si>
    <t>Metal Building Wall - Single Layer Batt - R11 Ins.</t>
  </si>
  <si>
    <t>Metal Building Wall - Single Layer Batt - R13 Ins.</t>
  </si>
  <si>
    <t>Metal Building Wall - Double Layer Batt - R6 + R13</t>
  </si>
  <si>
    <t>WallMetalDoubleLayerBatt</t>
  </si>
  <si>
    <t>Metal Building Wall - Double Layer Batt - R10 + R13</t>
  </si>
  <si>
    <t>Metal Building Wall - Double Layer Batt - R13 + R13</t>
  </si>
  <si>
    <t>Metal Building Wall - Double Layer Batt - R19 + R13</t>
  </si>
  <si>
    <t>Metal Framed Wall</t>
  </si>
  <si>
    <t>Metal Framed Wall - 16inOC - 2x4 - R0 ins.</t>
  </si>
  <si>
    <t>Wall16inOC</t>
  </si>
  <si>
    <t>3_5in</t>
  </si>
  <si>
    <t>2x4</t>
  </si>
  <si>
    <t>// Table 4.3.3</t>
  </si>
  <si>
    <t>Metal Framed Wall - 16inOC - 2x4 - R5 ins.</t>
  </si>
  <si>
    <t>Metal Framed Wall - 16inOC - 2x4 - R11 ins.</t>
  </si>
  <si>
    <t>Metal Framed Wall - 16inOC - 2x4 - R13 ins.</t>
  </si>
  <si>
    <t>Metal Framed Wall - 16inOC - 2x4 - R15 ins.</t>
  </si>
  <si>
    <t>Metal Framed Wall - 16inOC - 2x6 - R19 ins.</t>
  </si>
  <si>
    <t>5_5in</t>
  </si>
  <si>
    <t>2x6</t>
  </si>
  <si>
    <t>Metal Framed Wall - 16inOC - 2x6 - R21 ins.</t>
  </si>
  <si>
    <t>Metal Framed Wall - 16inOC - 2x8 - R19 ins.</t>
  </si>
  <si>
    <t>7_25in</t>
  </si>
  <si>
    <t>2x8</t>
  </si>
  <si>
    <t>Metal Framed Wall - 16inOC - 2x8 - R22 ins.</t>
  </si>
  <si>
    <t>Metal Framed Wall - 16inOC - 2x8 - R25 ins.</t>
  </si>
  <si>
    <t>Metal Framed Wall - 16inOC - 2x8 - R30 ins.</t>
  </si>
  <si>
    <t>Metal Framed Wall - 24inOC - 2x4 - R0 ins.</t>
  </si>
  <si>
    <t>Wall24inOC</t>
  </si>
  <si>
    <t>Metal Framed Wall - 24inOC - 2x4 - R5 ins.</t>
  </si>
  <si>
    <t>Metal Framed Wall - 24inOC - 2x4 - R11 ins.</t>
  </si>
  <si>
    <t>Metal Framed Wall - 24inOC - 2x4 - R13 ins.</t>
  </si>
  <si>
    <t>Metal Framed Wall - 24inOC - 2x4 - R15 ins.</t>
  </si>
  <si>
    <t>Metal Framed Wall - 24inOC - 2x6 - R19 ins.</t>
  </si>
  <si>
    <t>Metal Framed Wall - 24inOC - 2x6 - R21 ins.</t>
  </si>
  <si>
    <t>Metal Framed Wall - 24inOC - 2x8 - R19 ins.</t>
  </si>
  <si>
    <t>Metal Framed Wall - 24inOC - 2x8 - R22 ins.</t>
  </si>
  <si>
    <t>Metal Framed Wall - 24inOC - 2x8 - R25 ins.</t>
  </si>
  <si>
    <t>Metal Framed Wall - 24inOC - 2x8 - R30 ins.</t>
  </si>
  <si>
    <t>Other Floor</t>
  </si>
  <si>
    <t>Metal Framed Floor - 16inOC - 2x6 - R0 ins.</t>
  </si>
  <si>
    <t>Floor16inOC</t>
  </si>
  <si>
    <t>// Table 4.4.5</t>
  </si>
  <si>
    <t>Metal Framed Floor - 16inOC - 2x6 - R11 ins.</t>
  </si>
  <si>
    <t>Metal Framed Floor - 16inOC - 2x6 - R13 ins.</t>
  </si>
  <si>
    <t>Metal Framed Floor - 16inOC - 2x6 - R19 ins.</t>
  </si>
  <si>
    <t>Metal Framed Floor - 16inOC - 2x8 - R19 ins.</t>
  </si>
  <si>
    <t>Metal Framed Floor - 16inOC - 2x8 - R22 ins.</t>
  </si>
  <si>
    <t>Metal Framed Floor - 16inOC - 2x10 - R30 ins.</t>
  </si>
  <si>
    <t>9_25in</t>
  </si>
  <si>
    <t>2x10</t>
  </si>
  <si>
    <t>Metal Framed Floor - 16inOC - 2x12 - R38 ins.</t>
  </si>
  <si>
    <t>11_25in</t>
  </si>
  <si>
    <t>2x12</t>
  </si>
  <si>
    <t>Metal Framed Floor - 24inOC - 2x6 - R0 ins.</t>
  </si>
  <si>
    <t>Floor24inOC</t>
  </si>
  <si>
    <t>Metal Framed Floor - 24inOC - 2x6 - R11 ins.</t>
  </si>
  <si>
    <t>Metal Framed Floor - 24inOC - 2x6 - R13 ins.</t>
  </si>
  <si>
    <t>Metal Framed Floor - 24inOC - 2x6 - R19 ins.</t>
  </si>
  <si>
    <t>Metal Framed Floor - 24inOC - 2x8 - R19 ins.</t>
  </si>
  <si>
    <t>Metal Framed Floor - 24inOC - 2x8 - R22 ins.</t>
  </si>
  <si>
    <t>Metal Framed Floor - 24inOC - 2x10 - R30 ins.</t>
  </si>
  <si>
    <t>Metal Framed Floor - 24inOC - 2x12 - R38 ins.</t>
  </si>
  <si>
    <t>Metal Framed Roof - 16inOC - 2x4 - R11 ins.</t>
  </si>
  <si>
    <t>Roof16inOC</t>
  </si>
  <si>
    <t>3_5In</t>
  </si>
  <si>
    <t>// Table 4.2.5</t>
  </si>
  <si>
    <t>Metal Framed Roof - 16inOC - 2x4 - R13 ins.</t>
  </si>
  <si>
    <t>Metal Framed Roof - 16inOC - 2x4 - R15 ins.</t>
  </si>
  <si>
    <t>Metal Framed Roof - 16inOC - 2x4 - R19 ins.</t>
  </si>
  <si>
    <t>Metal Framed Roof - 16inOC - 2x6 - R11 ins.</t>
  </si>
  <si>
    <t>5_5In</t>
  </si>
  <si>
    <t>Metal Framed Roof - 16inOC - 2x6 - R13 ins.</t>
  </si>
  <si>
    <t>Metal Framed Roof - 16inOC - 2x6 - R15 ins.</t>
  </si>
  <si>
    <t>Metal Framed Roof - 16inOC - 2x6 - R19 ins.</t>
  </si>
  <si>
    <t>Metal Framed Roof - 16inOC - 2x8 - R19 ins.</t>
  </si>
  <si>
    <t>7_25In</t>
  </si>
  <si>
    <t>Metal Framed Roof - 16inOC - 2x8 - R21 ins.</t>
  </si>
  <si>
    <t>Metal Framed Roof - 16inOC - 2x10 - R25 ins.</t>
  </si>
  <si>
    <t>9_25In</t>
  </si>
  <si>
    <t>Metal Framed Roof - 16inOC - 2x10 - R30 ins.</t>
  </si>
  <si>
    <t>Metal Framed Roof - 16inOC - 2x12 - R30 ins.</t>
  </si>
  <si>
    <t>11_25In</t>
  </si>
  <si>
    <t>Metal Framed Roof - 16inOC - 2x12 - R38 ins.</t>
  </si>
  <si>
    <t>Metal Framed Roof - 16inOC - 2x14 - R38 ins.</t>
  </si>
  <si>
    <t>13_25In</t>
  </si>
  <si>
    <t>2x14</t>
  </si>
  <si>
    <t>Metal Framed Roof - 24inOC - 2x4 - R11 ins.</t>
  </si>
  <si>
    <t>Roof24inOC</t>
  </si>
  <si>
    <t>Metal Framed Roof - 24inOC - 2x4 - R13 ins.</t>
  </si>
  <si>
    <t>Metal Framed Roof - 24inOC - 2x4 - R15 ins.</t>
  </si>
  <si>
    <t>Metal Framed Roof - 24inOC - 2x4 - R19 ins.</t>
  </si>
  <si>
    <t>Metal Framed Roof - 24inOC - 2x6 - R11 ins.</t>
  </si>
  <si>
    <t>Metal Framed Roof - 24inOC - 2x6 - R13 ins.</t>
  </si>
  <si>
    <t>Metal Framed Roof - 24inOC - 2x6 - R15 ins.</t>
  </si>
  <si>
    <t>Metal Framed Roof - 24inOC - 2x6 - R19 ins.</t>
  </si>
  <si>
    <t>Metal Framed Roof - 24inOC - 2x8 - R19 ins.</t>
  </si>
  <si>
    <t>Metal Framed Roof - 24inOC - 2x8 - R21 ins.</t>
  </si>
  <si>
    <t>Metal Framed Roof - 24inOC - 2x10 - R25 ins.</t>
  </si>
  <si>
    <t>Metal Framed Roof - 24inOC - 2x10 - R30 ins.</t>
  </si>
  <si>
    <t>Metal Framed Roof - 24inOC - 2x12 - R30 ins.</t>
  </si>
  <si>
    <t>Metal Framed Roof - 24inOC - 2x12 - R38 ins.</t>
  </si>
  <si>
    <t>Metal Framed Roof - 24inOC - 2x14 - R38 ins.</t>
  </si>
  <si>
    <t>2013 - Joint Appendices</t>
  </si>
  <si>
    <t>Appendix JA4</t>
  </si>
  <si>
    <t>Table 4.4.5 – Standard U-factors for Metal-Framed Floors without a Crawl Space</t>
  </si>
  <si>
    <t>Spacing</t>
  </si>
  <si>
    <t>16inOC</t>
  </si>
  <si>
    <t>24inOC</t>
  </si>
  <si>
    <t>Nominal Framing Size</t>
  </si>
  <si>
    <t>2X6</t>
  </si>
  <si>
    <t>Cavity Insulation R-Value</t>
  </si>
  <si>
    <t>R0</t>
  </si>
  <si>
    <t>R11</t>
  </si>
  <si>
    <t>R13</t>
  </si>
  <si>
    <t>R19</t>
  </si>
  <si>
    <t>R22</t>
  </si>
  <si>
    <t>R30</t>
  </si>
  <si>
    <t>R38</t>
  </si>
  <si>
    <t>U-Factor w/ R0 Continuous Insulation</t>
  </si>
  <si>
    <t>Assumptions:</t>
  </si>
  <si>
    <t>exterior air film</t>
  </si>
  <si>
    <t>interior air film (heat flow down)</t>
  </si>
  <si>
    <t>carpet and pad</t>
  </si>
  <si>
    <t>5/8 inch wood based sheathing (Custom)</t>
  </si>
  <si>
    <t>Overall R-Value</t>
  </si>
  <si>
    <t>R-Value of Framing Layer</t>
  </si>
  <si>
    <t>Label</t>
  </si>
  <si>
    <t>R-Value of Framing Layer (rounded)</t>
  </si>
  <si>
    <t>Values for MetalInsFrameLayers tab, cells H51-H66</t>
  </si>
  <si>
    <t>2019 - Joint Appendices</t>
  </si>
  <si>
    <t>Table 4.3.8 – U-factors for Spandrel Panels and Glass Curtain Walls</t>
  </si>
  <si>
    <t>Rated R-value of Insulation between Framing Members</t>
  </si>
  <si>
    <t>Frame Type</t>
  </si>
  <si>
    <t>R4</t>
  </si>
  <si>
    <t>R7</t>
  </si>
  <si>
    <t>R10</t>
  </si>
  <si>
    <t>R15</t>
  </si>
  <si>
    <t>R20</t>
  </si>
  <si>
    <t>R25</t>
  </si>
  <si>
    <t>Aluminum without Thermal Break</t>
  </si>
  <si>
    <t>Single glass pane, stone or metal panel (U-factor)</t>
  </si>
  <si>
    <t>Double glass with no low-e coatings (U-factor)</t>
  </si>
  <si>
    <t>Triple or low-e glass (U-factor)</t>
  </si>
  <si>
    <t>Aluminum with Thermal Break</t>
  </si>
  <si>
    <t>Structural Glazing</t>
  </si>
  <si>
    <t>No Framing or Insulation is Continuous</t>
  </si>
  <si>
    <t>Curtain Wall</t>
  </si>
  <si>
    <t>Material Assembly Assumptions:</t>
  </si>
  <si>
    <t>Spandrel</t>
  </si>
  <si>
    <t>Curtain</t>
  </si>
  <si>
    <t>Spandrel Material</t>
  </si>
  <si>
    <t>Cavity Insulation</t>
  </si>
  <si>
    <t>Air Gap 3/4"</t>
  </si>
  <si>
    <t>Gypsum Board 5/8"</t>
  </si>
  <si>
    <t>interior air film</t>
  </si>
  <si>
    <t>Total -&gt;</t>
  </si>
  <si>
    <t>R-Values for Spandrel Panels and Glass Curtain Walls</t>
  </si>
  <si>
    <t>Data from Columns C and D need to be pasted into BEMEnums.txt</t>
  </si>
  <si>
    <t>CodeItem</t>
  </si>
  <si>
    <t>"Air"</t>
  </si>
  <si>
    <t>"Air - Cavity - Wall Roof Ceiling - 4 in. or more"</t>
  </si>
  <si>
    <t>"Air - Metal Wall Framing - 16 or 24 in. OC"</t>
  </si>
  <si>
    <t>"Air - Wall - 1/2 in."</t>
  </si>
  <si>
    <t>"Air - Wall - 3/4 in."</t>
  </si>
  <si>
    <t>"Air - Wall - 1 1/2 in."</t>
  </si>
  <si>
    <t>"Air - Wall - 3 1/2 in."</t>
  </si>
  <si>
    <t>"Air - Ceiling - 1/2 in."</t>
  </si>
  <si>
    <t>"Air - Ceiling - 3/4 in."</t>
  </si>
  <si>
    <t>"Air - Ceiling - 1 1/2 in."</t>
  </si>
  <si>
    <t>"Air - Ceiling - 3 1/2 in."</t>
  </si>
  <si>
    <t>"Air - Roof - 1/2 in."</t>
  </si>
  <si>
    <t>"Air - Roof - 3/4 in."</t>
  </si>
  <si>
    <t>"Air - Roof - 1 1/2 in."</t>
  </si>
  <si>
    <t>"Air - Roof - 3 1/2 in."</t>
  </si>
  <si>
    <t>"Air - Floor - 1/2 in."</t>
  </si>
  <si>
    <t>"Air - Floor - 3/4 in."</t>
  </si>
  <si>
    <t>"Air - Floor - 1 1/2 in."</t>
  </si>
  <si>
    <t>"Air - Floor - 3 1/2 in."</t>
  </si>
  <si>
    <t>"Bldg Board and Siding"</t>
  </si>
  <si>
    <t>"Fiber cement board - 63 lb/ft3 - 1/3 in."</t>
  </si>
  <si>
    <t>"Fiber cement board - 88 lb/ft3 - 1/3 in."</t>
  </si>
  <si>
    <t>"Fiber cement board - 88 lb/ft3 - 1/2 in."</t>
  </si>
  <si>
    <t>"Fiberboard sheathing - 1/2 in."</t>
  </si>
  <si>
    <t>"Gypsum Board - 3/8 in."</t>
  </si>
  <si>
    <t>"Gypsum Board - 1/2 in."</t>
  </si>
  <si>
    <t>"Gypsum Board - 5/8 in."</t>
  </si>
  <si>
    <t>"Gypsum Board - 3/4 in."</t>
  </si>
  <si>
    <t>"Hard Board - 3/4 in."</t>
  </si>
  <si>
    <t>"Hardboard - HDF - 50 lb/ft3 - 3/8 in."</t>
  </si>
  <si>
    <t>"Hardboard - HDF - 50 lb/ft3 - 1/2 in."</t>
  </si>
  <si>
    <t>"Hardboard - HDF - 50 lb/ft3 - 5/8 in."</t>
  </si>
  <si>
    <t>"Hardboard - HDF - 50 lb/ft3 - 3/4 in."</t>
  </si>
  <si>
    <t>"HB Part. Brd - 3/4 in."</t>
  </si>
  <si>
    <t>"Metal Deck - 1/16 in."</t>
  </si>
  <si>
    <t>"Metal Siding - 1/16 in."</t>
  </si>
  <si>
    <t>"OSB - Oriented Strand Board - 1/2 in."</t>
  </si>
  <si>
    <t>"OSB - Oriented Strand Board - 5/8 in."</t>
  </si>
  <si>
    <t>"OSB - Oriented Strand Board - 3/4 in."</t>
  </si>
  <si>
    <t>"Plywood - 1/4 in."</t>
  </si>
  <si>
    <t>"Plywood - 3/8 in."</t>
  </si>
  <si>
    <t>"Plywood - 1/2 in."</t>
  </si>
  <si>
    <t>"Plywood - 5/8 in."</t>
  </si>
  <si>
    <t>"Plywood - 3/4 in."</t>
  </si>
  <si>
    <t>"Plywood - 1 in."</t>
  </si>
  <si>
    <t>"Shingles - Asbestos cement - lapped - 1/4 in."</t>
  </si>
  <si>
    <t>"Shingles - Asphalt roll siding - 1/4 in."</t>
  </si>
  <si>
    <t>"Shingles - Wood - 16 in. - 7 1/2 in. exposure - 1/2 in."</t>
  </si>
  <si>
    <t>"Shingles - Wood - plus insulated backer board Siding - 5/16 in."</t>
  </si>
  <si>
    <t>"Wood shingles - 3/4 in."</t>
  </si>
  <si>
    <t>"Wood shingles - plain and plastic film faced - 3/4 in."</t>
  </si>
  <si>
    <t>"Siding - Asphalt insulating siding - 1/2 in. bed - 1/2 in."</t>
  </si>
  <si>
    <t>"Siding - Wood - bevel - 10 in. - lapped - 3/4 in."</t>
  </si>
  <si>
    <t>"Synthetic Stucco - EIFS finish - 1 in."</t>
  </si>
  <si>
    <t>"Building Membrane"</t>
  </si>
  <si>
    <t>"Building Paper - 1/16 in."</t>
  </si>
  <si>
    <t>"Roofing felt - 1/8 in."</t>
  </si>
  <si>
    <t>"Vapor permeable felt - 1/8 in."</t>
  </si>
  <si>
    <t>"Vapor seal - 2 layers of mopped 15 lb felt - 1/4 in."</t>
  </si>
  <si>
    <t>"Vapor seal - plastic film - 1/16 in."</t>
  </si>
  <si>
    <t>"Concrete"</t>
  </si>
  <si>
    <t>"Concrete - 80 lb/ft3 - 2 in."</t>
  </si>
  <si>
    <t>"Concrete - 80 lb/ft3 - 4 in."</t>
  </si>
  <si>
    <t>"Concrete - 80 lb/ft3 - 6 in."</t>
  </si>
  <si>
    <t>"Concrete - 80 lb/ft3 - 8 in."</t>
  </si>
  <si>
    <t>"Concrete - 80 lb/ft3 - 10 in."</t>
  </si>
  <si>
    <t>"Concrete - 140 lb/ft3 - 2 in."</t>
  </si>
  <si>
    <t>"Concrete - 140 lb/ft3 - 4 in."</t>
  </si>
  <si>
    <t>"Concrete - 140 lb/ft3 - 6 in."</t>
  </si>
  <si>
    <t>"Concrete - 140 lb/ft3 - 8 in."</t>
  </si>
  <si>
    <t>"Concrete - 140 lb/ft3 - 10 in."</t>
  </si>
  <si>
    <t>"Concrete Sandwich Panel"</t>
  </si>
  <si>
    <t>"Concrete Sandwich Panel - 80% Ins. Layer - No Steel in Ins. - Ins. 1 1/2 in."</t>
  </si>
  <si>
    <t>"Concrete Sandwich Panel - 80% Ins. Layer - No Steel in Ins. - Ins. 2 in."</t>
  </si>
  <si>
    <t>"Concrete Sandwich Panel - 80% Ins. Layer - No Steel in Ins. - Ins. 3 in."</t>
  </si>
  <si>
    <t>"Concrete Sandwich Panel - 80% Ins. Layer - No Steel in Ins. - Ins. 4 in."</t>
  </si>
  <si>
    <t>"Concrete Sandwich Panel - 80% Ins. Layer - No Steel in Ins. - Ins. 6 in."</t>
  </si>
  <si>
    <t>"Concrete Sandwich Panel - 80% Ins. Layer - Steel in Ins. - Ins. 1 1/2 in."</t>
  </si>
  <si>
    <t>"Concrete Sandwich Panel - 80% Ins. Layer - Steel in Ins. - Ins. 2 in."</t>
  </si>
  <si>
    <t>"Concrete Sandwich Panel - 80% Ins. Layer - Steel in Ins. - Ins. 3 in."</t>
  </si>
  <si>
    <t>"Concrete Sandwich Panel - 80% Ins. Layer - Steel in Ins. - Ins. 4 in."</t>
  </si>
  <si>
    <t>"Concrete Sandwich Panel - 80% Ins. Layer - Steel in Ins. - Ins. 6 in."</t>
  </si>
  <si>
    <t>"Concrete Sandwich Panel - 90% Ins. Layer - No Steel in Ins. - Ins. 1 1/2 in."</t>
  </si>
  <si>
    <t>"Concrete Sandwich Panel - 90% Ins. Layer - No Steel in Ins. - Ins. 2 in."</t>
  </si>
  <si>
    <t>"Concrete Sandwich Panel - 90% Ins. Layer - No Steel in Ins. - Ins. 3 in."</t>
  </si>
  <si>
    <t>"Concrete Sandwich Panel - 90% Ins. Layer - No Steel in Ins. - Ins. 4 in."</t>
  </si>
  <si>
    <t>"Concrete Sandwich Panel - 90% Ins. Layer - No Steel in Ins. - Ins. 6 in."</t>
  </si>
  <si>
    <t>"Concrete Sandwich Panel - 90% Ins. Layer - Steel in Ins. - Ins. 1 1/2 in."</t>
  </si>
  <si>
    <t>"Concrete Sandwich Panel - 90% Ins. Layer - Steel in Ins. - Ins. 2 in."</t>
  </si>
  <si>
    <t>"Concrete Sandwich Panel - 90% Ins. Layer - Steel in Ins. - Ins. 3 in."</t>
  </si>
  <si>
    <t>"Concrete Sandwich Panel - 90% Ins. Layer - Steel in Ins. - Ins. 4 in."</t>
  </si>
  <si>
    <t>"Concrete Sandwich Panel - 90% Ins. Layer - Steel in Ins. - Ins. 6 in."</t>
  </si>
  <si>
    <t>"Concrete Sandwich Panel - 100% Ins. Layer - No Steel in Ins. - Ins. 1 1/2 in."</t>
  </si>
  <si>
    <t>"Concrete Sandwich Panel - 100% Ins. Layer - No Steel in Ins. - Ins. 2 in."</t>
  </si>
  <si>
    <t>"Concrete Sandwich Panel - 100% Ins. Layer - No Steel in Ins. - Ins. 3 in."</t>
  </si>
  <si>
    <t>"Concrete Sandwich Panel - 100% Ins. Layer - No Steel in Ins. - Ins. 4 in."</t>
  </si>
  <si>
    <t>"Concrete Sandwich Panel - 100% Ins. Layer - No Steel in Ins. - Ins. 6 in."</t>
  </si>
  <si>
    <t>"Concrete Sandwich Panel - 100% Ins. Layer - Steel in Ins. - Ins. 1 1/2 in."</t>
  </si>
  <si>
    <t>"Concrete Sandwich Panel - 100% Ins. Layer - Steel in Ins. - Ins. 2 in."</t>
  </si>
  <si>
    <t>"Concrete Sandwich Panel - 100% Ins. Layer - Steel in Ins. - Ins. 3 in."</t>
  </si>
  <si>
    <t>"Concrete Sandwich Panel - 100% Ins. Layer - Steel in Ins. - Ins. 4 in."</t>
  </si>
  <si>
    <t>"Concrete Sandwich Panel - 100% Ins. Layer - Steel in Ins. - Ins. 6 in."</t>
  </si>
  <si>
    <t>"Finish Materials"</t>
  </si>
  <si>
    <t>"Acoustic Tile - 3/8 in."</t>
  </si>
  <si>
    <t>"Acoustic Tile - 1/2 in."</t>
  </si>
  <si>
    <t>"Acoustic Tile - 3/4 in."</t>
  </si>
  <si>
    <t>"Carpet - 3/4 in."</t>
  </si>
  <si>
    <t>"Linoleum/cork tile - 1/4 in."</t>
  </si>
  <si>
    <t>"Rubber tile - 1 in."</t>
  </si>
  <si>
    <t>"Slate or tile - 1/2 in."</t>
  </si>
  <si>
    <t>"Terrazzo - 1 in."</t>
  </si>
  <si>
    <t>"ICF Wall"</t>
  </si>
  <si>
    <t>"Insulating Concrete Forms - 1 1/2 in. Polyurethane Ins. each side - concrete 6 in."</t>
  </si>
  <si>
    <t>"Insulating Concrete Forms - 1 1/2 in. Polyurethane Ins. each side - concrete 8 in."</t>
  </si>
  <si>
    <t>"Insulating Concrete Forms - 2 in. Polyurethane Ins. each side - concrete 6 in."</t>
  </si>
  <si>
    <t>"Insulating Concrete Forms - 2 in. Polyurethane Ins. each side - concrete 8 in."</t>
  </si>
  <si>
    <t>"Insulating Concrete Forms - 4 1/2 in. Polyurethane Ins. each side - concrete 6 in."</t>
  </si>
  <si>
    <t>"Insulating Concrete Forms - 4 1/2 in. Polyurethane Ins. each side - concrete 8 in."</t>
  </si>
  <si>
    <t>"Insulating Concrete Forms - 2 in. EPS Ins. each side - concrete 6 in."</t>
  </si>
  <si>
    <t>"Insulating Concrete Forms - 2 in. EPS Ins. each side - concrete 8 in."</t>
  </si>
  <si>
    <t>"Insulating Concrete Forms - 3 in. EPS Ins. each side - concrete 6 in."</t>
  </si>
  <si>
    <t>"Insulating Concrete Forms - 3 in. EPS Ins. each side - concrete 8 in."</t>
  </si>
  <si>
    <t>"Insulating Concrete Forms - 4 in. EPS Ins. each side - concrete 6 in."</t>
  </si>
  <si>
    <t>"Insulating Concrete Forms - 4 in. EPS Ins. each side - concrete 8 in."</t>
  </si>
  <si>
    <t>"Insulating Concrete Forms - 2 in. XPS Ins. each side - concrete 6 in."</t>
  </si>
  <si>
    <t>"Insulating Concrete Forms - 2 in. XPS Ins. each side - concrete 8 in."</t>
  </si>
  <si>
    <t>"Insulating Concrete Forms - 3 in. XPS Ins. each side - concrete 6 in."</t>
  </si>
  <si>
    <t>"Insulating Concrete Forms - 3 in. XPS Ins. each side - concrete 8 in."</t>
  </si>
  <si>
    <t>"Insulating Concrete Forms - 4 in. XPS Ins. each side - concrete 6 in."</t>
  </si>
  <si>
    <t>"Insulating Concrete Forms - 4 in. XPS Ins. each side - concrete 8 in."</t>
  </si>
  <si>
    <t>"Insulation Batt"</t>
  </si>
  <si>
    <t>"Glass fiber batt - 3 1/2 in."</t>
  </si>
  <si>
    <t>"Glass fiber batt - 4 in."</t>
  </si>
  <si>
    <t>"Glass fiber batt - 4 1/2 in."</t>
  </si>
  <si>
    <t>"Glass fiber batt - 5 in."</t>
  </si>
  <si>
    <t>"Glass fiber batt - 5 1/2 in."</t>
  </si>
  <si>
    <t>"Glass fiber batt - 6 in."</t>
  </si>
  <si>
    <t>"Glass fiber batt - 6 1/2 in."</t>
  </si>
  <si>
    <t>"Insulation Board"</t>
  </si>
  <si>
    <t>"Cellular polyisocyanurate (unfaced) - 3 1/2 in."</t>
  </si>
  <si>
    <t>"Cellular polyisocyanurate (unfaced) - 4 in."</t>
  </si>
  <si>
    <t>"Cellular polyisocyanurate (unfaced) - 4 1/2 in."</t>
  </si>
  <si>
    <t>"Cellular polyisocyanurate (unfaced) - 5 in."</t>
  </si>
  <si>
    <t>"Cellular polyisocyanurate (unfaced) - 5 1/2 in."</t>
  </si>
  <si>
    <t>"Cellular polyisocyanurate (unfaced) - 6 in."</t>
  </si>
  <si>
    <t>"Cellular polyisocyanurate (unfaced) - 6 1/2 in."</t>
  </si>
  <si>
    <t>"Expanded perlite - organic bonded - 3/4 in."</t>
  </si>
  <si>
    <t>"Expanded perlite - organic bonded - 1 in."</t>
  </si>
  <si>
    <t>"Expanded perlite - organic bonded - 1 1/2 in."</t>
  </si>
  <si>
    <t>"Expanded perlite - organic bonded - 2 in."</t>
  </si>
  <si>
    <t>"Expanded perlite - organic bonded - 3 in."</t>
  </si>
  <si>
    <t>"Expanded perlite - organic bonded - 4 in."</t>
  </si>
  <si>
    <t>"Expanded perlite - organic bonded - 6 in."</t>
  </si>
  <si>
    <t>"Expanded Polystyrene - EPS - 1/2 in."</t>
  </si>
  <si>
    <t>"Expanded Polystyrene - EPS - 3/4 in."</t>
  </si>
  <si>
    <t>"Expanded Polystyrene - EPS - 1 in."</t>
  </si>
  <si>
    <t>"Expanded Polystyrene - EPS - 1 1/4 in."</t>
  </si>
  <si>
    <t>"Expanded Polystyrene - EPS - 1 1/2 in."</t>
  </si>
  <si>
    <t>"Expanded Polystyrene - EPS - 1 3/4 in."</t>
  </si>
  <si>
    <t>"Expanded Polystyrene - EPS - 1 7/8 in."</t>
  </si>
  <si>
    <t>"Expanded Polystyrene - EPS - 1 15/16 in."</t>
  </si>
  <si>
    <t>"Expanded Polystyrene - EPS - 2 in."</t>
  </si>
  <si>
    <t>"Expanded Polystyrene - EPS - 2 2/5 in."</t>
  </si>
  <si>
    <t>"Expanded Polystyrene - EPS - 2 7/16 in."</t>
  </si>
  <si>
    <t>"Expanded Polystyrene - EPS - 3 in."</t>
  </si>
  <si>
    <t>"Expanded Polystyrene - EPS - 3 1/3 in."</t>
  </si>
  <si>
    <t>"Expanded Polystyrene - EPS - 3 2/5 in."</t>
  </si>
  <si>
    <t>"Expanded Polystyrene - EPS - 3 1/2 in."</t>
  </si>
  <si>
    <t>"Expanded Polystyrene - EPS - 4 1/16 in."</t>
  </si>
  <si>
    <t>"Expanded Polystyrene - EPS - 4 7/10 in."</t>
  </si>
  <si>
    <t>"Expanded Polystyrene - EPS - 5 2/5 in."</t>
  </si>
  <si>
    <t>"Expanded Polystyrene - EPS - 5 19/20 in."</t>
  </si>
  <si>
    <t>"Expanded Polystyrene - EPS - 6 1/10 in."</t>
  </si>
  <si>
    <t>"Expanded Polystyrene - EPS - 6 7/8 in."</t>
  </si>
  <si>
    <t>"Expanded Polystyrene - EPS - 8 3/5 in."</t>
  </si>
  <si>
    <t>"Expanded Polyurethane - 1/2 in."</t>
  </si>
  <si>
    <t>"Expanded Polyurethane - 3/4 in."</t>
  </si>
  <si>
    <t>"Expanded Polyurethane - 1 in."</t>
  </si>
  <si>
    <t>"Expanded Polyurethane - 1 1/4 in."</t>
  </si>
  <si>
    <t>"Expanded Polyurethane - 2 in."</t>
  </si>
  <si>
    <t>"Perlite board - 3/4 in."</t>
  </si>
  <si>
    <t>"Perlite board - 1 in."</t>
  </si>
  <si>
    <t>"Perlite board - 1 1/2 in."</t>
  </si>
  <si>
    <t>"Perlite board - 2 in."</t>
  </si>
  <si>
    <t>"R-24 Batt Wall - 8 in."</t>
  </si>
  <si>
    <t>"Compliance Insulation R0.01"</t>
  </si>
  <si>
    <t>"Compliance Insulation R0.02"</t>
  </si>
  <si>
    <t>"Compliance Insulation R0.10"</t>
  </si>
  <si>
    <t>"Compliance Insulation R1.35"</t>
  </si>
  <si>
    <t>"Compliance Insulation R1.41"</t>
  </si>
  <si>
    <t>"Compliance Insulation R1.54"</t>
  </si>
  <si>
    <t>"Compliance Insulation R2.15"</t>
  </si>
  <si>
    <t>"Compliance Insulation R2.19"</t>
  </si>
  <si>
    <t>"Compliance Insulation R2.85"</t>
  </si>
  <si>
    <t>"Compliance Insulation R2.89"</t>
  </si>
  <si>
    <t>"Compliance Insulation R3.63"</t>
  </si>
  <si>
    <t>"Compliance Insulation R3.70"</t>
  </si>
  <si>
    <t>"Compliance Insulation R6.32"</t>
  </si>
  <si>
    <t>"Compliance Insulation R6.46"</t>
  </si>
  <si>
    <t>"Compliance Insulation R7.10"</t>
  </si>
  <si>
    <t>"Compliance Insulation R7.18"</t>
  </si>
  <si>
    <t>"Compliance Insulation R7.39"</t>
  </si>
  <si>
    <t>"Compliance Insulation R8.00"</t>
  </si>
  <si>
    <t>"Compliance Insulation R8.07"</t>
  </si>
  <si>
    <t>"Compliance Insulation R9.83"</t>
  </si>
  <si>
    <t>"Compliance Insulation R9.94"</t>
  </si>
  <si>
    <t>"Compliance Insulation R10.06"</t>
  </si>
  <si>
    <t>"Compliance Insulation R12.55"</t>
  </si>
  <si>
    <t>"Compliance Insulation R12.69"</t>
  </si>
  <si>
    <t>"Compliance Insulation R13.99"</t>
  </si>
  <si>
    <t>"Compliance Insulation R14.14"</t>
  </si>
  <si>
    <t>"Compliance Insulation R14.32"</t>
  </si>
  <si>
    <t>"Compliance Insulation R14.60"</t>
  </si>
  <si>
    <t>"Compliance Insulation R15.54"</t>
  </si>
  <si>
    <t>"Compliance Insulation R16.58"</t>
  </si>
  <si>
    <t>"Compliance Insulation R16.69"</t>
  </si>
  <si>
    <t>"Compliance Insulation R17.67"</t>
  </si>
  <si>
    <t>"Compliance Insulation R19.63"</t>
  </si>
  <si>
    <t>"Compliance Insulation R20.05"</t>
  </si>
  <si>
    <t>"Compliance Insulation R21.18"</t>
  </si>
  <si>
    <t>"Compliance Insulation R21.39"</t>
  </si>
  <si>
    <t>"Compliance Insulation R22.48"</t>
  </si>
  <si>
    <t>"Compliance Insulation R24.86"</t>
  </si>
  <si>
    <t>"Compliance Insulation R25.16"</t>
  </si>
  <si>
    <t>"Compliance Insulation R28.63"</t>
  </si>
  <si>
    <t>"Compliance Insulation R34.93"</t>
  </si>
  <si>
    <t>"Insulation Loose Fill"</t>
  </si>
  <si>
    <t>"Loose fill - Mineral fiber - 2 lb/ft3 - 4 in."</t>
  </si>
  <si>
    <t>"Loose fill - Mineral fiber - 2 lb/ft3 - 6 1/2 in."</t>
  </si>
  <si>
    <t>"Loose fill - Mineral fiber - 2 lb/ft3 - 7 1/2 in."</t>
  </si>
  <si>
    <t>"Loose fill - Mineral fiber - 2 lb/ft3 - 8 1/4 in."</t>
  </si>
  <si>
    <t>"Loose fill - Mineral fiber - 2 lb/ft3 - 13 3/4 in."</t>
  </si>
  <si>
    <t>"Loose fill - Mineral fiber - closed sidewalls - 3 1/2 in."</t>
  </si>
  <si>
    <t>"Insulation Other"</t>
  </si>
  <si>
    <t>"Rammed Earth"</t>
  </si>
  <si>
    <t>"Insulation Spray Applied"</t>
  </si>
  <si>
    <t>"Spray applied - Cellulosic fiber - 4.6 lb/ft3 - 3 1/2 in."</t>
  </si>
  <si>
    <t>"Spray applied - Cellulosic fiber - 4.6 lb/ft3 - 4 in."</t>
  </si>
  <si>
    <t>"Spray applied - Cellulosic fiber - 4.6 lb/ft3 - 4 1/2 in."</t>
  </si>
  <si>
    <t>"Spray applied - Cellulosic fiber - 4.6 lb/ft3 - 5 in."</t>
  </si>
  <si>
    <t>"Spray applied - Cellulosic fiber - 4.6 lb/ft3 - 5 1/2 in."</t>
  </si>
  <si>
    <t>"Spray applied - Cellulosic fiber - 4.6 lb/ft3 - 6 in."</t>
  </si>
  <si>
    <t>"Spray applied - Cellulosic fiber - 4.6 lb/ft3 - 6 1/2 in."</t>
  </si>
  <si>
    <t>"Spray applied - Glass fiber - 3.9 lb/ft3 - 3 1/2 in."</t>
  </si>
  <si>
    <t>"Spray applied - Glass fiber - 3.9 lb/ft3 - 4 in."</t>
  </si>
  <si>
    <t>"Spray applied - Glass fiber - 3.9 lb/ft3 - 4 1/2 in."</t>
  </si>
  <si>
    <t>"Spray applied - Glass fiber - 3.9 lb/ft3 - 5 in."</t>
  </si>
  <si>
    <t>"Spray applied - Glass fiber - 3.9 lb/ft3 - 5 1/2 in."</t>
  </si>
  <si>
    <t>"Spray applied - Glass fiber - 3.9 lb/ft3 - 6 in."</t>
  </si>
  <si>
    <t>"Spray applied - Glass fiber - 3.9 lb/ft3 - 6 1/2 in."</t>
  </si>
  <si>
    <t>"Spray applied - Polyurethane foam - 0.5 lb/ft3 - 3 1/2 in."</t>
  </si>
  <si>
    <t>"Spray applied - Polyurethane foam - 0.5 lb/ft3 - 4 in."</t>
  </si>
  <si>
    <t>"Spray applied - Polyurethane foam - 0.5 lb/ft3 - 4 1/2 in."</t>
  </si>
  <si>
    <t>"Spray applied - Polyurethane foam - 0.5 lb/ft3 - 5 in."</t>
  </si>
  <si>
    <t>"Spray applied - Polyurethane foam - 0.5 lb/ft3 - 5 1/2 in."</t>
  </si>
  <si>
    <t>"Spray applied - Polyurethane foam - 0.5 lb/ft3 - 6 in."</t>
  </si>
  <si>
    <t>"Spray applied - Polyurethane foam - 0.5 lb/ft3 - 6 1/2 in."</t>
  </si>
  <si>
    <t>"Spray applied - Polyurethane foam - 3.0 lb/ft3 - 3 1/2 in."</t>
  </si>
  <si>
    <t>"Spray applied - Polyurethane foam - 3.0 lb/ft3 - 4 in."</t>
  </si>
  <si>
    <t>"Spray applied - Polyurethane foam - 3.0 lb/ft3 - 4 1/2 in."</t>
  </si>
  <si>
    <t>"Spray applied - Polyurethane foam - 3.0 lb/ft3 - 5 in."</t>
  </si>
  <si>
    <t>"Spray applied - Polyurethane foam - 3.0 lb/ft3 - 5 1/2 in."</t>
  </si>
  <si>
    <t>"Spray applied - Polyurethane foam - 3.0 lb/ft3 - 6 in."</t>
  </si>
  <si>
    <t>"Spray applied - Polyurethane foam - 3.0 lb/ft3 - 6 1/2 in."</t>
  </si>
  <si>
    <t>"Masonry Materials"</t>
  </si>
  <si>
    <t>"Brick - 48 lb/ft3 - 3 5/8 in."</t>
  </si>
  <si>
    <t>"Brick - fired clay -  140 lb/ft3 - 3 5/8 in."</t>
  </si>
  <si>
    <t>"Clay tile - hollow - 1 cell deep - 3 in."</t>
  </si>
  <si>
    <t>"Clay tile - hollow - 1 cell deep - 4 in."</t>
  </si>
  <si>
    <t>"Clay tile - hollow - 2 cells deep - 6 in."</t>
  </si>
  <si>
    <t>"Clay tile - hollow - 2 cells deep - 8 in."</t>
  </si>
  <si>
    <t>"Clay tile - hollow - 2 cells deep - 10 in."</t>
  </si>
  <si>
    <t>"Clay tile - hollow - 3 cells deep - 12 in."</t>
  </si>
  <si>
    <t>"Clay Tile - Paver"</t>
  </si>
  <si>
    <t>"Gypsum partition block - solid - 3 in. x 12 in. x 30 in. - 3 in."</t>
  </si>
  <si>
    <t>"Gypsum partition block - 4 cells - 3 in. x 12 in. x 30 in. - 3 in."</t>
  </si>
  <si>
    <t>"Gypsum partition block - 3 cells - 4 in. x 12 in. x 30 in. - 4 in."</t>
  </si>
  <si>
    <t>"Stone - 1 in."</t>
  </si>
  <si>
    <t>"3 Coat Stucco"</t>
  </si>
  <si>
    <t>"Masonry Units Hollow"</t>
  </si>
  <si>
    <t>"Clay - Part Grouted and Empty - 130 lb/ft3 - 6 in."</t>
  </si>
  <si>
    <t>"Clay - Part Grouted and Empty - 130 lb/ft3 - 8 in."</t>
  </si>
  <si>
    <t>"Concrete - Part Grouted and Empty - 105 lb/ft3 - 6 in."</t>
  </si>
  <si>
    <t>"Concrete - Part Grouted and Empty - 105 lb/ft3 - 8 in."</t>
  </si>
  <si>
    <t>"Concrete - Part Grouted and Empty - 105 lb/ft3 - 10 in."</t>
  </si>
  <si>
    <t>"Concrete - Part Grouted and Empty - 105 lb/ft3 - 12 in."</t>
  </si>
  <si>
    <t>"Concrete - Part Grouted and Empty - 115 lb/ft3 - 6 in."</t>
  </si>
  <si>
    <t>"Concrete - Part Grouted and Empty - 115 lb/ft3 - 8 in."</t>
  </si>
  <si>
    <t>"Concrete - Part Grouted and Empty - 115 lb/ft3 - 10 in."</t>
  </si>
  <si>
    <t>"Concrete - Part Grouted and Empty - 115 lb/ft3 - 12 in."</t>
  </si>
  <si>
    <t>"Concrete - Part Grouted and Empty - 125 lb/ft3 - 6 in."</t>
  </si>
  <si>
    <t>"Concrete - Part Grouted and Empty - 125 lb/ft3 - 8 in."</t>
  </si>
  <si>
    <t>"Concrete - Part Grouted and Empty - 125 lb/ft3 - 10 in."</t>
  </si>
  <si>
    <t>"Concrete - Part Grouted and Empty - 125 lb/ft3 - 12 in."</t>
  </si>
  <si>
    <t>"Masonry Units Solid"</t>
  </si>
  <si>
    <t>"Clay - Solid Grout - 130 lb/ft3 - 6 in."</t>
  </si>
  <si>
    <t>"Clay - Solid Grout - 130 lb/ft3 - 8 in."</t>
  </si>
  <si>
    <t>"Concrete - Solid Grout - 105 lb/ft3 - 6 in."</t>
  </si>
  <si>
    <t>"Concrete - Solid Grout - 105 lb/ft3 - 8 in."</t>
  </si>
  <si>
    <t>"Concrete - Solid Grout - 105 lb/ft3 - 10 in."</t>
  </si>
  <si>
    <t>"Concrete - Solid Grout - 105 lb/ft3 - 12 in."</t>
  </si>
  <si>
    <t>"Concrete - Solid Grout - 115 lb/ft3 - 6 in."</t>
  </si>
  <si>
    <t>"Concrete - Solid Grout - 115 lb/ft3 - 8 in."</t>
  </si>
  <si>
    <t>"Concrete - Solid Grout - 115 lb/ft3 - 10 in."</t>
  </si>
  <si>
    <t>"Concrete - Solid Grout - 115 lb/ft3 - 12 in."</t>
  </si>
  <si>
    <t>"Concrete - Solid Grout - 125 lb/ft3 - 6 in."</t>
  </si>
  <si>
    <t>"Concrete - Solid Grout - 125 lb/ft3 - 8 in."</t>
  </si>
  <si>
    <t>"Concrete - Solid Grout - 125 lb/ft3 - 10 in."</t>
  </si>
  <si>
    <t>"Concrete - Solid Grout - 125 lb/ft3 - 12 in."</t>
  </si>
  <si>
    <t>"Masonry Units with Fill"</t>
  </si>
  <si>
    <t>"Clay - Part Grouted and Insulated - 130 lb/ft3 - 6 in."</t>
  </si>
  <si>
    <t>"Clay - Part Grouted and Insulated - 130 lb/ft3 - 8 in."</t>
  </si>
  <si>
    <t>"Concrete - Part Grouted and Insulated- 105 lb/ft3 - 6 in."</t>
  </si>
  <si>
    <t>"Concrete - Part Grouted and Insulated - 105 lb/ft3 - 8 in."</t>
  </si>
  <si>
    <t>"Concrete - Part Grouted and Insulated - 105 lb/ft3 - 10 in."</t>
  </si>
  <si>
    <t>"Concrete - Part Grouted and Insulated - 105 lb/ft3 - 12 in."</t>
  </si>
  <si>
    <t>"Concrete - Part Grouted and Insulated - 115 lb/ft3 - 6 in."</t>
  </si>
  <si>
    <t>"Concrete - Part Grouted and Insulated - 115 lb/ft3 - 8 in."</t>
  </si>
  <si>
    <t>"Concrete - Part Grouted and Insulated - 115 lb/ft3 - 10 in."</t>
  </si>
  <si>
    <t>"Concrete - Part Grouted and Insulated - 115 lb/ft3 - 12 in."</t>
  </si>
  <si>
    <t>"Concrete - Part Grouted and Insulated - 125 lb/ft3 - 6 in."</t>
  </si>
  <si>
    <t>"Concrete - Part Grouted and Insulated - 125 lb/ft3 - 8 in."</t>
  </si>
  <si>
    <t>"Concrete - Part Grouted and Insulated - 125 lb/ft3 - 10 in."</t>
  </si>
  <si>
    <t>"Concrete - Part Grouted and Insulated - 125 lb/ft3 - 12 in."</t>
  </si>
  <si>
    <t>"Metal Insulated Panel Wall"</t>
  </si>
  <si>
    <t>"Metal Insulated Panels - 2 in."</t>
  </si>
  <si>
    <t>"Metal Insulated Panels - 2 1/2 in."</t>
  </si>
  <si>
    <t>"Metal Insulated Panels - 3 in."</t>
  </si>
  <si>
    <t>"Metal Insulated Panels - 4 in."</t>
  </si>
  <si>
    <t>"Metal Insulated Panels - 5 in."</t>
  </si>
  <si>
    <t>"Metal Insulated Panels - 6 in."</t>
  </si>
  <si>
    <t>"Plastering Materials"</t>
  </si>
  <si>
    <t>"Aggregate - 45 lb/ft3 - 1/2 in."</t>
  </si>
  <si>
    <t>"Aggregate - 45 lb/ft3 - 5/8 in."</t>
  </si>
  <si>
    <t>"Aggregate - 45 lb/ft3 - on metal lath - 3/4 in."</t>
  </si>
  <si>
    <t>"Aggregate - Perlite - 1/2 in."</t>
  </si>
  <si>
    <t>"Aggregate - Perlite - 5/8 in."</t>
  </si>
  <si>
    <t>"Aggregate - Perlite - on metal lath - 3/4 in."</t>
  </si>
  <si>
    <t>"Concrete/Sand Aggregate - 6 in."</t>
  </si>
  <si>
    <t>"Gypsum plaster - 80 lb/ft3 - 1/2 in."</t>
  </si>
  <si>
    <t>"Gypsum plaster - 80 lb/ft3 - 5/8 in."</t>
  </si>
  <si>
    <t>"Gypsum plaster - on metal lath 70 lb/ft3 - 3/4 in."</t>
  </si>
  <si>
    <t>"Gypsum plaster - on metal lath 80 lb/ft3 - 3/4 in."</t>
  </si>
  <si>
    <t>"Mortar - Cement - 1 in."</t>
  </si>
  <si>
    <t>"Mortar - Cement - 1 3/4 in."</t>
  </si>
  <si>
    <t>"Perlite plaster - 25 lb/ft3 - 1/2 in."</t>
  </si>
  <si>
    <t>"Perlite plaster - 38 lb/ft3 - 1/2 in."</t>
  </si>
  <si>
    <t>"Plaster/Sand Aggregate - 1 in."</t>
  </si>
  <si>
    <t>"Pulpboard or paper plaster - 1/2 in."</t>
  </si>
  <si>
    <t>"Sand aggregate - 3/8 in."</t>
  </si>
  <si>
    <t>"Sand aggregate - 1/2 in."</t>
  </si>
  <si>
    <t>"Sand aggregate - 5/8 in."</t>
  </si>
  <si>
    <t>"Sand aggregate - 3/4 in."</t>
  </si>
  <si>
    <t>"Sand aggregate on metal lath - 3/4 in."</t>
  </si>
  <si>
    <t>"Vermiculite aggregate - 45 lb/ft3 - 1/2 in."</t>
  </si>
  <si>
    <t>"Stucco - 3/8 in."</t>
  </si>
  <si>
    <t>"Stucco - 7/8 in."</t>
  </si>
  <si>
    <t>"Roofing"</t>
  </si>
  <si>
    <t>"10 PSF Roof - 1 in."</t>
  </si>
  <si>
    <t>"15 PSF Roof - 1 1/2 in."</t>
  </si>
  <si>
    <t>"25 PSF Roof - 2 1/2 in."</t>
  </si>
  <si>
    <t>"5 PSF Roof - 1/2 in."</t>
  </si>
  <si>
    <t>"Asbestos or cement shingles - 3/8 in."</t>
  </si>
  <si>
    <t>"Asphalt - bitumen with inert fill - 100 lb/ft3 - 3/4 in."</t>
  </si>
  <si>
    <t>"Asphalt - bitumen with inert fill - 144 lb/ft3 - 3/4 in."</t>
  </si>
  <si>
    <t>"Asphalt roll roofing - 1/4 in."</t>
  </si>
  <si>
    <t>"Asphalt shingles - 1/4 in."</t>
  </si>
  <si>
    <t>"Built-up roofing - 3/8 in."</t>
  </si>
  <si>
    <t>"Clay tile - 1/2 in."</t>
  </si>
  <si>
    <t>"Light Roof - 2/5 in."</t>
  </si>
  <si>
    <t>"Mastic asphalt (heavy - 20% grit) - 1 in."</t>
  </si>
  <si>
    <t>"Metal Standing Seam - 1/16 in."</t>
  </si>
  <si>
    <t>"Roof Gravel - 1 in."</t>
  </si>
  <si>
    <t>"Roof Gravel - 1/2 in."</t>
  </si>
  <si>
    <t>"Slate - 1/2 in."</t>
  </si>
  <si>
    <t>"TileGap - 3/4 in."</t>
  </si>
  <si>
    <t>"SIPS Floor"</t>
  </si>
  <si>
    <t>"SIPS - Crawl Space - R22 - I Joist Spline - 6 1/2 in."</t>
  </si>
  <si>
    <t>"SIPS - Crawl Space - R33 - I Joist Spline - 6 1/2 in."</t>
  </si>
  <si>
    <t>"SIPS - Crawl Space - R28 - I Joist Spline - 8 1/4 in."</t>
  </si>
  <si>
    <t>"SIPS - Crawl Space - R36 - I Joist Spline - 10 1/4 in."</t>
  </si>
  <si>
    <t>"SIPS - Crawl Space - R22 - Single 2x Spline - 6 1/2 in."</t>
  </si>
  <si>
    <t>"SIPS - Crawl Space - R33 - Single 2x Spline - 6 1/2 in."</t>
  </si>
  <si>
    <t>"SIPS - Crawl Space - R28 - Single 2x Spline - 8 1/4 in."</t>
  </si>
  <si>
    <t>"SIPS - Crawl Space - R36 - Single 2x Spline - 10 1/4 in."</t>
  </si>
  <si>
    <t>"SIPS - Crawl Space - R22 - Double 2x Spline - 6 1/2 in."</t>
  </si>
  <si>
    <t>"SIPS - Crawl Space - R33 - Double 2x Spline - 6 1/2 in."</t>
  </si>
  <si>
    <t>"SIPS - Crawl Space - R28 - Double 2x Spline - 8 1/4 in."</t>
  </si>
  <si>
    <t>"SIPS - Crawl Space - R36 - Double 2x Spline - 10 1/4 in."</t>
  </si>
  <si>
    <t>"SIPS - No Crawl Space - R22 - I Joist Spline - 6 1/2 in."</t>
  </si>
  <si>
    <t>"SIPS - No Crawl Space - R33 - I Joist Spline - 6 1/2 in."</t>
  </si>
  <si>
    <t>"SIPS - No Crawl Space - R28 - I Joist Spline - 8 1/4 in."</t>
  </si>
  <si>
    <t>"SIPS - No Crawl Space - R36 - I Joist Spline - 10 1/4 in."</t>
  </si>
  <si>
    <t>"SIPS - No Crawl Space - R22 - Single 2x Spline - 6 1/2 in."</t>
  </si>
  <si>
    <t>"SIPS - No Crawl Space - R33 - Single 2x Spline - 6 1/2 in."</t>
  </si>
  <si>
    <t>"SIPS - No Crawl Space - R28 - Single 2x Spline - 8 1/4 in."</t>
  </si>
  <si>
    <t>"SIPS - No Crawl Space - R36 - Single 2x Spline - 10 1/4 in."</t>
  </si>
  <si>
    <t>"SIPS - No Crawl Space - R22 - Double 2x Spline - 6 1/2 in."</t>
  </si>
  <si>
    <t>"SIPS - No Crawl Space - R33 - Double 2x Spline - 6 1/2 in."</t>
  </si>
  <si>
    <t>"SIPS - No Crawl Space - R28 - Double 2x Spline - 8 1/4 in."</t>
  </si>
  <si>
    <t>"SIPS - No Crawl Space - R36 - Double 2x Spline - 10 1/4 in."</t>
  </si>
  <si>
    <t>"SIPS Roof"</t>
  </si>
  <si>
    <t>"SIPS - R22 - I joist Spline - 6 1/2 in."</t>
  </si>
  <si>
    <t>"SIPS - R33 - I joist Spline - 6 1/2 in."</t>
  </si>
  <si>
    <t>"SIPS - R28 - I joist Spline - 8 1/2 in."</t>
  </si>
  <si>
    <t>"SIPS - R36 - I joist Spline - 10 1/4 in."</t>
  </si>
  <si>
    <t>"SIPS - R55 - I joist Spline - 10 1/4 in."</t>
  </si>
  <si>
    <t>"SIPS - R44 - I joist Spline - 12 1/4 in."</t>
  </si>
  <si>
    <t>"SIPS - R22 - Single 2x Spline - 6 1/2 in."</t>
  </si>
  <si>
    <t>"SIPS - R33 - Single 2x Spline - 6 1/2 in."</t>
  </si>
  <si>
    <t>"SIPS - R28 - Single 2x Spline - 8 1/2 in."</t>
  </si>
  <si>
    <t>"SIPS - R36 - Single 2x Spline - 10 1/4 in."</t>
  </si>
  <si>
    <t>"SIPS - R55 - Single 2x Spline - 10 1/4 in."</t>
  </si>
  <si>
    <t>"SIPS - R44 - Single 2x Spline - 12 1/4 in."</t>
  </si>
  <si>
    <t>"SIPS - R22 - Double 2x Spline - 6 1/2 in."</t>
  </si>
  <si>
    <t>"SIPS - R33 - Double 2x Spline - 6 1/2 in."</t>
  </si>
  <si>
    <t>"SIPS - R28 - Double 2x Spline - 8 1/2 in."</t>
  </si>
  <si>
    <t>"SIPS - R36 - Double 2x Spline - 10 1/4 in."</t>
  </si>
  <si>
    <t>"SIPS - R55 - Double 2x Spline - 10 1/4 in."</t>
  </si>
  <si>
    <t>"SIPS - R44 - Double 2x Spline - 12 1/4 in."</t>
  </si>
  <si>
    <t>"SIPS - R22 - OSB Spline - 6 1/2 in."</t>
  </si>
  <si>
    <t>"SIPS - R33 - OSB Spline - 6 1/2 in."</t>
  </si>
  <si>
    <t>"SIPS - R28 - OSB Spline - 8 1/2 in."</t>
  </si>
  <si>
    <t>"SIPS - R36 - OSB Spline - 10 1/4 in."</t>
  </si>
  <si>
    <t>"SIPS - R55 - OSB Spline - 10 1/4 in."</t>
  </si>
  <si>
    <t>"SIPS - R44 - OSB Spline - 12 1/4 in."</t>
  </si>
  <si>
    <t>"SIPS - R14 - Metal Spline - 48 in."</t>
  </si>
  <si>
    <t>"SIPS - R22 - Metal Spline - 48 in."</t>
  </si>
  <si>
    <t>"SIPS - R28 - Metal Spline - 48 in."</t>
  </si>
  <si>
    <t>"SIPS - R36 - Metal Spline - 48 in."</t>
  </si>
  <si>
    <t>"SIPS Wall"</t>
  </si>
  <si>
    <t>"SIPS - R14 - I joist Spline - 4 1/2 in."</t>
  </si>
  <si>
    <t>"SIPS - R18 - I joist Spline - 4 1/2 in."</t>
  </si>
  <si>
    <t>"SIPS - R28 - I joist Spline - 8 1/4 in."</t>
  </si>
  <si>
    <t>"SIPS - R14 - Single 2x Spline - 4 1/2 in."</t>
  </si>
  <si>
    <t>"SIPS - R18 - Single 2x Spline - 4 1/2 in."</t>
  </si>
  <si>
    <t>"SIPS - R28 - Single 2x Spline - 8 1/4 in."</t>
  </si>
  <si>
    <t>"SIPS - R14 - Double 2x Spline - 4 1/2 in."</t>
  </si>
  <si>
    <t>"SIPS - R18 - Double 2x Spline - 4 1/2 in."</t>
  </si>
  <si>
    <t>"SIPS - R28 - Double 2x Spline - 8 1/4 in."</t>
  </si>
  <si>
    <t>"SIPS - R14 - OSB Spline - 4 1/2 in."</t>
  </si>
  <si>
    <t>"SIPS - R18 - OSB Spline - 4 1/2 in."</t>
  </si>
  <si>
    <t>"SIPS - R28 - OSB Spline - 8 1/4 in."</t>
  </si>
  <si>
    <t>"Spandrel Panels Curtain Walls"</t>
  </si>
  <si>
    <t>"Aluminum w/out Thrml Break - Single glass pane. stone. or metal pane - No Ins."</t>
  </si>
  <si>
    <t>"Aluminum w/out Thrml Break - Single glass pane. stone. or metal pane - R4 Ins."</t>
  </si>
  <si>
    <t>"Aluminum w/out Thrml Break - Single glass pane. stone. or metal pane - R7 Ins."</t>
  </si>
  <si>
    <t>"Aluminum w/out Thrml Break - Single glass pane. stone. or metal pane - R10 Ins."</t>
  </si>
  <si>
    <t>"Aluminum w/out Thrml Break - Single glass pane. stone. or metal pane - R15 Ins."</t>
  </si>
  <si>
    <t>"Aluminum w/out Thrml Break - Single glass pane. stone. or metal pane - R20 Ins."</t>
  </si>
  <si>
    <t>"Aluminum w/out Thrml Break - Single glass pane. stone. or metal pane - R25 Ins."</t>
  </si>
  <si>
    <t>"Aluminum w/out Thrml Break - Single glass pane. stone. or metal pane - R30 Ins."</t>
  </si>
  <si>
    <t>"Aluminum w/out Thrml Break - Double glass with no low e coatings - No Ins."</t>
  </si>
  <si>
    <t>"Aluminum w/out Thrml Break - Double glass with no low e coatings - R4 Ins."</t>
  </si>
  <si>
    <t>"Aluminum w/out Thrml Break - Double glass with no low e coatings - R7 Ins."</t>
  </si>
  <si>
    <t>"Aluminum w/out Thrml Break - Double glass with no low e coatings - R10 Ins."</t>
  </si>
  <si>
    <t>"Aluminum w/out Thrml Break - Double glass with no low e coatings - R15 Ins."</t>
  </si>
  <si>
    <t>"Aluminum w/out Thrml Break - Double glass with no low e coatings - R20 Ins."</t>
  </si>
  <si>
    <t>"Aluminum w/out Thrml Break - Double glass with no low e coatings - R25 Ins."</t>
  </si>
  <si>
    <t>"Aluminum w/out Thrml Break - Double glass with no low e coatings - R30 Ins."</t>
  </si>
  <si>
    <t>"Aluminum w/out Thrml Break - Triple or low e glass - No Ins."</t>
  </si>
  <si>
    <t>"Aluminum w/out Thrml Break - Triple or low e glass - R4 Ins."</t>
  </si>
  <si>
    <t>"Aluminum w/out Thrml Break - Triple or low e glass - R7 Ins."</t>
  </si>
  <si>
    <t>"Aluminum w/out Thrml Break - Triple or low e glass - R10 Ins."</t>
  </si>
  <si>
    <t>"Aluminum w/out Thrml Break - Triple or low e glass - R15 Ins."</t>
  </si>
  <si>
    <t>"Aluminum w/out Thrml Break - Triple or low e glass - R20 Ins."</t>
  </si>
  <si>
    <t>"Aluminum w/out Thrml Break - Triple or low e glass - R25 Ins."</t>
  </si>
  <si>
    <t>"Aluminum w/out Thrml Break - Triple or low e glass - R30 Ins."</t>
  </si>
  <si>
    <t>"Aluminum w/ Thrml Break - Single glass pane. stone. or metal pane - No Ins."</t>
  </si>
  <si>
    <t>"Aluminum w/ Thrml Break - Single glass pane. stone. or metal pane - R4 Ins."</t>
  </si>
  <si>
    <t>"Aluminum w/ Thrml Break - Single glass pane. stone. or metal pane - R7 Ins."</t>
  </si>
  <si>
    <t>"Aluminum w/ Thrml Break - Single glass pane. stone. or metal pane - R10 Ins."</t>
  </si>
  <si>
    <t>"Aluminum w/ Thrml Break - Single glass pane. stone. or metal pane - R15 Ins."</t>
  </si>
  <si>
    <t>"Aluminum w/ Thrml Break - Single glass pane. stone. or metal pane - R20 Ins."</t>
  </si>
  <si>
    <t>"Aluminum w/ Thrml Break - Single glass pane. stone. or metal pane - R25 Ins."</t>
  </si>
  <si>
    <t>"Aluminum w/ Thrml Break - Single glass pane. stone. or metal pane - R30 Ins."</t>
  </si>
  <si>
    <t>"Aluminum w/ Thrml Break - Double glass with no low e - No Ins."</t>
  </si>
  <si>
    <t>"Aluminum w/ Thrml Break - Double glass with no low e - R4 Ins."</t>
  </si>
  <si>
    <t>"Aluminum w/ Thrml Break - Double glass with no low e - R7 Ins."</t>
  </si>
  <si>
    <t>"Aluminum w/ Thrml Break - Double glass with no low e - R10 Ins."</t>
  </si>
  <si>
    <t>"Aluminum w/ Thrml Break - Double glass with no low e - R15 Ins."</t>
  </si>
  <si>
    <t>"Aluminum w/ Thrml Break - Double glass with no low e - R20 Ins."</t>
  </si>
  <si>
    <t>"Aluminum w/ Thrml Break - Double glass with no low e - R25 Ins."</t>
  </si>
  <si>
    <t>"Aluminum w/ Thrml Break - Double glass with no low e - R30 Ins."</t>
  </si>
  <si>
    <t>"Aluminum w/ Thrml Break - Triple or low e glass - No Ins."</t>
  </si>
  <si>
    <t>"Aluminum w/ Thrml Break - Triple or low e glass - R4 Ins."</t>
  </si>
  <si>
    <t>"Aluminum w/ Thrml Break - Triple or low e glass - R7 Ins."</t>
  </si>
  <si>
    <t>"Aluminum w/ Thrml Break - Triple or low e glass - R10 Ins."</t>
  </si>
  <si>
    <t>"Aluminum w/ Thrml Break - Triple or low e glass - R15 Ins."</t>
  </si>
  <si>
    <t>"Aluminum w/ Thrml Break - Triple or low e glass - R20 Ins."</t>
  </si>
  <si>
    <t>"Aluminum w/ Thrml Break - Triple or low e glass - R25 Ins."</t>
  </si>
  <si>
    <t>"Aluminum w/ Thrml Break - Triple or low e glass - R30 Ins."</t>
  </si>
  <si>
    <t>"Continuous Ins. - Single glass pane. stone. or metal pane - No Ins."</t>
  </si>
  <si>
    <t>"Continuous Ins. - Single glass pane. stone. or metal pane - R4 Ins."</t>
  </si>
  <si>
    <t>"Continuous Ins. - Single glass pane. stone. or metal pane - R7 Ins."</t>
  </si>
  <si>
    <t>"Continuous Ins. - Single glass pane. stone. or metal pane - R10 Ins."</t>
  </si>
  <si>
    <t>"Continuous Ins. - Single glass pane. stone. or metal pane - R15 Ins."</t>
  </si>
  <si>
    <t>"Continuous Ins. - Single glass pane. stone. or metal pane - R20 Ins."</t>
  </si>
  <si>
    <t>"Continuous Ins. - Single glass pane. stone. or metal pane - R25 Ins."</t>
  </si>
  <si>
    <t>"Continuous Ins. - Single glass pane. stone. or metal pane - R30 Ins."</t>
  </si>
  <si>
    <t>"Continuous Ins. - Double glass with no low e coatings - No Ins."</t>
  </si>
  <si>
    <t>"Continuous Ins. - Double glass with no low e coatings - R4 Ins."</t>
  </si>
  <si>
    <t>"Continuous Ins. - Double glass with no low e coatings - R7 Ins."</t>
  </si>
  <si>
    <t>"Continuous Ins. - Double glass with no low e coatings - R10 Ins."</t>
  </si>
  <si>
    <t>"Continuous Ins. - Double glass with no low e coatings - R15 Ins."</t>
  </si>
  <si>
    <t>"Continuous Ins. - Double glass with no low e coatings - R20 Ins."</t>
  </si>
  <si>
    <t>"Continuous Ins. - Double glass with no low e coatings - R25 Ins."</t>
  </si>
  <si>
    <t>"Continuous Ins. - Double glass with no low e coatings - R30 Ins."</t>
  </si>
  <si>
    <t>"Continuous Ins. - Triple or low e glass - No Ins."</t>
  </si>
  <si>
    <t>"Continuous Ins. - Triple or low e glass - R4 Ins."</t>
  </si>
  <si>
    <t>"Continuous Ins. - Triple or low e glass - R7 Ins."</t>
  </si>
  <si>
    <t>"Continuous Ins. - Triple or low e glass - R10 Ins."</t>
  </si>
  <si>
    <t>"Continuous Ins. - Triple or low e glass - R15 Ins."</t>
  </si>
  <si>
    <t>"Continuous Ins. - Triple or low e glass - R20 Ins."</t>
  </si>
  <si>
    <t>"Continuous Ins. - Triple or low e glass - R25 Ins."</t>
  </si>
  <si>
    <t>"Continuous Ins. - Triple or low e glass - R30 Ins."</t>
  </si>
  <si>
    <t>"Structural Glazing - Single glass pane. stone. or metal pane - No Ins."</t>
  </si>
  <si>
    <t>"Structural Glazing - Single glass pane. stone. or metal pane - R4 Ins."</t>
  </si>
  <si>
    <t>"Structural Glazing - Single glass pane. stone. or metal pane - R7 Ins."</t>
  </si>
  <si>
    <t>"Structural Glazing - Single glass pane. stone. or metal pane - R10 Ins."</t>
  </si>
  <si>
    <t>"Structural Glazing - Single glass pane. stone. or metal pane - R15 Ins."</t>
  </si>
  <si>
    <t>"Structural Glazing - Single glass pane. stone. or metal pane - R20 Ins."</t>
  </si>
  <si>
    <t>"Structural Glazing - Single glass pane. stone. or metal pane - R25 Ins."</t>
  </si>
  <si>
    <t>"Structural Glazing - Single glass pane. stone. or metal pane - R30 Ins."</t>
  </si>
  <si>
    <t>"Structural Glazing - Double glass with no low e coatings - No Ins."</t>
  </si>
  <si>
    <t>"Structural Glazing - Double glass with no low e coatings - R4 Ins."</t>
  </si>
  <si>
    <t>"Structural Glazing - Double glass with no low e coatings - R7 Ins."</t>
  </si>
  <si>
    <t>"Structural Glazing - Double glass with no low e coatings - R10 Ins."</t>
  </si>
  <si>
    <t>"Structural Glazing - Double glass with no low e coatings - R15 Ins."</t>
  </si>
  <si>
    <t>"Structural Glazing - Double glass with no low e coatings - R20 Ins."</t>
  </si>
  <si>
    <t>"Structural Glazing - Double glass with no low e coatings - R25 Ins."</t>
  </si>
  <si>
    <t>"Structural Glazing - Double glass with no low e coatings - R30 Ins."</t>
  </si>
  <si>
    <t>"Structural Glazing - Triple or low e glass - No Ins."</t>
  </si>
  <si>
    <t>"Structural Glazing - Triple or low e glass - R4 Ins."</t>
  </si>
  <si>
    <t>"Structural Glazing - Triple or low e glass - R7 Ins."</t>
  </si>
  <si>
    <t>"Structural Glazing - Triple or low e glass - R10 Ins."</t>
  </si>
  <si>
    <t>"Structural Glazing - Triple or low e glass - R15 Ins."</t>
  </si>
  <si>
    <t>"Structural Glazing - Triple or low e glass - R20 Ins."</t>
  </si>
  <si>
    <t>"Structural Glazing - Triple or low e glass - R25 Ins."</t>
  </si>
  <si>
    <t>"Structural Glazing - Triple or low e glass - R30 Ins."</t>
  </si>
  <si>
    <t>"Straw Bale Wall"</t>
  </si>
  <si>
    <t>"Straw Bale - Int and Ext Stucco - 18 in."</t>
  </si>
  <si>
    <t>"Woods"</t>
  </si>
  <si>
    <t>"Ash - 1 in."</t>
  </si>
  <si>
    <t>"Birch - 1 in."</t>
  </si>
  <si>
    <t>"California Redwood - 1 in."</t>
  </si>
  <si>
    <t>"Douglas Fir-Larch - 1 in."</t>
  </si>
  <si>
    <t>"Hardwood - 1 in."</t>
  </si>
  <si>
    <t>"Hardwood - 1/2 in."</t>
  </si>
  <si>
    <t>"Hardwood - 3/4 in."</t>
  </si>
  <si>
    <t>"Maple - 1 in."</t>
  </si>
  <si>
    <t>"Oak - 1 in."</t>
  </si>
  <si>
    <t>"Pine (oven-dried) - 1 in."</t>
  </si>
  <si>
    <t>"Wood - 1 in."</t>
  </si>
  <si>
    <t>"Wood - 1/2 in."</t>
  </si>
  <si>
    <t>"Wood - 2 in."</t>
  </si>
  <si>
    <t>"Wood - 4 in."</t>
  </si>
  <si>
    <t>"Wood siding - 1/2 in."</t>
  </si>
  <si>
    <t>Spandrel Panels Curtain Walls</t>
  </si>
  <si>
    <t>Ash - 1 in.</t>
  </si>
  <si>
    <t>Birch - 1 in.</t>
  </si>
  <si>
    <t>California Redwood - 1 in.</t>
  </si>
  <si>
    <t>Cellular polyisocyanurate (unfaced) - 3 1/2 in.</t>
  </si>
  <si>
    <t>Cellular polyisocyanurate (unfaced) - 4 1/2 in.</t>
  </si>
  <si>
    <t>Cellular polyisocyanurate (unfaced) - 4 in.</t>
  </si>
  <si>
    <t>Cellular polyisocyanurate (unfaced) - 5 1/2 in.</t>
  </si>
  <si>
    <t>Cellular polyisocyanurate (unfaced) - 5 in.</t>
  </si>
  <si>
    <t>Cellular polyisocyanurate (unfaced) - 6 1/2 in.</t>
  </si>
  <si>
    <t>Cellular polyisocyanurate (unfaced) - 6 in.</t>
  </si>
  <si>
    <t>Clay - Part Grouted andInsulated - 130 lb/ft3 - 8 in.</t>
  </si>
  <si>
    <t>Concrete - Part Grouted and Insulated- 105 lb/ft3 - 6 in.</t>
  </si>
  <si>
    <t>Douglas Fir-Larch - 1 in.</t>
  </si>
  <si>
    <t>Expanded perlite - organic bonded - 1 1/2 in.</t>
  </si>
  <si>
    <t>Expanded perlite - organic bonded - 1 in.</t>
  </si>
  <si>
    <t>Expanded perlite - organic bonded - 2 in.</t>
  </si>
  <si>
    <t>Expanded perlite - organic bonded - 3 in.</t>
  </si>
  <si>
    <t>Expanded perlite - organic bonded - 3/4 in.</t>
  </si>
  <si>
    <t>Expanded perlite - organic bonded - 4 in.</t>
  </si>
  <si>
    <t>Expanded perlite - organic bonded - 6 in.</t>
  </si>
  <si>
    <t>Expanded Polystyrene - EPS - 1 1/2 in.</t>
  </si>
  <si>
    <t>Expanded Polystyrene - EPS - 1 1/4 in.</t>
  </si>
  <si>
    <t>Expanded Polystyrene - EPS - 1 15/16 in.</t>
  </si>
  <si>
    <t>Expanded Polystyrene - EPS - 1 3/4 in.</t>
  </si>
  <si>
    <t>Expanded Polystyrene - EPS - 1 7/8 in.</t>
  </si>
  <si>
    <t>Expanded Polystyrene - EPS - 1 in.</t>
  </si>
  <si>
    <t>Expanded Polystyrene - EPS - 1/2 in.</t>
  </si>
  <si>
    <t>Expanded Polystyrene - EPS - 2 2/5 in.</t>
  </si>
  <si>
    <t>Expanded Polystyrene - EPS - 2 7/16 in.</t>
  </si>
  <si>
    <t>Expanded Polystyrene - EPS - 2 in.</t>
  </si>
  <si>
    <t>Expanded Polystyrene - EPS - 3 1/2 in.</t>
  </si>
  <si>
    <t>Expanded Polystyrene - EPS - 3 1/3 in.</t>
  </si>
  <si>
    <t>Expanded Polystyrene - EPS - 3 2/5 in.</t>
  </si>
  <si>
    <t>Expanded Polystyrene - EPS - 3 in.</t>
  </si>
  <si>
    <t>Expanded Polystyrene - EPS - 3/4 in.</t>
  </si>
  <si>
    <t>Expanded Polystyrene - EPS - 4 1/16 in.</t>
  </si>
  <si>
    <t>Expanded Polystyrene - EPS - 4 7/10 in.</t>
  </si>
  <si>
    <t>Expanded Polystyrene - EPS - 5 19/20 in.</t>
  </si>
  <si>
    <t>Expanded Polystyrene - EPS - 5 2/5 in.</t>
  </si>
  <si>
    <t>Expanded Polystyrene - EPS - 6 1/10 in.</t>
  </si>
  <si>
    <t>Expanded Polystyrene - EPS - 6 7/8 in.</t>
  </si>
  <si>
    <t>Expanded Polystyrene - EPS - 8 5/3 in.</t>
  </si>
  <si>
    <t>Expanded Polyurethane - 1 1/4 in.</t>
  </si>
  <si>
    <t>Expanded Polyurethane - 1 in.</t>
  </si>
  <si>
    <t>Expanded Polyurethane - 1/2 in.</t>
  </si>
  <si>
    <t>Expanded Polyurethane - 2 in.</t>
  </si>
  <si>
    <t>Expanded Polyurethane - 3/4 in.</t>
  </si>
  <si>
    <t>Glass fiber batt - 3 1/2 in.</t>
  </si>
  <si>
    <t>Glass fiber batt - 5 1/2 in.</t>
  </si>
  <si>
    <t>Maple - 1 in.</t>
  </si>
  <si>
    <t>Oak - 1 in.</t>
  </si>
  <si>
    <t>Perlite board - 1 1/2 in.</t>
  </si>
  <si>
    <t>Perlite board - 1 in.</t>
  </si>
  <si>
    <t>Perlite board - 2 in.</t>
  </si>
  <si>
    <t>Perlite board - 3/4 in.</t>
  </si>
  <si>
    <t>Pine (oven-dried) - 1 in.</t>
  </si>
  <si>
    <t>R-24 Batt Wall - 8 in.</t>
  </si>
  <si>
    <t>SIPS - R36 - Single 2x Splin - 10 1/4 in.</t>
  </si>
  <si>
    <t>SIPS - R36- Double 2x Spline - 10 1/4 in.</t>
  </si>
  <si>
    <t>SIPS - R44- Double 2x Spline - 12 1/4 in.</t>
  </si>
  <si>
    <t>SIPS - R55- Double 2x Spline - 10 1/4 in.</t>
  </si>
  <si>
    <t>TileGap - 3/4 in.</t>
  </si>
  <si>
    <t>Wood - 1 in.</t>
  </si>
  <si>
    <t>Wood - 1/2 in.</t>
  </si>
  <si>
    <t>Wood - 2 in.</t>
  </si>
  <si>
    <t>Wood - 4 in.</t>
  </si>
  <si>
    <t>// Framing Factors Table</t>
  </si>
  <si>
    <t>// Save this TAB as FramingFactors.csv</t>
  </si>
  <si>
    <t>// Table data based on JA4 Table 4.1.6  (April 30, 2013 version)</t>
  </si>
  <si>
    <t>TABLE FramingFactors</t>
  </si>
  <si>
    <t>FrmFactor</t>
  </si>
  <si>
    <t>// Framing Material</t>
  </si>
  <si>
    <t>Framing Fractions</t>
  </si>
  <si>
    <t>Wood</t>
  </si>
  <si>
    <t>WallAWS48inOC</t>
  </si>
  <si>
    <t>WallAWS24inOC</t>
  </si>
  <si>
    <t>*</t>
  </si>
  <si>
    <t>Roof48inOC</t>
  </si>
  <si>
    <t>//Complete Material List</t>
  </si>
  <si>
    <t>Thickness (in.)</t>
  </si>
  <si>
    <t>Resistance (h-ft2-F/BTU)</t>
  </si>
  <si>
    <t>Conductivity (BTU-in/h-ft2-F)</t>
  </si>
  <si>
    <t>Specific Heat (BTU/lb-F)</t>
  </si>
  <si>
    <t>Clay Tile, Paver</t>
  </si>
  <si>
    <t>Stone, 1"</t>
  </si>
  <si>
    <t>Terrazzo, 1"</t>
  </si>
  <si>
    <t>//Complete JA4 Composite List</t>
  </si>
  <si>
    <t/>
  </si>
  <si>
    <t>Clay  - Part Grouted and Empty - 130 lb/ft3 - 6 in.</t>
  </si>
  <si>
    <t>Clay  - Part Grouted and Insulated - 130 lb/ft3 - 6 in.</t>
  </si>
  <si>
    <t>ConsAssm</t>
  </si>
  <si>
    <t>// For Reference 01</t>
  </si>
  <si>
    <t>// For Reference 02</t>
  </si>
  <si>
    <t>//Construction Assembly</t>
  </si>
  <si>
    <t>Material Category</t>
  </si>
  <si>
    <t>Density (lb/ft3)</t>
  </si>
  <si>
    <t>Notes</t>
  </si>
  <si>
    <t>2013 JA4-10 Table</t>
  </si>
  <si>
    <t>Baseline Roof - Metal Building</t>
  </si>
  <si>
    <t>Roof - Metal Building</t>
  </si>
  <si>
    <t>Table 4.2.7 - Ufactors for Metal Buidling Roofs</t>
  </si>
  <si>
    <t>Baseline Wall - Metal Framed</t>
  </si>
  <si>
    <t>Masonry Unit</t>
  </si>
  <si>
    <t>Wall - Metal Framed</t>
  </si>
  <si>
    <t>Table 4.3.3 - Ufactors of Metal Framed Walls for Nonresidential Construction</t>
  </si>
  <si>
    <t>Board and Siding</t>
  </si>
  <si>
    <t>AirCavity</t>
  </si>
  <si>
    <t>Wall Framing - 16 or 24 in. OC</t>
  </si>
  <si>
    <t>Baseline Floor - Other</t>
  </si>
  <si>
    <t>Floor - Other / Metal Framed without Crawl Space</t>
  </si>
  <si>
    <t>Table 4.4.5 - Ufactors for Metal Framed Floors without a Crawl Space</t>
  </si>
  <si>
    <t>Finishes</t>
  </si>
  <si>
    <t>Carpet and pad - 3/4 in.</t>
  </si>
  <si>
    <t>Baseline Wall - Below Grade</t>
  </si>
  <si>
    <t>Masonry Unit Solid</t>
  </si>
  <si>
    <t>Concrete block - filled - 115 lb/ft3 - 8 in.</t>
  </si>
  <si>
    <t>Below Grade Wall</t>
  </si>
  <si>
    <t>2013 NonRes ACM</t>
  </si>
  <si>
    <t>Baseline Floor - Slab on Grade</t>
  </si>
  <si>
    <t>Slab on Grade Floor</t>
  </si>
  <si>
    <t>F Factor</t>
  </si>
  <si>
    <t>TABLE BaselineMandatoryInsulationRvalues</t>
  </si>
  <si>
    <t>// Baseline Mandatory Required Continuous Insulation R Values for Entire Assembly</t>
  </si>
  <si>
    <t>CLIMATE ZONES</t>
  </si>
  <si>
    <t>SpcFunc</t>
  </si>
  <si>
    <t>CompatibleSurfType</t>
  </si>
  <si>
    <t>JA4-10 Term</t>
  </si>
  <si>
    <t>ClimateZone1</t>
  </si>
  <si>
    <t>ClimateZone2</t>
  </si>
  <si>
    <t>ClimateZone3</t>
  </si>
  <si>
    <t>ClimateZone4</t>
  </si>
  <si>
    <t>ClimateZone5</t>
  </si>
  <si>
    <t>ClimateZone6</t>
  </si>
  <si>
    <t>ClimateZone7</t>
  </si>
  <si>
    <t>ClimateZone8</t>
  </si>
  <si>
    <t>ClimateZone9</t>
  </si>
  <si>
    <t>ClimateZone10</t>
  </si>
  <si>
    <t>ClimateZone11</t>
  </si>
  <si>
    <t>ClimateZone12</t>
  </si>
  <si>
    <t>ClimateZone13</t>
  </si>
  <si>
    <t>ClimateZone14</t>
  </si>
  <si>
    <t>ClimateZone15</t>
  </si>
  <si>
    <t>ClimateZone16</t>
  </si>
  <si>
    <t>//SpaceFunction</t>
  </si>
  <si>
    <t>CompatibleSurfaceType</t>
  </si>
  <si>
    <t>NonResidential</t>
  </si>
  <si>
    <t>Roof</t>
  </si>
  <si>
    <t>Roofs / Ceilings</t>
  </si>
  <si>
    <t>Metal Building</t>
  </si>
  <si>
    <t>ExteriorWall</t>
  </si>
  <si>
    <t>Walls</t>
  </si>
  <si>
    <t>Metal Framed</t>
  </si>
  <si>
    <t>ExteriorFloor</t>
  </si>
  <si>
    <t>Floors / Soffits</t>
  </si>
  <si>
    <t>Other</t>
  </si>
  <si>
    <t>High Rise Res / Hotel Motel</t>
  </si>
  <si>
    <t>// Roofs and Ceilings are set to Wood Framing and Other R-Value Requirements</t>
  </si>
  <si>
    <t>TABLE BaselineMandatoryMatNames</t>
  </si>
  <si>
    <t>// Baseline Mandatory  Continuous Insulation Names for Entire Assembly</t>
  </si>
  <si>
    <t>Gray - To Be Removed</t>
  </si>
  <si>
    <t>Eastern white cedar - 1 in.</t>
  </si>
  <si>
    <t>Eastern white pine - 1 in.</t>
  </si>
  <si>
    <t>Hem-Fir - Spruce-Pine-Fir - 1 in.</t>
  </si>
  <si>
    <t>Soft Wood - Typical</t>
  </si>
  <si>
    <t>Softwood - 3/4 in.</t>
  </si>
  <si>
    <t>Southern Cypress - 1 in.</t>
  </si>
  <si>
    <t>Southern Pine - 1 in.</t>
  </si>
  <si>
    <t>Southern yellow pine - 1 in.</t>
  </si>
  <si>
    <t>Spruce - 1 in.</t>
  </si>
  <si>
    <t>Spruce (oven-dried) - 1 in.</t>
  </si>
  <si>
    <t>West Coast Woods - Cedars - 1 in.</t>
  </si>
  <si>
    <t>Western red cedar - 1 in.</t>
  </si>
  <si>
    <t>Soft Wood - 3/4 in.</t>
  </si>
  <si>
    <t>Soft Wood - 1 1/2 in.</t>
  </si>
  <si>
    <t>Hard Wood - 3/4 in.</t>
  </si>
  <si>
    <t>Hard Wood - 1 in.</t>
  </si>
  <si>
    <t>Stones</t>
  </si>
  <si>
    <t>Limestone - 150 lb/ft3 - 1/2 in.</t>
  </si>
  <si>
    <t>Limestone - 163 lb/ft3 - 1/2 in.</t>
  </si>
  <si>
    <t>Limestone - marble - granite - 100 lb/ft3 - 1/2 in.</t>
  </si>
  <si>
    <t>Limestone - marble - granite - 120 lb/ft3 - 1/2 in.</t>
  </si>
  <si>
    <t>Limestone - marble - granite - 140 lb/ft3 - 1/2 in.</t>
  </si>
  <si>
    <t>Limestone - marble - granite - 160 lb/ft3 - 1/2 in.</t>
  </si>
  <si>
    <t>Limestone - marble - granite - 180 lb/ft3 - 1/2 in.</t>
  </si>
  <si>
    <t>Limestone or sandstone - 1 in.</t>
  </si>
  <si>
    <t>Limestone or sandstone - 2 in.</t>
  </si>
  <si>
    <t>Limestone or sandstone - 3 in.</t>
  </si>
  <si>
    <t>Limestone or sandstone - 4 in.</t>
  </si>
  <si>
    <t>Quartzitic and sandstone - 120 lb/ft3 - 1/2 in.</t>
  </si>
  <si>
    <t>Quartzitic and sandstone - 140 lb/ft3 - 1/2 in.</t>
  </si>
  <si>
    <t>Quartzitic and sandstone - 160 lb/ft3 - 1/2 in.</t>
  </si>
  <si>
    <t>Quartzitic and sandstone - 180 lb/ft3 - 1/2 in.</t>
  </si>
  <si>
    <t>Gypsum plaster - 70 lb/ft3 - 1/2 in.</t>
  </si>
  <si>
    <t>Gypsum plaster - 70 lb/ft3 - 5/8 in.</t>
  </si>
  <si>
    <t>Vermiculite aggregate - 30 lb/ft3 - 1/2 in.</t>
  </si>
  <si>
    <t>Vermiculite aggregate - 38 lb/ft3 - 1/2 in.</t>
  </si>
  <si>
    <t>Vermiculite aggregate - 53 lb/ft3 - 1/2 in.</t>
  </si>
  <si>
    <t>Vermiculite aggregate - 60 lb/ft3 - 1/2 in.</t>
  </si>
  <si>
    <t>Stucco - Synthetic - R4 - 1 in.</t>
  </si>
  <si>
    <t>Stucco - 1 in.</t>
  </si>
  <si>
    <t>Stucco - 3 coat - 7/8 in.</t>
  </si>
  <si>
    <t>Finish Ceiling Materials</t>
  </si>
  <si>
    <t>Finish Flooring Materials</t>
  </si>
  <si>
    <t>Carpet - 1/2 in.</t>
  </si>
  <si>
    <t xml:space="preserve">MediumRough </t>
  </si>
  <si>
    <t>ACM JA4-10</t>
  </si>
  <si>
    <t>Carpet and rebounded urethane pad - 3/4 in.</t>
  </si>
  <si>
    <t>Carpet and rubber pad  - 3/4 in.</t>
  </si>
  <si>
    <t>Carpet and rubber pad  - 3/8 in.</t>
  </si>
  <si>
    <t>Pile carpet with rubber pad - 1/2 in.</t>
  </si>
  <si>
    <t>Carpet and Rubber Pad - 3/4 in.</t>
  </si>
  <si>
    <t>Asbestos - cement board - 1/4 in.</t>
  </si>
  <si>
    <t>Asbestos - cement board - 1/8 in.</t>
  </si>
  <si>
    <t>Fiber cement board - 19 lb/ft3 - 1/2 in.</t>
  </si>
  <si>
    <t>Fiber cement board - 19 lb/ft3 - 1/3 in.</t>
  </si>
  <si>
    <t>Fiber cement board - 25 lb/ft3 - 1/2 in.</t>
  </si>
  <si>
    <t>Fiber cement board - 25 lb/ft3 - 1/3 in.</t>
  </si>
  <si>
    <t>Fiber cement board - 63 lb/ft3 - 1/2 in.</t>
  </si>
  <si>
    <t>Hardboard - HDF - 50 lb/ft3 - 3/8in.</t>
  </si>
  <si>
    <t>Hardboard - HDF - 50 lb/ft3 - 5/8in.</t>
  </si>
  <si>
    <t>Hardboard - HDF - 63 lb/ft3 - Stndrd Tempered Grade - 1/2 in.</t>
  </si>
  <si>
    <t>Hardboard - HDF - 63 lb/ft3 - Stndrd Tempered Grade - 3/4 in.</t>
  </si>
  <si>
    <t>Hardboard - HDF - 63 lb/ft3 - Stndrd Tempered Grade - 3/8 in.</t>
  </si>
  <si>
    <t>Hardboard - HDF - 63 lb/ft3 - Stndrd Tempered Grade - 5/8 in.</t>
  </si>
  <si>
    <t>Particleboard - 37 lb/ft3 - 1/2 in.</t>
  </si>
  <si>
    <t>Particleboard - 37 lb/ft3 - 3/4 in.</t>
  </si>
  <si>
    <t>Particleboard - 37 lb/ft3 - 3/8 in.</t>
  </si>
  <si>
    <t>Particleboard - 37 lb/ft3 - 5/8 in.</t>
  </si>
  <si>
    <t>Particleboard - 50 lb/ft3 - 1/2 in.</t>
  </si>
  <si>
    <t>Particleboard - 50 lb/ft3 - 3/4 in.</t>
  </si>
  <si>
    <t>Particleboard - 50 lb/ft3 - 5/8 in.</t>
  </si>
  <si>
    <t>Particleboard - 62 lb/ft3 - 1/2 in.</t>
  </si>
  <si>
    <t>Particleboard - 62 lb/ft3 - 3/4 in.</t>
  </si>
  <si>
    <t>Particleboard - 62 lb/ft3 - 3/8 in.</t>
  </si>
  <si>
    <t>Particleboard - 62 lb/ft3 - 5/8 in.</t>
  </si>
  <si>
    <t>Particleboard - underlayment - 5/8 in.</t>
  </si>
  <si>
    <t>Shingles - Asbestos cement - 3/8 in.</t>
  </si>
  <si>
    <t>Shingles - Wood - double - 16 in. - 12 in. exposure - 1/2 in.</t>
  </si>
  <si>
    <t>Siding - Architectural (soda-lime float) glass - 1/4 in.</t>
  </si>
  <si>
    <t>Siding - Hardboard siding - 7/16 in.</t>
  </si>
  <si>
    <t>Siding - Metal - 1/16 in.</t>
  </si>
  <si>
    <t>Siding - opaque spandrel glass - 1/4 in.</t>
  </si>
  <si>
    <t>Siding - Wood - bevel - 8 in. - lapped - 1/2 in.</t>
  </si>
  <si>
    <t>Siding - Wood - drop - 8 in. - 1 in.</t>
  </si>
  <si>
    <t>Siding - Wood - plywood - lapped - 3/8 in.</t>
  </si>
  <si>
    <t>Steel Sheathing - 1/8 in.</t>
  </si>
  <si>
    <t>Underlayment - 5/8 in.</t>
  </si>
  <si>
    <t>Vegetable fiber board - Homogeneous board - 1/8 in.</t>
  </si>
  <si>
    <t>Vegetable fiber board - Laminated paperboard - 1/8 in.</t>
  </si>
  <si>
    <t>Vegetable fiber board - Nail-base sheathing - 1/2 in.</t>
  </si>
  <si>
    <t>Vegetable fiber board - Sheathing - regular - 1/2 in.</t>
  </si>
  <si>
    <t>Vegetable fiber board - Sheathing - regular - 3/4 in.</t>
  </si>
  <si>
    <t>Vegetable fiber board - Sheathing intermediate - 1/2 in.</t>
  </si>
  <si>
    <t>Vegetable fiber board - Sheathing intermediate - 3/4 in.</t>
  </si>
  <si>
    <t>Vegetable fiber board - Shingle backer - 1/3 in.</t>
  </si>
  <si>
    <t>Vegetable fiber board - Shingle backer - 3/8 in.</t>
  </si>
  <si>
    <t>Vegetable fiber board - Sound deadening board - 1/2 in.</t>
  </si>
  <si>
    <t>Vegetable fiber board - Tile and lay in panels - 1/2 in.</t>
  </si>
  <si>
    <t>Vegetable fiber board - Tile and lay in panels - 3/4 in.</t>
  </si>
  <si>
    <t>Waferboard - 1/2 in.</t>
  </si>
  <si>
    <t>Waferboard - 3/4 in.</t>
  </si>
  <si>
    <t>Waferboard - 3/8 in.</t>
  </si>
  <si>
    <t>Waferboard - 5/8 in.</t>
  </si>
  <si>
    <t>EIFS finish - 3/8 in.</t>
  </si>
  <si>
    <t>Aggregate or limestone Concrete - 100 lb/ft3 - 10 in.</t>
  </si>
  <si>
    <t>Aggregate or limestone Concrete - 100 lb/ft3 - 2 in.</t>
  </si>
  <si>
    <t>Aggregate or limestone Concrete - 100 lb/ft3 - 6 in.</t>
  </si>
  <si>
    <t>Aggregate or limestone Concrete - 100 lb/ft3 - 8 in.</t>
  </si>
  <si>
    <t>Aggregate or limestone Concrete - 120 lb/ft3 - 10 in.</t>
  </si>
  <si>
    <t>Aggregate or limestone Concrete - 120 lb/ft3 - 2 in.</t>
  </si>
  <si>
    <t>Aggregate or limestone Concrete - 120 lb/ft3 - 6 in.</t>
  </si>
  <si>
    <t>Aggregate or limestone Concrete - 120 lb/ft3 - 8 in.</t>
  </si>
  <si>
    <t>Aggregate or limestone Concrete - 140 lb/ft3 - 10 in.</t>
  </si>
  <si>
    <t>Aggregate or limestone Concrete - 140 lb/ft3 - 2 in.</t>
  </si>
  <si>
    <t>Aggregate or limestone Concrete - 140 lb/ft3 - 6 in.</t>
  </si>
  <si>
    <t>Aggregate or limestone Concrete - 140 lb/ft3 - 8 in.</t>
  </si>
  <si>
    <t>Aggregate or limestone Concrete - 40 lb/ft3 - 10 in.</t>
  </si>
  <si>
    <t>Aggregate or limestone Concrete - 40 lb/ft3 - 2 in.</t>
  </si>
  <si>
    <t>Aggregate or limestone Concrete - 40 lb/ft3 - 6 in.</t>
  </si>
  <si>
    <t>Aggregate or limestone Concrete - 40 lb/ft3 - 8 in.</t>
  </si>
  <si>
    <t>Aggregate or limestone Concrete - 60 lb/ft3 - 10 in.</t>
  </si>
  <si>
    <t>Aggregate or limestone Concrete - 60 lb/ft3 - 2 in.</t>
  </si>
  <si>
    <t>Aggregate or limestone Concrete - 60 lb/ft3 - 6 in.</t>
  </si>
  <si>
    <t>Aggregate or limestone Concrete - 60 lb/ft3 - 8 in.</t>
  </si>
  <si>
    <t>Aggregate or limestone Concrete - 80 lb/ft3 - 10 in.</t>
  </si>
  <si>
    <t>Aggregate or limestone Concrete - 80 lb/ft3 - 2 in.</t>
  </si>
  <si>
    <t>Aggregate or limestone Concrete - 80 lb/ft3 - 6 in.</t>
  </si>
  <si>
    <t>Aggregate or limestone Concrete - 80 lb/ft3 - 8 in.</t>
  </si>
  <si>
    <t>Autoclaved Aerated concrete - 38 lb/ft3 - 10 in.</t>
  </si>
  <si>
    <t>Autoclaved Aerated concrete - 38 lb/ft3 - 2 in.</t>
  </si>
  <si>
    <t>Autoclaved Aerated concrete - 38 lb/ft3 - 6 in.</t>
  </si>
  <si>
    <t>Autoclaved Aerated concrete - 38 lb/ft3 - 8 in.</t>
  </si>
  <si>
    <t>Cement fiber slabs - shredded wood - with mag. oxysulfide binder - 3 1/2 in.</t>
  </si>
  <si>
    <t>Cement fiber slabs - shredded wood - with mag. oxysulfide binder - 4 1/2 in.</t>
  </si>
  <si>
    <t>Cement fiber slabs - shredded wood - with mag. oxysulfide binder - 4 in.</t>
  </si>
  <si>
    <t>Cement fiber slabs - shredded wood - with mag. oxysulfide binder - 5 1/2 in.</t>
  </si>
  <si>
    <t>Cement fiber slabs - shredded wood - with mag. oxysulfide binder - 5 in.</t>
  </si>
  <si>
    <t>Cement fiber slabs - shredded wood - with mag. oxysulfide binder - 6 1/2 in.</t>
  </si>
  <si>
    <t>Cement fiber slabs - shredded wood - with mag. oxysulfide binder - 6 in.</t>
  </si>
  <si>
    <t>Cement fiber slabs - shredded wood - with Prtlnd cement binder - 3 1/2 in.</t>
  </si>
  <si>
    <t>Cement fiber slabs - shredded wood - with Prtlnd cement binder - 4 1/2 in.</t>
  </si>
  <si>
    <t>Cement fiber slabs - shredded wood - with Prtlnd cement binder - 4 in.</t>
  </si>
  <si>
    <t>Cement fiber slabs - shredded wood - with Prtlnd cement binder - 5 1/2 in.</t>
  </si>
  <si>
    <t>Cement fiber slabs - shredded wood - with Prtlnd cement binder - 5 in.</t>
  </si>
  <si>
    <t>Cement fiber slabs - shredded wood - with Prtlnd cement binder - 6 in.</t>
  </si>
  <si>
    <t>Cement fiber slabs - shredded wood - with Prtlnd cement binder - 61/2 in.</t>
  </si>
  <si>
    <t>Concrete roof ballast - denstiy 40 lb/ft3 - 10 in.</t>
  </si>
  <si>
    <t>Concrete roof ballast - denstiy 40 lb/ft3 - 2 in.</t>
  </si>
  <si>
    <t>Concrete roof ballast - denstiy 40 lb/ft3 - 6 in.</t>
  </si>
  <si>
    <t>Concrete roof ballast - denstiy 40 lb/ft3 - 8 in.</t>
  </si>
  <si>
    <t>Foam concrete - Aerated - 100 lb/ft3 - 10 in.</t>
  </si>
  <si>
    <t>Foam concrete - Aerated - 100 lb/ft3 - 6 in.</t>
  </si>
  <si>
    <t>Foam concrete - Aerated - 100 lb/ft3 - 8 in.</t>
  </si>
  <si>
    <t>Foam concrete - Aerated - 120 lb/ft3 - 10 in.</t>
  </si>
  <si>
    <t>Foam concrete - Aerated - 120 lb/ft3 - 6 in.</t>
  </si>
  <si>
    <t>Foam concrete - Aerated - 120 lb/ft3 - 8 in.</t>
  </si>
  <si>
    <t>Foam concrete - Aerated - 20 lb/ft3 - 10 in.</t>
  </si>
  <si>
    <t>Foam concrete - Aerated - 20 lb/ft3 - 6 in.</t>
  </si>
  <si>
    <t>Foam concrete - Aerated - 20 lb/ft3 - 8 in.</t>
  </si>
  <si>
    <t>Foam concrete - Aerated - 40 lb/ft3 - 10 in.</t>
  </si>
  <si>
    <t>Foam concrete - Aerated - 40 lb/ft3 - 6 in.</t>
  </si>
  <si>
    <t>Foam concrete - Aerated - 40 lb/ft3 - 8 in.</t>
  </si>
  <si>
    <t>Foam concrete - Aerated - 60 lb/ft3 - 10 in.</t>
  </si>
  <si>
    <t>Foam concrete - Aerated - 60 lb/ft3 - 6 in.</t>
  </si>
  <si>
    <t>Foam concrete - Aerated - 60 lb/ft3 - 8 in.</t>
  </si>
  <si>
    <t>Foam concrete - Aerated - 70 lb/ft3 - 10 in.</t>
  </si>
  <si>
    <t>Foam concrete - Aerated - 70 lb/ft3 - 6 in.</t>
  </si>
  <si>
    <t>Foam concrete - Aerated - 70 lb/ft3 - 8 in.</t>
  </si>
  <si>
    <t>Foam concrete - Aerated - 80 lb/ft3 - 10 in.</t>
  </si>
  <si>
    <t>Foam concrete - Aerated - 80 lb/ft3 - 6 in.</t>
  </si>
  <si>
    <t>Foam concrete - Aerated - 80 lb/ft3 - 8 in.</t>
  </si>
  <si>
    <t>Gypsum fiber concrete - 10 in.</t>
  </si>
  <si>
    <t>Gypsum fiber concrete - 2 in.</t>
  </si>
  <si>
    <t>Gypsum fiber concrete - 6 in.</t>
  </si>
  <si>
    <t>Gypsum fiber concrete - 8 in.</t>
  </si>
  <si>
    <t>Limestone concrete - 100 lb/ft3 - 10 in.</t>
  </si>
  <si>
    <t>Limestone concrete - 100 lb/ft3 - 6 in.</t>
  </si>
  <si>
    <t>Limestone concrete - 100 lb/ft3 - 8 in.</t>
  </si>
  <si>
    <t>Limestone concrete - 120 lb/ft3 - 10 in.</t>
  </si>
  <si>
    <t>Limestone concrete - 120 lb/ft3 - 6 in.</t>
  </si>
  <si>
    <t>Limestone concrete - 120 lb/ft3 - 8 in.</t>
  </si>
  <si>
    <t>Limestone concrete - 140 lb/ft3 - 10 in.</t>
  </si>
  <si>
    <t>Limestone concrete - 140 lb/ft3 - 6 in.</t>
  </si>
  <si>
    <t>Limestone concrete - 140 lb/ft3 - 8 in.</t>
  </si>
  <si>
    <t>Perlite - vermiculite - and polystyrene beads - 20 lb/ft3 - 10 in.</t>
  </si>
  <si>
    <t>Perlite - vermiculite - and polystyrene beads - 20 lb/ft3 - 6 in.</t>
  </si>
  <si>
    <t>Perlite - vermiculite - and polystyrene beads - 20 lb/ft3 - 8 in.</t>
  </si>
  <si>
    <t>Perlite - vermiculite - and polystyrene beads - 30 lb/ft3 - 10 in.</t>
  </si>
  <si>
    <t>Perlite - vermiculite - and polystyrene beads - 30 lb/ft3 - 6 in.</t>
  </si>
  <si>
    <t>Perlite - vermiculite - and polystyrene beads - 30 lb/ft3 - 8 in.</t>
  </si>
  <si>
    <t>Perlite - vermiculite - and polystyrene beads - 40 lb/ft3 - 10 in.</t>
  </si>
  <si>
    <t>Perlite - vermiculite - and polystyrene beads - 40 lb/ft3 - 6 in.</t>
  </si>
  <si>
    <t>Perlite - vermiculite - and polystyrene beads - 40 lb/ft3 - 8 in.</t>
  </si>
  <si>
    <t>Perlite - vermiculite - and polystyrene beads - 50 lb/ft3 - 10 in.</t>
  </si>
  <si>
    <t>Perlite - vermiculite - and polystyrene beads - 50 lb/ft3 - 6 in.</t>
  </si>
  <si>
    <t>Perlite - vermiculite - and polystyrene beads - 50 lb/ft3 - 8 in.</t>
  </si>
  <si>
    <t>Polymer concrete - 122 lb/ft3 - 1 1/2 in.</t>
  </si>
  <si>
    <t>Polymer concrete - 122 lb/ft3 - 2 in.</t>
  </si>
  <si>
    <t>Polymer concrete - 122 lb/ft3 - 3 in.</t>
  </si>
  <si>
    <t>Polymer concrete - 122 lb/ft3 - 6 in.</t>
  </si>
  <si>
    <t>Polymer concrete - 138 lb/ft3 - 1 1/2 in.</t>
  </si>
  <si>
    <t>Polymer concrete - 138 lb/ft3 - 2 in.</t>
  </si>
  <si>
    <t>Polymer concrete - 138 lb/ft3 - 3 in.</t>
  </si>
  <si>
    <t>Polymer concrete - 138 lb/ft3 - 6 in.</t>
  </si>
  <si>
    <t>Polystyrene concrete (oven-dried) - 33 lb/ft3 - 10 in.</t>
  </si>
  <si>
    <t>Polystyrene concrete (oven-dried) - 33 lb/ft3 - 2 in.</t>
  </si>
  <si>
    <t>Polystyrene concrete (oven-dried) - 33 lb/ft3 - 6 in.</t>
  </si>
  <si>
    <t>Polystyrene concrete (oven-dried) - 33 lb/ft3 - 8 in.</t>
  </si>
  <si>
    <t>Sand or Stone aggregate concrete - 130 lb/ft3 - 10 in.</t>
  </si>
  <si>
    <t>Sand or Stone aggregate concrete - 130 lb/ft3 - 2 in.</t>
  </si>
  <si>
    <t>Sand or Stone aggregate concrete - 130 lb/ft3 - 6 in.</t>
  </si>
  <si>
    <t>Sand or Stone aggregate concrete - 130 lb/ft3 - 8 in.</t>
  </si>
  <si>
    <t>Sand or Stone aggregate concrete - 140 lb/ft3 - 10 in.</t>
  </si>
  <si>
    <t>Sand or Stone aggregate concrete - 140 lb/ft3 - 2 in.</t>
  </si>
  <si>
    <t>Sand or Stone aggregate concrete - 140 lb/ft3 - 6 in.</t>
  </si>
  <si>
    <t>Sand or Stone aggregate concrete - 140 lb/ft3 - 8 in.</t>
  </si>
  <si>
    <t>Sand or Stone aggregate concrete - 150 lb/ft3 - 10 in.</t>
  </si>
  <si>
    <t>Sand or Stone aggregate concrete - 150 lb/ft3 - 2 in.</t>
  </si>
  <si>
    <t>Sand or Stone aggregate concrete - 150 lb/ft3 - 6 in.</t>
  </si>
  <si>
    <t>Sand or Stone aggregate concrete - 150 lb/ft3 - 8 in.</t>
  </si>
  <si>
    <t>Slag concrete - 100 lb/ft3 - 10 in.</t>
  </si>
  <si>
    <t>Slag concrete - 100 lb/ft3 - 6 in.</t>
  </si>
  <si>
    <t>Slag concrete - 100 lb/ft3 - 8 in.</t>
  </si>
  <si>
    <t>Slag concrete - 125 lb/ft3 - 10 in.</t>
  </si>
  <si>
    <t>Slag concrete - 125 lb/ft3 - 6 in.</t>
  </si>
  <si>
    <t>Slag concrete - 125 lb/ft3 - 8 in.</t>
  </si>
  <si>
    <t>Slag concrete - 60 lb/ft3 - 10 in.</t>
  </si>
  <si>
    <t>Slag concrete - 60 lb/ft3 - 6 in.</t>
  </si>
  <si>
    <t>Slag concrete - 60 lb/ft3 - 8 in.</t>
  </si>
  <si>
    <t>Slag concrete - 80 lb/ft3 - 10 in.</t>
  </si>
  <si>
    <t>Slag concrete - 80 lb/ft3 - 6 in.</t>
  </si>
  <si>
    <t>Slag concrete - 80 lb/ft3 - 8 in.</t>
  </si>
  <si>
    <t>R-11 - Batt insulation - 3 1/2 in.</t>
  </si>
  <si>
    <t>R-19 - Batt insulation - 6 1/4 in.</t>
  </si>
  <si>
    <t>R-30 - Batt insulation - 9 1/2 in.</t>
  </si>
  <si>
    <t>Slag wool - 16 lb/ft3 - 3 1/2 in.</t>
  </si>
  <si>
    <t>Slag wool - 16 lb/ft3 - 4 1/2 in.</t>
  </si>
  <si>
    <t>Slag wool - 16 lb/ft3 - 4in.</t>
  </si>
  <si>
    <t>Slag wool - 16 lb/ft3 - 5 1/2 in.</t>
  </si>
  <si>
    <t>Slag wool - 16 lb/ft3 - 5 in.</t>
  </si>
  <si>
    <t>Slag wool - 16 lb/ft3 - 6 1/2 in.</t>
  </si>
  <si>
    <t>Slag wool - 16 lb/ft3 - 6 in.</t>
  </si>
  <si>
    <t>Cellular glass - 1 in.</t>
  </si>
  <si>
    <t>Cellular glass - 2 in.</t>
  </si>
  <si>
    <t>Cellular glass - 3 in.</t>
  </si>
  <si>
    <t>Cellular polyisocyanurate (impermeable facers) - 3 1/2 in.</t>
  </si>
  <si>
    <t>Cellular polyisocyanurate (impermeable facers) - 4 1/2 in.</t>
  </si>
  <si>
    <t>Cellular polyisocyanurate (impermeable facers) - 4 in.</t>
  </si>
  <si>
    <t>Cellular polyisocyanurate (impermeable facers) - 5 1/2 in.</t>
  </si>
  <si>
    <t>Cellular polyisocyanurate (impermeable facers) - 5 in.</t>
  </si>
  <si>
    <t>Cellular polyisocyanurate (impermeable facers) - 6 1/2 in.</t>
  </si>
  <si>
    <t>Cellular polyisocyanurate (impermeable facers) - 6 in.</t>
  </si>
  <si>
    <t>Cellular polyisocyanurate (permeable facers) - 3 1/2 in.</t>
  </si>
  <si>
    <t>Cellular polyisocyanurate (permeable facers) - 4 1/2 in.</t>
  </si>
  <si>
    <t>Cellular polyisocyanurate (permeable facers) - 4 in.</t>
  </si>
  <si>
    <t>Cellular polyisocyanurate (permeable facers) - 5 1/2 in.</t>
  </si>
  <si>
    <t>Cellular polyisocyanurate (permeable facers) - 5 in.</t>
  </si>
  <si>
    <t>Cellular polyisocyanurate (permeable facers) - 6 1/2 in.</t>
  </si>
  <si>
    <t>Cellular polyisocyanurate (permeable facers) - 6 in.</t>
  </si>
  <si>
    <t>Expanded Polyurethane - 1 1/2 in.</t>
  </si>
  <si>
    <t>Expanded rubber (rigid) - 1 in.</t>
  </si>
  <si>
    <t>Expanded rubber (rigid) - 2 in.</t>
  </si>
  <si>
    <t>Expanded rubber (rigid) - 3 in.</t>
  </si>
  <si>
    <t>Glass fiber board - 1 1/2 in.</t>
  </si>
  <si>
    <t>Glass fiber board - 1 in.</t>
  </si>
  <si>
    <t>Glass fiber board - 2 in.</t>
  </si>
  <si>
    <t>Glass fiber board - 3 in.</t>
  </si>
  <si>
    <t>Mineral fiberboard - wet felted - acoustical tile - 18 lb/ft3 - 3/4 in.</t>
  </si>
  <si>
    <t>Mineral fiberboard - wet felted - acoustical tile - 21 lb/ft3 - 3/4 in.</t>
  </si>
  <si>
    <t>Mineral fiberboard - wet felted - core or roof insulation - 5/8 in.</t>
  </si>
  <si>
    <t>Mineral fiberboard - wet felted - general - 5/8 in.</t>
  </si>
  <si>
    <t>Mineral fiberboard - wet molded - acoustical tile - 3/4 in.</t>
  </si>
  <si>
    <t>Phenolic foam board with facers - aged - 1 1/2 in.</t>
  </si>
  <si>
    <t>Phenolic foam board with facers - aged - 1 in.</t>
  </si>
  <si>
    <t>Phenolic foam board with facers - aged - 2 in.</t>
  </si>
  <si>
    <t>Phenolic foam board with facers - aged - 3 in.</t>
  </si>
  <si>
    <t>Phenolic foam board with facers - aged - 3/4 in.</t>
  </si>
  <si>
    <t>Polyisocyanurate - aged - facers - 1 1/2 in.</t>
  </si>
  <si>
    <t>Polyisocyanurate - aged - facers - 1 in.</t>
  </si>
  <si>
    <t>Polyisocyanurate - aged - facers - 2 1/2 in.</t>
  </si>
  <si>
    <t>Polyisocyanurate - aged - facers - 2 in.</t>
  </si>
  <si>
    <t>Polyisocyanurate - aged - facers - 3 in.</t>
  </si>
  <si>
    <t>Polyisocyanurate - aged - facers - 4 in.</t>
  </si>
  <si>
    <t>Polyisocyanurate - aged - unfaced - 1 1/2 in.</t>
  </si>
  <si>
    <t>Polyisocyanurate - aged - unfaced - 1 in.</t>
  </si>
  <si>
    <t>Polyisocyanurate - aged - unfaced - 2 1/2 in.</t>
  </si>
  <si>
    <t>Polyisocyanurate - aged - unfaced - 2 in.</t>
  </si>
  <si>
    <t>Polyisocyanurate - aged - unfaced - 3 in.</t>
  </si>
  <si>
    <t>Polyisocyanurate - aged - unfaced - 4 in.</t>
  </si>
  <si>
    <t>R-10 - Insulation board - 2 in.</t>
  </si>
  <si>
    <t>R-15 - Insulation board - 3 in.</t>
  </si>
  <si>
    <t>R-5 - Insulation board - 1 in.</t>
  </si>
  <si>
    <t>Sheathing R1 - 1 in.</t>
  </si>
  <si>
    <t>Sheathing R2 - 1 in.</t>
  </si>
  <si>
    <t>Sheathing R3 - 1 in.</t>
  </si>
  <si>
    <t>Sheathing R4 - 1 in.</t>
  </si>
  <si>
    <t>Sheathing R5 - 1 in.</t>
  </si>
  <si>
    <t>Sheathing R6 - 1 in.</t>
  </si>
  <si>
    <t>Sheathing R7 - 1 in.</t>
  </si>
  <si>
    <t>Sheathing R8 - 1 in.</t>
  </si>
  <si>
    <t>Loose fill - Cellulosic - 3 1/2 in.</t>
  </si>
  <si>
    <t>Loose fill - Cellulosic - 4 1/2 in.</t>
  </si>
  <si>
    <t>Loose fill - Cellulosic - 4 in.</t>
  </si>
  <si>
    <t>Loose fill - Cellulosic - 5 1/2 in.</t>
  </si>
  <si>
    <t>Loose fill - Cellulosic - 5 in.</t>
  </si>
  <si>
    <t>Loose fill - Cellulosic - 6 1/2 in.</t>
  </si>
  <si>
    <t>Loose fill - Cellulosic - 6 in.</t>
  </si>
  <si>
    <t>Loose fill - Exfoliated Vermiculite - 5 lb/ft3 - 3 1/2 in.</t>
  </si>
  <si>
    <t>Loose fill - Exfoliated Vermiculite - 5 lb/ft3 - 4 1/2 in.</t>
  </si>
  <si>
    <t>Loose fill - Exfoliated Vermiculite - 5 lb/ft3 - 4 in.</t>
  </si>
  <si>
    <t>Loose fill - Exfoliated Vermiculite - 5 lb/ft3 - 5 1/2 in.</t>
  </si>
  <si>
    <t>Loose fill - Exfoliated Vermiculite - 5 lb/ft3 - 5 in.</t>
  </si>
  <si>
    <t>Loose fill - Exfoliated Vermiculite - 5 lb/ft3 - 6 1/2 in.</t>
  </si>
  <si>
    <t>Loose fill - Exfoliated Vermiculite - 5 lb/ft3 - 6 in.</t>
  </si>
  <si>
    <t>Loose fill - Exfoliated Vermiculite - 7.6 lb/ft3 - 3 1/2 in.</t>
  </si>
  <si>
    <t>Loose fill - Exfoliated Vermiculite - 7.6 lb/ft3 - 4 1/2 in.</t>
  </si>
  <si>
    <t>Loose fill - Exfoliated Vermiculite - 7.6 lb/ft3 - 4 in.</t>
  </si>
  <si>
    <t>Loose fill - Exfoliated Vermiculite - 7.6 lb/ft3 - 5 1/2in.</t>
  </si>
  <si>
    <t>Loose fill - Exfoliated Vermiculite - 7.6 lb/ft3 - 5 in.</t>
  </si>
  <si>
    <t>Loose fill - Exfoliated Vermiculite - 7.6 lb/ft3 - 6 1/2 in.</t>
  </si>
  <si>
    <t>Loose fill - Exfoliated Vermiculite - 7.6 lb/ft3 - 6 in.</t>
  </si>
  <si>
    <t>Loose fill - Expanded Perlite - 3 lb/ft3 - 3 1/2 in.</t>
  </si>
  <si>
    <t>Loose fill - Expanded Perlite - 3 lb/ft3 - 4 1/2 in.</t>
  </si>
  <si>
    <t>Loose fill - Expanded Perlite - 3 lb/ft3 - 4 in.</t>
  </si>
  <si>
    <t>Loose fill - Expanded Perlite - 3 lb/ft3 - 5 1/2 in.</t>
  </si>
  <si>
    <t>Loose fill - Expanded Perlite - 3 lb/ft3 - 5 in.</t>
  </si>
  <si>
    <t>Loose fill - Expanded Perlite - 3 lb/ft3 - 6 1/2 in.</t>
  </si>
  <si>
    <t>Loose fill - Expanded Perlite - 3 lb/ft3 - 6 in.</t>
  </si>
  <si>
    <t>Loose fill - Expanded Perlite - 5.8 lb/ft3 - 3 1/2 in.</t>
  </si>
  <si>
    <t>Loose fill - Expanded Perlite - 5.8 lb/ft3 - 4 1/2 in.</t>
  </si>
  <si>
    <t>Loose fill - Expanded Perlite - 5.8 lb/ft3 - 4 in.</t>
  </si>
  <si>
    <t>Loose fill - Expanded Perlite - 5.8 lb/ft3 - 5 1/2 in.</t>
  </si>
  <si>
    <t>Loose fill - Expanded Perlite - 5.8 lb/ft3 - 5 in.</t>
  </si>
  <si>
    <t>Loose fill - Expanded Perlite - 5.8 lb/ft3 - 6 1/2 in.</t>
  </si>
  <si>
    <t>Loose fill - Expanded Perlite - 5.8 lb/ft3 - 6 in.</t>
  </si>
  <si>
    <t>Loose fill - Expanded Perlite - 9.3 lb/ft3 - 3 1/2 in.</t>
  </si>
  <si>
    <t>Loose fill - Expanded Perlite - 9.3 lb/ft3 - 4 1/2 in.</t>
  </si>
  <si>
    <t>Loose fill - Expanded Perlite - 9.3 lb/ft3 - 4 in.</t>
  </si>
  <si>
    <t>Loose fill - Expanded Perlite - 9.3 lb/ft3 - 5 1/2 in.</t>
  </si>
  <si>
    <t>Loose fill - Expanded Perlite - 9.3 lb/ft3 - 5 in.</t>
  </si>
  <si>
    <t>Loose fill - Expanded Perlite - 9.3 lb/ft3 - 6 1/2 in.</t>
  </si>
  <si>
    <t>Loose fill - Expanded Perlite - 9.3 lb/ft3 - 6 in.</t>
  </si>
  <si>
    <t>Mineral fiber - 3 1/2 in.</t>
  </si>
  <si>
    <t>Mineral fiber - 4 1/2 in.</t>
  </si>
  <si>
    <t>Mineral fiber - 4 in.</t>
  </si>
  <si>
    <t>Mineral fiber - 5 1/2 in.</t>
  </si>
  <si>
    <t>Mineral fiber - 5 in.</t>
  </si>
  <si>
    <t>Mineral fiber - 6 1/2 in.</t>
  </si>
  <si>
    <t>Mineral fiber - 6 in.</t>
  </si>
  <si>
    <t>Spray applied - Polyurethane foam - aged and dry - 1 1/2 in.</t>
  </si>
  <si>
    <t>Spray applied - Polyurethane foam - aged and dry - 2 in.</t>
  </si>
  <si>
    <t>Spray applied - Polyurethane foam - aged and dry - 4 1/2 in.</t>
  </si>
  <si>
    <t>Spray applied - Urea formaldehyde foam - dry - 1 lb/ft3 - 3 1/2 in.</t>
  </si>
  <si>
    <t>Spray applied - Urea formaldehyde foam - dry - 1 lb/ft3 - 4 1/2 in.</t>
  </si>
  <si>
    <t>Spray applied - Urea formaldehyde foam - dry - 1 lb/ft3 - 4 in.</t>
  </si>
  <si>
    <t>Spray applied - Urea formaldehyde foam - dry - 1 lb/ft3 - 5 1/2 in.</t>
  </si>
  <si>
    <t>Spray applied - Urea formaldehyde foam - dry - 1 lb/ft3 - 5 in.</t>
  </si>
  <si>
    <t>Spray applied - Urea formaldehyde foam - dry - 1 lb/ft3 - 6 1/2 in.</t>
  </si>
  <si>
    <t>Spray applied - Urea formaldehyde foam - dry - 1 lb/ft3 - 6 in.</t>
  </si>
  <si>
    <t>Insulating Materials</t>
  </si>
  <si>
    <t>POLYISOC</t>
  </si>
  <si>
    <t>POLYISOC1.25</t>
  </si>
  <si>
    <t>Aggregate - (sand and gravel) - 125 lb/ft3 - 2 cores - 12 in.</t>
  </si>
  <si>
    <t>Aggregate - 112 lb/ft3 - 2 or 3 cores - 8 in.</t>
  </si>
  <si>
    <t>Aggregate - 87 lb/ft3 - 2 or 3 cores - 6 in.</t>
  </si>
  <si>
    <t>Brick - 4 in.</t>
  </si>
  <si>
    <t>Brick - 50 lb/ft3 - 3 5/8 in.</t>
  </si>
  <si>
    <t>Brick - fired clay -  100 lb/ft3 - 3 5/8 in.</t>
  </si>
  <si>
    <t>Brick - fired clay -  110 lb/ft3 - 3 5/8 in.</t>
  </si>
  <si>
    <t>Brick - fired clay -  120 lb/ft3 - 3 5/8 in.</t>
  </si>
  <si>
    <t>Brick - fired clay -  130 lb/ft3 - 3 5/8 in.</t>
  </si>
  <si>
    <t>Brick - fired clay -  70 lb/ft3 - 3 5/8 in.</t>
  </si>
  <si>
    <t>Brick - fired clay -  80 lb/ft3 - 3 5/8 in.</t>
  </si>
  <si>
    <t>Brick - fired clay -  90 lb/ft3 - 3 5/8 in.</t>
  </si>
  <si>
    <t>Brick - fired clay - 150 lb/ft3 - 3 5/8 in.</t>
  </si>
  <si>
    <t>Concrete blocks - Limestone agg. - 138 lb/ft3 - 2 cores - 12 in.</t>
  </si>
  <si>
    <t>Concrete blocks - Limestone agg. - 138 lb/ft3 - 2 cores - 8 in.</t>
  </si>
  <si>
    <t>Aggregate - (sand and gravel) - 136 lb/ft3 - 8 in.</t>
  </si>
  <si>
    <t>Aggregate - 86 lb/ft3 - 8in.</t>
  </si>
  <si>
    <t>Concrete block - 49 lb/ft3 - 12 in.</t>
  </si>
  <si>
    <t>Concrete block - 49 lb/ft3 - 8 in.</t>
  </si>
  <si>
    <t>Concrete block - filled - 49 lb/ft3 - 8 in.</t>
  </si>
  <si>
    <t>Aggregate - (sand and gravel) - 136 lb/ft3 - 2 or 3 cores - perlite filled cores - 8 in.</t>
  </si>
  <si>
    <t xml:space="preserve">Aggregate - (sand and gravel) - 136 lb/ft3 - 2 or 3 cores - vermiculite-filled cores - 8 in. </t>
  </si>
  <si>
    <t>Aggregate - 112 lb/ft3 - 2 or 3 cores - molded EPS inserts in cores - 8 in.</t>
  </si>
  <si>
    <t>Aggregate - 112 lb/ft3 - 2 or 3 cores - molded-EPS-filled (beads) cores - 8 in.</t>
  </si>
  <si>
    <t>Aggregate - 112 lb/ft3 - 2 or 3 cores - perlite-filled cores - 8 in.</t>
  </si>
  <si>
    <t>Aggregate - 112 lb/ft3 - 2 or 3 cores - vermiculite-filled cores - 8 in.</t>
  </si>
  <si>
    <t>Aggregate - 86 lb/ft3 - molded EPS inserts in cores - 8in.</t>
  </si>
  <si>
    <t>Aggregate - 86 lb/ft3 - molded-EPS-filled (beads) cores - 8in.</t>
  </si>
  <si>
    <t>Aggregate - 86 lb/ft3 - perlite-filled cores - 8in.</t>
  </si>
  <si>
    <t>Aggregate - 86 lb/ft3 - UF foam-filled cores - 8in.</t>
  </si>
  <si>
    <t>Aggregate - 86 lb/ft3 - vermiculite-filled cores - 8in.</t>
  </si>
  <si>
    <t>Aggregate - 87 lb/ft3 - 2 or 3 cores - perlite filled cores - 6 in.</t>
  </si>
  <si>
    <t>Aggregate - 87 lb/ft3 - 2 or 3 cores - vermiculite-filled cores - 6 in.</t>
  </si>
  <si>
    <t>Aggregate - 90 lb/ft3 - 2 or 3 cores - 12 in.</t>
  </si>
  <si>
    <t>Aggregate - 90 lb/ft3 - 2 or 3 cores - perlite-filled cores - 12 in.</t>
  </si>
  <si>
    <t>Aggregate - 90 lb/ft3 - 2 or 3 cores - vermiculite-filled cores - 12 in.</t>
  </si>
  <si>
    <t>Concrete blocks - Limestone agg. - 138 lb/ft3 - 2 cores - perlite cores - 12 in.</t>
  </si>
  <si>
    <t>Concrete blocks - Limestone agg. - 138 lb/ft3 - 2 cores - perlite cores - 8 in.</t>
  </si>
  <si>
    <t>SlabOnGrade</t>
  </si>
  <si>
    <t>Table 4.3.8 Input Values (U-factor)</t>
  </si>
  <si>
    <t>Table 4.3.8 Output Values for Lookup Table (R-value)</t>
  </si>
  <si>
    <t>Overall R-Value (Excluding All Air Films 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</si>
</sst>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&quot;$&quot;#,##0"/>
    <numFmt numFmtId="167" formatCode="0.000"/>
    <numFmt numFmtId="168" formatCode="0.00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10" applyFill="0" applyProtection="0">
      <alignment horizontal="right" wrapText="1"/>
    </xf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3" fontId="26" fillId="0" borderId="0" applyFont="0" applyFill="0" applyBorder="0" applyAlignment="0" applyProtection="0">
      <alignment horizontal="right"/>
    </xf>
    <xf numFmtId="0" fontId="24" fillId="0" borderId="0"/>
    <xf numFmtId="0" fontId="28" fillId="0" borderId="0" applyFill="0" applyBorder="0" applyProtection="0">
      <alignment horizontal="left" wrapText="1"/>
    </xf>
    <xf numFmtId="166" fontId="26" fillId="0" borderId="0"/>
    <xf numFmtId="0" fontId="25" fillId="0" borderId="0"/>
    <xf numFmtId="2" fontId="26" fillId="0" borderId="0" applyFont="0" applyFill="0" applyBorder="0" applyAlignment="0" applyProtection="0">
      <alignment horizontal="right"/>
    </xf>
    <xf numFmtId="0" fontId="25" fillId="0" borderId="0"/>
    <xf numFmtId="165" fontId="26" fillId="0" borderId="0" applyFont="0" applyFill="0" applyBorder="0" applyAlignment="0" applyProtection="0">
      <alignment horizontal="right"/>
    </xf>
  </cellStyleXfs>
  <cellXfs count="171">
    <xf numFmtId="0" fontId="0" fillId="0" borderId="0" xfId="0"/>
    <xf numFmtId="2" fontId="18" fillId="0" borderId="0" xfId="0" applyNumberFormat="1" applyFont="1" applyAlignment="1">
      <alignment horizontal="left"/>
    </xf>
    <xf numFmtId="0" fontId="16" fillId="33" borderId="0" xfId="0" applyFont="1" applyFill="1"/>
    <xf numFmtId="49" fontId="23" fillId="34" borderId="0" xfId="0" applyNumberFormat="1" applyFont="1" applyFill="1" applyBorder="1" applyAlignment="1" applyProtection="1">
      <alignment horizontal="left"/>
    </xf>
    <xf numFmtId="0" fontId="0" fillId="0" borderId="0" xfId="0"/>
    <xf numFmtId="0" fontId="0" fillId="0" borderId="0" xfId="0" applyFill="1"/>
    <xf numFmtId="49" fontId="18" fillId="34" borderId="0" xfId="0" applyNumberFormat="1" applyFont="1" applyFill="1" applyBorder="1" applyAlignment="1" applyProtection="1">
      <alignment horizontal="left"/>
    </xf>
    <xf numFmtId="0" fontId="0" fillId="0" borderId="0" xfId="0" applyFill="1"/>
    <xf numFmtId="0" fontId="0" fillId="0" borderId="0" xfId="0" applyFill="1"/>
    <xf numFmtId="0" fontId="0" fillId="0" borderId="0" xfId="0"/>
    <xf numFmtId="0" fontId="0" fillId="0" borderId="0" xfId="0" applyFill="1"/>
    <xf numFmtId="0" fontId="16" fillId="0" borderId="0" xfId="0" applyFont="1" applyFill="1"/>
    <xf numFmtId="0" fontId="0" fillId="34" borderId="0" xfId="0" applyFont="1" applyFill="1" applyBorder="1" applyAlignment="1">
      <alignment horizontal="left"/>
    </xf>
    <xf numFmtId="2" fontId="18" fillId="34" borderId="0" xfId="0" applyNumberFormat="1" applyFont="1" applyFill="1" applyBorder="1" applyAlignment="1">
      <alignment horizontal="left" wrapText="1"/>
    </xf>
    <xf numFmtId="0" fontId="16" fillId="33" borderId="0" xfId="0" applyFont="1" applyFill="1" applyAlignment="1">
      <alignment horizontal="left"/>
    </xf>
    <xf numFmtId="0" fontId="0" fillId="0" borderId="0" xfId="0"/>
    <xf numFmtId="0" fontId="0" fillId="34" borderId="0" xfId="0" applyFont="1" applyFill="1" applyAlignment="1">
      <alignment horizontal="left"/>
    </xf>
    <xf numFmtId="49" fontId="0" fillId="34" borderId="0" xfId="0" applyNumberFormat="1" applyFill="1" applyAlignment="1">
      <alignment horizontal="left"/>
    </xf>
    <xf numFmtId="164" fontId="18" fillId="0" borderId="0" xfId="0" applyNumberFormat="1" applyFont="1" applyAlignment="1">
      <alignment horizontal="left"/>
    </xf>
    <xf numFmtId="0" fontId="16" fillId="33" borderId="0" xfId="0" applyFont="1" applyFill="1" applyAlignment="1"/>
    <xf numFmtId="49" fontId="0" fillId="0" borderId="0" xfId="0" applyNumberFormat="1" applyFont="1" applyFill="1" applyBorder="1" applyAlignment="1">
      <alignment horizontal="left"/>
    </xf>
    <xf numFmtId="2" fontId="18" fillId="0" borderId="0" xfId="0" applyNumberFormat="1" applyFont="1" applyBorder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0" fillId="35" borderId="0" xfId="0" applyFont="1" applyFill="1" applyBorder="1" applyAlignment="1">
      <alignment horizontal="left"/>
    </xf>
    <xf numFmtId="49" fontId="0" fillId="35" borderId="0" xfId="0" applyNumberFormat="1" applyFill="1" applyAlignment="1">
      <alignment horizontal="left"/>
    </xf>
    <xf numFmtId="49" fontId="18" fillId="35" borderId="0" xfId="0" applyNumberFormat="1" applyFont="1" applyFill="1" applyBorder="1" applyAlignment="1" applyProtection="1">
      <alignment horizontal="left"/>
    </xf>
    <xf numFmtId="49" fontId="23" fillId="35" borderId="0" xfId="0" applyNumberFormat="1" applyFont="1" applyFill="1" applyBorder="1" applyAlignment="1" applyProtection="1">
      <alignment horizontal="left"/>
    </xf>
    <xf numFmtId="49" fontId="0" fillId="35" borderId="0" xfId="0" applyNumberFormat="1" applyFont="1" applyFill="1" applyAlignment="1">
      <alignment horizontal="left"/>
    </xf>
    <xf numFmtId="2" fontId="18" fillId="35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NumberFormat="1" applyFill="1" applyBorder="1" applyAlignment="1"/>
    <xf numFmtId="0" fontId="0" fillId="33" borderId="0" xfId="0" applyFont="1" applyFill="1" applyAlignment="1">
      <alignment horizontal="left"/>
    </xf>
    <xf numFmtId="167" fontId="0" fillId="0" borderId="0" xfId="0" applyNumberFormat="1" applyFill="1" applyBorder="1" applyAlignment="1"/>
    <xf numFmtId="2" fontId="0" fillId="0" borderId="0" xfId="0" applyNumberFormat="1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33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0" fontId="0" fillId="33" borderId="0" xfId="0" applyFill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left"/>
    </xf>
    <xf numFmtId="49" fontId="23" fillId="0" borderId="0" xfId="0" applyNumberFormat="1" applyFont="1" applyFill="1" applyBorder="1" applyAlignment="1" applyProtection="1"/>
    <xf numFmtId="0" fontId="0" fillId="0" borderId="0" xfId="0" applyFont="1" applyFill="1"/>
    <xf numFmtId="0" fontId="0" fillId="36" borderId="0" xfId="0" applyFont="1" applyFill="1"/>
    <xf numFmtId="49" fontId="23" fillId="36" borderId="0" xfId="0" applyNumberFormat="1" applyFont="1" applyFill="1" applyBorder="1" applyAlignment="1" applyProtection="1"/>
    <xf numFmtId="0" fontId="0" fillId="33" borderId="0" xfId="0" applyFill="1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/>
    <xf numFmtId="49" fontId="0" fillId="0" borderId="0" xfId="0" applyNumberFormat="1" applyFill="1" applyAlignment="1"/>
    <xf numFmtId="49" fontId="0" fillId="0" borderId="10" xfId="0" applyNumberFormat="1" applyFill="1" applyBorder="1" applyAlignment="1"/>
    <xf numFmtId="0" fontId="0" fillId="0" borderId="10" xfId="0" applyNumberFormat="1" applyFont="1" applyFill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NumberFormat="1" applyFont="1" applyFill="1" applyBorder="1" applyAlignment="1">
      <alignment horizontal="center"/>
    </xf>
    <xf numFmtId="0" fontId="0" fillId="0" borderId="13" xfId="0" applyBorder="1"/>
    <xf numFmtId="2" fontId="0" fillId="0" borderId="14" xfId="0" applyNumberFormat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0" fillId="0" borderId="15" xfId="0" applyBorder="1"/>
    <xf numFmtId="2" fontId="0" fillId="0" borderId="16" xfId="0" applyNumberFormat="1" applyBorder="1" applyAlignment="1">
      <alignment horizontal="center"/>
    </xf>
    <xf numFmtId="0" fontId="23" fillId="0" borderId="15" xfId="0" applyNumberFormat="1" applyFont="1" applyFill="1" applyBorder="1" applyAlignment="1" applyProtection="1">
      <alignment horizontal="left"/>
    </xf>
    <xf numFmtId="2" fontId="0" fillId="0" borderId="0" xfId="0" applyNumberFormat="1"/>
    <xf numFmtId="164" fontId="0" fillId="0" borderId="0" xfId="0" applyNumberFormat="1" applyFill="1" applyAlignment="1">
      <alignment horizontal="left"/>
    </xf>
    <xf numFmtId="167" fontId="0" fillId="0" borderId="0" xfId="0" applyNumberFormat="1" applyFill="1" applyAlignment="1">
      <alignment horizontal="left"/>
    </xf>
    <xf numFmtId="0" fontId="0" fillId="0" borderId="0" xfId="0"/>
    <xf numFmtId="0" fontId="29" fillId="0" borderId="0" xfId="0" applyFont="1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16" fillId="0" borderId="0" xfId="0" applyFont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3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ont="1" applyFill="1" applyBorder="1" applyAlignment="1">
      <alignment horizontal="left"/>
    </xf>
    <xf numFmtId="0" fontId="0" fillId="0" borderId="11" xfId="0" applyFill="1" applyBorder="1" applyAlignment="1">
      <alignment horizontal="right"/>
    </xf>
    <xf numFmtId="0" fontId="0" fillId="0" borderId="20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 applyAlignment="1">
      <alignment horizontal="left"/>
    </xf>
    <xf numFmtId="0" fontId="0" fillId="0" borderId="20" xfId="0" applyFill="1" applyBorder="1"/>
    <xf numFmtId="0" fontId="0" fillId="0" borderId="19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 applyAlignment="1">
      <alignment horizontal="right"/>
    </xf>
    <xf numFmtId="0" fontId="14" fillId="0" borderId="0" xfId="0" applyFont="1" applyFill="1"/>
    <xf numFmtId="0" fontId="14" fillId="0" borderId="0" xfId="0" applyFont="1"/>
    <xf numFmtId="0" fontId="30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left"/>
    </xf>
    <xf numFmtId="2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>
      <alignment horizontal="left"/>
    </xf>
    <xf numFmtId="2" fontId="0" fillId="0" borderId="0" xfId="0" applyNumberFormat="1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2" fontId="18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8" fillId="0" borderId="0" xfId="0" applyFont="1" applyFill="1"/>
    <xf numFmtId="49" fontId="18" fillId="0" borderId="0" xfId="0" applyNumberFormat="1" applyFont="1" applyFill="1" applyAlignment="1">
      <alignment horizontal="left"/>
    </xf>
    <xf numFmtId="2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49" fontId="18" fillId="0" borderId="0" xfId="0" applyNumberFormat="1" applyFont="1" applyFill="1" applyBorder="1" applyAlignment="1">
      <alignment horizontal="left"/>
    </xf>
    <xf numFmtId="164" fontId="18" fillId="0" borderId="0" xfId="0" applyNumberFormat="1" applyFont="1" applyFill="1" applyAlignment="1">
      <alignment horizontal="left"/>
    </xf>
    <xf numFmtId="167" fontId="18" fillId="0" borderId="0" xfId="0" applyNumberFormat="1" applyFont="1" applyFill="1" applyAlignment="1">
      <alignment horizontal="left"/>
    </xf>
    <xf numFmtId="0" fontId="18" fillId="0" borderId="0" xfId="0" applyNumberFormat="1" applyFont="1" applyFill="1" applyBorder="1"/>
    <xf numFmtId="0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/>
    <xf numFmtId="0" fontId="0" fillId="0" borderId="0" xfId="0" applyNumberFormat="1" applyFont="1" applyFill="1"/>
    <xf numFmtId="0" fontId="0" fillId="0" borderId="0" xfId="0"/>
    <xf numFmtId="0" fontId="31" fillId="0" borderId="0" xfId="0" applyFont="1" applyFill="1" applyBorder="1" applyAlignment="1">
      <alignment horizontal="left"/>
    </xf>
    <xf numFmtId="0" fontId="31" fillId="0" borderId="10" xfId="0" applyFont="1" applyFill="1" applyBorder="1" applyAlignment="1">
      <alignment horizontal="left"/>
    </xf>
    <xf numFmtId="0" fontId="0" fillId="0" borderId="10" xfId="0" applyFill="1" applyBorder="1"/>
    <xf numFmtId="0" fontId="0" fillId="0" borderId="21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1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22" xfId="0" applyFill="1" applyBorder="1" applyAlignment="1">
      <alignment horizontal="left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 wrapText="1"/>
    </xf>
    <xf numFmtId="0" fontId="0" fillId="33" borderId="21" xfId="0" applyFill="1" applyBorder="1" applyAlignment="1">
      <alignment horizontal="center"/>
    </xf>
    <xf numFmtId="0" fontId="0" fillId="0" borderId="0" xfId="0" applyFill="1" applyAlignment="1"/>
    <xf numFmtId="49" fontId="18" fillId="33" borderId="0" xfId="0" applyNumberFormat="1" applyFont="1" applyFill="1" applyAlignment="1">
      <alignment horizontal="left"/>
    </xf>
    <xf numFmtId="0" fontId="18" fillId="0" borderId="0" xfId="0" applyNumberFormat="1" applyFont="1" applyFill="1" applyAlignment="1">
      <alignment horizontal="left"/>
    </xf>
    <xf numFmtId="168" fontId="18" fillId="0" borderId="0" xfId="0" applyNumberFormat="1" applyFont="1" applyFill="1" applyBorder="1" applyAlignment="1">
      <alignment horizontal="left"/>
    </xf>
    <xf numFmtId="168" fontId="18" fillId="0" borderId="0" xfId="0" applyNumberFormat="1" applyFont="1" applyFill="1" applyAlignment="1">
      <alignment horizontal="left"/>
    </xf>
    <xf numFmtId="1" fontId="29" fillId="0" borderId="0" xfId="0" applyNumberFormat="1" applyFont="1" applyFill="1" applyBorder="1" applyAlignment="1">
      <alignment horizontal="left"/>
    </xf>
    <xf numFmtId="49" fontId="18" fillId="33" borderId="26" xfId="0" applyNumberFormat="1" applyFont="1" applyFill="1" applyBorder="1" applyAlignment="1">
      <alignment horizontal="left"/>
    </xf>
    <xf numFmtId="49" fontId="18" fillId="0" borderId="26" xfId="0" applyNumberFormat="1" applyFont="1" applyFill="1" applyBorder="1" applyAlignment="1">
      <alignment horizontal="left"/>
    </xf>
    <xf numFmtId="49" fontId="29" fillId="0" borderId="26" xfId="0" applyNumberFormat="1" applyFont="1" applyFill="1" applyBorder="1" applyAlignment="1">
      <alignment horizontal="left"/>
    </xf>
    <xf numFmtId="0" fontId="18" fillId="0" borderId="26" xfId="0" applyFont="1" applyFill="1" applyBorder="1" applyAlignment="1">
      <alignment horizontal="left"/>
    </xf>
    <xf numFmtId="49" fontId="33" fillId="0" borderId="26" xfId="0" applyNumberFormat="1" applyFont="1" applyFill="1" applyBorder="1" applyAlignment="1">
      <alignment horizontal="left"/>
    </xf>
    <xf numFmtId="2" fontId="33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Border="1" applyAlignment="1">
      <alignment horizontal="left"/>
    </xf>
    <xf numFmtId="0" fontId="31" fillId="0" borderId="10" xfId="0" applyFont="1" applyBorder="1" applyAlignment="1">
      <alignment horizontal="center" vertical="center" wrapText="1"/>
    </xf>
  </cellXfs>
  <cellStyles count="53">
    <cellStyle name="1" xfId="52" xr:uid="{00000000-0005-0000-0000-000000000000}"/>
    <cellStyle name="2" xfId="50" xr:uid="{00000000-0005-0000-0000-00000100000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Simple" xfId="45" xr:uid="{00000000-0005-0000-0000-00001D000000}"/>
    <cellStyle name="Currency Simple" xfId="48" xr:uid="{00000000-0005-0000-0000-00001E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9000000}"/>
    <cellStyle name="Normal 3" xfId="49" xr:uid="{00000000-0005-0000-0000-00002A000000}"/>
    <cellStyle name="Note" xfId="15" builtinId="10" customBuiltin="1"/>
    <cellStyle name="NumColmHd" xfId="42" xr:uid="{00000000-0005-0000-0000-00002C000000}"/>
    <cellStyle name="Output" xfId="10" builtinId="21" customBuiltin="1"/>
    <cellStyle name="Percent 2" xfId="43" xr:uid="{00000000-0005-0000-0000-00002E000000}"/>
    <cellStyle name="Percent 2 2" xfId="44" xr:uid="{00000000-0005-0000-0000-00002F000000}"/>
    <cellStyle name="RowLabel" xfId="47" xr:uid="{00000000-0005-0000-0000-000030000000}"/>
    <cellStyle name="Style 1" xfId="46" xr:uid="{00000000-0005-0000-0000-000031000000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</dxfs>
  <tableStyles count="0" defaultTableStyle="TableStyleMedium2" defaultPivotStyle="PivotStyleLight16"/>
  <colors>
    <mruColors>
      <color rgb="FF00FF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piegel, Linda@Energy" id="{BD33ECA6-EEA7-49D7-8B05-06A252B02038}" userId="Linda.Spiegel@energy.ca.gov" providerId="PeoplePicker"/>
  <person displayName="Sandoval-Moreno, Victoria@Energy" id="{E4A9222A-8859-4B2E-889C-0C0A76371667}" userId="S::victoria.sandoval-moreno@energy.ca.gov::2640e4b3-84d2-4e59-92bf-f14f93a408d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" dT="2022-05-20T17:48:25.89" personId="{E4A9222A-8859-4B2E-889C-0C0A76371667}" id="{46B931B0-3CD0-4B05-A61E-4AC1443C7F6F}">
    <text>@Spiegel, Linda@Energy  adding access</text>
    <mentions>
      <mention mentionpersonId="{BD33ECA6-EEA7-49D7-8B05-06A252B02038}" mentionId="{3BBD9DFA-1E8C-4D0E-AE3E-05C0F18B0C12}" startIndex="0" length="2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9"/>
  <sheetViews>
    <sheetView zoomScaleNormal="100" workbookViewId="0">
      <pane xSplit="2" ySplit="6" topLeftCell="C7" activePane="bottomRight" state="frozen"/>
      <selection pane="bottomRight" activeCell="M767" sqref="M767"/>
      <selection pane="bottomLeft" activeCell="A6" sqref="A6"/>
      <selection pane="topRight" activeCell="C1" sqref="C1"/>
    </sheetView>
  </sheetViews>
  <sheetFormatPr defaultRowHeight="14.45"/>
  <cols>
    <col min="1" max="1" width="24.85546875" customWidth="1"/>
    <col min="2" max="2" width="73" customWidth="1"/>
    <col min="3" max="3" width="13.140625" customWidth="1"/>
    <col min="4" max="4" width="13.28515625" customWidth="1"/>
    <col min="5" max="5" width="16.28515625" customWidth="1"/>
    <col min="6" max="6" width="8.85546875" customWidth="1"/>
    <col min="7" max="7" width="14.140625" customWidth="1"/>
    <col min="8" max="8" width="16.140625" customWidth="1"/>
    <col min="9" max="9" width="25.5703125" style="138" customWidth="1"/>
    <col min="10" max="10" width="16.140625" style="138" customWidth="1"/>
    <col min="11" max="11" width="12.85546875" style="138" customWidth="1"/>
    <col min="12" max="12" width="12.5703125" style="138" customWidth="1"/>
    <col min="13" max="13" width="11.42578125" style="138" customWidth="1"/>
    <col min="14" max="14" width="19.140625" customWidth="1"/>
  </cols>
  <sheetData>
    <row r="1" spans="1:14" s="35" customFormat="1">
      <c r="A1" s="105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s="35" customFormat="1">
      <c r="A2" s="105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s="35" customFormat="1">
      <c r="A3" s="119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>
      <c r="A4" s="119" t="s">
        <v>3</v>
      </c>
      <c r="B4" s="119" t="s">
        <v>4</v>
      </c>
      <c r="C4" s="120" t="s">
        <v>5</v>
      </c>
      <c r="D4" s="120" t="s">
        <v>6</v>
      </c>
      <c r="E4" s="120" t="s">
        <v>7</v>
      </c>
      <c r="F4" s="120" t="s">
        <v>8</v>
      </c>
      <c r="G4" s="120" t="s">
        <v>9</v>
      </c>
      <c r="H4" s="119" t="s">
        <v>10</v>
      </c>
      <c r="I4" s="163" t="s">
        <v>11</v>
      </c>
      <c r="J4" s="158" t="s">
        <v>12</v>
      </c>
      <c r="K4" s="158" t="s">
        <v>13</v>
      </c>
      <c r="L4" s="158" t="s">
        <v>14</v>
      </c>
      <c r="M4" s="158" t="s">
        <v>15</v>
      </c>
      <c r="N4" s="121" t="s">
        <v>16</v>
      </c>
    </row>
    <row r="5" spans="1:14">
      <c r="A5" s="119" t="s">
        <v>17</v>
      </c>
      <c r="B5" s="119" t="s">
        <v>18</v>
      </c>
      <c r="C5" s="120" t="s">
        <v>19</v>
      </c>
      <c r="D5" s="120" t="s">
        <v>20</v>
      </c>
      <c r="E5" s="120" t="s">
        <v>21</v>
      </c>
      <c r="F5" s="120" t="s">
        <v>22</v>
      </c>
      <c r="G5" s="120" t="s">
        <v>23</v>
      </c>
      <c r="H5" s="119" t="s">
        <v>24</v>
      </c>
      <c r="I5" s="164"/>
      <c r="J5" s="119" t="s">
        <v>25</v>
      </c>
      <c r="K5" s="119"/>
      <c r="L5" s="119"/>
      <c r="M5" s="119"/>
      <c r="N5" s="121" t="s">
        <v>26</v>
      </c>
    </row>
    <row r="6" spans="1:14" s="36" customFormat="1" ht="16.5">
      <c r="A6" s="119" t="s">
        <v>27</v>
      </c>
      <c r="B6" s="119"/>
      <c r="C6" s="120" t="s">
        <v>28</v>
      </c>
      <c r="D6" s="120" t="s">
        <v>29</v>
      </c>
      <c r="E6" s="120" t="s">
        <v>30</v>
      </c>
      <c r="F6" s="120" t="s">
        <v>31</v>
      </c>
      <c r="G6" s="120" t="s">
        <v>32</v>
      </c>
      <c r="H6" s="119"/>
      <c r="I6" s="164"/>
      <c r="J6" s="119" t="s">
        <v>33</v>
      </c>
      <c r="K6" s="120" t="s">
        <v>30</v>
      </c>
      <c r="L6" s="120" t="s">
        <v>32</v>
      </c>
      <c r="M6" s="120" t="s">
        <v>31</v>
      </c>
      <c r="N6" s="121"/>
    </row>
    <row r="7" spans="1:14">
      <c r="A7" s="112" t="s">
        <v>34</v>
      </c>
      <c r="B7" s="112" t="s">
        <v>35</v>
      </c>
      <c r="C7" s="113">
        <v>6</v>
      </c>
      <c r="D7" s="113">
        <v>0.92</v>
      </c>
      <c r="E7" s="121">
        <v>0.54330000000000001</v>
      </c>
      <c r="F7" s="113">
        <v>7.4999999999999997E-2</v>
      </c>
      <c r="G7" s="113">
        <v>0.24</v>
      </c>
      <c r="H7" s="122" t="s">
        <v>36</v>
      </c>
      <c r="I7" s="164" t="s">
        <v>37</v>
      </c>
      <c r="J7" s="160">
        <v>3.9699999999999996E-3</v>
      </c>
      <c r="K7" s="160">
        <v>0.314</v>
      </c>
      <c r="L7" s="162">
        <v>-1</v>
      </c>
      <c r="M7" s="162">
        <v>-1</v>
      </c>
      <c r="N7" s="112" t="s">
        <v>38</v>
      </c>
    </row>
    <row r="8" spans="1:14">
      <c r="A8" s="112" t="s">
        <v>34</v>
      </c>
      <c r="B8" s="112" t="s">
        <v>39</v>
      </c>
      <c r="C8" s="113">
        <v>5.5</v>
      </c>
      <c r="D8" s="113">
        <v>0.65</v>
      </c>
      <c r="E8" s="121">
        <v>0.70499999999999996</v>
      </c>
      <c r="F8" s="113">
        <v>7.4999999999999997E-2</v>
      </c>
      <c r="G8" s="113">
        <v>0.24</v>
      </c>
      <c r="H8" s="122" t="s">
        <v>36</v>
      </c>
      <c r="I8" s="165" t="s">
        <v>36</v>
      </c>
      <c r="J8" s="162">
        <v>-1</v>
      </c>
      <c r="K8" s="162">
        <v>-1</v>
      </c>
      <c r="L8" s="162">
        <v>-1</v>
      </c>
      <c r="M8" s="162">
        <v>-1</v>
      </c>
      <c r="N8" s="112" t="s">
        <v>38</v>
      </c>
    </row>
    <row r="9" spans="1:14">
      <c r="A9" s="112" t="s">
        <v>34</v>
      </c>
      <c r="B9" s="112" t="s">
        <v>40</v>
      </c>
      <c r="C9" s="113">
        <v>0.5</v>
      </c>
      <c r="D9" s="113">
        <v>0.77</v>
      </c>
      <c r="E9" s="121">
        <v>5.4199999999999998E-2</v>
      </c>
      <c r="F9" s="113">
        <v>7.4999999999999997E-2</v>
      </c>
      <c r="G9" s="113">
        <v>0.24</v>
      </c>
      <c r="H9" s="122" t="s">
        <v>36</v>
      </c>
      <c r="I9" s="165" t="s">
        <v>36</v>
      </c>
      <c r="J9" s="162">
        <v>-1</v>
      </c>
      <c r="K9" s="162">
        <v>-1</v>
      </c>
      <c r="L9" s="162">
        <v>-1</v>
      </c>
      <c r="M9" s="162">
        <v>-1</v>
      </c>
      <c r="N9" s="112" t="s">
        <v>41</v>
      </c>
    </row>
    <row r="10" spans="1:14">
      <c r="A10" s="112" t="s">
        <v>34</v>
      </c>
      <c r="B10" s="112" t="s">
        <v>42</v>
      </c>
      <c r="C10" s="113">
        <v>0.75</v>
      </c>
      <c r="D10" s="113">
        <v>0.84</v>
      </c>
      <c r="E10" s="121">
        <v>7.4200000000000002E-2</v>
      </c>
      <c r="F10" s="113">
        <v>7.4999999999999997E-2</v>
      </c>
      <c r="G10" s="113">
        <v>0.24</v>
      </c>
      <c r="H10" s="122" t="s">
        <v>36</v>
      </c>
      <c r="I10" s="165" t="s">
        <v>36</v>
      </c>
      <c r="J10" s="162">
        <v>-1</v>
      </c>
      <c r="K10" s="162">
        <v>-1</v>
      </c>
      <c r="L10" s="162">
        <v>-1</v>
      </c>
      <c r="M10" s="162">
        <v>-1</v>
      </c>
      <c r="N10" s="112" t="s">
        <v>41</v>
      </c>
    </row>
    <row r="11" spans="1:14">
      <c r="A11" s="112" t="s">
        <v>34</v>
      </c>
      <c r="B11" s="112" t="s">
        <v>43</v>
      </c>
      <c r="C11" s="113">
        <v>1.5</v>
      </c>
      <c r="D11" s="113">
        <v>0.87</v>
      </c>
      <c r="E11" s="121">
        <v>0.14330000000000001</v>
      </c>
      <c r="F11" s="113">
        <v>7.4999999999999997E-2</v>
      </c>
      <c r="G11" s="113">
        <v>0.24</v>
      </c>
      <c r="H11" s="122" t="s">
        <v>36</v>
      </c>
      <c r="I11" s="165" t="s">
        <v>36</v>
      </c>
      <c r="J11" s="162">
        <v>-1</v>
      </c>
      <c r="K11" s="162">
        <v>-1</v>
      </c>
      <c r="L11" s="162">
        <v>-1</v>
      </c>
      <c r="M11" s="162">
        <v>-1</v>
      </c>
      <c r="N11" s="112" t="s">
        <v>41</v>
      </c>
    </row>
    <row r="12" spans="1:14">
      <c r="A12" s="112" t="s">
        <v>34</v>
      </c>
      <c r="B12" s="112" t="s">
        <v>44</v>
      </c>
      <c r="C12" s="113">
        <v>3.5</v>
      </c>
      <c r="D12" s="113">
        <v>0.85</v>
      </c>
      <c r="E12" s="121">
        <v>0.34329999999999999</v>
      </c>
      <c r="F12" s="113">
        <v>7.4999999999999997E-2</v>
      </c>
      <c r="G12" s="113">
        <v>0.24</v>
      </c>
      <c r="H12" s="122" t="s">
        <v>36</v>
      </c>
      <c r="I12" s="165" t="s">
        <v>36</v>
      </c>
      <c r="J12" s="162">
        <v>-1</v>
      </c>
      <c r="K12" s="162">
        <v>-1</v>
      </c>
      <c r="L12" s="162">
        <v>-1</v>
      </c>
      <c r="M12" s="162">
        <v>-1</v>
      </c>
      <c r="N12" s="112" t="s">
        <v>41</v>
      </c>
    </row>
    <row r="13" spans="1:14">
      <c r="A13" s="112" t="s">
        <v>34</v>
      </c>
      <c r="B13" s="112" t="s">
        <v>45</v>
      </c>
      <c r="C13" s="113">
        <v>0.5</v>
      </c>
      <c r="D13" s="113">
        <v>0.73</v>
      </c>
      <c r="E13" s="121">
        <v>5.67E-2</v>
      </c>
      <c r="F13" s="113">
        <v>7.4999999999999997E-2</v>
      </c>
      <c r="G13" s="113">
        <v>0.24</v>
      </c>
      <c r="H13" s="122" t="s">
        <v>36</v>
      </c>
      <c r="I13" s="165" t="s">
        <v>36</v>
      </c>
      <c r="J13" s="162">
        <v>-1</v>
      </c>
      <c r="K13" s="162">
        <v>-1</v>
      </c>
      <c r="L13" s="162">
        <v>-1</v>
      </c>
      <c r="M13" s="162">
        <v>-1</v>
      </c>
      <c r="N13" s="112" t="s">
        <v>41</v>
      </c>
    </row>
    <row r="14" spans="1:14">
      <c r="A14" s="112" t="s">
        <v>34</v>
      </c>
      <c r="B14" s="112" t="s">
        <v>46</v>
      </c>
      <c r="C14" s="113">
        <v>0.75</v>
      </c>
      <c r="D14" s="113">
        <v>0.75</v>
      </c>
      <c r="E14" s="121">
        <v>8.3299999999999999E-2</v>
      </c>
      <c r="F14" s="113">
        <v>7.4999999999999997E-2</v>
      </c>
      <c r="G14" s="113">
        <v>0.24</v>
      </c>
      <c r="H14" s="122" t="s">
        <v>36</v>
      </c>
      <c r="I14" s="165" t="s">
        <v>36</v>
      </c>
      <c r="J14" s="162">
        <v>-1</v>
      </c>
      <c r="K14" s="162">
        <v>-1</v>
      </c>
      <c r="L14" s="162">
        <v>-1</v>
      </c>
      <c r="M14" s="162">
        <v>-1</v>
      </c>
      <c r="N14" s="112" t="s">
        <v>41</v>
      </c>
    </row>
    <row r="15" spans="1:14">
      <c r="A15" s="112" t="s">
        <v>34</v>
      </c>
      <c r="B15" s="112" t="s">
        <v>47</v>
      </c>
      <c r="C15" s="113">
        <v>1.5</v>
      </c>
      <c r="D15" s="113">
        <v>0.77</v>
      </c>
      <c r="E15" s="121">
        <v>0.16250000000000001</v>
      </c>
      <c r="F15" s="113">
        <v>7.4999999999999997E-2</v>
      </c>
      <c r="G15" s="113">
        <v>0.24</v>
      </c>
      <c r="H15" s="122" t="s">
        <v>36</v>
      </c>
      <c r="I15" s="165" t="s">
        <v>36</v>
      </c>
      <c r="J15" s="162">
        <v>-1</v>
      </c>
      <c r="K15" s="162">
        <v>-1</v>
      </c>
      <c r="L15" s="162">
        <v>-1</v>
      </c>
      <c r="M15" s="162">
        <v>-1</v>
      </c>
      <c r="N15" s="112" t="s">
        <v>41</v>
      </c>
    </row>
    <row r="16" spans="1:14">
      <c r="A16" s="112" t="s">
        <v>34</v>
      </c>
      <c r="B16" s="112" t="s">
        <v>48</v>
      </c>
      <c r="C16" s="113">
        <v>3.5</v>
      </c>
      <c r="D16" s="113">
        <v>0.8</v>
      </c>
      <c r="E16" s="121">
        <v>0.36499999999999999</v>
      </c>
      <c r="F16" s="113">
        <v>7.4999999999999997E-2</v>
      </c>
      <c r="G16" s="113">
        <v>0.24</v>
      </c>
      <c r="H16" s="122" t="s">
        <v>36</v>
      </c>
      <c r="I16" s="165" t="s">
        <v>36</v>
      </c>
      <c r="J16" s="162">
        <v>-1</v>
      </c>
      <c r="K16" s="162">
        <v>-1</v>
      </c>
      <c r="L16" s="162">
        <v>-1</v>
      </c>
      <c r="M16" s="162">
        <v>-1</v>
      </c>
      <c r="N16" s="112" t="s">
        <v>41</v>
      </c>
    </row>
    <row r="17" spans="1:14">
      <c r="A17" s="112" t="s">
        <v>34</v>
      </c>
      <c r="B17" s="112" t="s">
        <v>49</v>
      </c>
      <c r="C17" s="113">
        <v>0.5</v>
      </c>
      <c r="D17" s="113">
        <v>0.76</v>
      </c>
      <c r="E17" s="121">
        <v>5.5E-2</v>
      </c>
      <c r="F17" s="113">
        <v>7.4999999999999997E-2</v>
      </c>
      <c r="G17" s="113">
        <v>0.24</v>
      </c>
      <c r="H17" s="122" t="s">
        <v>36</v>
      </c>
      <c r="I17" s="165" t="s">
        <v>36</v>
      </c>
      <c r="J17" s="162">
        <v>-1</v>
      </c>
      <c r="K17" s="162">
        <v>-1</v>
      </c>
      <c r="L17" s="162">
        <v>-1</v>
      </c>
      <c r="M17" s="162">
        <v>-1</v>
      </c>
      <c r="N17" s="112" t="s">
        <v>41</v>
      </c>
    </row>
    <row r="18" spans="1:14">
      <c r="A18" s="112" t="s">
        <v>34</v>
      </c>
      <c r="B18" s="112" t="s">
        <v>50</v>
      </c>
      <c r="C18" s="113">
        <v>0.75</v>
      </c>
      <c r="D18" s="113">
        <v>0.81</v>
      </c>
      <c r="E18" s="121">
        <v>7.7499999999999999E-2</v>
      </c>
      <c r="F18" s="113">
        <v>7.4999999999999997E-2</v>
      </c>
      <c r="G18" s="113">
        <v>0.24</v>
      </c>
      <c r="H18" s="122" t="s">
        <v>36</v>
      </c>
      <c r="I18" s="165" t="s">
        <v>36</v>
      </c>
      <c r="J18" s="162">
        <v>-1</v>
      </c>
      <c r="K18" s="162">
        <v>-1</v>
      </c>
      <c r="L18" s="162">
        <v>-1</v>
      </c>
      <c r="M18" s="162">
        <v>-1</v>
      </c>
      <c r="N18" s="112" t="s">
        <v>41</v>
      </c>
    </row>
    <row r="19" spans="1:14">
      <c r="A19" s="112" t="s">
        <v>34</v>
      </c>
      <c r="B19" s="112" t="s">
        <v>51</v>
      </c>
      <c r="C19" s="113">
        <v>1.5</v>
      </c>
      <c r="D19" s="113">
        <v>0.8</v>
      </c>
      <c r="E19" s="121">
        <v>0.15670000000000001</v>
      </c>
      <c r="F19" s="113">
        <v>7.4999999999999997E-2</v>
      </c>
      <c r="G19" s="113">
        <v>0.24</v>
      </c>
      <c r="H19" s="122" t="s">
        <v>36</v>
      </c>
      <c r="I19" s="165" t="s">
        <v>36</v>
      </c>
      <c r="J19" s="162">
        <v>-1</v>
      </c>
      <c r="K19" s="162">
        <v>-1</v>
      </c>
      <c r="L19" s="162">
        <v>-1</v>
      </c>
      <c r="M19" s="162">
        <v>-1</v>
      </c>
      <c r="N19" s="112" t="s">
        <v>41</v>
      </c>
    </row>
    <row r="20" spans="1:14">
      <c r="A20" s="112" t="s">
        <v>34</v>
      </c>
      <c r="B20" s="112" t="s">
        <v>52</v>
      </c>
      <c r="C20" s="113">
        <v>3.5</v>
      </c>
      <c r="D20" s="113">
        <v>0.82</v>
      </c>
      <c r="E20" s="121">
        <v>0.35580000000000001</v>
      </c>
      <c r="F20" s="113">
        <v>7.4999999999999997E-2</v>
      </c>
      <c r="G20" s="113">
        <v>0.24</v>
      </c>
      <c r="H20" s="122" t="s">
        <v>36</v>
      </c>
      <c r="I20" s="165" t="s">
        <v>36</v>
      </c>
      <c r="J20" s="162">
        <v>-1</v>
      </c>
      <c r="K20" s="162">
        <v>-1</v>
      </c>
      <c r="L20" s="162">
        <v>-1</v>
      </c>
      <c r="M20" s="162">
        <v>-1</v>
      </c>
      <c r="N20" s="112" t="s">
        <v>41</v>
      </c>
    </row>
    <row r="21" spans="1:14">
      <c r="A21" s="112" t="s">
        <v>34</v>
      </c>
      <c r="B21" s="112" t="s">
        <v>53</v>
      </c>
      <c r="C21" s="113">
        <v>0.5</v>
      </c>
      <c r="D21" s="113">
        <v>0.77</v>
      </c>
      <c r="E21" s="121">
        <v>5.4199999999999998E-2</v>
      </c>
      <c r="F21" s="113">
        <v>7.4999999999999997E-2</v>
      </c>
      <c r="G21" s="113">
        <v>0.24</v>
      </c>
      <c r="H21" s="122" t="s">
        <v>36</v>
      </c>
      <c r="I21" s="165" t="s">
        <v>36</v>
      </c>
      <c r="J21" s="162">
        <v>-1</v>
      </c>
      <c r="K21" s="162">
        <v>-1</v>
      </c>
      <c r="L21" s="162">
        <v>-1</v>
      </c>
      <c r="M21" s="162">
        <v>-1</v>
      </c>
      <c r="N21" s="112" t="s">
        <v>41</v>
      </c>
    </row>
    <row r="22" spans="1:14">
      <c r="A22" s="112" t="s">
        <v>34</v>
      </c>
      <c r="B22" s="112" t="s">
        <v>54</v>
      </c>
      <c r="C22" s="113">
        <v>0.75</v>
      </c>
      <c r="D22" s="113">
        <v>0.85</v>
      </c>
      <c r="E22" s="121">
        <v>7.3300000000000004E-2</v>
      </c>
      <c r="F22" s="113">
        <v>7.4999999999999997E-2</v>
      </c>
      <c r="G22" s="113">
        <v>0.24</v>
      </c>
      <c r="H22" s="122" t="s">
        <v>36</v>
      </c>
      <c r="I22" s="165" t="s">
        <v>36</v>
      </c>
      <c r="J22" s="162">
        <v>-1</v>
      </c>
      <c r="K22" s="162">
        <v>-1</v>
      </c>
      <c r="L22" s="162">
        <v>-1</v>
      </c>
      <c r="M22" s="162">
        <v>-1</v>
      </c>
      <c r="N22" s="112" t="s">
        <v>41</v>
      </c>
    </row>
    <row r="23" spans="1:14">
      <c r="A23" s="112" t="s">
        <v>34</v>
      </c>
      <c r="B23" s="112" t="s">
        <v>55</v>
      </c>
      <c r="C23" s="113">
        <v>1.5</v>
      </c>
      <c r="D23" s="113">
        <v>0.94</v>
      </c>
      <c r="E23" s="121">
        <v>0.1333</v>
      </c>
      <c r="F23" s="113">
        <v>7.4999999999999997E-2</v>
      </c>
      <c r="G23" s="113">
        <v>0.24</v>
      </c>
      <c r="H23" s="122" t="s">
        <v>36</v>
      </c>
      <c r="I23" s="165" t="s">
        <v>36</v>
      </c>
      <c r="J23" s="162">
        <v>-1</v>
      </c>
      <c r="K23" s="162">
        <v>-1</v>
      </c>
      <c r="L23" s="162">
        <v>-1</v>
      </c>
      <c r="M23" s="162">
        <v>-1</v>
      </c>
      <c r="N23" s="112" t="s">
        <v>41</v>
      </c>
    </row>
    <row r="24" spans="1:14">
      <c r="A24" s="112" t="s">
        <v>34</v>
      </c>
      <c r="B24" s="112" t="s">
        <v>56</v>
      </c>
      <c r="C24" s="113">
        <v>3.5</v>
      </c>
      <c r="D24" s="113">
        <v>1</v>
      </c>
      <c r="E24" s="121">
        <v>0.29170000000000001</v>
      </c>
      <c r="F24" s="113">
        <v>7.4999999999999997E-2</v>
      </c>
      <c r="G24" s="113">
        <v>0.24</v>
      </c>
      <c r="H24" s="122" t="s">
        <v>36</v>
      </c>
      <c r="I24" s="165" t="s">
        <v>36</v>
      </c>
      <c r="J24" s="162">
        <v>-1</v>
      </c>
      <c r="K24" s="162">
        <v>-1</v>
      </c>
      <c r="L24" s="162">
        <v>-1</v>
      </c>
      <c r="M24" s="162">
        <v>-1</v>
      </c>
      <c r="N24" s="112" t="s">
        <v>41</v>
      </c>
    </row>
    <row r="25" spans="1:14" s="129" customFormat="1">
      <c r="A25" s="112" t="s">
        <v>34</v>
      </c>
      <c r="B25" s="112" t="s">
        <v>57</v>
      </c>
      <c r="C25" s="113">
        <v>16</v>
      </c>
      <c r="D25" s="113">
        <v>6</v>
      </c>
      <c r="E25" s="121">
        <v>0.222</v>
      </c>
      <c r="F25" s="113">
        <v>0.08</v>
      </c>
      <c r="G25" s="113">
        <v>0.24</v>
      </c>
      <c r="H25" s="122" t="s">
        <v>36</v>
      </c>
      <c r="I25" s="165" t="s">
        <v>36</v>
      </c>
      <c r="J25" s="162">
        <v>-1</v>
      </c>
      <c r="K25" s="162">
        <v>-1</v>
      </c>
      <c r="L25" s="162">
        <v>-1</v>
      </c>
      <c r="M25" s="162">
        <v>-1</v>
      </c>
      <c r="N25" s="112" t="s">
        <v>58</v>
      </c>
    </row>
    <row r="26" spans="1:14">
      <c r="A26" s="119" t="s">
        <v>59</v>
      </c>
      <c r="B26" s="110" t="s">
        <v>60</v>
      </c>
      <c r="C26" s="109">
        <v>0.31</v>
      </c>
      <c r="D26" s="109">
        <v>0.24</v>
      </c>
      <c r="E26" s="121">
        <v>0.10829999999999999</v>
      </c>
      <c r="F26" s="109">
        <v>63</v>
      </c>
      <c r="G26" s="109">
        <v>0.2</v>
      </c>
      <c r="H26" s="119" t="s">
        <v>61</v>
      </c>
      <c r="I26" s="165" t="s">
        <v>36</v>
      </c>
      <c r="J26" s="162">
        <v>-1</v>
      </c>
      <c r="K26" s="162">
        <v>-1</v>
      </c>
      <c r="L26" s="162">
        <v>-1</v>
      </c>
      <c r="M26" s="162">
        <v>-1</v>
      </c>
      <c r="N26" s="121" t="s">
        <v>62</v>
      </c>
    </row>
    <row r="27" spans="1:14">
      <c r="A27" s="119" t="s">
        <v>59</v>
      </c>
      <c r="B27" s="110" t="s">
        <v>63</v>
      </c>
      <c r="C27" s="109">
        <v>0.31</v>
      </c>
      <c r="D27" s="109">
        <v>0.18</v>
      </c>
      <c r="E27" s="121">
        <v>0.14169999999999999</v>
      </c>
      <c r="F27" s="109">
        <v>88</v>
      </c>
      <c r="G27" s="109">
        <v>0.2</v>
      </c>
      <c r="H27" s="119" t="s">
        <v>61</v>
      </c>
      <c r="I27" s="165" t="s">
        <v>36</v>
      </c>
      <c r="J27" s="162">
        <v>-1</v>
      </c>
      <c r="K27" s="162">
        <v>-1</v>
      </c>
      <c r="L27" s="162">
        <v>-1</v>
      </c>
      <c r="M27" s="162">
        <v>-1</v>
      </c>
      <c r="N27" s="121" t="s">
        <v>62</v>
      </c>
    </row>
    <row r="28" spans="1:14">
      <c r="A28" s="119" t="s">
        <v>59</v>
      </c>
      <c r="B28" s="110" t="s">
        <v>64</v>
      </c>
      <c r="C28" s="109">
        <v>0.47</v>
      </c>
      <c r="D28" s="109">
        <v>0.28000000000000003</v>
      </c>
      <c r="E28" s="121">
        <v>0.14169999999999999</v>
      </c>
      <c r="F28" s="109">
        <v>88</v>
      </c>
      <c r="G28" s="109">
        <v>0.2</v>
      </c>
      <c r="H28" s="119" t="s">
        <v>61</v>
      </c>
      <c r="I28" s="165" t="s">
        <v>36</v>
      </c>
      <c r="J28" s="162">
        <v>-1</v>
      </c>
      <c r="K28" s="162">
        <v>-1</v>
      </c>
      <c r="L28" s="162">
        <v>-1</v>
      </c>
      <c r="M28" s="162">
        <v>-1</v>
      </c>
      <c r="N28" s="121" t="s">
        <v>62</v>
      </c>
    </row>
    <row r="29" spans="1:14">
      <c r="A29" s="119" t="s">
        <v>59</v>
      </c>
      <c r="B29" s="110" t="s">
        <v>65</v>
      </c>
      <c r="C29" s="120">
        <v>0.5</v>
      </c>
      <c r="D29" s="120">
        <v>1.03</v>
      </c>
      <c r="E29" s="121">
        <v>4.0800000000000003E-2</v>
      </c>
      <c r="F29" s="120">
        <v>24.959999999999997</v>
      </c>
      <c r="G29" s="120">
        <v>0.31070000000000003</v>
      </c>
      <c r="H29" s="119" t="s">
        <v>61</v>
      </c>
      <c r="I29" s="165" t="s">
        <v>36</v>
      </c>
      <c r="J29" s="162">
        <v>-1</v>
      </c>
      <c r="K29" s="162">
        <v>-1</v>
      </c>
      <c r="L29" s="162">
        <v>-1</v>
      </c>
      <c r="M29" s="162">
        <v>-1</v>
      </c>
      <c r="N29" s="121" t="s">
        <v>62</v>
      </c>
    </row>
    <row r="30" spans="1:14">
      <c r="A30" s="113" t="s">
        <v>59</v>
      </c>
      <c r="B30" s="121" t="s">
        <v>66</v>
      </c>
      <c r="C30" s="113">
        <v>0.375</v>
      </c>
      <c r="D30" s="113">
        <v>0.32</v>
      </c>
      <c r="E30" s="121">
        <v>9.1670000000000001E-2</v>
      </c>
      <c r="F30" s="120">
        <v>40</v>
      </c>
      <c r="G30" s="120">
        <v>0.27</v>
      </c>
      <c r="H30" s="119" t="s">
        <v>67</v>
      </c>
      <c r="I30" s="164" t="s">
        <v>68</v>
      </c>
      <c r="J30" s="161">
        <v>1.217E-4</v>
      </c>
      <c r="K30" s="162">
        <v>-1</v>
      </c>
      <c r="L30" s="162">
        <v>-1</v>
      </c>
      <c r="M30" s="162">
        <v>-1</v>
      </c>
      <c r="N30" s="112" t="s">
        <v>41</v>
      </c>
    </row>
    <row r="31" spans="1:14">
      <c r="A31" s="113" t="s">
        <v>59</v>
      </c>
      <c r="B31" s="121" t="s">
        <v>69</v>
      </c>
      <c r="C31" s="113">
        <v>0.5</v>
      </c>
      <c r="D31" s="113">
        <v>0.45</v>
      </c>
      <c r="E31" s="121">
        <v>9.1670000000000001E-2</v>
      </c>
      <c r="F31" s="120">
        <v>40</v>
      </c>
      <c r="G31" s="120">
        <v>0.27</v>
      </c>
      <c r="H31" s="119" t="s">
        <v>67</v>
      </c>
      <c r="I31" s="164" t="s">
        <v>68</v>
      </c>
      <c r="J31" s="161">
        <v>1.217E-4</v>
      </c>
      <c r="K31" s="162">
        <v>-1</v>
      </c>
      <c r="L31" s="162">
        <v>-1</v>
      </c>
      <c r="M31" s="162">
        <v>-1</v>
      </c>
      <c r="N31" s="112" t="s">
        <v>41</v>
      </c>
    </row>
    <row r="32" spans="1:14">
      <c r="A32" s="113" t="s">
        <v>59</v>
      </c>
      <c r="B32" s="121" t="s">
        <v>70</v>
      </c>
      <c r="C32" s="113">
        <v>0.625</v>
      </c>
      <c r="D32" s="113">
        <v>0.56000000000000005</v>
      </c>
      <c r="E32" s="121">
        <v>9.1670000000000001E-2</v>
      </c>
      <c r="F32" s="120">
        <v>40</v>
      </c>
      <c r="G32" s="120">
        <v>0.27</v>
      </c>
      <c r="H32" s="119" t="s">
        <v>67</v>
      </c>
      <c r="I32" s="164" t="s">
        <v>68</v>
      </c>
      <c r="J32" s="161">
        <v>1.217E-4</v>
      </c>
      <c r="K32" s="162">
        <v>-1</v>
      </c>
      <c r="L32" s="162">
        <v>-1</v>
      </c>
      <c r="M32" s="162">
        <v>-1</v>
      </c>
      <c r="N32" s="112" t="s">
        <v>41</v>
      </c>
    </row>
    <row r="33" spans="1:14">
      <c r="A33" s="113" t="s">
        <v>59</v>
      </c>
      <c r="B33" s="121" t="s">
        <v>71</v>
      </c>
      <c r="C33" s="113">
        <v>0.75</v>
      </c>
      <c r="D33" s="113">
        <v>0.68</v>
      </c>
      <c r="E33" s="121">
        <v>9.1670000000000001E-2</v>
      </c>
      <c r="F33" s="120">
        <v>40</v>
      </c>
      <c r="G33" s="120">
        <v>0.27</v>
      </c>
      <c r="H33" s="119" t="s">
        <v>67</v>
      </c>
      <c r="I33" s="164" t="s">
        <v>68</v>
      </c>
      <c r="J33" s="161">
        <v>1.217E-4</v>
      </c>
      <c r="K33" s="162">
        <v>-1</v>
      </c>
      <c r="L33" s="162">
        <v>-1</v>
      </c>
      <c r="M33" s="162">
        <v>-1</v>
      </c>
      <c r="N33" s="112" t="s">
        <v>41</v>
      </c>
    </row>
    <row r="34" spans="1:14">
      <c r="A34" s="113" t="s">
        <v>59</v>
      </c>
      <c r="B34" s="115" t="s">
        <v>72</v>
      </c>
      <c r="C34" s="113">
        <v>0.75</v>
      </c>
      <c r="D34" s="113">
        <v>1.04</v>
      </c>
      <c r="E34" s="121">
        <v>0.06</v>
      </c>
      <c r="F34" s="109">
        <v>50</v>
      </c>
      <c r="G34" s="109">
        <v>0.31</v>
      </c>
      <c r="H34" s="113" t="s">
        <v>61</v>
      </c>
      <c r="I34" s="165" t="s">
        <v>36</v>
      </c>
      <c r="J34" s="162">
        <v>-1</v>
      </c>
      <c r="K34" s="162">
        <v>-1</v>
      </c>
      <c r="L34" s="162">
        <v>-1</v>
      </c>
      <c r="M34" s="162">
        <v>-1</v>
      </c>
      <c r="N34" s="112" t="s">
        <v>41</v>
      </c>
    </row>
    <row r="35" spans="1:14">
      <c r="A35" s="119" t="s">
        <v>59</v>
      </c>
      <c r="B35" s="110" t="s">
        <v>73</v>
      </c>
      <c r="C35" s="120">
        <v>0.375</v>
      </c>
      <c r="D35" s="120">
        <v>0.51</v>
      </c>
      <c r="E35" s="121">
        <v>6.08E-2</v>
      </c>
      <c r="F35" s="109">
        <v>50</v>
      </c>
      <c r="G35" s="109">
        <v>0.31</v>
      </c>
      <c r="H35" s="119" t="s">
        <v>61</v>
      </c>
      <c r="I35" s="165" t="s">
        <v>36</v>
      </c>
      <c r="J35" s="162">
        <v>-1</v>
      </c>
      <c r="K35" s="162">
        <v>-1</v>
      </c>
      <c r="L35" s="162">
        <v>-1</v>
      </c>
      <c r="M35" s="162">
        <v>-1</v>
      </c>
      <c r="N35" s="121" t="s">
        <v>62</v>
      </c>
    </row>
    <row r="36" spans="1:14">
      <c r="A36" s="119" t="s">
        <v>59</v>
      </c>
      <c r="B36" s="110" t="s">
        <v>74</v>
      </c>
      <c r="C36" s="120">
        <v>0.5</v>
      </c>
      <c r="D36" s="120">
        <v>0.68</v>
      </c>
      <c r="E36" s="121">
        <v>6.08E-2</v>
      </c>
      <c r="F36" s="109">
        <v>50</v>
      </c>
      <c r="G36" s="109">
        <v>0.31</v>
      </c>
      <c r="H36" s="119" t="s">
        <v>61</v>
      </c>
      <c r="I36" s="165" t="s">
        <v>36</v>
      </c>
      <c r="J36" s="162">
        <v>-1</v>
      </c>
      <c r="K36" s="162">
        <v>-1</v>
      </c>
      <c r="L36" s="162">
        <v>-1</v>
      </c>
      <c r="M36" s="162">
        <v>-1</v>
      </c>
      <c r="N36" s="121" t="s">
        <v>62</v>
      </c>
    </row>
    <row r="37" spans="1:14">
      <c r="A37" s="119" t="s">
        <v>59</v>
      </c>
      <c r="B37" s="110" t="s">
        <v>75</v>
      </c>
      <c r="C37" s="120">
        <v>0.625</v>
      </c>
      <c r="D37" s="120">
        <v>0.86</v>
      </c>
      <c r="E37" s="121">
        <v>6.08E-2</v>
      </c>
      <c r="F37" s="109">
        <v>50</v>
      </c>
      <c r="G37" s="109">
        <v>0.31</v>
      </c>
      <c r="H37" s="119" t="s">
        <v>61</v>
      </c>
      <c r="I37" s="165" t="s">
        <v>36</v>
      </c>
      <c r="J37" s="162">
        <v>-1</v>
      </c>
      <c r="K37" s="162">
        <v>-1</v>
      </c>
      <c r="L37" s="162">
        <v>-1</v>
      </c>
      <c r="M37" s="162">
        <v>-1</v>
      </c>
      <c r="N37" s="121" t="s">
        <v>62</v>
      </c>
    </row>
    <row r="38" spans="1:14">
      <c r="A38" s="119" t="s">
        <v>59</v>
      </c>
      <c r="B38" s="110" t="s">
        <v>76</v>
      </c>
      <c r="C38" s="120">
        <v>0.75</v>
      </c>
      <c r="D38" s="120">
        <v>1.03</v>
      </c>
      <c r="E38" s="121">
        <v>6.08E-2</v>
      </c>
      <c r="F38" s="109">
        <v>50</v>
      </c>
      <c r="G38" s="109">
        <v>0.31</v>
      </c>
      <c r="H38" s="119" t="s">
        <v>61</v>
      </c>
      <c r="I38" s="165" t="s">
        <v>36</v>
      </c>
      <c r="J38" s="162">
        <v>-1</v>
      </c>
      <c r="K38" s="162">
        <v>-1</v>
      </c>
      <c r="L38" s="162">
        <v>-1</v>
      </c>
      <c r="M38" s="162">
        <v>-1</v>
      </c>
      <c r="N38" s="121" t="s">
        <v>62</v>
      </c>
    </row>
    <row r="39" spans="1:14">
      <c r="A39" s="113" t="s">
        <v>59</v>
      </c>
      <c r="B39" s="115" t="s">
        <v>77</v>
      </c>
      <c r="C39" s="113">
        <v>0.75</v>
      </c>
      <c r="D39" s="113">
        <v>0.64</v>
      </c>
      <c r="E39" s="121">
        <v>9.8330000000000001E-2</v>
      </c>
      <c r="F39" s="109">
        <v>50</v>
      </c>
      <c r="G39" s="109">
        <v>0.31</v>
      </c>
      <c r="H39" s="113" t="s">
        <v>61</v>
      </c>
      <c r="I39" s="165" t="s">
        <v>36</v>
      </c>
      <c r="J39" s="162">
        <v>-1</v>
      </c>
      <c r="K39" s="162">
        <v>-1</v>
      </c>
      <c r="L39" s="162">
        <v>-1</v>
      </c>
      <c r="M39" s="162">
        <v>-1</v>
      </c>
      <c r="N39" s="112" t="s">
        <v>41</v>
      </c>
    </row>
    <row r="40" spans="1:14">
      <c r="A40" s="119" t="s">
        <v>59</v>
      </c>
      <c r="B40" s="110" t="s">
        <v>78</v>
      </c>
      <c r="C40" s="121">
        <v>6.25E-2</v>
      </c>
      <c r="D40" s="120">
        <v>0</v>
      </c>
      <c r="E40" s="121">
        <v>26.2</v>
      </c>
      <c r="F40" s="120">
        <v>488.2176</v>
      </c>
      <c r="G40" s="120">
        <v>0.11950000000000001</v>
      </c>
      <c r="H40" s="119" t="s">
        <v>61</v>
      </c>
      <c r="I40" s="165" t="s">
        <v>36</v>
      </c>
      <c r="J40" s="162">
        <v>-1</v>
      </c>
      <c r="K40" s="162">
        <v>-1</v>
      </c>
      <c r="L40" s="162">
        <v>-1</v>
      </c>
      <c r="M40" s="162">
        <v>-1</v>
      </c>
      <c r="N40" s="121" t="s">
        <v>62</v>
      </c>
    </row>
    <row r="41" spans="1:14">
      <c r="A41" s="119" t="s">
        <v>59</v>
      </c>
      <c r="B41" s="110" t="s">
        <v>79</v>
      </c>
      <c r="C41" s="121">
        <v>6.25E-2</v>
      </c>
      <c r="D41" s="120">
        <v>0</v>
      </c>
      <c r="E41" s="121">
        <v>26.2</v>
      </c>
      <c r="F41" s="120">
        <v>488.2176</v>
      </c>
      <c r="G41" s="120">
        <v>0.11950000000000001</v>
      </c>
      <c r="H41" s="119" t="s">
        <v>61</v>
      </c>
      <c r="I41" s="165" t="s">
        <v>36</v>
      </c>
      <c r="J41" s="162">
        <v>-1</v>
      </c>
      <c r="K41" s="162">
        <v>-1</v>
      </c>
      <c r="L41" s="162">
        <v>-1</v>
      </c>
      <c r="M41" s="162">
        <v>-1</v>
      </c>
      <c r="N41" s="121" t="s">
        <v>62</v>
      </c>
    </row>
    <row r="42" spans="1:14">
      <c r="A42" s="119" t="s">
        <v>59</v>
      </c>
      <c r="B42" s="110" t="s">
        <v>80</v>
      </c>
      <c r="C42" s="109">
        <v>0.5</v>
      </c>
      <c r="D42" s="109">
        <v>0.8</v>
      </c>
      <c r="E42" s="121">
        <v>5.1700000000000003E-2</v>
      </c>
      <c r="F42" s="109">
        <v>41</v>
      </c>
      <c r="G42" s="109">
        <v>0.45</v>
      </c>
      <c r="H42" s="119" t="s">
        <v>67</v>
      </c>
      <c r="I42" s="165" t="s">
        <v>36</v>
      </c>
      <c r="J42" s="162">
        <v>-1</v>
      </c>
      <c r="K42" s="162">
        <v>-1</v>
      </c>
      <c r="L42" s="162">
        <v>-1</v>
      </c>
      <c r="M42" s="162">
        <v>-1</v>
      </c>
      <c r="N42" s="121" t="s">
        <v>62</v>
      </c>
    </row>
    <row r="43" spans="1:14">
      <c r="A43" s="119" t="s">
        <v>59</v>
      </c>
      <c r="B43" s="110" t="s">
        <v>81</v>
      </c>
      <c r="C43" s="109">
        <v>0.625</v>
      </c>
      <c r="D43" s="109">
        <v>0.82</v>
      </c>
      <c r="E43" s="121">
        <v>6.3299999999999995E-2</v>
      </c>
      <c r="F43" s="109">
        <v>41</v>
      </c>
      <c r="G43" s="109">
        <v>0.45</v>
      </c>
      <c r="H43" s="119" t="s">
        <v>67</v>
      </c>
      <c r="I43" s="165" t="s">
        <v>36</v>
      </c>
      <c r="J43" s="162">
        <v>-1</v>
      </c>
      <c r="K43" s="162">
        <v>-1</v>
      </c>
      <c r="L43" s="162">
        <v>-1</v>
      </c>
      <c r="M43" s="162">
        <v>-1</v>
      </c>
      <c r="N43" s="121" t="s">
        <v>62</v>
      </c>
    </row>
    <row r="44" spans="1:14">
      <c r="A44" s="119" t="s">
        <v>59</v>
      </c>
      <c r="B44" s="110" t="s">
        <v>82</v>
      </c>
      <c r="C44" s="109">
        <v>0.75</v>
      </c>
      <c r="D44" s="109">
        <v>0.83</v>
      </c>
      <c r="E44" s="121">
        <v>7.5800000000000006E-2</v>
      </c>
      <c r="F44" s="109">
        <v>41</v>
      </c>
      <c r="G44" s="109">
        <v>0.45</v>
      </c>
      <c r="H44" s="119" t="s">
        <v>67</v>
      </c>
      <c r="I44" s="165" t="s">
        <v>36</v>
      </c>
      <c r="J44" s="162">
        <v>-1</v>
      </c>
      <c r="K44" s="162">
        <v>-1</v>
      </c>
      <c r="L44" s="162">
        <v>-1</v>
      </c>
      <c r="M44" s="162">
        <v>-1</v>
      </c>
      <c r="N44" s="121" t="s">
        <v>62</v>
      </c>
    </row>
    <row r="45" spans="1:14">
      <c r="A45" s="113" t="s">
        <v>59</v>
      </c>
      <c r="B45" s="121" t="s">
        <v>83</v>
      </c>
      <c r="C45" s="113">
        <v>0.25</v>
      </c>
      <c r="D45" s="113">
        <v>0.31</v>
      </c>
      <c r="E45" s="121">
        <v>6.6699999999999995E-2</v>
      </c>
      <c r="F45" s="120">
        <v>30</v>
      </c>
      <c r="G45" s="120">
        <v>0.45</v>
      </c>
      <c r="H45" s="119" t="s">
        <v>67</v>
      </c>
      <c r="I45" s="165" t="s">
        <v>36</v>
      </c>
      <c r="J45" s="162">
        <v>-1</v>
      </c>
      <c r="K45" s="162">
        <v>-1</v>
      </c>
      <c r="L45" s="162">
        <v>-1</v>
      </c>
      <c r="M45" s="162">
        <v>-1</v>
      </c>
      <c r="N45" s="112" t="s">
        <v>41</v>
      </c>
    </row>
    <row r="46" spans="1:14">
      <c r="A46" s="113" t="s">
        <v>59</v>
      </c>
      <c r="B46" s="121" t="s">
        <v>84</v>
      </c>
      <c r="C46" s="113">
        <v>0.375</v>
      </c>
      <c r="D46" s="113">
        <v>0.47</v>
      </c>
      <c r="E46" s="121">
        <v>6.6699999999999995E-2</v>
      </c>
      <c r="F46" s="120">
        <v>30</v>
      </c>
      <c r="G46" s="120">
        <v>0.45</v>
      </c>
      <c r="H46" s="119" t="s">
        <v>67</v>
      </c>
      <c r="I46" s="165" t="s">
        <v>36</v>
      </c>
      <c r="J46" s="162">
        <v>-1</v>
      </c>
      <c r="K46" s="162">
        <v>-1</v>
      </c>
      <c r="L46" s="162">
        <v>-1</v>
      </c>
      <c r="M46" s="162">
        <v>-1</v>
      </c>
      <c r="N46" s="112" t="s">
        <v>41</v>
      </c>
    </row>
    <row r="47" spans="1:14">
      <c r="A47" s="113" t="s">
        <v>59</v>
      </c>
      <c r="B47" s="121" t="s">
        <v>85</v>
      </c>
      <c r="C47" s="113">
        <v>0.5</v>
      </c>
      <c r="D47" s="113">
        <v>0.63</v>
      </c>
      <c r="E47" s="121">
        <v>6.6699999999999995E-2</v>
      </c>
      <c r="F47" s="120">
        <v>30</v>
      </c>
      <c r="G47" s="120">
        <v>0.45</v>
      </c>
      <c r="H47" s="119" t="s">
        <v>67</v>
      </c>
      <c r="I47" s="165" t="s">
        <v>36</v>
      </c>
      <c r="J47" s="162">
        <v>-1</v>
      </c>
      <c r="K47" s="162">
        <v>-1</v>
      </c>
      <c r="L47" s="162">
        <v>-1</v>
      </c>
      <c r="M47" s="162">
        <v>-1</v>
      </c>
      <c r="N47" s="112" t="s">
        <v>41</v>
      </c>
    </row>
    <row r="48" spans="1:14">
      <c r="A48" s="113" t="s">
        <v>59</v>
      </c>
      <c r="B48" s="121" t="s">
        <v>86</v>
      </c>
      <c r="C48" s="113">
        <v>0.625</v>
      </c>
      <c r="D48" s="113">
        <v>0.78</v>
      </c>
      <c r="E48" s="121">
        <v>6.6699999999999995E-2</v>
      </c>
      <c r="F48" s="120">
        <v>30</v>
      </c>
      <c r="G48" s="120">
        <v>0.45</v>
      </c>
      <c r="H48" s="119" t="s">
        <v>67</v>
      </c>
      <c r="I48" s="165" t="s">
        <v>36</v>
      </c>
      <c r="J48" s="162">
        <v>-1</v>
      </c>
      <c r="K48" s="162">
        <v>-1</v>
      </c>
      <c r="L48" s="162">
        <v>-1</v>
      </c>
      <c r="M48" s="162">
        <v>-1</v>
      </c>
      <c r="N48" s="112" t="s">
        <v>41</v>
      </c>
    </row>
    <row r="49" spans="1:20">
      <c r="A49" s="113" t="s">
        <v>59</v>
      </c>
      <c r="B49" s="121" t="s">
        <v>87</v>
      </c>
      <c r="C49" s="113">
        <v>0.75</v>
      </c>
      <c r="D49" s="113">
        <v>0.94</v>
      </c>
      <c r="E49" s="121">
        <v>6.6699999999999995E-2</v>
      </c>
      <c r="F49" s="120">
        <v>30</v>
      </c>
      <c r="G49" s="120">
        <v>0.45</v>
      </c>
      <c r="H49" s="119" t="s">
        <v>67</v>
      </c>
      <c r="I49" s="165" t="s">
        <v>36</v>
      </c>
      <c r="J49" s="162">
        <v>-1</v>
      </c>
      <c r="K49" s="162">
        <v>-1</v>
      </c>
      <c r="L49" s="162">
        <v>-1</v>
      </c>
      <c r="M49" s="162">
        <v>-1</v>
      </c>
      <c r="N49" s="112" t="s">
        <v>41</v>
      </c>
      <c r="O49" s="138"/>
      <c r="P49" s="138"/>
      <c r="Q49" s="138"/>
      <c r="R49" s="138"/>
      <c r="S49" s="138"/>
      <c r="T49" s="138"/>
    </row>
    <row r="50" spans="1:20">
      <c r="A50" s="113" t="s">
        <v>59</v>
      </c>
      <c r="B50" s="121" t="s">
        <v>88</v>
      </c>
      <c r="C50" s="113">
        <v>1</v>
      </c>
      <c r="D50" s="113">
        <v>1.25</v>
      </c>
      <c r="E50" s="121">
        <v>6.6699999999999995E-2</v>
      </c>
      <c r="F50" s="120">
        <v>30</v>
      </c>
      <c r="G50" s="120">
        <v>0.45</v>
      </c>
      <c r="H50" s="119" t="s">
        <v>67</v>
      </c>
      <c r="I50" s="165" t="s">
        <v>36</v>
      </c>
      <c r="J50" s="162">
        <v>-1</v>
      </c>
      <c r="K50" s="162">
        <v>-1</v>
      </c>
      <c r="L50" s="162">
        <v>-1</v>
      </c>
      <c r="M50" s="162">
        <v>-1</v>
      </c>
      <c r="N50" s="112" t="s">
        <v>41</v>
      </c>
      <c r="O50" s="138"/>
      <c r="P50" s="138"/>
      <c r="Q50" s="138"/>
      <c r="R50" s="138"/>
      <c r="S50" s="138"/>
      <c r="T50" s="138"/>
    </row>
    <row r="51" spans="1:20" s="103" customFormat="1">
      <c r="A51" s="113" t="s">
        <v>59</v>
      </c>
      <c r="B51" s="121" t="s">
        <v>89</v>
      </c>
      <c r="C51" s="113">
        <v>1.25</v>
      </c>
      <c r="D51" s="113">
        <v>1.56</v>
      </c>
      <c r="E51" s="121">
        <v>6.6699999999999995E-2</v>
      </c>
      <c r="F51" s="120">
        <v>30</v>
      </c>
      <c r="G51" s="120">
        <v>0.45</v>
      </c>
      <c r="H51" s="119" t="s">
        <v>67</v>
      </c>
      <c r="I51" s="165" t="s">
        <v>36</v>
      </c>
      <c r="J51" s="162">
        <v>-1</v>
      </c>
      <c r="K51" s="162">
        <v>-1</v>
      </c>
      <c r="L51" s="162">
        <v>-1</v>
      </c>
      <c r="M51" s="162">
        <v>-1</v>
      </c>
      <c r="N51" s="112" t="s">
        <v>90</v>
      </c>
    </row>
    <row r="52" spans="1:20" s="103" customFormat="1">
      <c r="A52" s="113" t="s">
        <v>59</v>
      </c>
      <c r="B52" s="121" t="s">
        <v>91</v>
      </c>
      <c r="C52" s="113">
        <v>1.5</v>
      </c>
      <c r="D52" s="113">
        <v>1.875</v>
      </c>
      <c r="E52" s="121">
        <v>6.6699999999999995E-2</v>
      </c>
      <c r="F52" s="120">
        <v>30</v>
      </c>
      <c r="G52" s="120">
        <v>0.45</v>
      </c>
      <c r="H52" s="119" t="s">
        <v>67</v>
      </c>
      <c r="I52" s="165" t="s">
        <v>36</v>
      </c>
      <c r="J52" s="162">
        <v>-1</v>
      </c>
      <c r="K52" s="162">
        <v>-1</v>
      </c>
      <c r="L52" s="162">
        <v>-1</v>
      </c>
      <c r="M52" s="162">
        <v>-1</v>
      </c>
      <c r="N52" s="112" t="s">
        <v>90</v>
      </c>
    </row>
    <row r="53" spans="1:20">
      <c r="A53" s="119" t="s">
        <v>59</v>
      </c>
      <c r="B53" s="110" t="s">
        <v>92</v>
      </c>
      <c r="C53" s="109">
        <v>0.25</v>
      </c>
      <c r="D53" s="109">
        <v>0.21</v>
      </c>
      <c r="E53" s="121">
        <v>9.9199999999999997E-2</v>
      </c>
      <c r="F53" s="109">
        <v>120</v>
      </c>
      <c r="G53" s="109">
        <v>0.24</v>
      </c>
      <c r="H53" s="119" t="s">
        <v>93</v>
      </c>
      <c r="I53" s="165" t="s">
        <v>36</v>
      </c>
      <c r="J53" s="162">
        <v>-1</v>
      </c>
      <c r="K53" s="162">
        <v>-1</v>
      </c>
      <c r="L53" s="162">
        <v>-1</v>
      </c>
      <c r="M53" s="162">
        <v>-1</v>
      </c>
      <c r="N53" s="121" t="s">
        <v>62</v>
      </c>
      <c r="O53" s="138"/>
      <c r="P53" s="138"/>
      <c r="Q53" s="138"/>
      <c r="R53" s="138"/>
      <c r="S53" s="138"/>
      <c r="T53" s="138"/>
    </row>
    <row r="54" spans="1:20">
      <c r="A54" s="119" t="s">
        <v>59</v>
      </c>
      <c r="B54" s="110" t="s">
        <v>94</v>
      </c>
      <c r="C54" s="109">
        <v>0.25</v>
      </c>
      <c r="D54" s="109">
        <v>0.15</v>
      </c>
      <c r="E54" s="121">
        <v>0.13919999999999999</v>
      </c>
      <c r="F54" s="109">
        <v>70</v>
      </c>
      <c r="G54" s="109">
        <v>0.36</v>
      </c>
      <c r="H54" s="119" t="s">
        <v>93</v>
      </c>
      <c r="I54" s="165" t="s">
        <v>36</v>
      </c>
      <c r="J54" s="162">
        <v>-1</v>
      </c>
      <c r="K54" s="162">
        <v>-1</v>
      </c>
      <c r="L54" s="162">
        <v>-1</v>
      </c>
      <c r="M54" s="162">
        <v>-1</v>
      </c>
      <c r="N54" s="121" t="s">
        <v>62</v>
      </c>
      <c r="O54" s="138"/>
      <c r="P54" s="138"/>
      <c r="Q54" s="138"/>
      <c r="R54" s="138"/>
      <c r="S54" s="138"/>
      <c r="T54" s="138"/>
    </row>
    <row r="55" spans="1:20">
      <c r="A55" s="119" t="s">
        <v>59</v>
      </c>
      <c r="B55" s="110" t="s">
        <v>95</v>
      </c>
      <c r="C55" s="109">
        <v>0.5</v>
      </c>
      <c r="D55" s="109">
        <v>0.87</v>
      </c>
      <c r="E55" s="121">
        <v>4.7500000000000001E-2</v>
      </c>
      <c r="F55" s="109">
        <v>22</v>
      </c>
      <c r="G55" s="109">
        <v>0.31</v>
      </c>
      <c r="H55" s="119" t="s">
        <v>96</v>
      </c>
      <c r="I55" s="165" t="s">
        <v>36</v>
      </c>
      <c r="J55" s="162">
        <v>-1</v>
      </c>
      <c r="K55" s="162">
        <v>-1</v>
      </c>
      <c r="L55" s="162">
        <v>-1</v>
      </c>
      <c r="M55" s="162">
        <v>-1</v>
      </c>
      <c r="N55" s="121" t="s">
        <v>62</v>
      </c>
      <c r="O55" s="138"/>
      <c r="P55" s="138"/>
      <c r="Q55" s="138"/>
      <c r="R55" s="138"/>
      <c r="S55" s="138"/>
      <c r="T55" s="138"/>
    </row>
    <row r="56" spans="1:20">
      <c r="A56" s="119" t="s">
        <v>59</v>
      </c>
      <c r="B56" s="110" t="s">
        <v>97</v>
      </c>
      <c r="C56" s="109">
        <v>0.3125</v>
      </c>
      <c r="D56" s="109">
        <v>1.4</v>
      </c>
      <c r="E56" s="121">
        <v>1.83E-2</v>
      </c>
      <c r="F56" s="109">
        <v>22</v>
      </c>
      <c r="G56" s="109">
        <v>0.31</v>
      </c>
      <c r="H56" s="119" t="s">
        <v>96</v>
      </c>
      <c r="I56" s="165" t="s">
        <v>36</v>
      </c>
      <c r="J56" s="162">
        <v>-1</v>
      </c>
      <c r="K56" s="162">
        <v>-1</v>
      </c>
      <c r="L56" s="162">
        <v>-1</v>
      </c>
      <c r="M56" s="162">
        <v>-1</v>
      </c>
      <c r="N56" s="121" t="s">
        <v>62</v>
      </c>
      <c r="O56" s="138"/>
      <c r="P56" s="138"/>
      <c r="Q56" s="138"/>
      <c r="R56" s="138"/>
      <c r="S56" s="138"/>
      <c r="T56" s="138"/>
    </row>
    <row r="57" spans="1:20">
      <c r="A57" s="113" t="s">
        <v>59</v>
      </c>
      <c r="B57" s="110" t="s">
        <v>98</v>
      </c>
      <c r="C57" s="120">
        <v>0.75</v>
      </c>
      <c r="D57" s="120">
        <v>0.9</v>
      </c>
      <c r="E57" s="121">
        <v>6.9199999999999998E-2</v>
      </c>
      <c r="F57" s="120">
        <v>36.940799999999996</v>
      </c>
      <c r="G57" s="120">
        <v>0.31070000000000003</v>
      </c>
      <c r="H57" s="119" t="s">
        <v>93</v>
      </c>
      <c r="I57" s="165" t="s">
        <v>36</v>
      </c>
      <c r="J57" s="162">
        <v>-1</v>
      </c>
      <c r="K57" s="162">
        <v>-1</v>
      </c>
      <c r="L57" s="162">
        <v>-1</v>
      </c>
      <c r="M57" s="162">
        <v>-1</v>
      </c>
      <c r="N57" s="121" t="s">
        <v>62</v>
      </c>
      <c r="O57" s="138"/>
      <c r="P57" s="138"/>
      <c r="Q57" s="138"/>
      <c r="R57" s="138"/>
      <c r="S57" s="138"/>
      <c r="T57" s="138"/>
    </row>
    <row r="58" spans="1:20">
      <c r="A58" s="113" t="s">
        <v>59</v>
      </c>
      <c r="B58" s="119" t="s">
        <v>99</v>
      </c>
      <c r="C58" s="120">
        <v>0.75</v>
      </c>
      <c r="D58" s="120">
        <v>0.94</v>
      </c>
      <c r="E58" s="121">
        <v>6.6699999999999995E-2</v>
      </c>
      <c r="F58" s="109">
        <v>22</v>
      </c>
      <c r="G58" s="109">
        <v>0.31</v>
      </c>
      <c r="H58" s="119" t="s">
        <v>93</v>
      </c>
      <c r="I58" s="165" t="s">
        <v>36</v>
      </c>
      <c r="J58" s="162">
        <v>-1</v>
      </c>
      <c r="K58" s="162">
        <v>-1</v>
      </c>
      <c r="L58" s="162">
        <v>-1</v>
      </c>
      <c r="M58" s="162">
        <v>-1</v>
      </c>
      <c r="N58" s="121" t="s">
        <v>62</v>
      </c>
      <c r="O58" s="138"/>
      <c r="P58" s="138"/>
      <c r="Q58" s="138"/>
      <c r="R58" s="138"/>
      <c r="S58" s="138"/>
      <c r="T58" s="138"/>
    </row>
    <row r="59" spans="1:20">
      <c r="A59" s="119" t="s">
        <v>59</v>
      </c>
      <c r="B59" s="110" t="s">
        <v>100</v>
      </c>
      <c r="C59" s="109">
        <v>0.5</v>
      </c>
      <c r="D59" s="109">
        <v>1.46</v>
      </c>
      <c r="E59" s="121">
        <v>2.8299999999999999E-2</v>
      </c>
      <c r="F59" s="109">
        <v>70</v>
      </c>
      <c r="G59" s="109">
        <v>0.35</v>
      </c>
      <c r="H59" s="119" t="s">
        <v>93</v>
      </c>
      <c r="I59" s="165" t="s">
        <v>36</v>
      </c>
      <c r="J59" s="162">
        <v>-1</v>
      </c>
      <c r="K59" s="162">
        <v>-1</v>
      </c>
      <c r="L59" s="162">
        <v>-1</v>
      </c>
      <c r="M59" s="162">
        <v>-1</v>
      </c>
      <c r="N59" s="121" t="s">
        <v>62</v>
      </c>
      <c r="O59" s="138"/>
      <c r="P59" s="138"/>
      <c r="Q59" s="138"/>
      <c r="R59" s="138"/>
      <c r="S59" s="138"/>
      <c r="T59" s="138"/>
    </row>
    <row r="60" spans="1:20">
      <c r="A60" s="119" t="s">
        <v>59</v>
      </c>
      <c r="B60" s="110" t="s">
        <v>101</v>
      </c>
      <c r="C60" s="109">
        <v>0.75</v>
      </c>
      <c r="D60" s="109">
        <v>1.05</v>
      </c>
      <c r="E60" s="121">
        <v>5.9200000000000003E-2</v>
      </c>
      <c r="F60" s="109">
        <v>22</v>
      </c>
      <c r="G60" s="109">
        <v>0.28000000000000003</v>
      </c>
      <c r="H60" s="119" t="s">
        <v>102</v>
      </c>
      <c r="I60" s="165" t="s">
        <v>36</v>
      </c>
      <c r="J60" s="162">
        <v>-1</v>
      </c>
      <c r="K60" s="162">
        <v>-1</v>
      </c>
      <c r="L60" s="162">
        <v>-1</v>
      </c>
      <c r="M60" s="162">
        <v>-1</v>
      </c>
      <c r="N60" s="121" t="s">
        <v>62</v>
      </c>
      <c r="O60" s="138"/>
      <c r="P60" s="138"/>
      <c r="Q60" s="138"/>
      <c r="R60" s="138"/>
      <c r="S60" s="138"/>
      <c r="T60" s="138"/>
    </row>
    <row r="61" spans="1:20">
      <c r="A61" s="119" t="s">
        <v>59</v>
      </c>
      <c r="B61" s="110" t="s">
        <v>103</v>
      </c>
      <c r="C61" s="120">
        <v>1</v>
      </c>
      <c r="D61" s="120">
        <v>4</v>
      </c>
      <c r="E61" s="121">
        <v>2.0799999999999999E-2</v>
      </c>
      <c r="F61" s="120">
        <v>1.5</v>
      </c>
      <c r="G61" s="120">
        <v>0.35</v>
      </c>
      <c r="H61" s="119" t="s">
        <v>61</v>
      </c>
      <c r="I61" s="164" t="s">
        <v>104</v>
      </c>
      <c r="J61" s="161">
        <v>1.75E-3</v>
      </c>
      <c r="K61" s="162">
        <v>-1</v>
      </c>
      <c r="L61" s="162">
        <v>-1</v>
      </c>
      <c r="M61" s="162">
        <v>-1</v>
      </c>
      <c r="N61" s="121" t="s">
        <v>62</v>
      </c>
      <c r="O61" s="138"/>
      <c r="P61" s="138"/>
      <c r="Q61" s="138"/>
      <c r="R61" s="138"/>
      <c r="S61" s="138"/>
      <c r="T61" s="138"/>
    </row>
    <row r="62" spans="1:20">
      <c r="A62" s="113" t="s">
        <v>105</v>
      </c>
      <c r="B62" s="121" t="s">
        <v>106</v>
      </c>
      <c r="C62" s="120">
        <v>6.25E-2</v>
      </c>
      <c r="D62" s="120">
        <v>0.03</v>
      </c>
      <c r="E62" s="121">
        <v>0.16669999999999999</v>
      </c>
      <c r="F62" s="120">
        <v>6</v>
      </c>
      <c r="G62" s="120">
        <v>0.3</v>
      </c>
      <c r="H62" s="119" t="s">
        <v>67</v>
      </c>
      <c r="I62" s="165" t="s">
        <v>36</v>
      </c>
      <c r="J62" s="162">
        <v>-1</v>
      </c>
      <c r="K62" s="162">
        <v>-1</v>
      </c>
      <c r="L62" s="162">
        <v>-1</v>
      </c>
      <c r="M62" s="162">
        <v>-1</v>
      </c>
      <c r="N62" s="112" t="s">
        <v>107</v>
      </c>
      <c r="O62" s="138"/>
      <c r="P62" s="138"/>
      <c r="Q62" s="138"/>
      <c r="R62" s="138"/>
      <c r="S62" s="138"/>
      <c r="T62" s="138"/>
    </row>
    <row r="63" spans="1:20">
      <c r="A63" s="113" t="s">
        <v>105</v>
      </c>
      <c r="B63" s="110" t="s">
        <v>108</v>
      </c>
      <c r="C63" s="120">
        <v>6.3E-2</v>
      </c>
      <c r="D63" s="120">
        <v>0.02</v>
      </c>
      <c r="E63" s="121">
        <v>0.69169999999999998</v>
      </c>
      <c r="F63" s="109">
        <v>14.4</v>
      </c>
      <c r="G63" s="109">
        <v>0.3</v>
      </c>
      <c r="H63" s="119" t="s">
        <v>67</v>
      </c>
      <c r="I63" s="165" t="s">
        <v>36</v>
      </c>
      <c r="J63" s="162">
        <v>-1</v>
      </c>
      <c r="K63" s="162">
        <v>-1</v>
      </c>
      <c r="L63" s="162">
        <v>-1</v>
      </c>
      <c r="M63" s="162">
        <v>-1</v>
      </c>
      <c r="N63" s="121" t="s">
        <v>109</v>
      </c>
      <c r="O63" s="138"/>
      <c r="P63" s="138"/>
      <c r="Q63" s="138"/>
      <c r="R63" s="138"/>
      <c r="S63" s="138"/>
      <c r="T63" s="138"/>
    </row>
    <row r="64" spans="1:20" s="129" customFormat="1">
      <c r="A64" s="113" t="s">
        <v>105</v>
      </c>
      <c r="B64" s="110" t="s">
        <v>110</v>
      </c>
      <c r="C64" s="120">
        <v>6.25E-2</v>
      </c>
      <c r="D64" s="120">
        <v>0.02</v>
      </c>
      <c r="E64" s="121">
        <v>0.69169999999999998</v>
      </c>
      <c r="F64" s="109">
        <v>14.4</v>
      </c>
      <c r="G64" s="109">
        <v>0.3</v>
      </c>
      <c r="H64" s="119" t="s">
        <v>67</v>
      </c>
      <c r="I64" s="165" t="s">
        <v>36</v>
      </c>
      <c r="J64" s="162">
        <v>-1</v>
      </c>
      <c r="K64" s="162">
        <v>-1</v>
      </c>
      <c r="L64" s="162">
        <v>-1</v>
      </c>
      <c r="M64" s="162">
        <v>-1</v>
      </c>
      <c r="N64" s="121" t="s">
        <v>109</v>
      </c>
      <c r="O64" s="138"/>
      <c r="P64" s="138"/>
      <c r="Q64" s="138"/>
      <c r="R64" s="138"/>
      <c r="S64" s="138"/>
      <c r="T64" s="138"/>
    </row>
    <row r="65" spans="1:20" s="129" customFormat="1">
      <c r="A65" s="113" t="s">
        <v>105</v>
      </c>
      <c r="B65" s="110" t="s">
        <v>111</v>
      </c>
      <c r="C65" s="120">
        <v>0.125</v>
      </c>
      <c r="D65" s="120">
        <v>3.5000000000000003E-2</v>
      </c>
      <c r="E65" s="121">
        <v>0.29759999999999998</v>
      </c>
      <c r="F65" s="109">
        <v>28.8</v>
      </c>
      <c r="G65" s="109">
        <v>0.3</v>
      </c>
      <c r="H65" s="119" t="s">
        <v>67</v>
      </c>
      <c r="I65" s="165" t="s">
        <v>36</v>
      </c>
      <c r="J65" s="162">
        <v>-1</v>
      </c>
      <c r="K65" s="162">
        <v>-1</v>
      </c>
      <c r="L65" s="162">
        <v>-1</v>
      </c>
      <c r="M65" s="162">
        <v>-1</v>
      </c>
      <c r="N65" s="121" t="s">
        <v>109</v>
      </c>
      <c r="O65" s="138"/>
      <c r="P65" s="138"/>
      <c r="Q65" s="138"/>
      <c r="R65" s="138"/>
      <c r="S65" s="138"/>
      <c r="T65" s="138"/>
    </row>
    <row r="66" spans="1:20">
      <c r="A66" s="113" t="s">
        <v>105</v>
      </c>
      <c r="B66" s="110" t="s">
        <v>112</v>
      </c>
      <c r="C66" s="120">
        <v>0.125</v>
      </c>
      <c r="D66" s="120">
        <v>0.06</v>
      </c>
      <c r="E66" s="121">
        <v>0.17330000000000001</v>
      </c>
      <c r="F66" s="120">
        <v>14.4</v>
      </c>
      <c r="G66" s="120">
        <v>0.3</v>
      </c>
      <c r="H66" s="119" t="s">
        <v>67</v>
      </c>
      <c r="I66" s="165" t="s">
        <v>36</v>
      </c>
      <c r="J66" s="162">
        <v>-1</v>
      </c>
      <c r="K66" s="162">
        <v>-1</v>
      </c>
      <c r="L66" s="162">
        <v>-1</v>
      </c>
      <c r="M66" s="162">
        <v>-1</v>
      </c>
      <c r="N66" s="121" t="s">
        <v>109</v>
      </c>
      <c r="O66" s="138"/>
      <c r="P66" s="138"/>
      <c r="Q66" s="138"/>
      <c r="R66" s="138"/>
      <c r="S66" s="138"/>
      <c r="T66" s="138"/>
    </row>
    <row r="67" spans="1:20">
      <c r="A67" s="113" t="s">
        <v>105</v>
      </c>
      <c r="B67" s="110" t="s">
        <v>113</v>
      </c>
      <c r="C67" s="120">
        <v>0.25</v>
      </c>
      <c r="D67" s="120">
        <v>0.12</v>
      </c>
      <c r="E67" s="121">
        <v>0.17330000000000001</v>
      </c>
      <c r="F67" s="120">
        <v>36</v>
      </c>
      <c r="G67" s="120">
        <v>0.3</v>
      </c>
      <c r="H67" s="119" t="s">
        <v>67</v>
      </c>
      <c r="I67" s="165" t="s">
        <v>36</v>
      </c>
      <c r="J67" s="162">
        <v>-1</v>
      </c>
      <c r="K67" s="162">
        <v>-1</v>
      </c>
      <c r="L67" s="162">
        <v>-1</v>
      </c>
      <c r="M67" s="162">
        <v>-1</v>
      </c>
      <c r="N67" s="121" t="s">
        <v>109</v>
      </c>
      <c r="O67" s="138"/>
      <c r="P67" s="138"/>
      <c r="Q67" s="138"/>
      <c r="R67" s="138"/>
      <c r="S67" s="138"/>
      <c r="T67" s="138"/>
    </row>
    <row r="68" spans="1:20">
      <c r="A68" s="113" t="s">
        <v>105</v>
      </c>
      <c r="B68" s="110" t="s">
        <v>114</v>
      </c>
      <c r="C68" s="120">
        <v>6.25E-2</v>
      </c>
      <c r="D68" s="120">
        <v>0.01</v>
      </c>
      <c r="E68" s="121">
        <v>5.2083000000000004</v>
      </c>
      <c r="F68" s="120">
        <v>14</v>
      </c>
      <c r="G68" s="120">
        <v>0.3</v>
      </c>
      <c r="H68" s="119" t="s">
        <v>67</v>
      </c>
      <c r="I68" s="165" t="s">
        <v>36</v>
      </c>
      <c r="J68" s="162">
        <v>-1</v>
      </c>
      <c r="K68" s="162">
        <v>-1</v>
      </c>
      <c r="L68" s="162">
        <v>-1</v>
      </c>
      <c r="M68" s="162">
        <v>-1</v>
      </c>
      <c r="N68" s="121" t="s">
        <v>109</v>
      </c>
      <c r="O68" s="138"/>
      <c r="P68" s="138"/>
      <c r="Q68" s="138"/>
      <c r="R68" s="138"/>
      <c r="S68" s="138"/>
      <c r="T68" s="138"/>
    </row>
    <row r="69" spans="1:20">
      <c r="A69" s="119" t="s">
        <v>115</v>
      </c>
      <c r="B69" s="110" t="s">
        <v>116</v>
      </c>
      <c r="C69" s="120">
        <v>2</v>
      </c>
      <c r="D69" s="120">
        <v>0.54</v>
      </c>
      <c r="E69" s="121">
        <v>0.30669999999999997</v>
      </c>
      <c r="F69" s="120">
        <v>79.872</v>
      </c>
      <c r="G69" s="120">
        <v>0.20075999999999999</v>
      </c>
      <c r="H69" s="119" t="s">
        <v>96</v>
      </c>
      <c r="I69" s="165" t="s">
        <v>36</v>
      </c>
      <c r="J69" s="162">
        <v>-1</v>
      </c>
      <c r="K69" s="162">
        <v>-1</v>
      </c>
      <c r="L69" s="162">
        <v>-1</v>
      </c>
      <c r="M69" s="162">
        <v>-1</v>
      </c>
      <c r="N69" s="121" t="s">
        <v>62</v>
      </c>
      <c r="O69" s="138"/>
      <c r="P69" s="138"/>
      <c r="Q69" s="138"/>
      <c r="R69" s="138"/>
      <c r="S69" s="138"/>
      <c r="T69" s="138"/>
    </row>
    <row r="70" spans="1:20">
      <c r="A70" s="119" t="s">
        <v>115</v>
      </c>
      <c r="B70" s="110" t="s">
        <v>117</v>
      </c>
      <c r="C70" s="120">
        <v>4</v>
      </c>
      <c r="D70" s="120">
        <v>1.0900000000000001</v>
      </c>
      <c r="E70" s="121">
        <v>0.30669999999999997</v>
      </c>
      <c r="F70" s="120">
        <v>79.872</v>
      </c>
      <c r="G70" s="120">
        <v>0.20075999999999999</v>
      </c>
      <c r="H70" s="119" t="s">
        <v>96</v>
      </c>
      <c r="I70" s="165" t="s">
        <v>36</v>
      </c>
      <c r="J70" s="162">
        <v>-1</v>
      </c>
      <c r="K70" s="162">
        <v>-1</v>
      </c>
      <c r="L70" s="162">
        <v>-1</v>
      </c>
      <c r="M70" s="162">
        <v>-1</v>
      </c>
      <c r="N70" s="121" t="s">
        <v>62</v>
      </c>
      <c r="O70" s="138"/>
      <c r="P70" s="138"/>
      <c r="Q70" s="138"/>
      <c r="R70" s="138"/>
      <c r="S70" s="138"/>
      <c r="T70" s="138"/>
    </row>
    <row r="71" spans="1:20">
      <c r="A71" s="119" t="s">
        <v>115</v>
      </c>
      <c r="B71" s="110" t="s">
        <v>118</v>
      </c>
      <c r="C71" s="120">
        <v>6</v>
      </c>
      <c r="D71" s="120">
        <v>1.63</v>
      </c>
      <c r="E71" s="121">
        <v>0.30669999999999997</v>
      </c>
      <c r="F71" s="120">
        <v>79.872</v>
      </c>
      <c r="G71" s="120">
        <v>0.20075999999999999</v>
      </c>
      <c r="H71" s="119" t="s">
        <v>96</v>
      </c>
      <c r="I71" s="165" t="s">
        <v>36</v>
      </c>
      <c r="J71" s="162">
        <v>-1</v>
      </c>
      <c r="K71" s="162">
        <v>-1</v>
      </c>
      <c r="L71" s="162">
        <v>-1</v>
      </c>
      <c r="M71" s="162">
        <v>-1</v>
      </c>
      <c r="N71" s="121" t="s">
        <v>62</v>
      </c>
      <c r="O71" s="138"/>
      <c r="P71" s="138"/>
      <c r="Q71" s="138"/>
      <c r="R71" s="138"/>
      <c r="S71" s="138"/>
      <c r="T71" s="138"/>
    </row>
    <row r="72" spans="1:20">
      <c r="A72" s="119" t="s">
        <v>115</v>
      </c>
      <c r="B72" s="110" t="s">
        <v>119</v>
      </c>
      <c r="C72" s="120">
        <v>8</v>
      </c>
      <c r="D72" s="120">
        <v>2.17</v>
      </c>
      <c r="E72" s="121">
        <v>0.30669999999999997</v>
      </c>
      <c r="F72" s="120">
        <v>79.872</v>
      </c>
      <c r="G72" s="120">
        <v>0.20075999999999999</v>
      </c>
      <c r="H72" s="119" t="s">
        <v>96</v>
      </c>
      <c r="I72" s="165" t="s">
        <v>36</v>
      </c>
      <c r="J72" s="162">
        <v>-1</v>
      </c>
      <c r="K72" s="162">
        <v>-1</v>
      </c>
      <c r="L72" s="162">
        <v>-1</v>
      </c>
      <c r="M72" s="162">
        <v>-1</v>
      </c>
      <c r="N72" s="121" t="s">
        <v>62</v>
      </c>
      <c r="O72" s="138"/>
      <c r="P72" s="138"/>
      <c r="Q72" s="138"/>
      <c r="R72" s="138"/>
      <c r="S72" s="138"/>
      <c r="T72" s="138"/>
    </row>
    <row r="73" spans="1:20">
      <c r="A73" s="119" t="s">
        <v>115</v>
      </c>
      <c r="B73" s="110" t="s">
        <v>120</v>
      </c>
      <c r="C73" s="120">
        <v>10</v>
      </c>
      <c r="D73" s="120">
        <v>2.72</v>
      </c>
      <c r="E73" s="121">
        <v>0.30669999999999997</v>
      </c>
      <c r="F73" s="120">
        <v>79.872</v>
      </c>
      <c r="G73" s="120">
        <v>0.20075999999999999</v>
      </c>
      <c r="H73" s="119" t="s">
        <v>96</v>
      </c>
      <c r="I73" s="165" t="s">
        <v>36</v>
      </c>
      <c r="J73" s="162">
        <v>-1</v>
      </c>
      <c r="K73" s="162">
        <v>-1</v>
      </c>
      <c r="L73" s="162">
        <v>-1</v>
      </c>
      <c r="M73" s="162">
        <v>-1</v>
      </c>
      <c r="N73" s="121" t="s">
        <v>62</v>
      </c>
      <c r="O73" s="138"/>
      <c r="P73" s="138"/>
      <c r="Q73" s="138"/>
      <c r="R73" s="138"/>
      <c r="S73" s="138"/>
      <c r="T73" s="138"/>
    </row>
    <row r="74" spans="1:20" s="103" customFormat="1">
      <c r="A74" s="119" t="s">
        <v>115</v>
      </c>
      <c r="B74" s="110" t="s">
        <v>121</v>
      </c>
      <c r="C74" s="120">
        <v>12</v>
      </c>
      <c r="D74" s="120">
        <v>3.2639999999999998</v>
      </c>
      <c r="E74" s="121">
        <v>0.30669999999999997</v>
      </c>
      <c r="F74" s="120">
        <v>79.872</v>
      </c>
      <c r="G74" s="120">
        <v>0.20075999999999999</v>
      </c>
      <c r="H74" s="119" t="s">
        <v>96</v>
      </c>
      <c r="I74" s="165" t="s">
        <v>36</v>
      </c>
      <c r="J74" s="162">
        <v>-1</v>
      </c>
      <c r="K74" s="162">
        <v>-1</v>
      </c>
      <c r="L74" s="162">
        <v>-1</v>
      </c>
      <c r="M74" s="162">
        <v>-1</v>
      </c>
      <c r="N74" s="121" t="s">
        <v>122</v>
      </c>
    </row>
    <row r="75" spans="1:20" s="103" customFormat="1">
      <c r="A75" s="119" t="s">
        <v>115</v>
      </c>
      <c r="B75" s="110" t="s">
        <v>123</v>
      </c>
      <c r="C75" s="120">
        <v>2</v>
      </c>
      <c r="D75" s="120">
        <v>0.32200000000000001</v>
      </c>
      <c r="E75" s="121">
        <v>0.52080000000000004</v>
      </c>
      <c r="F75" s="120">
        <v>100</v>
      </c>
      <c r="G75" s="120">
        <v>0.21</v>
      </c>
      <c r="H75" s="119" t="s">
        <v>96</v>
      </c>
      <c r="I75" s="165" t="s">
        <v>36</v>
      </c>
      <c r="J75" s="162">
        <v>-1</v>
      </c>
      <c r="K75" s="162">
        <v>-1</v>
      </c>
      <c r="L75" s="162">
        <v>-1</v>
      </c>
      <c r="M75" s="162">
        <v>-1</v>
      </c>
      <c r="N75" s="121" t="s">
        <v>122</v>
      </c>
    </row>
    <row r="76" spans="1:20" s="103" customFormat="1">
      <c r="A76" s="119" t="s">
        <v>115</v>
      </c>
      <c r="B76" s="110" t="s">
        <v>124</v>
      </c>
      <c r="C76" s="120">
        <v>4</v>
      </c>
      <c r="D76" s="120">
        <v>0.64400000000000002</v>
      </c>
      <c r="E76" s="121">
        <v>0.52080000000000004</v>
      </c>
      <c r="F76" s="120">
        <v>100</v>
      </c>
      <c r="G76" s="120">
        <v>0.21</v>
      </c>
      <c r="H76" s="119" t="s">
        <v>96</v>
      </c>
      <c r="I76" s="165" t="s">
        <v>36</v>
      </c>
      <c r="J76" s="162">
        <v>-1</v>
      </c>
      <c r="K76" s="162">
        <v>-1</v>
      </c>
      <c r="L76" s="162">
        <v>-1</v>
      </c>
      <c r="M76" s="162">
        <v>-1</v>
      </c>
      <c r="N76" s="121" t="s">
        <v>122</v>
      </c>
    </row>
    <row r="77" spans="1:20" s="103" customFormat="1">
      <c r="A77" s="119" t="s">
        <v>115</v>
      </c>
      <c r="B77" s="110" t="s">
        <v>125</v>
      </c>
      <c r="C77" s="120">
        <v>6</v>
      </c>
      <c r="D77" s="120">
        <v>0.96599999999999997</v>
      </c>
      <c r="E77" s="121">
        <v>0.52080000000000004</v>
      </c>
      <c r="F77" s="120">
        <v>100</v>
      </c>
      <c r="G77" s="120">
        <v>0.21</v>
      </c>
      <c r="H77" s="119" t="s">
        <v>96</v>
      </c>
      <c r="I77" s="165" t="s">
        <v>36</v>
      </c>
      <c r="J77" s="162">
        <v>-1</v>
      </c>
      <c r="K77" s="162">
        <v>-1</v>
      </c>
      <c r="L77" s="162">
        <v>-1</v>
      </c>
      <c r="M77" s="162">
        <v>-1</v>
      </c>
      <c r="N77" s="121" t="s">
        <v>122</v>
      </c>
    </row>
    <row r="78" spans="1:20" s="103" customFormat="1">
      <c r="A78" s="119" t="s">
        <v>115</v>
      </c>
      <c r="B78" s="110" t="s">
        <v>126</v>
      </c>
      <c r="C78" s="120">
        <v>8</v>
      </c>
      <c r="D78" s="120">
        <v>1.29</v>
      </c>
      <c r="E78" s="121">
        <v>0.52080000000000004</v>
      </c>
      <c r="F78" s="120">
        <v>100</v>
      </c>
      <c r="G78" s="120">
        <v>0.21</v>
      </c>
      <c r="H78" s="119" t="s">
        <v>96</v>
      </c>
      <c r="I78" s="165" t="s">
        <v>36</v>
      </c>
      <c r="J78" s="162">
        <v>-1</v>
      </c>
      <c r="K78" s="162">
        <v>-1</v>
      </c>
      <c r="L78" s="162">
        <v>-1</v>
      </c>
      <c r="M78" s="162">
        <v>-1</v>
      </c>
      <c r="N78" s="121" t="s">
        <v>122</v>
      </c>
    </row>
    <row r="79" spans="1:20" s="103" customFormat="1">
      <c r="A79" s="119" t="s">
        <v>115</v>
      </c>
      <c r="B79" s="110" t="s">
        <v>127</v>
      </c>
      <c r="C79" s="120">
        <v>10</v>
      </c>
      <c r="D79" s="120">
        <v>1.61</v>
      </c>
      <c r="E79" s="121">
        <v>0.52080000000000004</v>
      </c>
      <c r="F79" s="120">
        <v>100</v>
      </c>
      <c r="G79" s="120">
        <v>0.21</v>
      </c>
      <c r="H79" s="119" t="s">
        <v>96</v>
      </c>
      <c r="I79" s="165" t="s">
        <v>36</v>
      </c>
      <c r="J79" s="162">
        <v>-1</v>
      </c>
      <c r="K79" s="162">
        <v>-1</v>
      </c>
      <c r="L79" s="162">
        <v>-1</v>
      </c>
      <c r="M79" s="162">
        <v>-1</v>
      </c>
      <c r="N79" s="121" t="s">
        <v>122</v>
      </c>
    </row>
    <row r="80" spans="1:20" s="103" customFormat="1">
      <c r="A80" s="119" t="s">
        <v>115</v>
      </c>
      <c r="B80" s="110" t="s">
        <v>128</v>
      </c>
      <c r="C80" s="120">
        <v>12</v>
      </c>
      <c r="D80" s="120">
        <v>1.93</v>
      </c>
      <c r="E80" s="121">
        <v>0.52080000000000004</v>
      </c>
      <c r="F80" s="120">
        <v>100</v>
      </c>
      <c r="G80" s="120">
        <v>0.21</v>
      </c>
      <c r="H80" s="119" t="s">
        <v>96</v>
      </c>
      <c r="I80" s="165" t="s">
        <v>36</v>
      </c>
      <c r="J80" s="162">
        <v>-1</v>
      </c>
      <c r="K80" s="162">
        <v>-1</v>
      </c>
      <c r="L80" s="162">
        <v>-1</v>
      </c>
      <c r="M80" s="162">
        <v>-1</v>
      </c>
      <c r="N80" s="121" t="s">
        <v>122</v>
      </c>
    </row>
    <row r="81" spans="1:14">
      <c r="A81" s="119" t="s">
        <v>115</v>
      </c>
      <c r="B81" s="119" t="s">
        <v>129</v>
      </c>
      <c r="C81" s="120">
        <v>2</v>
      </c>
      <c r="D81" s="120">
        <v>0.15</v>
      </c>
      <c r="E81" s="121">
        <v>1.1274999999999999</v>
      </c>
      <c r="F81" s="120">
        <v>139.77599999999998</v>
      </c>
      <c r="G81" s="120">
        <v>0.21510000000000001</v>
      </c>
      <c r="H81" s="119" t="s">
        <v>96</v>
      </c>
      <c r="I81" s="165" t="s">
        <v>36</v>
      </c>
      <c r="J81" s="162">
        <v>-1</v>
      </c>
      <c r="K81" s="162">
        <v>-1</v>
      </c>
      <c r="L81" s="162">
        <v>-1</v>
      </c>
      <c r="M81" s="162">
        <v>-1</v>
      </c>
      <c r="N81" s="121" t="s">
        <v>62</v>
      </c>
    </row>
    <row r="82" spans="1:14">
      <c r="A82" s="119" t="s">
        <v>115</v>
      </c>
      <c r="B82" s="119" t="s">
        <v>130</v>
      </c>
      <c r="C82" s="120">
        <v>4</v>
      </c>
      <c r="D82" s="120">
        <v>0.3</v>
      </c>
      <c r="E82" s="121">
        <v>1.1274999999999999</v>
      </c>
      <c r="F82" s="120">
        <v>139.77599999999998</v>
      </c>
      <c r="G82" s="120">
        <v>0.21510000000000001</v>
      </c>
      <c r="H82" s="119" t="s">
        <v>96</v>
      </c>
      <c r="I82" s="165" t="s">
        <v>36</v>
      </c>
      <c r="J82" s="162">
        <v>-1</v>
      </c>
      <c r="K82" s="162">
        <v>-1</v>
      </c>
      <c r="L82" s="162">
        <v>-1</v>
      </c>
      <c r="M82" s="162">
        <v>-1</v>
      </c>
      <c r="N82" s="121" t="s">
        <v>62</v>
      </c>
    </row>
    <row r="83" spans="1:14">
      <c r="A83" s="119" t="s">
        <v>115</v>
      </c>
      <c r="B83" s="110" t="s">
        <v>131</v>
      </c>
      <c r="C83" s="120">
        <v>6</v>
      </c>
      <c r="D83" s="120">
        <v>0.44</v>
      </c>
      <c r="E83" s="121">
        <v>1.1274999999999999</v>
      </c>
      <c r="F83" s="120">
        <v>139.77599999999998</v>
      </c>
      <c r="G83" s="120">
        <v>0.21510000000000001</v>
      </c>
      <c r="H83" s="119" t="s">
        <v>96</v>
      </c>
      <c r="I83" s="165" t="s">
        <v>36</v>
      </c>
      <c r="J83" s="162">
        <v>-1</v>
      </c>
      <c r="K83" s="162">
        <v>-1</v>
      </c>
      <c r="L83" s="162">
        <v>-1</v>
      </c>
      <c r="M83" s="162">
        <v>-1</v>
      </c>
      <c r="N83" s="121" t="s">
        <v>62</v>
      </c>
    </row>
    <row r="84" spans="1:14">
      <c r="A84" s="119" t="s">
        <v>115</v>
      </c>
      <c r="B84" s="110" t="s">
        <v>132</v>
      </c>
      <c r="C84" s="120">
        <v>8</v>
      </c>
      <c r="D84" s="120">
        <v>0.59</v>
      </c>
      <c r="E84" s="121">
        <v>1.1274999999999999</v>
      </c>
      <c r="F84" s="120">
        <v>139.77599999999998</v>
      </c>
      <c r="G84" s="120">
        <v>0.21510000000000001</v>
      </c>
      <c r="H84" s="119" t="s">
        <v>96</v>
      </c>
      <c r="I84" s="165" t="s">
        <v>36</v>
      </c>
      <c r="J84" s="162">
        <v>-1</v>
      </c>
      <c r="K84" s="162">
        <v>-1</v>
      </c>
      <c r="L84" s="162">
        <v>-1</v>
      </c>
      <c r="M84" s="162">
        <v>-1</v>
      </c>
      <c r="N84" s="121" t="s">
        <v>62</v>
      </c>
    </row>
    <row r="85" spans="1:14">
      <c r="A85" s="119" t="s">
        <v>115</v>
      </c>
      <c r="B85" s="110" t="s">
        <v>133</v>
      </c>
      <c r="C85" s="120">
        <v>10</v>
      </c>
      <c r="D85" s="120">
        <v>0.74</v>
      </c>
      <c r="E85" s="121">
        <v>1.1274999999999999</v>
      </c>
      <c r="F85" s="120">
        <v>139.77599999999998</v>
      </c>
      <c r="G85" s="120">
        <v>0.21510000000000001</v>
      </c>
      <c r="H85" s="119" t="s">
        <v>96</v>
      </c>
      <c r="I85" s="165" t="s">
        <v>36</v>
      </c>
      <c r="J85" s="162">
        <v>-1</v>
      </c>
      <c r="K85" s="162">
        <v>-1</v>
      </c>
      <c r="L85" s="162">
        <v>-1</v>
      </c>
      <c r="M85" s="162">
        <v>-1</v>
      </c>
      <c r="N85" s="121" t="s">
        <v>62</v>
      </c>
    </row>
    <row r="86" spans="1:14" s="103" customFormat="1">
      <c r="A86" s="119" t="s">
        <v>115</v>
      </c>
      <c r="B86" s="110" t="s">
        <v>134</v>
      </c>
      <c r="C86" s="120">
        <v>12</v>
      </c>
      <c r="D86" s="120">
        <v>0.88800000000000001</v>
      </c>
      <c r="E86" s="121">
        <v>1.1274999999999999</v>
      </c>
      <c r="F86" s="120">
        <v>139.77599999999998</v>
      </c>
      <c r="G86" s="120">
        <v>0.21510000000000001</v>
      </c>
      <c r="H86" s="119" t="s">
        <v>96</v>
      </c>
      <c r="I86" s="165" t="s">
        <v>36</v>
      </c>
      <c r="J86" s="162">
        <v>-1</v>
      </c>
      <c r="K86" s="162">
        <v>-1</v>
      </c>
      <c r="L86" s="162">
        <v>-1</v>
      </c>
      <c r="M86" s="162">
        <v>-1</v>
      </c>
      <c r="N86" s="121" t="s">
        <v>122</v>
      </c>
    </row>
    <row r="87" spans="1:14">
      <c r="A87" s="121" t="s">
        <v>135</v>
      </c>
      <c r="B87" s="121" t="s">
        <v>136</v>
      </c>
      <c r="C87" s="121">
        <v>13.5</v>
      </c>
      <c r="D87" s="121">
        <v>0.85099999999999998</v>
      </c>
      <c r="E87" s="121">
        <v>1.3217000000000001</v>
      </c>
      <c r="F87" s="121">
        <v>133.44</v>
      </c>
      <c r="G87" s="121">
        <v>0.11</v>
      </c>
      <c r="H87" s="121" t="s">
        <v>96</v>
      </c>
      <c r="I87" s="165" t="s">
        <v>36</v>
      </c>
      <c r="J87" s="162">
        <v>-1</v>
      </c>
      <c r="K87" s="162">
        <v>-1</v>
      </c>
      <c r="L87" s="162">
        <v>-1</v>
      </c>
      <c r="M87" s="162">
        <v>-1</v>
      </c>
      <c r="N87" s="121" t="s">
        <v>137</v>
      </c>
    </row>
    <row r="88" spans="1:14">
      <c r="A88" s="121" t="s">
        <v>135</v>
      </c>
      <c r="B88" s="121" t="s">
        <v>138</v>
      </c>
      <c r="C88" s="121">
        <v>14</v>
      </c>
      <c r="D88" s="121">
        <v>0.94899999999999995</v>
      </c>
      <c r="E88" s="121">
        <v>1.2292000000000001</v>
      </c>
      <c r="F88" s="121">
        <v>128.71</v>
      </c>
      <c r="G88" s="121">
        <v>0.11</v>
      </c>
      <c r="H88" s="121" t="s">
        <v>96</v>
      </c>
      <c r="I88" s="165" t="s">
        <v>36</v>
      </c>
      <c r="J88" s="162">
        <v>-1</v>
      </c>
      <c r="K88" s="162">
        <v>-1</v>
      </c>
      <c r="L88" s="162">
        <v>-1</v>
      </c>
      <c r="M88" s="162">
        <v>-1</v>
      </c>
      <c r="N88" s="121" t="s">
        <v>137</v>
      </c>
    </row>
    <row r="89" spans="1:14">
      <c r="A89" s="121" t="s">
        <v>135</v>
      </c>
      <c r="B89" s="121" t="s">
        <v>139</v>
      </c>
      <c r="C89" s="121">
        <v>15</v>
      </c>
      <c r="D89" s="121">
        <v>1.2509999999999999</v>
      </c>
      <c r="E89" s="121">
        <v>0.99919999999999998</v>
      </c>
      <c r="F89" s="121">
        <v>120.2</v>
      </c>
      <c r="G89" s="121">
        <v>0.12</v>
      </c>
      <c r="H89" s="121" t="s">
        <v>96</v>
      </c>
      <c r="I89" s="165" t="s">
        <v>36</v>
      </c>
      <c r="J89" s="162">
        <v>-1</v>
      </c>
      <c r="K89" s="162">
        <v>-1</v>
      </c>
      <c r="L89" s="162">
        <v>-1</v>
      </c>
      <c r="M89" s="162">
        <v>-1</v>
      </c>
      <c r="N89" s="121" t="s">
        <v>137</v>
      </c>
    </row>
    <row r="90" spans="1:14">
      <c r="A90" s="121" t="s">
        <v>135</v>
      </c>
      <c r="B90" s="121" t="s">
        <v>140</v>
      </c>
      <c r="C90" s="121">
        <v>16</v>
      </c>
      <c r="D90" s="121">
        <v>1.548</v>
      </c>
      <c r="E90" s="121">
        <v>0.86170000000000002</v>
      </c>
      <c r="F90" s="121">
        <v>112.75</v>
      </c>
      <c r="G90" s="121">
        <v>0.12</v>
      </c>
      <c r="H90" s="121" t="s">
        <v>96</v>
      </c>
      <c r="I90" s="165" t="s">
        <v>36</v>
      </c>
      <c r="J90" s="162">
        <v>-1</v>
      </c>
      <c r="K90" s="162">
        <v>-1</v>
      </c>
      <c r="L90" s="162">
        <v>-1</v>
      </c>
      <c r="M90" s="162">
        <v>-1</v>
      </c>
      <c r="N90" s="121" t="s">
        <v>137</v>
      </c>
    </row>
    <row r="91" spans="1:14">
      <c r="A91" s="121" t="s">
        <v>135</v>
      </c>
      <c r="B91" s="121" t="s">
        <v>141</v>
      </c>
      <c r="C91" s="121">
        <v>18</v>
      </c>
      <c r="D91" s="121">
        <v>2.153</v>
      </c>
      <c r="E91" s="121">
        <v>0.69669999999999999</v>
      </c>
      <c r="F91" s="121">
        <v>100.33</v>
      </c>
      <c r="G91" s="121">
        <v>0.13</v>
      </c>
      <c r="H91" s="121" t="s">
        <v>96</v>
      </c>
      <c r="I91" s="165" t="s">
        <v>36</v>
      </c>
      <c r="J91" s="162">
        <v>-1</v>
      </c>
      <c r="K91" s="162">
        <v>-1</v>
      </c>
      <c r="L91" s="162">
        <v>-1</v>
      </c>
      <c r="M91" s="162">
        <v>-1</v>
      </c>
      <c r="N91" s="121" t="s">
        <v>137</v>
      </c>
    </row>
    <row r="92" spans="1:14">
      <c r="A92" s="121" t="s">
        <v>135</v>
      </c>
      <c r="B92" s="121" t="s">
        <v>142</v>
      </c>
      <c r="C92" s="121">
        <v>13.5</v>
      </c>
      <c r="D92" s="121">
        <v>0.85099999999999998</v>
      </c>
      <c r="E92" s="121">
        <v>1.3217000000000001</v>
      </c>
      <c r="F92" s="121">
        <v>133.44</v>
      </c>
      <c r="G92" s="121">
        <v>0.11</v>
      </c>
      <c r="H92" s="121" t="s">
        <v>96</v>
      </c>
      <c r="I92" s="165" t="s">
        <v>36</v>
      </c>
      <c r="J92" s="162">
        <v>-1</v>
      </c>
      <c r="K92" s="162">
        <v>-1</v>
      </c>
      <c r="L92" s="162">
        <v>-1</v>
      </c>
      <c r="M92" s="162">
        <v>-1</v>
      </c>
      <c r="N92" s="121" t="s">
        <v>137</v>
      </c>
    </row>
    <row r="93" spans="1:14">
      <c r="A93" s="121" t="s">
        <v>135</v>
      </c>
      <c r="B93" s="121" t="s">
        <v>143</v>
      </c>
      <c r="C93" s="121">
        <v>14</v>
      </c>
      <c r="D93" s="121">
        <v>0.55600000000000005</v>
      </c>
      <c r="E93" s="121">
        <v>2.0983000000000001</v>
      </c>
      <c r="F93" s="121">
        <v>128.71</v>
      </c>
      <c r="G93" s="121">
        <v>0.11</v>
      </c>
      <c r="H93" s="121" t="s">
        <v>96</v>
      </c>
      <c r="I93" s="165" t="s">
        <v>36</v>
      </c>
      <c r="J93" s="162">
        <v>-1</v>
      </c>
      <c r="K93" s="162">
        <v>-1</v>
      </c>
      <c r="L93" s="162">
        <v>-1</v>
      </c>
      <c r="M93" s="162">
        <v>-1</v>
      </c>
      <c r="N93" s="121" t="s">
        <v>137</v>
      </c>
    </row>
    <row r="94" spans="1:14">
      <c r="A94" s="121" t="s">
        <v>135</v>
      </c>
      <c r="B94" s="121" t="s">
        <v>144</v>
      </c>
      <c r="C94" s="121">
        <v>15</v>
      </c>
      <c r="D94" s="121">
        <v>0.47599999999999998</v>
      </c>
      <c r="E94" s="121">
        <v>2.6257999999999999</v>
      </c>
      <c r="F94" s="121">
        <v>120.2</v>
      </c>
      <c r="G94" s="121">
        <v>0.12</v>
      </c>
      <c r="H94" s="121" t="s">
        <v>96</v>
      </c>
      <c r="I94" s="165" t="s">
        <v>36</v>
      </c>
      <c r="J94" s="162">
        <v>-1</v>
      </c>
      <c r="K94" s="162">
        <v>-1</v>
      </c>
      <c r="L94" s="162">
        <v>-1</v>
      </c>
      <c r="M94" s="162">
        <v>-1</v>
      </c>
      <c r="N94" s="121" t="s">
        <v>137</v>
      </c>
    </row>
    <row r="95" spans="1:14">
      <c r="A95" s="121" t="s">
        <v>135</v>
      </c>
      <c r="B95" s="121" t="s">
        <v>145</v>
      </c>
      <c r="C95" s="121">
        <v>16</v>
      </c>
      <c r="D95" s="121">
        <v>0.41699999999999998</v>
      </c>
      <c r="E95" s="121">
        <v>3.1974999999999998</v>
      </c>
      <c r="F95" s="121">
        <v>112.75</v>
      </c>
      <c r="G95" s="121">
        <v>0.12</v>
      </c>
      <c r="H95" s="121" t="s">
        <v>96</v>
      </c>
      <c r="I95" s="165" t="s">
        <v>36</v>
      </c>
      <c r="J95" s="162">
        <v>-1</v>
      </c>
      <c r="K95" s="162">
        <v>-1</v>
      </c>
      <c r="L95" s="162">
        <v>-1</v>
      </c>
      <c r="M95" s="162">
        <v>-1</v>
      </c>
      <c r="N95" s="121" t="s">
        <v>137</v>
      </c>
    </row>
    <row r="96" spans="1:14">
      <c r="A96" s="121" t="s">
        <v>135</v>
      </c>
      <c r="B96" s="121" t="s">
        <v>146</v>
      </c>
      <c r="C96" s="121">
        <v>18</v>
      </c>
      <c r="D96" s="121">
        <v>0.33300000000000002</v>
      </c>
      <c r="E96" s="121">
        <v>4.5042</v>
      </c>
      <c r="F96" s="121">
        <v>100.33</v>
      </c>
      <c r="G96" s="121">
        <v>0.13</v>
      </c>
      <c r="H96" s="121" t="s">
        <v>96</v>
      </c>
      <c r="I96" s="165" t="s">
        <v>36</v>
      </c>
      <c r="J96" s="162">
        <v>-1</v>
      </c>
      <c r="K96" s="162">
        <v>-1</v>
      </c>
      <c r="L96" s="162">
        <v>-1</v>
      </c>
      <c r="M96" s="162">
        <v>-1</v>
      </c>
      <c r="N96" s="121" t="s">
        <v>137</v>
      </c>
    </row>
    <row r="97" spans="1:14">
      <c r="A97" s="121" t="s">
        <v>135</v>
      </c>
      <c r="B97" s="121" t="s">
        <v>147</v>
      </c>
      <c r="C97" s="121">
        <v>13.5</v>
      </c>
      <c r="D97" s="121">
        <v>1.2509999999999999</v>
      </c>
      <c r="E97" s="121">
        <v>0.8992</v>
      </c>
      <c r="F97" s="121">
        <v>133.44</v>
      </c>
      <c r="G97" s="121">
        <v>0.11</v>
      </c>
      <c r="H97" s="121" t="s">
        <v>96</v>
      </c>
      <c r="I97" s="165" t="s">
        <v>36</v>
      </c>
      <c r="J97" s="162">
        <v>-1</v>
      </c>
      <c r="K97" s="162">
        <v>-1</v>
      </c>
      <c r="L97" s="162">
        <v>-1</v>
      </c>
      <c r="M97" s="162">
        <v>-1</v>
      </c>
      <c r="N97" s="121" t="s">
        <v>137</v>
      </c>
    </row>
    <row r="98" spans="1:14">
      <c r="A98" s="121" t="s">
        <v>135</v>
      </c>
      <c r="B98" s="121" t="s">
        <v>148</v>
      </c>
      <c r="C98" s="121">
        <v>14</v>
      </c>
      <c r="D98" s="121">
        <v>1.4490000000000001</v>
      </c>
      <c r="E98" s="121">
        <v>0.80500000000000005</v>
      </c>
      <c r="F98" s="121">
        <v>128.71</v>
      </c>
      <c r="G98" s="121">
        <v>0.11</v>
      </c>
      <c r="H98" s="121" t="s">
        <v>96</v>
      </c>
      <c r="I98" s="165" t="s">
        <v>36</v>
      </c>
      <c r="J98" s="162">
        <v>-1</v>
      </c>
      <c r="K98" s="162">
        <v>-1</v>
      </c>
      <c r="L98" s="162">
        <v>-1</v>
      </c>
      <c r="M98" s="162">
        <v>-1</v>
      </c>
      <c r="N98" s="121" t="s">
        <v>137</v>
      </c>
    </row>
    <row r="99" spans="1:14">
      <c r="A99" s="121" t="s">
        <v>135</v>
      </c>
      <c r="B99" s="121" t="s">
        <v>149</v>
      </c>
      <c r="C99" s="121">
        <v>15</v>
      </c>
      <c r="D99" s="121">
        <v>2.0489999999999999</v>
      </c>
      <c r="E99" s="121">
        <v>0.61</v>
      </c>
      <c r="F99" s="121">
        <v>120.2</v>
      </c>
      <c r="G99" s="121">
        <v>0.11</v>
      </c>
      <c r="H99" s="121" t="s">
        <v>96</v>
      </c>
      <c r="I99" s="165" t="s">
        <v>36</v>
      </c>
      <c r="J99" s="162">
        <v>-1</v>
      </c>
      <c r="K99" s="162">
        <v>-1</v>
      </c>
      <c r="L99" s="162">
        <v>-1</v>
      </c>
      <c r="M99" s="162">
        <v>-1</v>
      </c>
      <c r="N99" s="121" t="s">
        <v>137</v>
      </c>
    </row>
    <row r="100" spans="1:14">
      <c r="A100" s="121" t="s">
        <v>135</v>
      </c>
      <c r="B100" s="121" t="s">
        <v>150</v>
      </c>
      <c r="C100" s="121">
        <v>16</v>
      </c>
      <c r="D100" s="121">
        <v>2.6469999999999998</v>
      </c>
      <c r="E100" s="121">
        <v>0.50329999999999997</v>
      </c>
      <c r="F100" s="121">
        <v>112.75</v>
      </c>
      <c r="G100" s="121">
        <v>0.11</v>
      </c>
      <c r="H100" s="121" t="s">
        <v>96</v>
      </c>
      <c r="I100" s="165" t="s">
        <v>36</v>
      </c>
      <c r="J100" s="162">
        <v>-1</v>
      </c>
      <c r="K100" s="162">
        <v>-1</v>
      </c>
      <c r="L100" s="162">
        <v>-1</v>
      </c>
      <c r="M100" s="162">
        <v>-1</v>
      </c>
      <c r="N100" s="121" t="s">
        <v>137</v>
      </c>
    </row>
    <row r="101" spans="1:14">
      <c r="A101" s="121" t="s">
        <v>135</v>
      </c>
      <c r="B101" s="121" t="s">
        <v>151</v>
      </c>
      <c r="C101" s="121">
        <v>18</v>
      </c>
      <c r="D101" s="121">
        <v>3.758</v>
      </c>
      <c r="E101" s="121">
        <v>0.3992</v>
      </c>
      <c r="F101" s="121">
        <v>100.33</v>
      </c>
      <c r="G101" s="121">
        <v>0.12</v>
      </c>
      <c r="H101" s="121" t="s">
        <v>96</v>
      </c>
      <c r="I101" s="165" t="s">
        <v>36</v>
      </c>
      <c r="J101" s="162">
        <v>-1</v>
      </c>
      <c r="K101" s="162">
        <v>-1</v>
      </c>
      <c r="L101" s="162">
        <v>-1</v>
      </c>
      <c r="M101" s="162">
        <v>-1</v>
      </c>
      <c r="N101" s="121" t="s">
        <v>137</v>
      </c>
    </row>
    <row r="102" spans="1:14">
      <c r="A102" s="121" t="s">
        <v>135</v>
      </c>
      <c r="B102" s="121" t="s">
        <v>152</v>
      </c>
      <c r="C102" s="121">
        <v>13.5</v>
      </c>
      <c r="D102" s="121">
        <v>1.1499999999999999</v>
      </c>
      <c r="E102" s="121">
        <v>0.97829999999999995</v>
      </c>
      <c r="F102" s="121">
        <v>133.44</v>
      </c>
      <c r="G102" s="121">
        <v>0.11</v>
      </c>
      <c r="H102" s="121" t="s">
        <v>96</v>
      </c>
      <c r="I102" s="165" t="s">
        <v>36</v>
      </c>
      <c r="J102" s="162">
        <v>-1</v>
      </c>
      <c r="K102" s="162">
        <v>-1</v>
      </c>
      <c r="L102" s="162">
        <v>-1</v>
      </c>
      <c r="M102" s="162">
        <v>-1</v>
      </c>
      <c r="N102" s="121" t="s">
        <v>137</v>
      </c>
    </row>
    <row r="103" spans="1:14">
      <c r="A103" s="121" t="s">
        <v>135</v>
      </c>
      <c r="B103" s="121" t="s">
        <v>153</v>
      </c>
      <c r="C103" s="121">
        <v>14</v>
      </c>
      <c r="D103" s="121">
        <v>1.4490000000000001</v>
      </c>
      <c r="E103" s="121">
        <v>0.80500000000000005</v>
      </c>
      <c r="F103" s="121">
        <v>128.71</v>
      </c>
      <c r="G103" s="121">
        <v>0.11</v>
      </c>
      <c r="H103" s="121" t="s">
        <v>96</v>
      </c>
      <c r="I103" s="165" t="s">
        <v>36</v>
      </c>
      <c r="J103" s="162">
        <v>-1</v>
      </c>
      <c r="K103" s="162">
        <v>-1</v>
      </c>
      <c r="L103" s="162">
        <v>-1</v>
      </c>
      <c r="M103" s="162">
        <v>-1</v>
      </c>
      <c r="N103" s="121" t="s">
        <v>137</v>
      </c>
    </row>
    <row r="104" spans="1:14">
      <c r="A104" s="121" t="s">
        <v>135</v>
      </c>
      <c r="B104" s="121" t="s">
        <v>154</v>
      </c>
      <c r="C104" s="121">
        <v>15</v>
      </c>
      <c r="D104" s="121">
        <v>1.9510000000000001</v>
      </c>
      <c r="E104" s="121">
        <v>0.64080000000000004</v>
      </c>
      <c r="F104" s="121">
        <v>120.2</v>
      </c>
      <c r="G104" s="121">
        <v>0.11</v>
      </c>
      <c r="H104" s="121" t="s">
        <v>96</v>
      </c>
      <c r="I104" s="165" t="s">
        <v>36</v>
      </c>
      <c r="J104" s="162">
        <v>-1</v>
      </c>
      <c r="K104" s="162">
        <v>-1</v>
      </c>
      <c r="L104" s="162">
        <v>-1</v>
      </c>
      <c r="M104" s="162">
        <v>-1</v>
      </c>
      <c r="N104" s="121" t="s">
        <v>137</v>
      </c>
    </row>
    <row r="105" spans="1:14">
      <c r="A105" s="121" t="s">
        <v>135</v>
      </c>
      <c r="B105" s="121" t="s">
        <v>155</v>
      </c>
      <c r="C105" s="121">
        <v>16</v>
      </c>
      <c r="D105" s="121">
        <v>2.4500000000000002</v>
      </c>
      <c r="E105" s="121">
        <v>0.54420000000000002</v>
      </c>
      <c r="F105" s="121">
        <v>112.75</v>
      </c>
      <c r="G105" s="121">
        <v>0.11</v>
      </c>
      <c r="H105" s="121" t="s">
        <v>96</v>
      </c>
      <c r="I105" s="165" t="s">
        <v>36</v>
      </c>
      <c r="J105" s="162">
        <v>-1</v>
      </c>
      <c r="K105" s="162">
        <v>-1</v>
      </c>
      <c r="L105" s="162">
        <v>-1</v>
      </c>
      <c r="M105" s="162">
        <v>-1</v>
      </c>
      <c r="N105" s="121" t="s">
        <v>137</v>
      </c>
    </row>
    <row r="106" spans="1:14">
      <c r="A106" s="121" t="s">
        <v>135</v>
      </c>
      <c r="B106" s="121" t="s">
        <v>156</v>
      </c>
      <c r="C106" s="121">
        <v>18</v>
      </c>
      <c r="D106" s="121">
        <v>3.5550000000000002</v>
      </c>
      <c r="E106" s="121">
        <v>0.42170000000000002</v>
      </c>
      <c r="F106" s="121">
        <v>100.33</v>
      </c>
      <c r="G106" s="121">
        <v>0.12</v>
      </c>
      <c r="H106" s="121" t="s">
        <v>96</v>
      </c>
      <c r="I106" s="165" t="s">
        <v>36</v>
      </c>
      <c r="J106" s="162">
        <v>-1</v>
      </c>
      <c r="K106" s="162">
        <v>-1</v>
      </c>
      <c r="L106" s="162">
        <v>-1</v>
      </c>
      <c r="M106" s="162">
        <v>-1</v>
      </c>
      <c r="N106" s="121" t="s">
        <v>137</v>
      </c>
    </row>
    <row r="107" spans="1:14">
      <c r="A107" s="119" t="s">
        <v>135</v>
      </c>
      <c r="B107" s="110" t="s">
        <v>157</v>
      </c>
      <c r="C107" s="121">
        <v>13.5</v>
      </c>
      <c r="D107" s="121">
        <v>7.3470000000000004</v>
      </c>
      <c r="E107" s="121">
        <v>0.15329999999999999</v>
      </c>
      <c r="F107" s="109">
        <v>133.44</v>
      </c>
      <c r="G107" s="109">
        <v>0.11</v>
      </c>
      <c r="H107" s="121" t="s">
        <v>96</v>
      </c>
      <c r="I107" s="165" t="s">
        <v>36</v>
      </c>
      <c r="J107" s="162">
        <v>-1</v>
      </c>
      <c r="K107" s="162">
        <v>-1</v>
      </c>
      <c r="L107" s="162">
        <v>-1</v>
      </c>
      <c r="M107" s="162">
        <v>-1</v>
      </c>
      <c r="N107" s="121" t="s">
        <v>137</v>
      </c>
    </row>
    <row r="108" spans="1:14">
      <c r="A108" s="119" t="s">
        <v>135</v>
      </c>
      <c r="B108" s="121" t="s">
        <v>158</v>
      </c>
      <c r="C108" s="120">
        <v>14</v>
      </c>
      <c r="D108" s="120">
        <v>9.6760000000000002</v>
      </c>
      <c r="E108" s="121">
        <v>0.1208</v>
      </c>
      <c r="F108" s="121">
        <v>128.71</v>
      </c>
      <c r="G108" s="121">
        <v>0.11</v>
      </c>
      <c r="H108" s="121" t="s">
        <v>96</v>
      </c>
      <c r="I108" s="165" t="s">
        <v>36</v>
      </c>
      <c r="J108" s="162">
        <v>-1</v>
      </c>
      <c r="K108" s="162">
        <v>-1</v>
      </c>
      <c r="L108" s="162">
        <v>-1</v>
      </c>
      <c r="M108" s="162">
        <v>-1</v>
      </c>
      <c r="N108" s="121" t="s">
        <v>137</v>
      </c>
    </row>
    <row r="109" spans="1:14">
      <c r="A109" s="121" t="s">
        <v>135</v>
      </c>
      <c r="B109" s="121" t="s">
        <v>159</v>
      </c>
      <c r="C109" s="121">
        <v>15</v>
      </c>
      <c r="D109" s="121">
        <v>14.302</v>
      </c>
      <c r="E109" s="121">
        <v>8.7499999999999994E-2</v>
      </c>
      <c r="F109" s="121">
        <v>120.2</v>
      </c>
      <c r="G109" s="121">
        <v>0.11</v>
      </c>
      <c r="H109" s="121" t="s">
        <v>96</v>
      </c>
      <c r="I109" s="165" t="s">
        <v>36</v>
      </c>
      <c r="J109" s="162">
        <v>-1</v>
      </c>
      <c r="K109" s="162">
        <v>-1</v>
      </c>
      <c r="L109" s="162">
        <v>-1</v>
      </c>
      <c r="M109" s="162">
        <v>-1</v>
      </c>
      <c r="N109" s="121" t="s">
        <v>137</v>
      </c>
    </row>
    <row r="110" spans="1:14">
      <c r="A110" s="121" t="s">
        <v>135</v>
      </c>
      <c r="B110" s="121" t="s">
        <v>160</v>
      </c>
      <c r="C110" s="121">
        <v>16</v>
      </c>
      <c r="D110" s="121">
        <v>18.829999999999998</v>
      </c>
      <c r="E110" s="121">
        <v>7.0800000000000002E-2</v>
      </c>
      <c r="F110" s="121">
        <v>112.75</v>
      </c>
      <c r="G110" s="121">
        <v>0.11</v>
      </c>
      <c r="H110" s="121" t="s">
        <v>96</v>
      </c>
      <c r="I110" s="165" t="s">
        <v>36</v>
      </c>
      <c r="J110" s="162">
        <v>-1</v>
      </c>
      <c r="K110" s="162">
        <v>-1</v>
      </c>
      <c r="L110" s="162">
        <v>-1</v>
      </c>
      <c r="M110" s="162">
        <v>-1</v>
      </c>
      <c r="N110" s="121" t="s">
        <v>137</v>
      </c>
    </row>
    <row r="111" spans="1:14">
      <c r="A111" s="121" t="s">
        <v>135</v>
      </c>
      <c r="B111" s="121" t="s">
        <v>161</v>
      </c>
      <c r="C111" s="121">
        <v>18</v>
      </c>
      <c r="D111" s="121">
        <v>28.562000000000001</v>
      </c>
      <c r="E111" s="121">
        <v>5.2499999999999998E-2</v>
      </c>
      <c r="F111" s="121">
        <v>100.33</v>
      </c>
      <c r="G111" s="121">
        <v>0.11</v>
      </c>
      <c r="H111" s="121" t="s">
        <v>96</v>
      </c>
      <c r="I111" s="165" t="s">
        <v>36</v>
      </c>
      <c r="J111" s="162">
        <v>-1</v>
      </c>
      <c r="K111" s="162">
        <v>-1</v>
      </c>
      <c r="L111" s="162">
        <v>-1</v>
      </c>
      <c r="M111" s="162">
        <v>-1</v>
      </c>
      <c r="N111" s="121" t="s">
        <v>137</v>
      </c>
    </row>
    <row r="112" spans="1:14">
      <c r="A112" s="121" t="s">
        <v>135</v>
      </c>
      <c r="B112" s="121" t="s">
        <v>162</v>
      </c>
      <c r="C112" s="121">
        <v>13.5</v>
      </c>
      <c r="D112" s="121">
        <v>5.2480000000000002</v>
      </c>
      <c r="E112" s="121">
        <v>0.2142</v>
      </c>
      <c r="F112" s="121">
        <v>133.44</v>
      </c>
      <c r="G112" s="121">
        <v>0.11</v>
      </c>
      <c r="H112" s="121" t="s">
        <v>96</v>
      </c>
      <c r="I112" s="165" t="s">
        <v>36</v>
      </c>
      <c r="J112" s="162">
        <v>-1</v>
      </c>
      <c r="K112" s="162">
        <v>-1</v>
      </c>
      <c r="L112" s="162">
        <v>-1</v>
      </c>
      <c r="M112" s="162">
        <v>-1</v>
      </c>
      <c r="N112" s="121" t="s">
        <v>137</v>
      </c>
    </row>
    <row r="113" spans="1:14">
      <c r="A113" s="121" t="s">
        <v>135</v>
      </c>
      <c r="B113" s="121" t="s">
        <v>163</v>
      </c>
      <c r="C113" s="121">
        <v>14</v>
      </c>
      <c r="D113" s="121">
        <v>6.9630000000000001</v>
      </c>
      <c r="E113" s="121">
        <v>0.16750000000000001</v>
      </c>
      <c r="F113" s="121">
        <v>128.71</v>
      </c>
      <c r="G113" s="121">
        <v>0.11</v>
      </c>
      <c r="H113" s="121" t="s">
        <v>96</v>
      </c>
      <c r="I113" s="165" t="s">
        <v>36</v>
      </c>
      <c r="J113" s="162">
        <v>-1</v>
      </c>
      <c r="K113" s="162">
        <v>-1</v>
      </c>
      <c r="L113" s="162">
        <v>-1</v>
      </c>
      <c r="M113" s="162">
        <v>-1</v>
      </c>
      <c r="N113" s="121" t="s">
        <v>137</v>
      </c>
    </row>
    <row r="114" spans="1:14">
      <c r="A114" s="121" t="s">
        <v>135</v>
      </c>
      <c r="B114" s="121" t="s">
        <v>164</v>
      </c>
      <c r="C114" s="121">
        <v>15</v>
      </c>
      <c r="D114" s="121">
        <v>10.138999999999999</v>
      </c>
      <c r="E114" s="121">
        <v>0.12330000000000001</v>
      </c>
      <c r="F114" s="121">
        <v>120.2</v>
      </c>
      <c r="G114" s="121">
        <v>0.11</v>
      </c>
      <c r="H114" s="121" t="s">
        <v>96</v>
      </c>
      <c r="I114" s="165" t="s">
        <v>36</v>
      </c>
      <c r="J114" s="162">
        <v>-1</v>
      </c>
      <c r="K114" s="162">
        <v>-1</v>
      </c>
      <c r="L114" s="162">
        <v>-1</v>
      </c>
      <c r="M114" s="162">
        <v>-1</v>
      </c>
      <c r="N114" s="121" t="s">
        <v>137</v>
      </c>
    </row>
    <row r="115" spans="1:14">
      <c r="A115" s="121" t="s">
        <v>135</v>
      </c>
      <c r="B115" s="121" t="s">
        <v>165</v>
      </c>
      <c r="C115" s="121">
        <v>16</v>
      </c>
      <c r="D115" s="121">
        <v>13.436</v>
      </c>
      <c r="E115" s="121">
        <v>9.9199999999999997E-2</v>
      </c>
      <c r="F115" s="121">
        <v>112.75</v>
      </c>
      <c r="G115" s="121">
        <v>0.11</v>
      </c>
      <c r="H115" s="121" t="s">
        <v>96</v>
      </c>
      <c r="I115" s="165" t="s">
        <v>36</v>
      </c>
      <c r="J115" s="162">
        <v>-1</v>
      </c>
      <c r="K115" s="162">
        <v>-1</v>
      </c>
      <c r="L115" s="162">
        <v>-1</v>
      </c>
      <c r="M115" s="162">
        <v>-1</v>
      </c>
      <c r="N115" s="121" t="s">
        <v>137</v>
      </c>
    </row>
    <row r="116" spans="1:14">
      <c r="A116" s="121" t="s">
        <v>135</v>
      </c>
      <c r="B116" s="121" t="s">
        <v>166</v>
      </c>
      <c r="C116" s="121">
        <v>18</v>
      </c>
      <c r="D116" s="121">
        <v>19.983000000000001</v>
      </c>
      <c r="E116" s="121">
        <v>7.4999999999999997E-2</v>
      </c>
      <c r="F116" s="121">
        <v>100.33</v>
      </c>
      <c r="G116" s="121">
        <v>0.11</v>
      </c>
      <c r="H116" s="121" t="s">
        <v>96</v>
      </c>
      <c r="I116" s="165" t="s">
        <v>36</v>
      </c>
      <c r="J116" s="162">
        <v>-1</v>
      </c>
      <c r="K116" s="162">
        <v>-1</v>
      </c>
      <c r="L116" s="162">
        <v>-1</v>
      </c>
      <c r="M116" s="162">
        <v>-1</v>
      </c>
      <c r="N116" s="121" t="s">
        <v>137</v>
      </c>
    </row>
    <row r="117" spans="1:14" s="138" customFormat="1">
      <c r="A117" s="121" t="s">
        <v>167</v>
      </c>
      <c r="B117" s="121" t="s">
        <v>168</v>
      </c>
      <c r="C117" s="121">
        <v>2.27</v>
      </c>
      <c r="D117" s="121">
        <v>0</v>
      </c>
      <c r="E117" s="121">
        <v>9.8299999999999998E-2</v>
      </c>
      <c r="F117" s="121">
        <v>29.09</v>
      </c>
      <c r="G117" s="121">
        <v>0.26</v>
      </c>
      <c r="H117" s="121" t="s">
        <v>61</v>
      </c>
      <c r="I117" s="165" t="s">
        <v>36</v>
      </c>
      <c r="J117" s="162">
        <v>-1</v>
      </c>
      <c r="K117" s="162">
        <v>-1</v>
      </c>
      <c r="L117" s="162">
        <v>-1</v>
      </c>
      <c r="M117" s="162">
        <v>-1</v>
      </c>
      <c r="N117" s="121" t="s">
        <v>169</v>
      </c>
    </row>
    <row r="118" spans="1:14" s="138" customFormat="1">
      <c r="A118" s="121" t="s">
        <v>167</v>
      </c>
      <c r="B118" s="121" t="s">
        <v>170</v>
      </c>
      <c r="C118" s="121">
        <v>1.83</v>
      </c>
      <c r="D118" s="121">
        <v>0.22600000000000001</v>
      </c>
      <c r="E118" s="121">
        <v>4.6699999999999998E-2</v>
      </c>
      <c r="F118" s="121">
        <v>35.69</v>
      </c>
      <c r="G118" s="121">
        <v>0.26</v>
      </c>
      <c r="H118" s="121" t="s">
        <v>61</v>
      </c>
      <c r="I118" s="165" t="s">
        <v>36</v>
      </c>
      <c r="J118" s="162">
        <v>-1</v>
      </c>
      <c r="K118" s="162">
        <v>-1</v>
      </c>
      <c r="L118" s="162">
        <v>-1</v>
      </c>
      <c r="M118" s="162">
        <v>-1</v>
      </c>
      <c r="N118" s="121" t="s">
        <v>169</v>
      </c>
    </row>
    <row r="119" spans="1:14" s="138" customFormat="1">
      <c r="A119" s="121" t="s">
        <v>167</v>
      </c>
      <c r="B119" s="121" t="s">
        <v>171</v>
      </c>
      <c r="C119" s="121">
        <v>2.5499999999999998</v>
      </c>
      <c r="D119" s="121">
        <v>1.492</v>
      </c>
      <c r="E119" s="121">
        <v>5.8299999999999998E-2</v>
      </c>
      <c r="F119" s="121">
        <v>25.92</v>
      </c>
      <c r="G119" s="121">
        <v>0.26</v>
      </c>
      <c r="H119" s="121" t="s">
        <v>61</v>
      </c>
      <c r="I119" s="165" t="s">
        <v>36</v>
      </c>
      <c r="J119" s="162">
        <v>-1</v>
      </c>
      <c r="K119" s="162">
        <v>-1</v>
      </c>
      <c r="L119" s="162">
        <v>-1</v>
      </c>
      <c r="M119" s="162">
        <v>-1</v>
      </c>
      <c r="N119" s="121" t="s">
        <v>169</v>
      </c>
    </row>
    <row r="120" spans="1:14" s="138" customFormat="1">
      <c r="A120" s="121" t="s">
        <v>167</v>
      </c>
      <c r="B120" s="121" t="s">
        <v>172</v>
      </c>
      <c r="C120" s="121">
        <v>3.27</v>
      </c>
      <c r="D120" s="121">
        <v>1.8380000000000001</v>
      </c>
      <c r="E120" s="121">
        <v>7.0800000000000002E-2</v>
      </c>
      <c r="F120" s="121">
        <v>20.440000000000001</v>
      </c>
      <c r="G120" s="121">
        <v>0.26</v>
      </c>
      <c r="H120" s="121" t="s">
        <v>61</v>
      </c>
      <c r="I120" s="165" t="s">
        <v>36</v>
      </c>
      <c r="J120" s="162">
        <v>-1</v>
      </c>
      <c r="K120" s="162">
        <v>-1</v>
      </c>
      <c r="L120" s="162">
        <v>-1</v>
      </c>
      <c r="M120" s="162">
        <v>-1</v>
      </c>
      <c r="N120" s="121" t="s">
        <v>169</v>
      </c>
    </row>
    <row r="121" spans="1:14" s="138" customFormat="1">
      <c r="A121" s="121" t="s">
        <v>167</v>
      </c>
      <c r="B121" s="121" t="s">
        <v>173</v>
      </c>
      <c r="C121" s="121">
        <v>4.47</v>
      </c>
      <c r="D121" s="121">
        <v>2.032</v>
      </c>
      <c r="E121" s="121">
        <v>9.1700000000000004E-2</v>
      </c>
      <c r="F121" s="121">
        <v>15.23</v>
      </c>
      <c r="G121" s="121">
        <v>0.27</v>
      </c>
      <c r="H121" s="121" t="s">
        <v>61</v>
      </c>
      <c r="I121" s="165" t="s">
        <v>36</v>
      </c>
      <c r="J121" s="162">
        <v>-1</v>
      </c>
      <c r="K121" s="162">
        <v>-1</v>
      </c>
      <c r="L121" s="162">
        <v>-1</v>
      </c>
      <c r="M121" s="162">
        <v>-1</v>
      </c>
      <c r="N121" s="121" t="s">
        <v>169</v>
      </c>
    </row>
    <row r="122" spans="1:14" s="138" customFormat="1">
      <c r="A122" s="121" t="s">
        <v>167</v>
      </c>
      <c r="B122" s="121" t="s">
        <v>174</v>
      </c>
      <c r="C122" s="121">
        <v>5.67</v>
      </c>
      <c r="D122" s="121">
        <v>2.2170000000000001</v>
      </c>
      <c r="E122" s="121">
        <v>0.1125</v>
      </c>
      <c r="F122" s="121">
        <v>12.22</v>
      </c>
      <c r="G122" s="121">
        <v>0.27</v>
      </c>
      <c r="H122" s="121" t="s">
        <v>61</v>
      </c>
      <c r="I122" s="165" t="s">
        <v>36</v>
      </c>
      <c r="J122" s="162">
        <v>-1</v>
      </c>
      <c r="K122" s="162">
        <v>-1</v>
      </c>
      <c r="L122" s="162">
        <v>-1</v>
      </c>
      <c r="M122" s="162">
        <v>-1</v>
      </c>
      <c r="N122" s="121" t="s">
        <v>169</v>
      </c>
    </row>
    <row r="123" spans="1:14" s="138" customFormat="1">
      <c r="A123" s="121" t="s">
        <v>167</v>
      </c>
      <c r="B123" s="121" t="s">
        <v>175</v>
      </c>
      <c r="C123" s="121">
        <v>6.87</v>
      </c>
      <c r="D123" s="121">
        <v>2.3250000000000002</v>
      </c>
      <c r="E123" s="121">
        <v>0.13420000000000001</v>
      </c>
      <c r="F123" s="121">
        <v>10.26</v>
      </c>
      <c r="G123" s="121">
        <v>0.27</v>
      </c>
      <c r="H123" s="121" t="s">
        <v>61</v>
      </c>
      <c r="I123" s="165" t="s">
        <v>36</v>
      </c>
      <c r="J123" s="162">
        <v>-1</v>
      </c>
      <c r="K123" s="162">
        <v>-1</v>
      </c>
      <c r="L123" s="162">
        <v>-1</v>
      </c>
      <c r="M123" s="162">
        <v>-1</v>
      </c>
      <c r="N123" s="121" t="s">
        <v>169</v>
      </c>
    </row>
    <row r="124" spans="1:14" s="138" customFormat="1">
      <c r="A124" s="121" t="s">
        <v>167</v>
      </c>
      <c r="B124" s="121" t="s">
        <v>176</v>
      </c>
      <c r="C124" s="121">
        <v>8.07</v>
      </c>
      <c r="D124" s="121">
        <v>2.3969999999999998</v>
      </c>
      <c r="E124" s="121">
        <v>0.155</v>
      </c>
      <c r="F124" s="121">
        <v>8.8800000000000008</v>
      </c>
      <c r="G124" s="121">
        <v>0.27</v>
      </c>
      <c r="H124" s="121" t="s">
        <v>61</v>
      </c>
      <c r="I124" s="165" t="s">
        <v>36</v>
      </c>
      <c r="J124" s="162">
        <v>-1</v>
      </c>
      <c r="K124" s="162">
        <v>-1</v>
      </c>
      <c r="L124" s="162">
        <v>-1</v>
      </c>
      <c r="M124" s="162">
        <v>-1</v>
      </c>
      <c r="N124" s="121" t="s">
        <v>169</v>
      </c>
    </row>
    <row r="125" spans="1:14" s="138" customFormat="1">
      <c r="A125" s="121" t="s">
        <v>167</v>
      </c>
      <c r="B125" s="121" t="s">
        <v>177</v>
      </c>
      <c r="C125" s="121">
        <v>2.27</v>
      </c>
      <c r="D125" s="121">
        <v>0.52600000000000002</v>
      </c>
      <c r="E125" s="121">
        <v>7.5149999999999995E-2</v>
      </c>
      <c r="F125" s="121">
        <v>29.09</v>
      </c>
      <c r="G125" s="121">
        <v>0.26</v>
      </c>
      <c r="H125" s="121" t="s">
        <v>61</v>
      </c>
      <c r="I125" s="165" t="s">
        <v>36</v>
      </c>
      <c r="J125" s="162">
        <v>-1</v>
      </c>
      <c r="K125" s="162">
        <v>-1</v>
      </c>
      <c r="L125" s="162">
        <v>-1</v>
      </c>
      <c r="M125" s="162">
        <v>-1</v>
      </c>
      <c r="N125" s="121" t="s">
        <v>169</v>
      </c>
    </row>
    <row r="126" spans="1:14" s="138" customFormat="1">
      <c r="A126" s="121" t="s">
        <v>167</v>
      </c>
      <c r="B126" s="121" t="s">
        <v>178</v>
      </c>
      <c r="C126" s="121">
        <v>1.83</v>
      </c>
      <c r="D126" s="121">
        <v>0.78700000000000003</v>
      </c>
      <c r="E126" s="121">
        <v>4.4299999999999999E-2</v>
      </c>
      <c r="F126" s="121">
        <v>35.69</v>
      </c>
      <c r="G126" s="121">
        <v>0.26</v>
      </c>
      <c r="H126" s="121" t="s">
        <v>61</v>
      </c>
      <c r="I126" s="165" t="s">
        <v>36</v>
      </c>
      <c r="J126" s="162">
        <v>-1</v>
      </c>
      <c r="K126" s="162">
        <v>-1</v>
      </c>
      <c r="L126" s="162">
        <v>-1</v>
      </c>
      <c r="M126" s="162">
        <v>-1</v>
      </c>
      <c r="N126" s="121" t="s">
        <v>169</v>
      </c>
    </row>
    <row r="127" spans="1:14" s="138" customFormat="1">
      <c r="A127" s="121" t="s">
        <v>167</v>
      </c>
      <c r="B127" s="121" t="s">
        <v>179</v>
      </c>
      <c r="C127" s="121">
        <v>2.5499999999999998</v>
      </c>
      <c r="D127" s="121">
        <v>1.65</v>
      </c>
      <c r="E127" s="121">
        <v>5.6860000000000001E-2</v>
      </c>
      <c r="F127" s="121">
        <v>25.92</v>
      </c>
      <c r="G127" s="121">
        <v>0.26</v>
      </c>
      <c r="H127" s="121" t="s">
        <v>61</v>
      </c>
      <c r="I127" s="165" t="s">
        <v>36</v>
      </c>
      <c r="J127" s="162">
        <v>-1</v>
      </c>
      <c r="K127" s="162">
        <v>-1</v>
      </c>
      <c r="L127" s="162">
        <v>-1</v>
      </c>
      <c r="M127" s="162">
        <v>-1</v>
      </c>
      <c r="N127" s="121" t="s">
        <v>169</v>
      </c>
    </row>
    <row r="128" spans="1:14" s="138" customFormat="1">
      <c r="A128" s="121" t="s">
        <v>167</v>
      </c>
      <c r="B128" s="121" t="s">
        <v>180</v>
      </c>
      <c r="C128" s="121">
        <v>3.27</v>
      </c>
      <c r="D128" s="121">
        <v>1.92</v>
      </c>
      <c r="E128" s="121">
        <v>6.9250000000000006E-2</v>
      </c>
      <c r="F128" s="121">
        <v>20.440000000000001</v>
      </c>
      <c r="G128" s="121">
        <v>0.26</v>
      </c>
      <c r="H128" s="121" t="s">
        <v>61</v>
      </c>
      <c r="I128" s="165" t="s">
        <v>36</v>
      </c>
      <c r="J128" s="162">
        <v>-1</v>
      </c>
      <c r="K128" s="162">
        <v>-1</v>
      </c>
      <c r="L128" s="162">
        <v>-1</v>
      </c>
      <c r="M128" s="162">
        <v>-1</v>
      </c>
      <c r="N128" s="121" t="s">
        <v>169</v>
      </c>
    </row>
    <row r="129" spans="1:14" s="138" customFormat="1">
      <c r="A129" s="121" t="s">
        <v>167</v>
      </c>
      <c r="B129" s="121" t="s">
        <v>181</v>
      </c>
      <c r="C129" s="121">
        <v>4.47</v>
      </c>
      <c r="D129" s="121">
        <v>2.0830000000000002</v>
      </c>
      <c r="E129" s="121">
        <v>9.085E-2</v>
      </c>
      <c r="F129" s="121">
        <v>15.23</v>
      </c>
      <c r="G129" s="121">
        <v>0.27</v>
      </c>
      <c r="H129" s="121" t="s">
        <v>61</v>
      </c>
      <c r="I129" s="165" t="s">
        <v>36</v>
      </c>
      <c r="J129" s="162">
        <v>-1</v>
      </c>
      <c r="K129" s="162">
        <v>-1</v>
      </c>
      <c r="L129" s="162">
        <v>-1</v>
      </c>
      <c r="M129" s="162">
        <v>-1</v>
      </c>
      <c r="N129" s="121" t="s">
        <v>169</v>
      </c>
    </row>
    <row r="130" spans="1:14" s="138" customFormat="1">
      <c r="A130" s="121" t="s">
        <v>167</v>
      </c>
      <c r="B130" s="121" t="s">
        <v>182</v>
      </c>
      <c r="C130" s="121">
        <v>5.67</v>
      </c>
      <c r="D130" s="121">
        <v>2.246</v>
      </c>
      <c r="E130" s="121">
        <v>0.1118</v>
      </c>
      <c r="F130" s="121">
        <v>12.22</v>
      </c>
      <c r="G130" s="121">
        <v>0.27</v>
      </c>
      <c r="H130" s="121" t="s">
        <v>61</v>
      </c>
      <c r="I130" s="165" t="s">
        <v>36</v>
      </c>
      <c r="J130" s="162">
        <v>-1</v>
      </c>
      <c r="K130" s="162">
        <v>-1</v>
      </c>
      <c r="L130" s="162">
        <v>-1</v>
      </c>
      <c r="M130" s="162">
        <v>-1</v>
      </c>
      <c r="N130" s="121" t="s">
        <v>169</v>
      </c>
    </row>
    <row r="131" spans="1:14" s="138" customFormat="1">
      <c r="A131" s="121" t="s">
        <v>167</v>
      </c>
      <c r="B131" s="121" t="s">
        <v>183</v>
      </c>
      <c r="C131" s="121">
        <v>6.87</v>
      </c>
      <c r="D131" s="121">
        <v>2.3450000000000002</v>
      </c>
      <c r="E131" s="121">
        <v>0.13297999999999999</v>
      </c>
      <c r="F131" s="121">
        <v>10.26</v>
      </c>
      <c r="G131" s="121">
        <v>0.27</v>
      </c>
      <c r="H131" s="121" t="s">
        <v>61</v>
      </c>
      <c r="I131" s="165" t="s">
        <v>36</v>
      </c>
      <c r="J131" s="162">
        <v>-1</v>
      </c>
      <c r="K131" s="162">
        <v>-1</v>
      </c>
      <c r="L131" s="162">
        <v>-1</v>
      </c>
      <c r="M131" s="162">
        <v>-1</v>
      </c>
      <c r="N131" s="121" t="s">
        <v>169</v>
      </c>
    </row>
    <row r="132" spans="1:14" s="138" customFormat="1">
      <c r="A132" s="121" t="s">
        <v>167</v>
      </c>
      <c r="B132" s="121" t="s">
        <v>184</v>
      </c>
      <c r="C132" s="121">
        <v>8.07</v>
      </c>
      <c r="D132" s="121">
        <v>2.407</v>
      </c>
      <c r="E132" s="121">
        <v>0.15429999999999999</v>
      </c>
      <c r="F132" s="121">
        <v>8.8800000000000008</v>
      </c>
      <c r="G132" s="121">
        <v>0.27</v>
      </c>
      <c r="H132" s="121" t="s">
        <v>61</v>
      </c>
      <c r="I132" s="165" t="s">
        <v>36</v>
      </c>
      <c r="J132" s="162">
        <v>-1</v>
      </c>
      <c r="K132" s="162">
        <v>-1</v>
      </c>
      <c r="L132" s="162">
        <v>-1</v>
      </c>
      <c r="M132" s="162">
        <v>-1</v>
      </c>
      <c r="N132" s="121" t="s">
        <v>169</v>
      </c>
    </row>
    <row r="133" spans="1:14" s="138" customFormat="1">
      <c r="A133" s="121" t="s">
        <v>167</v>
      </c>
      <c r="B133" s="121" t="s">
        <v>185</v>
      </c>
      <c r="C133" s="121">
        <v>2.27</v>
      </c>
      <c r="D133" s="121">
        <v>0.91400000000000003</v>
      </c>
      <c r="E133" s="121">
        <v>6.5000000000000002E-2</v>
      </c>
      <c r="F133" s="121">
        <v>29.09</v>
      </c>
      <c r="G133" s="121">
        <v>0.26</v>
      </c>
      <c r="H133" s="121" t="s">
        <v>61</v>
      </c>
      <c r="I133" s="165" t="s">
        <v>36</v>
      </c>
      <c r="J133" s="162">
        <v>-1</v>
      </c>
      <c r="K133" s="162">
        <v>-1</v>
      </c>
      <c r="L133" s="162">
        <v>-1</v>
      </c>
      <c r="M133" s="162">
        <v>-1</v>
      </c>
      <c r="N133" s="121" t="s">
        <v>169</v>
      </c>
    </row>
    <row r="134" spans="1:14" s="138" customFormat="1">
      <c r="A134" s="121" t="s">
        <v>167</v>
      </c>
      <c r="B134" s="121" t="s">
        <v>186</v>
      </c>
      <c r="C134" s="121">
        <v>1.83</v>
      </c>
      <c r="D134" s="121">
        <v>1.1739999999999999</v>
      </c>
      <c r="E134" s="121">
        <v>4.2500000000000003E-2</v>
      </c>
      <c r="F134" s="121">
        <v>35.69</v>
      </c>
      <c r="G134" s="121">
        <v>0.26</v>
      </c>
      <c r="H134" s="121" t="s">
        <v>61</v>
      </c>
      <c r="I134" s="165" t="s">
        <v>36</v>
      </c>
      <c r="J134" s="162">
        <v>-1</v>
      </c>
      <c r="K134" s="162">
        <v>-1</v>
      </c>
      <c r="L134" s="162">
        <v>-1</v>
      </c>
      <c r="M134" s="162">
        <v>-1</v>
      </c>
      <c r="N134" s="121" t="s">
        <v>169</v>
      </c>
    </row>
    <row r="135" spans="1:14" s="138" customFormat="1">
      <c r="A135" s="121" t="s">
        <v>167</v>
      </c>
      <c r="B135" s="121" t="s">
        <v>187</v>
      </c>
      <c r="C135" s="121">
        <v>2.5499999999999998</v>
      </c>
      <c r="D135" s="121">
        <v>1.782</v>
      </c>
      <c r="E135" s="121">
        <v>5.5800000000000002E-2</v>
      </c>
      <c r="F135" s="121">
        <v>25.92</v>
      </c>
      <c r="G135" s="121">
        <v>0.26</v>
      </c>
      <c r="H135" s="121" t="s">
        <v>61</v>
      </c>
      <c r="I135" s="165" t="s">
        <v>36</v>
      </c>
      <c r="J135" s="162">
        <v>-1</v>
      </c>
      <c r="K135" s="162">
        <v>-1</v>
      </c>
      <c r="L135" s="162">
        <v>-1</v>
      </c>
      <c r="M135" s="162">
        <v>-1</v>
      </c>
      <c r="N135" s="121" t="s">
        <v>169</v>
      </c>
    </row>
    <row r="136" spans="1:14" s="138" customFormat="1">
      <c r="A136" s="121" t="s">
        <v>167</v>
      </c>
      <c r="B136" s="121" t="s">
        <v>188</v>
      </c>
      <c r="C136" s="121">
        <v>3.27</v>
      </c>
      <c r="D136" s="121">
        <v>1.9990000000000001</v>
      </c>
      <c r="E136" s="121">
        <v>6.83E-2</v>
      </c>
      <c r="F136" s="121">
        <v>20.440000000000001</v>
      </c>
      <c r="G136" s="121">
        <v>0.26</v>
      </c>
      <c r="H136" s="121" t="s">
        <v>61</v>
      </c>
      <c r="I136" s="165" t="s">
        <v>36</v>
      </c>
      <c r="J136" s="162">
        <v>-1</v>
      </c>
      <c r="K136" s="162">
        <v>-1</v>
      </c>
      <c r="L136" s="162">
        <v>-1</v>
      </c>
      <c r="M136" s="162">
        <v>-1</v>
      </c>
      <c r="N136" s="121" t="s">
        <v>169</v>
      </c>
    </row>
    <row r="137" spans="1:14" s="138" customFormat="1">
      <c r="A137" s="121" t="s">
        <v>167</v>
      </c>
      <c r="B137" s="121" t="s">
        <v>189</v>
      </c>
      <c r="C137" s="121">
        <v>4.47</v>
      </c>
      <c r="D137" s="121">
        <v>2.1349999999999998</v>
      </c>
      <c r="E137" s="121">
        <v>0.09</v>
      </c>
      <c r="F137" s="121">
        <v>15.23</v>
      </c>
      <c r="G137" s="121">
        <v>0.27</v>
      </c>
      <c r="H137" s="121" t="s">
        <v>61</v>
      </c>
      <c r="I137" s="165" t="s">
        <v>36</v>
      </c>
      <c r="J137" s="162">
        <v>-1</v>
      </c>
      <c r="K137" s="162">
        <v>-1</v>
      </c>
      <c r="L137" s="162">
        <v>-1</v>
      </c>
      <c r="M137" s="162">
        <v>-1</v>
      </c>
      <c r="N137" s="121" t="s">
        <v>169</v>
      </c>
    </row>
    <row r="138" spans="1:14" s="138" customFormat="1">
      <c r="A138" s="121" t="s">
        <v>167</v>
      </c>
      <c r="B138" s="121" t="s">
        <v>190</v>
      </c>
      <c r="C138" s="121">
        <v>5.67</v>
      </c>
      <c r="D138" s="121">
        <v>2.2749999999999999</v>
      </c>
      <c r="E138" s="121">
        <v>0.1108</v>
      </c>
      <c r="F138" s="121">
        <v>12.22</v>
      </c>
      <c r="G138" s="121">
        <v>0.27</v>
      </c>
      <c r="H138" s="121" t="s">
        <v>61</v>
      </c>
      <c r="I138" s="165" t="s">
        <v>36</v>
      </c>
      <c r="J138" s="162">
        <v>-1</v>
      </c>
      <c r="K138" s="162">
        <v>-1</v>
      </c>
      <c r="L138" s="162">
        <v>-1</v>
      </c>
      <c r="M138" s="162">
        <v>-1</v>
      </c>
      <c r="N138" s="121" t="s">
        <v>169</v>
      </c>
    </row>
    <row r="139" spans="1:14" s="138" customFormat="1">
      <c r="A139" s="121" t="s">
        <v>167</v>
      </c>
      <c r="B139" s="121" t="s">
        <v>191</v>
      </c>
      <c r="C139" s="121">
        <v>6.87</v>
      </c>
      <c r="D139" s="121">
        <v>2.3650000000000002</v>
      </c>
      <c r="E139" s="121">
        <v>0.1333</v>
      </c>
      <c r="F139" s="121">
        <v>10.26</v>
      </c>
      <c r="G139" s="121">
        <v>0.27</v>
      </c>
      <c r="H139" s="121" t="s">
        <v>61</v>
      </c>
      <c r="I139" s="165" t="s">
        <v>36</v>
      </c>
      <c r="J139" s="162">
        <v>-1</v>
      </c>
      <c r="K139" s="162">
        <v>-1</v>
      </c>
      <c r="L139" s="162">
        <v>-1</v>
      </c>
      <c r="M139" s="162">
        <v>-1</v>
      </c>
      <c r="N139" s="121" t="s">
        <v>169</v>
      </c>
    </row>
    <row r="140" spans="1:14" s="138" customFormat="1">
      <c r="A140" s="121" t="s">
        <v>167</v>
      </c>
      <c r="B140" s="121" t="s">
        <v>192</v>
      </c>
      <c r="C140" s="121">
        <v>8.07</v>
      </c>
      <c r="D140" s="121">
        <v>2.4180000000000001</v>
      </c>
      <c r="E140" s="121">
        <v>0.1542</v>
      </c>
      <c r="F140" s="121">
        <v>8.8800000000000008</v>
      </c>
      <c r="G140" s="121">
        <v>0.27</v>
      </c>
      <c r="H140" s="121" t="s">
        <v>61</v>
      </c>
      <c r="I140" s="165" t="s">
        <v>36</v>
      </c>
      <c r="J140" s="162">
        <v>-1</v>
      </c>
      <c r="K140" s="162">
        <v>-1</v>
      </c>
      <c r="L140" s="162">
        <v>-1</v>
      </c>
      <c r="M140" s="162">
        <v>-1</v>
      </c>
      <c r="N140" s="121" t="s">
        <v>169</v>
      </c>
    </row>
    <row r="141" spans="1:14" s="138" customFormat="1">
      <c r="A141" s="121" t="s">
        <v>167</v>
      </c>
      <c r="B141" s="121" t="s">
        <v>193</v>
      </c>
      <c r="C141" s="121">
        <v>2.27</v>
      </c>
      <c r="D141" s="121">
        <v>5.0999999999999997E-2</v>
      </c>
      <c r="E141" s="121">
        <v>9.4200000000000006E-2</v>
      </c>
      <c r="F141" s="121">
        <v>29.09</v>
      </c>
      <c r="G141" s="121">
        <v>0.26</v>
      </c>
      <c r="H141" s="121" t="s">
        <v>61</v>
      </c>
      <c r="I141" s="165" t="s">
        <v>36</v>
      </c>
      <c r="J141" s="162">
        <v>-1</v>
      </c>
      <c r="K141" s="162">
        <v>-1</v>
      </c>
      <c r="L141" s="162">
        <v>-1</v>
      </c>
      <c r="M141" s="162">
        <v>-1</v>
      </c>
      <c r="N141" s="121" t="s">
        <v>169</v>
      </c>
    </row>
    <row r="142" spans="1:14" s="138" customFormat="1">
      <c r="A142" s="121" t="s">
        <v>167</v>
      </c>
      <c r="B142" s="121" t="s">
        <v>194</v>
      </c>
      <c r="C142" s="121">
        <v>1.83</v>
      </c>
      <c r="D142" s="121">
        <v>0.31</v>
      </c>
      <c r="E142" s="121">
        <v>3.9199999999999999E-2</v>
      </c>
      <c r="F142" s="121">
        <v>35.69</v>
      </c>
      <c r="G142" s="121">
        <v>0.26</v>
      </c>
      <c r="H142" s="121" t="s">
        <v>61</v>
      </c>
      <c r="I142" s="165" t="s">
        <v>36</v>
      </c>
      <c r="J142" s="162">
        <v>-1</v>
      </c>
      <c r="K142" s="162">
        <v>-1</v>
      </c>
      <c r="L142" s="162">
        <v>-1</v>
      </c>
      <c r="M142" s="162">
        <v>-1</v>
      </c>
      <c r="N142" s="121" t="s">
        <v>169</v>
      </c>
    </row>
    <row r="143" spans="1:14" s="138" customFormat="1">
      <c r="A143" s="121" t="s">
        <v>167</v>
      </c>
      <c r="B143" s="121" t="s">
        <v>195</v>
      </c>
      <c r="C143" s="121">
        <v>2.5499999999999998</v>
      </c>
      <c r="D143" s="121">
        <v>2.1</v>
      </c>
      <c r="E143" s="121">
        <v>4.6699999999999998E-2</v>
      </c>
      <c r="F143" s="121">
        <v>25.92</v>
      </c>
      <c r="G143" s="121">
        <v>0.26</v>
      </c>
      <c r="H143" s="121" t="s">
        <v>61</v>
      </c>
      <c r="I143" s="165" t="s">
        <v>36</v>
      </c>
      <c r="J143" s="162">
        <v>-1</v>
      </c>
      <c r="K143" s="162">
        <v>-1</v>
      </c>
      <c r="L143" s="162">
        <v>-1</v>
      </c>
      <c r="M143" s="162">
        <v>-1</v>
      </c>
      <c r="N143" s="121" t="s">
        <v>169</v>
      </c>
    </row>
    <row r="144" spans="1:14" s="138" customFormat="1">
      <c r="A144" s="121" t="s">
        <v>167</v>
      </c>
      <c r="B144" s="121" t="s">
        <v>196</v>
      </c>
      <c r="C144" s="121">
        <v>3.27</v>
      </c>
      <c r="D144" s="121">
        <v>2.6960000000000002</v>
      </c>
      <c r="E144" s="121">
        <v>5.5E-2</v>
      </c>
      <c r="F144" s="121">
        <v>20.440000000000001</v>
      </c>
      <c r="G144" s="121">
        <v>0.26</v>
      </c>
      <c r="H144" s="121" t="s">
        <v>61</v>
      </c>
      <c r="I144" s="165" t="s">
        <v>36</v>
      </c>
      <c r="J144" s="162">
        <v>-1</v>
      </c>
      <c r="K144" s="162">
        <v>-1</v>
      </c>
      <c r="L144" s="162">
        <v>-1</v>
      </c>
      <c r="M144" s="162">
        <v>-1</v>
      </c>
      <c r="N144" s="121" t="s">
        <v>169</v>
      </c>
    </row>
    <row r="145" spans="1:14" s="138" customFormat="1">
      <c r="A145" s="121" t="s">
        <v>167</v>
      </c>
      <c r="B145" s="121" t="s">
        <v>197</v>
      </c>
      <c r="C145" s="121">
        <v>4.47</v>
      </c>
      <c r="D145" s="121">
        <v>3.056</v>
      </c>
      <c r="E145" s="121">
        <v>7.0000000000000007E-2</v>
      </c>
      <c r="F145" s="121">
        <v>15.23</v>
      </c>
      <c r="G145" s="121">
        <v>0.27</v>
      </c>
      <c r="H145" s="121" t="s">
        <v>61</v>
      </c>
      <c r="I145" s="165" t="s">
        <v>36</v>
      </c>
      <c r="J145" s="162">
        <v>-1</v>
      </c>
      <c r="K145" s="162">
        <v>-1</v>
      </c>
      <c r="L145" s="162">
        <v>-1</v>
      </c>
      <c r="M145" s="162">
        <v>-1</v>
      </c>
      <c r="N145" s="121" t="s">
        <v>169</v>
      </c>
    </row>
    <row r="146" spans="1:14" s="138" customFormat="1">
      <c r="A146" s="121" t="s">
        <v>167</v>
      </c>
      <c r="B146" s="121" t="s">
        <v>198</v>
      </c>
      <c r="C146" s="121">
        <v>5.67</v>
      </c>
      <c r="D146" s="121">
        <v>3.4239999999999999</v>
      </c>
      <c r="E146" s="121">
        <v>8.4199999999999997E-2</v>
      </c>
      <c r="F146" s="121">
        <v>12.22</v>
      </c>
      <c r="G146" s="121">
        <v>0.27</v>
      </c>
      <c r="H146" s="121" t="s">
        <v>61</v>
      </c>
      <c r="I146" s="165" t="s">
        <v>36</v>
      </c>
      <c r="J146" s="162">
        <v>-1</v>
      </c>
      <c r="K146" s="162">
        <v>-1</v>
      </c>
      <c r="L146" s="162">
        <v>-1</v>
      </c>
      <c r="M146" s="162">
        <v>-1</v>
      </c>
      <c r="N146" s="121" t="s">
        <v>169</v>
      </c>
    </row>
    <row r="147" spans="1:14" s="138" customFormat="1">
      <c r="A147" s="121" t="s">
        <v>167</v>
      </c>
      <c r="B147" s="121" t="s">
        <v>199</v>
      </c>
      <c r="C147" s="121">
        <v>6.87</v>
      </c>
      <c r="D147" s="121">
        <v>3.6549999999999998</v>
      </c>
      <c r="E147" s="121">
        <v>9.9199999999999997E-2</v>
      </c>
      <c r="F147" s="121">
        <v>10.26</v>
      </c>
      <c r="G147" s="121">
        <v>0.27</v>
      </c>
      <c r="H147" s="121" t="s">
        <v>61</v>
      </c>
      <c r="I147" s="165" t="s">
        <v>36</v>
      </c>
      <c r="J147" s="162">
        <v>-1</v>
      </c>
      <c r="K147" s="162">
        <v>-1</v>
      </c>
      <c r="L147" s="162">
        <v>-1</v>
      </c>
      <c r="M147" s="162">
        <v>-1</v>
      </c>
      <c r="N147" s="121" t="s">
        <v>169</v>
      </c>
    </row>
    <row r="148" spans="1:14" s="138" customFormat="1">
      <c r="A148" s="121" t="s">
        <v>167</v>
      </c>
      <c r="B148" s="121" t="s">
        <v>200</v>
      </c>
      <c r="C148" s="121">
        <v>8.07</v>
      </c>
      <c r="D148" s="121">
        <v>3.8010000000000002</v>
      </c>
      <c r="E148" s="121">
        <v>0.115</v>
      </c>
      <c r="F148" s="121">
        <v>8.8800000000000008</v>
      </c>
      <c r="G148" s="121">
        <v>0.27</v>
      </c>
      <c r="H148" s="121" t="s">
        <v>61</v>
      </c>
      <c r="I148" s="165" t="s">
        <v>36</v>
      </c>
      <c r="J148" s="162">
        <v>-1</v>
      </c>
      <c r="K148" s="162">
        <v>-1</v>
      </c>
      <c r="L148" s="162">
        <v>-1</v>
      </c>
      <c r="M148" s="162">
        <v>-1</v>
      </c>
      <c r="N148" s="121" t="s">
        <v>169</v>
      </c>
    </row>
    <row r="149" spans="1:14" s="138" customFormat="1">
      <c r="A149" s="121" t="s">
        <v>167</v>
      </c>
      <c r="B149" s="121" t="s">
        <v>201</v>
      </c>
      <c r="C149" s="121">
        <v>2.27</v>
      </c>
      <c r="D149" s="121">
        <v>0.77100000000000002</v>
      </c>
      <c r="E149" s="121">
        <v>6.8860000000000005E-2</v>
      </c>
      <c r="F149" s="121">
        <v>29.09</v>
      </c>
      <c r="G149" s="121">
        <v>0.26</v>
      </c>
      <c r="H149" s="121" t="s">
        <v>61</v>
      </c>
      <c r="I149" s="165" t="s">
        <v>36</v>
      </c>
      <c r="J149" s="162">
        <v>-1</v>
      </c>
      <c r="K149" s="162">
        <v>-1</v>
      </c>
      <c r="L149" s="162">
        <v>-1</v>
      </c>
      <c r="M149" s="162">
        <v>-1</v>
      </c>
      <c r="N149" s="121" t="s">
        <v>169</v>
      </c>
    </row>
    <row r="150" spans="1:14" s="138" customFormat="1">
      <c r="A150" s="121" t="s">
        <v>167</v>
      </c>
      <c r="B150" s="121" t="s">
        <v>202</v>
      </c>
      <c r="C150" s="121">
        <v>1.83</v>
      </c>
      <c r="D150" s="121">
        <v>1.0329999999999999</v>
      </c>
      <c r="E150" s="121">
        <v>3.6740000000000002E-2</v>
      </c>
      <c r="F150" s="121">
        <v>35.69</v>
      </c>
      <c r="G150" s="121">
        <v>0.26</v>
      </c>
      <c r="H150" s="121" t="s">
        <v>61</v>
      </c>
      <c r="I150" s="165" t="s">
        <v>36</v>
      </c>
      <c r="J150" s="162">
        <v>-1</v>
      </c>
      <c r="K150" s="162">
        <v>-1</v>
      </c>
      <c r="L150" s="162">
        <v>-1</v>
      </c>
      <c r="M150" s="162">
        <v>-1</v>
      </c>
      <c r="N150" s="121" t="s">
        <v>169</v>
      </c>
    </row>
    <row r="151" spans="1:14" s="138" customFormat="1">
      <c r="A151" s="121" t="s">
        <v>167</v>
      </c>
      <c r="B151" s="121" t="s">
        <v>203</v>
      </c>
      <c r="C151" s="121">
        <v>2.5499999999999998</v>
      </c>
      <c r="D151" s="121">
        <v>2.3650000000000002</v>
      </c>
      <c r="E151" s="121">
        <v>4.5150000000000003E-2</v>
      </c>
      <c r="F151" s="121">
        <v>25.92</v>
      </c>
      <c r="G151" s="121">
        <v>0.26</v>
      </c>
      <c r="H151" s="121" t="s">
        <v>61</v>
      </c>
      <c r="I151" s="165" t="s">
        <v>36</v>
      </c>
      <c r="J151" s="162">
        <v>-1</v>
      </c>
      <c r="K151" s="162">
        <v>-1</v>
      </c>
      <c r="L151" s="162">
        <v>-1</v>
      </c>
      <c r="M151" s="162">
        <v>-1</v>
      </c>
      <c r="N151" s="121" t="s">
        <v>169</v>
      </c>
    </row>
    <row r="152" spans="1:14" s="138" customFormat="1">
      <c r="A152" s="121" t="s">
        <v>167</v>
      </c>
      <c r="B152" s="121" t="s">
        <v>204</v>
      </c>
      <c r="C152" s="121">
        <v>3.27</v>
      </c>
      <c r="D152" s="121">
        <v>2.8540000000000001</v>
      </c>
      <c r="E152" s="121">
        <v>5.4149999999999997E-2</v>
      </c>
      <c r="F152" s="121">
        <v>20.440000000000001</v>
      </c>
      <c r="G152" s="121">
        <v>0.26</v>
      </c>
      <c r="H152" s="121" t="s">
        <v>61</v>
      </c>
      <c r="I152" s="165" t="s">
        <v>36</v>
      </c>
      <c r="J152" s="162">
        <v>-1</v>
      </c>
      <c r="K152" s="162">
        <v>-1</v>
      </c>
      <c r="L152" s="162">
        <v>-1</v>
      </c>
      <c r="M152" s="162">
        <v>-1</v>
      </c>
      <c r="N152" s="121" t="s">
        <v>169</v>
      </c>
    </row>
    <row r="153" spans="1:14" s="138" customFormat="1">
      <c r="A153" s="121" t="s">
        <v>167</v>
      </c>
      <c r="B153" s="121" t="s">
        <v>205</v>
      </c>
      <c r="C153" s="121">
        <v>4.47</v>
      </c>
      <c r="D153" s="121">
        <v>3.1659999999999999</v>
      </c>
      <c r="E153" s="121">
        <v>6.898E-2</v>
      </c>
      <c r="F153" s="121">
        <v>15.23</v>
      </c>
      <c r="G153" s="121">
        <v>0.27</v>
      </c>
      <c r="H153" s="121" t="s">
        <v>61</v>
      </c>
      <c r="I153" s="165" t="s">
        <v>36</v>
      </c>
      <c r="J153" s="162">
        <v>-1</v>
      </c>
      <c r="K153" s="162">
        <v>-1</v>
      </c>
      <c r="L153" s="162">
        <v>-1</v>
      </c>
      <c r="M153" s="162">
        <v>-1</v>
      </c>
      <c r="N153" s="121" t="s">
        <v>169</v>
      </c>
    </row>
    <row r="154" spans="1:14" s="138" customFormat="1">
      <c r="A154" s="121" t="s">
        <v>167</v>
      </c>
      <c r="B154" s="121" t="s">
        <v>206</v>
      </c>
      <c r="C154" s="121">
        <v>5.67</v>
      </c>
      <c r="D154" s="121">
        <v>3.4980000000000002</v>
      </c>
      <c r="E154" s="121">
        <v>8.3710000000000007E-2</v>
      </c>
      <c r="F154" s="121">
        <v>12.22</v>
      </c>
      <c r="G154" s="121">
        <v>0.27</v>
      </c>
      <c r="H154" s="121" t="s">
        <v>61</v>
      </c>
      <c r="I154" s="165" t="s">
        <v>36</v>
      </c>
      <c r="J154" s="162">
        <v>-1</v>
      </c>
      <c r="K154" s="162">
        <v>-1</v>
      </c>
      <c r="L154" s="162">
        <v>-1</v>
      </c>
      <c r="M154" s="162">
        <v>-1</v>
      </c>
      <c r="N154" s="121" t="s">
        <v>169</v>
      </c>
    </row>
    <row r="155" spans="1:14" s="138" customFormat="1">
      <c r="A155" s="121" t="s">
        <v>167</v>
      </c>
      <c r="B155" s="121" t="s">
        <v>207</v>
      </c>
      <c r="C155" s="121">
        <v>6.87</v>
      </c>
      <c r="D155" s="121">
        <v>3.6949999999999998</v>
      </c>
      <c r="E155" s="121">
        <v>9.9159999999999998E-2</v>
      </c>
      <c r="F155" s="121">
        <v>10.26</v>
      </c>
      <c r="G155" s="121">
        <v>0.27</v>
      </c>
      <c r="H155" s="121" t="s">
        <v>61</v>
      </c>
      <c r="I155" s="165" t="s">
        <v>36</v>
      </c>
      <c r="J155" s="162">
        <v>-1</v>
      </c>
      <c r="K155" s="162">
        <v>-1</v>
      </c>
      <c r="L155" s="162">
        <v>-1</v>
      </c>
      <c r="M155" s="162">
        <v>-1</v>
      </c>
      <c r="N155" s="121" t="s">
        <v>169</v>
      </c>
    </row>
    <row r="156" spans="1:14" s="138" customFormat="1">
      <c r="A156" s="121" t="s">
        <v>167</v>
      </c>
      <c r="B156" s="121" t="s">
        <v>208</v>
      </c>
      <c r="C156" s="121">
        <v>8.07</v>
      </c>
      <c r="D156" s="121">
        <v>3.823</v>
      </c>
      <c r="E156" s="121">
        <v>0.11384</v>
      </c>
      <c r="F156" s="121">
        <v>8.8800000000000008</v>
      </c>
      <c r="G156" s="121">
        <v>0.27</v>
      </c>
      <c r="H156" s="121" t="s">
        <v>61</v>
      </c>
      <c r="I156" s="165" t="s">
        <v>36</v>
      </c>
      <c r="J156" s="162">
        <v>-1</v>
      </c>
      <c r="K156" s="162">
        <v>-1</v>
      </c>
      <c r="L156" s="162">
        <v>-1</v>
      </c>
      <c r="M156" s="162">
        <v>-1</v>
      </c>
      <c r="N156" s="121" t="s">
        <v>169</v>
      </c>
    </row>
    <row r="157" spans="1:14" s="138" customFormat="1">
      <c r="A157" s="121" t="s">
        <v>167</v>
      </c>
      <c r="B157" s="121" t="s">
        <v>209</v>
      </c>
      <c r="C157" s="121">
        <v>2.27</v>
      </c>
      <c r="D157" s="121">
        <v>1.333</v>
      </c>
      <c r="E157" s="121">
        <v>5.7500000000000002E-2</v>
      </c>
      <c r="F157" s="121">
        <v>29.09</v>
      </c>
      <c r="G157" s="121">
        <v>0.26</v>
      </c>
      <c r="H157" s="121" t="s">
        <v>61</v>
      </c>
      <c r="I157" s="165" t="s">
        <v>36</v>
      </c>
      <c r="J157" s="162">
        <v>-1</v>
      </c>
      <c r="K157" s="162">
        <v>-1</v>
      </c>
      <c r="L157" s="162">
        <v>-1</v>
      </c>
      <c r="M157" s="162">
        <v>-1</v>
      </c>
      <c r="N157" s="121" t="s">
        <v>169</v>
      </c>
    </row>
    <row r="158" spans="1:14" s="138" customFormat="1">
      <c r="A158" s="121" t="s">
        <v>167</v>
      </c>
      <c r="B158" s="121" t="s">
        <v>210</v>
      </c>
      <c r="C158" s="121">
        <v>1.83</v>
      </c>
      <c r="D158" s="121">
        <v>1.595</v>
      </c>
      <c r="E158" s="121">
        <v>3.4770000000000002E-2</v>
      </c>
      <c r="F158" s="121">
        <v>35.69</v>
      </c>
      <c r="G158" s="121">
        <v>0.26</v>
      </c>
      <c r="H158" s="121" t="s">
        <v>61</v>
      </c>
      <c r="I158" s="165" t="s">
        <v>36</v>
      </c>
      <c r="J158" s="162">
        <v>-1</v>
      </c>
      <c r="K158" s="162">
        <v>-1</v>
      </c>
      <c r="L158" s="162">
        <v>-1</v>
      </c>
      <c r="M158" s="162">
        <v>-1</v>
      </c>
      <c r="N158" s="121" t="s">
        <v>169</v>
      </c>
    </row>
    <row r="159" spans="1:14" s="138" customFormat="1">
      <c r="A159" s="121" t="s">
        <v>167</v>
      </c>
      <c r="B159" s="121" t="s">
        <v>211</v>
      </c>
      <c r="C159" s="121">
        <v>2.5499999999999998</v>
      </c>
      <c r="D159" s="121">
        <v>2.5979999999999999</v>
      </c>
      <c r="E159" s="121">
        <v>4.4200000000000003E-2</v>
      </c>
      <c r="F159" s="121">
        <v>25.92</v>
      </c>
      <c r="G159" s="121">
        <v>0.26</v>
      </c>
      <c r="H159" s="121" t="s">
        <v>61</v>
      </c>
      <c r="I159" s="165" t="s">
        <v>36</v>
      </c>
      <c r="J159" s="162">
        <v>-1</v>
      </c>
      <c r="K159" s="162">
        <v>-1</v>
      </c>
      <c r="L159" s="162">
        <v>-1</v>
      </c>
      <c r="M159" s="162">
        <v>-1</v>
      </c>
      <c r="N159" s="121" t="s">
        <v>169</v>
      </c>
    </row>
    <row r="160" spans="1:14" s="138" customFormat="1">
      <c r="A160" s="121" t="s">
        <v>167</v>
      </c>
      <c r="B160" s="121" t="s">
        <v>212</v>
      </c>
      <c r="C160" s="121">
        <v>3.27</v>
      </c>
      <c r="D160" s="121">
        <v>2.996</v>
      </c>
      <c r="E160" s="121">
        <v>5.3039999999999997E-2</v>
      </c>
      <c r="F160" s="121">
        <v>20.440000000000001</v>
      </c>
      <c r="G160" s="121">
        <v>0.26</v>
      </c>
      <c r="H160" s="121" t="s">
        <v>61</v>
      </c>
      <c r="I160" s="165" t="s">
        <v>36</v>
      </c>
      <c r="J160" s="162">
        <v>-1</v>
      </c>
      <c r="K160" s="162">
        <v>-1</v>
      </c>
      <c r="L160" s="162">
        <v>-1</v>
      </c>
      <c r="M160" s="162">
        <v>-1</v>
      </c>
      <c r="N160" s="121" t="s">
        <v>169</v>
      </c>
    </row>
    <row r="161" spans="1:14" s="138" customFormat="1">
      <c r="A161" s="121" t="s">
        <v>167</v>
      </c>
      <c r="B161" s="121" t="s">
        <v>213</v>
      </c>
      <c r="C161" s="121">
        <v>4.47</v>
      </c>
      <c r="D161" s="121">
        <v>3.2650000000000001</v>
      </c>
      <c r="E161" s="121">
        <v>6.83E-2</v>
      </c>
      <c r="F161" s="121">
        <v>15.23</v>
      </c>
      <c r="G161" s="121">
        <v>0.27</v>
      </c>
      <c r="H161" s="121" t="s">
        <v>61</v>
      </c>
      <c r="I161" s="165" t="s">
        <v>36</v>
      </c>
      <c r="J161" s="162">
        <v>-1</v>
      </c>
      <c r="K161" s="162">
        <v>-1</v>
      </c>
      <c r="L161" s="162">
        <v>-1</v>
      </c>
      <c r="M161" s="162">
        <v>-1</v>
      </c>
      <c r="N161" s="121" t="s">
        <v>169</v>
      </c>
    </row>
    <row r="162" spans="1:14" s="138" customFormat="1">
      <c r="A162" s="121" t="s">
        <v>167</v>
      </c>
      <c r="B162" s="121" t="s">
        <v>214</v>
      </c>
      <c r="C162" s="121">
        <v>5.67</v>
      </c>
      <c r="D162" s="121">
        <v>3.5550000000000002</v>
      </c>
      <c r="E162" s="121">
        <v>8.3299999999999999E-2</v>
      </c>
      <c r="F162" s="121">
        <v>12.22</v>
      </c>
      <c r="G162" s="121">
        <v>0.27</v>
      </c>
      <c r="H162" s="121" t="s">
        <v>61</v>
      </c>
      <c r="I162" s="165" t="s">
        <v>36</v>
      </c>
      <c r="J162" s="162">
        <v>-1</v>
      </c>
      <c r="K162" s="162">
        <v>-1</v>
      </c>
      <c r="L162" s="162">
        <v>-1</v>
      </c>
      <c r="M162" s="162">
        <v>-1</v>
      </c>
      <c r="N162" s="121" t="s">
        <v>169</v>
      </c>
    </row>
    <row r="163" spans="1:14" s="138" customFormat="1">
      <c r="A163" s="121" t="s">
        <v>167</v>
      </c>
      <c r="B163" s="121" t="s">
        <v>215</v>
      </c>
      <c r="C163" s="121">
        <v>6.87</v>
      </c>
      <c r="D163" s="121">
        <v>3.7370000000000001</v>
      </c>
      <c r="E163" s="121">
        <v>9.8299999999999998E-2</v>
      </c>
      <c r="F163" s="121">
        <v>10.26</v>
      </c>
      <c r="G163" s="121">
        <v>0.27</v>
      </c>
      <c r="H163" s="121" t="s">
        <v>61</v>
      </c>
      <c r="I163" s="165" t="s">
        <v>36</v>
      </c>
      <c r="J163" s="162">
        <v>-1</v>
      </c>
      <c r="K163" s="162">
        <v>-1</v>
      </c>
      <c r="L163" s="162">
        <v>-1</v>
      </c>
      <c r="M163" s="162">
        <v>-1</v>
      </c>
      <c r="N163" s="121" t="s">
        <v>169</v>
      </c>
    </row>
    <row r="164" spans="1:14" s="138" customFormat="1">
      <c r="A164" s="121" t="s">
        <v>167</v>
      </c>
      <c r="B164" s="121" t="s">
        <v>216</v>
      </c>
      <c r="C164" s="121">
        <v>8.07</v>
      </c>
      <c r="D164" s="121">
        <v>3.867</v>
      </c>
      <c r="E164" s="121">
        <v>0.1142</v>
      </c>
      <c r="F164" s="121">
        <v>8.8800000000000008</v>
      </c>
      <c r="G164" s="121">
        <v>0.27</v>
      </c>
      <c r="H164" s="121" t="s">
        <v>61</v>
      </c>
      <c r="I164" s="165" t="s">
        <v>36</v>
      </c>
      <c r="J164" s="162">
        <v>-1</v>
      </c>
      <c r="K164" s="162">
        <v>-1</v>
      </c>
      <c r="L164" s="162">
        <v>-1</v>
      </c>
      <c r="M164" s="162">
        <v>-1</v>
      </c>
      <c r="N164" s="121" t="s">
        <v>169</v>
      </c>
    </row>
    <row r="165" spans="1:14" s="138" customFormat="1">
      <c r="A165" s="121" t="s">
        <v>167</v>
      </c>
      <c r="B165" s="121" t="s">
        <v>217</v>
      </c>
      <c r="C165" s="121">
        <v>2.27</v>
      </c>
      <c r="D165" s="121">
        <v>0</v>
      </c>
      <c r="E165" s="121">
        <v>9.8299999999999998E-2</v>
      </c>
      <c r="F165" s="121">
        <v>29.09</v>
      </c>
      <c r="G165" s="121">
        <v>0.26</v>
      </c>
      <c r="H165" s="121" t="s">
        <v>61</v>
      </c>
      <c r="I165" s="165" t="s">
        <v>36</v>
      </c>
      <c r="J165" s="162">
        <v>-1</v>
      </c>
      <c r="K165" s="162">
        <v>-1</v>
      </c>
      <c r="L165" s="162">
        <v>-1</v>
      </c>
      <c r="M165" s="162">
        <v>-1</v>
      </c>
      <c r="N165" s="121" t="s">
        <v>169</v>
      </c>
    </row>
    <row r="166" spans="1:14" s="138" customFormat="1">
      <c r="A166" s="121" t="s">
        <v>167</v>
      </c>
      <c r="B166" s="121" t="s">
        <v>218</v>
      </c>
      <c r="C166" s="121">
        <v>1.83</v>
      </c>
      <c r="D166" s="121">
        <v>0.22600000000000001</v>
      </c>
      <c r="E166" s="121">
        <v>2.58E-2</v>
      </c>
      <c r="F166" s="121">
        <v>35.69</v>
      </c>
      <c r="G166" s="121">
        <v>0.26</v>
      </c>
      <c r="H166" s="121" t="s">
        <v>61</v>
      </c>
      <c r="I166" s="165" t="s">
        <v>36</v>
      </c>
      <c r="J166" s="162">
        <v>-1</v>
      </c>
      <c r="K166" s="162">
        <v>-1</v>
      </c>
      <c r="L166" s="162">
        <v>-1</v>
      </c>
      <c r="M166" s="162">
        <v>-1</v>
      </c>
      <c r="N166" s="121" t="s">
        <v>169</v>
      </c>
    </row>
    <row r="167" spans="1:14" s="138" customFormat="1">
      <c r="A167" s="121" t="s">
        <v>167</v>
      </c>
      <c r="B167" s="121" t="s">
        <v>219</v>
      </c>
      <c r="C167" s="121">
        <v>2.5499999999999998</v>
      </c>
      <c r="D167" s="121">
        <v>4.226</v>
      </c>
      <c r="E167" s="121">
        <v>2.3730000000000001E-2</v>
      </c>
      <c r="F167" s="121">
        <v>25.92</v>
      </c>
      <c r="G167" s="121">
        <v>0.26</v>
      </c>
      <c r="H167" s="121" t="s">
        <v>61</v>
      </c>
      <c r="I167" s="165" t="s">
        <v>36</v>
      </c>
      <c r="J167" s="162">
        <v>-1</v>
      </c>
      <c r="K167" s="162">
        <v>-1</v>
      </c>
      <c r="L167" s="162">
        <v>-1</v>
      </c>
      <c r="M167" s="162">
        <v>-1</v>
      </c>
      <c r="N167" s="121" t="s">
        <v>169</v>
      </c>
    </row>
    <row r="168" spans="1:14" s="138" customFormat="1">
      <c r="A168" s="121" t="s">
        <v>167</v>
      </c>
      <c r="B168" s="121" t="s">
        <v>220</v>
      </c>
      <c r="C168" s="121">
        <v>3.27</v>
      </c>
      <c r="D168" s="121">
        <v>7.2149999999999999</v>
      </c>
      <c r="E168" s="121">
        <v>2.2759999999999999E-2</v>
      </c>
      <c r="F168" s="121">
        <v>20.440000000000001</v>
      </c>
      <c r="G168" s="121">
        <v>0.26</v>
      </c>
      <c r="H168" s="121" t="s">
        <v>61</v>
      </c>
      <c r="I168" s="165" t="s">
        <v>36</v>
      </c>
      <c r="J168" s="162">
        <v>-1</v>
      </c>
      <c r="K168" s="162">
        <v>-1</v>
      </c>
      <c r="L168" s="162">
        <v>-1</v>
      </c>
      <c r="M168" s="162">
        <v>-1</v>
      </c>
      <c r="N168" s="121" t="s">
        <v>169</v>
      </c>
    </row>
    <row r="169" spans="1:14" s="138" customFormat="1">
      <c r="A169" s="121" t="s">
        <v>167</v>
      </c>
      <c r="B169" s="121" t="s">
        <v>221</v>
      </c>
      <c r="C169" s="121">
        <v>4.47</v>
      </c>
      <c r="D169" s="121">
        <v>10.260999999999999</v>
      </c>
      <c r="E169" s="121">
        <v>2.1899999999999999E-2</v>
      </c>
      <c r="F169" s="121">
        <v>15.23</v>
      </c>
      <c r="G169" s="121">
        <v>0.27</v>
      </c>
      <c r="H169" s="121" t="s">
        <v>61</v>
      </c>
      <c r="I169" s="165" t="s">
        <v>36</v>
      </c>
      <c r="J169" s="162">
        <v>-1</v>
      </c>
      <c r="K169" s="162">
        <v>-1</v>
      </c>
      <c r="L169" s="162">
        <v>-1</v>
      </c>
      <c r="M169" s="162">
        <v>-1</v>
      </c>
      <c r="N169" s="121" t="s">
        <v>169</v>
      </c>
    </row>
    <row r="170" spans="1:14" s="138" customFormat="1">
      <c r="A170" s="121" t="s">
        <v>167</v>
      </c>
      <c r="B170" s="121" t="s">
        <v>222</v>
      </c>
      <c r="C170" s="121">
        <v>5.67</v>
      </c>
      <c r="D170" s="121">
        <v>15.279</v>
      </c>
      <c r="E170" s="121">
        <v>2.1600000000000001E-2</v>
      </c>
      <c r="F170" s="121">
        <v>12.22</v>
      </c>
      <c r="G170" s="121">
        <v>0.27</v>
      </c>
      <c r="H170" s="121" t="s">
        <v>61</v>
      </c>
      <c r="I170" s="165" t="s">
        <v>36</v>
      </c>
      <c r="J170" s="162">
        <v>-1</v>
      </c>
      <c r="K170" s="162">
        <v>-1</v>
      </c>
      <c r="L170" s="162">
        <v>-1</v>
      </c>
      <c r="M170" s="162">
        <v>-1</v>
      </c>
      <c r="N170" s="121" t="s">
        <v>169</v>
      </c>
    </row>
    <row r="171" spans="1:14" s="138" customFormat="1">
      <c r="A171" s="121" t="s">
        <v>167</v>
      </c>
      <c r="B171" s="121" t="s">
        <v>223</v>
      </c>
      <c r="C171" s="121">
        <v>6.87</v>
      </c>
      <c r="D171" s="121">
        <v>20.427</v>
      </c>
      <c r="E171" s="121">
        <v>2.1260000000000001E-2</v>
      </c>
      <c r="F171" s="121">
        <v>10.26</v>
      </c>
      <c r="G171" s="121">
        <v>0.27</v>
      </c>
      <c r="H171" s="121" t="s">
        <v>61</v>
      </c>
      <c r="I171" s="165" t="s">
        <v>36</v>
      </c>
      <c r="J171" s="162">
        <v>-1</v>
      </c>
      <c r="K171" s="162">
        <v>-1</v>
      </c>
      <c r="L171" s="162">
        <v>-1</v>
      </c>
      <c r="M171" s="162">
        <v>-1</v>
      </c>
      <c r="N171" s="121" t="s">
        <v>169</v>
      </c>
    </row>
    <row r="172" spans="1:14" s="138" customFormat="1">
      <c r="A172" s="121" t="s">
        <v>167</v>
      </c>
      <c r="B172" s="121" t="s">
        <v>224</v>
      </c>
      <c r="C172" s="121">
        <v>8.07</v>
      </c>
      <c r="D172" s="121">
        <v>25.466000000000001</v>
      </c>
      <c r="E172" s="121">
        <v>2.1409999999999998E-2</v>
      </c>
      <c r="F172" s="121">
        <v>8.8800000000000008</v>
      </c>
      <c r="G172" s="121">
        <v>0.27</v>
      </c>
      <c r="H172" s="121" t="s">
        <v>61</v>
      </c>
      <c r="I172" s="165" t="s">
        <v>36</v>
      </c>
      <c r="J172" s="162">
        <v>-1</v>
      </c>
      <c r="K172" s="162">
        <v>-1</v>
      </c>
      <c r="L172" s="162">
        <v>-1</v>
      </c>
      <c r="M172" s="162">
        <v>-1</v>
      </c>
      <c r="N172" s="121" t="s">
        <v>169</v>
      </c>
    </row>
    <row r="173" spans="1:14" s="138" customFormat="1">
      <c r="A173" s="121" t="s">
        <v>167</v>
      </c>
      <c r="B173" s="121" t="s">
        <v>225</v>
      </c>
      <c r="C173" s="121">
        <v>2.27</v>
      </c>
      <c r="D173" s="121">
        <v>0.52600000000000002</v>
      </c>
      <c r="E173" s="121">
        <v>7.4999999999999997E-2</v>
      </c>
      <c r="F173" s="121">
        <v>29.09</v>
      </c>
      <c r="G173" s="121">
        <v>0.26</v>
      </c>
      <c r="H173" s="121" t="s">
        <v>61</v>
      </c>
      <c r="I173" s="165" t="s">
        <v>36</v>
      </c>
      <c r="J173" s="162">
        <v>-1</v>
      </c>
      <c r="K173" s="162">
        <v>-1</v>
      </c>
      <c r="L173" s="162">
        <v>-1</v>
      </c>
      <c r="M173" s="162">
        <v>-1</v>
      </c>
      <c r="N173" s="121" t="s">
        <v>169</v>
      </c>
    </row>
    <row r="174" spans="1:14" s="138" customFormat="1">
      <c r="A174" s="121" t="s">
        <v>167</v>
      </c>
      <c r="B174" s="121" t="s">
        <v>226</v>
      </c>
      <c r="C174" s="121">
        <v>1.83</v>
      </c>
      <c r="D174" s="121">
        <v>0.78700000000000003</v>
      </c>
      <c r="E174" s="121">
        <v>2.3449999999999999E-2</v>
      </c>
      <c r="F174" s="121">
        <v>35.69</v>
      </c>
      <c r="G174" s="121">
        <v>0.26</v>
      </c>
      <c r="H174" s="121" t="s">
        <v>61</v>
      </c>
      <c r="I174" s="165" t="s">
        <v>36</v>
      </c>
      <c r="J174" s="162">
        <v>-1</v>
      </c>
      <c r="K174" s="162">
        <v>-1</v>
      </c>
      <c r="L174" s="162">
        <v>-1</v>
      </c>
      <c r="M174" s="162">
        <v>-1</v>
      </c>
      <c r="N174" s="121" t="s">
        <v>169</v>
      </c>
    </row>
    <row r="175" spans="1:14" s="138" customFormat="1">
      <c r="A175" s="121" t="s">
        <v>167</v>
      </c>
      <c r="B175" s="121" t="s">
        <v>227</v>
      </c>
      <c r="C175" s="121">
        <v>2.5499999999999998</v>
      </c>
      <c r="D175" s="121">
        <v>4.8</v>
      </c>
      <c r="E175" s="121">
        <v>2.2499999999999999E-2</v>
      </c>
      <c r="F175" s="121">
        <v>25.92</v>
      </c>
      <c r="G175" s="121">
        <v>0.26</v>
      </c>
      <c r="H175" s="121" t="s">
        <v>61</v>
      </c>
      <c r="I175" s="165" t="s">
        <v>36</v>
      </c>
      <c r="J175" s="162">
        <v>-1</v>
      </c>
      <c r="K175" s="162">
        <v>-1</v>
      </c>
      <c r="L175" s="162">
        <v>-1</v>
      </c>
      <c r="M175" s="162">
        <v>-1</v>
      </c>
      <c r="N175" s="121" t="s">
        <v>169</v>
      </c>
    </row>
    <row r="176" spans="1:14" s="138" customFormat="1">
      <c r="A176" s="121" t="s">
        <v>167</v>
      </c>
      <c r="B176" s="121" t="s">
        <v>228</v>
      </c>
      <c r="C176" s="121">
        <v>3.27</v>
      </c>
      <c r="D176" s="121">
        <v>7.7709999999999999</v>
      </c>
      <c r="E176" s="121">
        <v>2.1829999999999999E-2</v>
      </c>
      <c r="F176" s="121">
        <v>20.440000000000001</v>
      </c>
      <c r="G176" s="121">
        <v>0.26</v>
      </c>
      <c r="H176" s="121" t="s">
        <v>61</v>
      </c>
      <c r="I176" s="165" t="s">
        <v>36</v>
      </c>
      <c r="J176" s="162">
        <v>-1</v>
      </c>
      <c r="K176" s="162">
        <v>-1</v>
      </c>
      <c r="L176" s="162">
        <v>-1</v>
      </c>
      <c r="M176" s="162">
        <v>-1</v>
      </c>
      <c r="N176" s="121" t="s">
        <v>169</v>
      </c>
    </row>
    <row r="177" spans="1:14" s="138" customFormat="1">
      <c r="A177" s="121" t="s">
        <v>167</v>
      </c>
      <c r="B177" s="121" t="s">
        <v>229</v>
      </c>
      <c r="C177" s="121">
        <v>4.47</v>
      </c>
      <c r="D177" s="121">
        <v>10.778</v>
      </c>
      <c r="E177" s="121">
        <v>2.1080000000000002E-2</v>
      </c>
      <c r="F177" s="121">
        <v>15.23</v>
      </c>
      <c r="G177" s="121">
        <v>0.27</v>
      </c>
      <c r="H177" s="121" t="s">
        <v>61</v>
      </c>
      <c r="I177" s="165" t="s">
        <v>36</v>
      </c>
      <c r="J177" s="162">
        <v>-1</v>
      </c>
      <c r="K177" s="162">
        <v>-1</v>
      </c>
      <c r="L177" s="162">
        <v>-1</v>
      </c>
      <c r="M177" s="162">
        <v>-1</v>
      </c>
      <c r="N177" s="121" t="s">
        <v>169</v>
      </c>
    </row>
    <row r="178" spans="1:14" s="138" customFormat="1">
      <c r="A178" s="121" t="s">
        <v>167</v>
      </c>
      <c r="B178" s="121" t="s">
        <v>230</v>
      </c>
      <c r="C178" s="121">
        <v>5.67</v>
      </c>
      <c r="D178" s="121">
        <v>15.817</v>
      </c>
      <c r="E178" s="121">
        <v>2.1090000000000001E-2</v>
      </c>
      <c r="F178" s="121">
        <v>12.22</v>
      </c>
      <c r="G178" s="121">
        <v>0.27</v>
      </c>
      <c r="H178" s="121" t="s">
        <v>61</v>
      </c>
      <c r="I178" s="165" t="s">
        <v>36</v>
      </c>
      <c r="J178" s="162">
        <v>-1</v>
      </c>
      <c r="K178" s="162">
        <v>-1</v>
      </c>
      <c r="L178" s="162">
        <v>-1</v>
      </c>
      <c r="M178" s="162">
        <v>-1</v>
      </c>
      <c r="N178" s="121" t="s">
        <v>169</v>
      </c>
    </row>
    <row r="179" spans="1:14" s="138" customFormat="1">
      <c r="A179" s="121" t="s">
        <v>167</v>
      </c>
      <c r="B179" s="121" t="s">
        <v>231</v>
      </c>
      <c r="C179" s="121">
        <v>6.87</v>
      </c>
      <c r="D179" s="121">
        <v>20.888999999999999</v>
      </c>
      <c r="E179" s="121">
        <v>2.0650000000000002E-2</v>
      </c>
      <c r="F179" s="121">
        <v>10.26</v>
      </c>
      <c r="G179" s="121">
        <v>0.27</v>
      </c>
      <c r="H179" s="121" t="s">
        <v>61</v>
      </c>
      <c r="I179" s="165" t="s">
        <v>36</v>
      </c>
      <c r="J179" s="162">
        <v>-1</v>
      </c>
      <c r="K179" s="162">
        <v>-1</v>
      </c>
      <c r="L179" s="162">
        <v>-1</v>
      </c>
      <c r="M179" s="162">
        <v>-1</v>
      </c>
      <c r="N179" s="121" t="s">
        <v>169</v>
      </c>
    </row>
    <row r="180" spans="1:14" s="138" customFormat="1">
      <c r="A180" s="121" t="s">
        <v>167</v>
      </c>
      <c r="B180" s="121" t="s">
        <v>232</v>
      </c>
      <c r="C180" s="121">
        <v>8.07</v>
      </c>
      <c r="D180" s="121">
        <v>25.466000000000001</v>
      </c>
      <c r="E180" s="121">
        <v>2.07E-2</v>
      </c>
      <c r="F180" s="121">
        <v>8.8800000000000008</v>
      </c>
      <c r="G180" s="121">
        <v>0.27</v>
      </c>
      <c r="H180" s="121" t="s">
        <v>61</v>
      </c>
      <c r="I180" s="165" t="s">
        <v>36</v>
      </c>
      <c r="J180" s="162">
        <v>-1</v>
      </c>
      <c r="K180" s="162">
        <v>-1</v>
      </c>
      <c r="L180" s="162">
        <v>-1</v>
      </c>
      <c r="M180" s="162">
        <v>-1</v>
      </c>
      <c r="N180" s="121" t="s">
        <v>169</v>
      </c>
    </row>
    <row r="181" spans="1:14" s="138" customFormat="1">
      <c r="A181" s="121" t="s">
        <v>167</v>
      </c>
      <c r="B181" s="121" t="s">
        <v>233</v>
      </c>
      <c r="C181" s="121">
        <v>2.27</v>
      </c>
      <c r="D181" s="121">
        <v>0.91400000000000003</v>
      </c>
      <c r="E181" s="121">
        <v>6.5000000000000002E-2</v>
      </c>
      <c r="F181" s="121">
        <v>29.09</v>
      </c>
      <c r="G181" s="121">
        <v>0.26</v>
      </c>
      <c r="H181" s="121" t="s">
        <v>61</v>
      </c>
      <c r="I181" s="165" t="s">
        <v>36</v>
      </c>
      <c r="J181" s="162">
        <v>-1</v>
      </c>
      <c r="K181" s="162">
        <v>-1</v>
      </c>
      <c r="L181" s="162">
        <v>-1</v>
      </c>
      <c r="M181" s="162">
        <v>-1</v>
      </c>
      <c r="N181" s="121" t="s">
        <v>169</v>
      </c>
    </row>
    <row r="182" spans="1:14" s="138" customFormat="1">
      <c r="A182" s="121" t="s">
        <v>167</v>
      </c>
      <c r="B182" s="121" t="s">
        <v>234</v>
      </c>
      <c r="C182" s="121">
        <v>1.83</v>
      </c>
      <c r="D182" s="121">
        <v>1.1739999999999999</v>
      </c>
      <c r="E182" s="121">
        <v>2.2100000000000002E-2</v>
      </c>
      <c r="F182" s="121">
        <v>35.69</v>
      </c>
      <c r="G182" s="121">
        <v>0.26</v>
      </c>
      <c r="H182" s="121" t="s">
        <v>61</v>
      </c>
      <c r="I182" s="165" t="s">
        <v>36</v>
      </c>
      <c r="J182" s="162">
        <v>-1</v>
      </c>
      <c r="K182" s="162">
        <v>-1</v>
      </c>
      <c r="L182" s="162">
        <v>-1</v>
      </c>
      <c r="M182" s="162">
        <v>-1</v>
      </c>
      <c r="N182" s="121" t="s">
        <v>169</v>
      </c>
    </row>
    <row r="183" spans="1:14" s="138" customFormat="1">
      <c r="A183" s="121" t="s">
        <v>167</v>
      </c>
      <c r="B183" s="121" t="s">
        <v>235</v>
      </c>
      <c r="C183" s="121">
        <v>2.5499999999999998</v>
      </c>
      <c r="D183" s="121">
        <v>5.1740000000000004</v>
      </c>
      <c r="E183" s="121">
        <v>2.146E-2</v>
      </c>
      <c r="F183" s="121">
        <v>25.92</v>
      </c>
      <c r="G183" s="121">
        <v>0.26</v>
      </c>
      <c r="H183" s="121" t="s">
        <v>61</v>
      </c>
      <c r="I183" s="165" t="s">
        <v>36</v>
      </c>
      <c r="J183" s="162">
        <v>-1</v>
      </c>
      <c r="K183" s="162">
        <v>-1</v>
      </c>
      <c r="L183" s="162">
        <v>-1</v>
      </c>
      <c r="M183" s="162">
        <v>-1</v>
      </c>
      <c r="N183" s="121" t="s">
        <v>169</v>
      </c>
    </row>
    <row r="184" spans="1:14" s="138" customFormat="1">
      <c r="A184" s="121" t="s">
        <v>167</v>
      </c>
      <c r="B184" s="121" t="s">
        <v>236</v>
      </c>
      <c r="C184" s="121">
        <v>3.27</v>
      </c>
      <c r="D184" s="121">
        <v>8.1590000000000007</v>
      </c>
      <c r="E184" s="121">
        <v>2.121E-2</v>
      </c>
      <c r="F184" s="121">
        <v>20.440000000000001</v>
      </c>
      <c r="G184" s="121">
        <v>0.26</v>
      </c>
      <c r="H184" s="121" t="s">
        <v>61</v>
      </c>
      <c r="I184" s="165" t="s">
        <v>36</v>
      </c>
      <c r="J184" s="162">
        <v>-1</v>
      </c>
      <c r="K184" s="162">
        <v>-1</v>
      </c>
      <c r="L184" s="162">
        <v>-1</v>
      </c>
      <c r="M184" s="162">
        <v>-1</v>
      </c>
      <c r="N184" s="121" t="s">
        <v>169</v>
      </c>
    </row>
    <row r="185" spans="1:14" s="138" customFormat="1">
      <c r="A185" s="121" t="s">
        <v>167</v>
      </c>
      <c r="B185" s="121" t="s">
        <v>237</v>
      </c>
      <c r="C185" s="121">
        <v>4.47</v>
      </c>
      <c r="D185" s="121">
        <v>11.198</v>
      </c>
      <c r="E185" s="121">
        <v>2.0670000000000001E-2</v>
      </c>
      <c r="F185" s="121">
        <v>15.23</v>
      </c>
      <c r="G185" s="121">
        <v>0.27</v>
      </c>
      <c r="H185" s="121" t="s">
        <v>61</v>
      </c>
      <c r="I185" s="165" t="s">
        <v>36</v>
      </c>
      <c r="J185" s="162">
        <v>-1</v>
      </c>
      <c r="K185" s="162">
        <v>-1</v>
      </c>
      <c r="L185" s="162">
        <v>-1</v>
      </c>
      <c r="M185" s="162">
        <v>-1</v>
      </c>
      <c r="N185" s="121" t="s">
        <v>169</v>
      </c>
    </row>
    <row r="186" spans="1:14" s="138" customFormat="1">
      <c r="A186" s="121" t="s">
        <v>167</v>
      </c>
      <c r="B186" s="121" t="s">
        <v>238</v>
      </c>
      <c r="C186" s="121">
        <v>5.67</v>
      </c>
      <c r="D186" s="121">
        <v>16.099</v>
      </c>
      <c r="E186" s="121">
        <v>2.0580000000000001E-2</v>
      </c>
      <c r="F186" s="121">
        <v>12.22</v>
      </c>
      <c r="G186" s="121">
        <v>0.27</v>
      </c>
      <c r="H186" s="121" t="s">
        <v>61</v>
      </c>
      <c r="I186" s="165" t="s">
        <v>36</v>
      </c>
      <c r="J186" s="162">
        <v>-1</v>
      </c>
      <c r="K186" s="162">
        <v>-1</v>
      </c>
      <c r="L186" s="162">
        <v>-1</v>
      </c>
      <c r="M186" s="162">
        <v>-1</v>
      </c>
      <c r="N186" s="121" t="s">
        <v>169</v>
      </c>
    </row>
    <row r="187" spans="1:14" s="138" customFormat="1">
      <c r="A187" s="121" t="s">
        <v>167</v>
      </c>
      <c r="B187" s="121" t="s">
        <v>239</v>
      </c>
      <c r="C187" s="121">
        <v>6.87</v>
      </c>
      <c r="D187" s="121">
        <v>21.372</v>
      </c>
      <c r="E187" s="121">
        <v>2.0650000000000002E-2</v>
      </c>
      <c r="F187" s="121">
        <v>10.26</v>
      </c>
      <c r="G187" s="121">
        <v>0.27</v>
      </c>
      <c r="H187" s="121" t="s">
        <v>61</v>
      </c>
      <c r="I187" s="165" t="s">
        <v>36</v>
      </c>
      <c r="J187" s="162">
        <v>-1</v>
      </c>
      <c r="K187" s="162">
        <v>-1</v>
      </c>
      <c r="L187" s="162">
        <v>-1</v>
      </c>
      <c r="M187" s="162">
        <v>-1</v>
      </c>
      <c r="N187" s="121" t="s">
        <v>169</v>
      </c>
    </row>
    <row r="188" spans="1:14" s="138" customFormat="1">
      <c r="A188" s="121" t="s">
        <v>167</v>
      </c>
      <c r="B188" s="121" t="s">
        <v>240</v>
      </c>
      <c r="C188" s="121">
        <v>8.07</v>
      </c>
      <c r="D188" s="121">
        <v>26.177</v>
      </c>
      <c r="E188" s="121">
        <v>2.07E-2</v>
      </c>
      <c r="F188" s="121">
        <v>8.8800000000000008</v>
      </c>
      <c r="G188" s="121">
        <v>0.27</v>
      </c>
      <c r="H188" s="121" t="s">
        <v>61</v>
      </c>
      <c r="I188" s="165" t="s">
        <v>36</v>
      </c>
      <c r="J188" s="162">
        <v>-1</v>
      </c>
      <c r="K188" s="162">
        <v>-1</v>
      </c>
      <c r="L188" s="162">
        <v>-1</v>
      </c>
      <c r="M188" s="162">
        <v>-1</v>
      </c>
      <c r="N188" s="121" t="s">
        <v>169</v>
      </c>
    </row>
    <row r="189" spans="1:14" s="138" customFormat="1">
      <c r="A189" s="121" t="s">
        <v>167</v>
      </c>
      <c r="B189" s="121" t="s">
        <v>241</v>
      </c>
      <c r="C189" s="121">
        <v>2.52</v>
      </c>
      <c r="D189" s="121">
        <v>5.3999999999999999E-2</v>
      </c>
      <c r="E189" s="121">
        <v>0.1067</v>
      </c>
      <c r="F189" s="121">
        <v>41.9</v>
      </c>
      <c r="G189" s="121">
        <v>0.26</v>
      </c>
      <c r="H189" s="121" t="s">
        <v>61</v>
      </c>
      <c r="I189" s="165" t="s">
        <v>36</v>
      </c>
      <c r="J189" s="162">
        <v>-1</v>
      </c>
      <c r="K189" s="162">
        <v>-1</v>
      </c>
      <c r="L189" s="162">
        <v>-1</v>
      </c>
      <c r="M189" s="162">
        <v>-1</v>
      </c>
      <c r="N189" s="121" t="s">
        <v>169</v>
      </c>
    </row>
    <row r="190" spans="1:14" s="138" customFormat="1">
      <c r="A190" s="121" t="s">
        <v>167</v>
      </c>
      <c r="B190" s="121" t="s">
        <v>242</v>
      </c>
      <c r="C190" s="121">
        <v>2.08</v>
      </c>
      <c r="D190" s="121">
        <v>0.314</v>
      </c>
      <c r="E190" s="121">
        <v>4.052E-2</v>
      </c>
      <c r="F190" s="121">
        <v>50.36</v>
      </c>
      <c r="G190" s="121">
        <v>0.25</v>
      </c>
      <c r="H190" s="121" t="s">
        <v>61</v>
      </c>
      <c r="I190" s="165" t="s">
        <v>36</v>
      </c>
      <c r="J190" s="162">
        <v>-1</v>
      </c>
      <c r="K190" s="162">
        <v>-1</v>
      </c>
      <c r="L190" s="162">
        <v>-1</v>
      </c>
      <c r="M190" s="162">
        <v>-1</v>
      </c>
      <c r="N190" s="121" t="s">
        <v>169</v>
      </c>
    </row>
    <row r="191" spans="1:14" s="138" customFormat="1">
      <c r="A191" s="121" t="s">
        <v>167</v>
      </c>
      <c r="B191" s="121" t="s">
        <v>243</v>
      </c>
      <c r="C191" s="121">
        <v>2.8</v>
      </c>
      <c r="D191" s="121">
        <v>2.5979999999999999</v>
      </c>
      <c r="E191" s="121">
        <v>4.4200000000000003E-2</v>
      </c>
      <c r="F191" s="121">
        <v>37.69</v>
      </c>
      <c r="G191" s="121">
        <v>0.26</v>
      </c>
      <c r="H191" s="121" t="s">
        <v>61</v>
      </c>
      <c r="I191" s="165" t="s">
        <v>36</v>
      </c>
      <c r="J191" s="162">
        <v>-1</v>
      </c>
      <c r="K191" s="162">
        <v>-1</v>
      </c>
      <c r="L191" s="162">
        <v>-1</v>
      </c>
      <c r="M191" s="162">
        <v>-1</v>
      </c>
      <c r="N191" s="121" t="s">
        <v>169</v>
      </c>
    </row>
    <row r="192" spans="1:14" s="138" customFormat="1">
      <c r="A192" s="121" t="s">
        <v>167</v>
      </c>
      <c r="B192" s="121" t="s">
        <v>244</v>
      </c>
      <c r="C192" s="121">
        <v>3.52</v>
      </c>
      <c r="D192" s="121">
        <v>3.536</v>
      </c>
      <c r="E192" s="121">
        <v>4.9200000000000001E-2</v>
      </c>
      <c r="F192" s="121">
        <v>30.2</v>
      </c>
      <c r="G192" s="121">
        <v>0.26</v>
      </c>
      <c r="H192" s="121" t="s">
        <v>61</v>
      </c>
      <c r="I192" s="165" t="s">
        <v>36</v>
      </c>
      <c r="J192" s="162">
        <v>-1</v>
      </c>
      <c r="K192" s="162">
        <v>-1</v>
      </c>
      <c r="L192" s="162">
        <v>-1</v>
      </c>
      <c r="M192" s="162">
        <v>-1</v>
      </c>
      <c r="N192" s="121" t="s">
        <v>169</v>
      </c>
    </row>
    <row r="193" spans="1:14" s="138" customFormat="1">
      <c r="A193" s="121" t="s">
        <v>167</v>
      </c>
      <c r="B193" s="121" t="s">
        <v>245</v>
      </c>
      <c r="C193" s="121">
        <v>4.72</v>
      </c>
      <c r="D193" s="121">
        <v>4.1749999999999998</v>
      </c>
      <c r="E193" s="121">
        <v>5.8299999999999998E-2</v>
      </c>
      <c r="F193" s="121">
        <v>22.79</v>
      </c>
      <c r="G193" s="121">
        <v>0.26</v>
      </c>
      <c r="H193" s="121" t="s">
        <v>61</v>
      </c>
      <c r="I193" s="165" t="s">
        <v>36</v>
      </c>
      <c r="J193" s="162">
        <v>-1</v>
      </c>
      <c r="K193" s="162">
        <v>-1</v>
      </c>
      <c r="L193" s="162">
        <v>-1</v>
      </c>
      <c r="M193" s="162">
        <v>-1</v>
      </c>
      <c r="N193" s="121" t="s">
        <v>169</v>
      </c>
    </row>
    <row r="194" spans="1:14" s="138" customFormat="1">
      <c r="A194" s="121" t="s">
        <v>167</v>
      </c>
      <c r="B194" s="121" t="s">
        <v>246</v>
      </c>
      <c r="C194" s="121">
        <v>5.92</v>
      </c>
      <c r="D194" s="121">
        <v>4.8639999999999999</v>
      </c>
      <c r="E194" s="121">
        <v>6.7769999999999997E-2</v>
      </c>
      <c r="F194" s="121">
        <v>18.37</v>
      </c>
      <c r="G194" s="121">
        <v>0.26</v>
      </c>
      <c r="H194" s="121" t="s">
        <v>61</v>
      </c>
      <c r="I194" s="165" t="s">
        <v>36</v>
      </c>
      <c r="J194" s="162">
        <v>-1</v>
      </c>
      <c r="K194" s="162">
        <v>-1</v>
      </c>
      <c r="L194" s="162">
        <v>-1</v>
      </c>
      <c r="M194" s="162">
        <v>-1</v>
      </c>
      <c r="N194" s="121" t="s">
        <v>169</v>
      </c>
    </row>
    <row r="195" spans="1:14" s="138" customFormat="1">
      <c r="A195" s="121" t="s">
        <v>167</v>
      </c>
      <c r="B195" s="121" t="s">
        <v>247</v>
      </c>
      <c r="C195" s="121">
        <v>7.12</v>
      </c>
      <c r="D195" s="121">
        <v>5.3230000000000004</v>
      </c>
      <c r="E195" s="121">
        <v>7.7810000000000004E-2</v>
      </c>
      <c r="F195" s="121">
        <v>15.45</v>
      </c>
      <c r="G195" s="121">
        <v>0.27</v>
      </c>
      <c r="H195" s="121" t="s">
        <v>61</v>
      </c>
      <c r="I195" s="165" t="s">
        <v>36</v>
      </c>
      <c r="J195" s="162">
        <v>-1</v>
      </c>
      <c r="K195" s="162">
        <v>-1</v>
      </c>
      <c r="L195" s="162">
        <v>-1</v>
      </c>
      <c r="M195" s="162">
        <v>-1</v>
      </c>
      <c r="N195" s="121" t="s">
        <v>169</v>
      </c>
    </row>
    <row r="196" spans="1:14" s="138" customFormat="1">
      <c r="A196" s="121" t="s">
        <v>167</v>
      </c>
      <c r="B196" s="121" t="s">
        <v>248</v>
      </c>
      <c r="C196" s="121">
        <v>8.32</v>
      </c>
      <c r="D196" s="121">
        <v>5.6440000000000001</v>
      </c>
      <c r="E196" s="121">
        <v>8.7499999999999994E-2</v>
      </c>
      <c r="F196" s="121">
        <v>13.37</v>
      </c>
      <c r="G196" s="121">
        <v>0.27</v>
      </c>
      <c r="H196" s="121" t="s">
        <v>61</v>
      </c>
      <c r="I196" s="165" t="s">
        <v>36</v>
      </c>
      <c r="J196" s="162">
        <v>-1</v>
      </c>
      <c r="K196" s="162">
        <v>-1</v>
      </c>
      <c r="L196" s="162">
        <v>-1</v>
      </c>
      <c r="M196" s="162">
        <v>-1</v>
      </c>
      <c r="N196" s="121" t="s">
        <v>169</v>
      </c>
    </row>
    <row r="197" spans="1:14" s="138" customFormat="1">
      <c r="A197" s="121" t="s">
        <v>167</v>
      </c>
      <c r="B197" s="121" t="s">
        <v>249</v>
      </c>
      <c r="C197" s="121">
        <v>2.27</v>
      </c>
      <c r="D197" s="121">
        <v>0.88300000000000001</v>
      </c>
      <c r="E197" s="121">
        <v>6.7500000000000004E-2</v>
      </c>
      <c r="F197" s="121">
        <v>29.09</v>
      </c>
      <c r="G197" s="121">
        <v>0.26</v>
      </c>
      <c r="H197" s="121" t="s">
        <v>61</v>
      </c>
      <c r="I197" s="165" t="s">
        <v>36</v>
      </c>
      <c r="J197" s="162">
        <v>-1</v>
      </c>
      <c r="K197" s="162">
        <v>-1</v>
      </c>
      <c r="L197" s="162">
        <v>-1</v>
      </c>
      <c r="M197" s="162">
        <v>-1</v>
      </c>
      <c r="N197" s="121" t="s">
        <v>169</v>
      </c>
    </row>
    <row r="198" spans="1:14" s="138" customFormat="1">
      <c r="A198" s="121" t="s">
        <v>167</v>
      </c>
      <c r="B198" s="121" t="s">
        <v>250</v>
      </c>
      <c r="C198" s="121">
        <v>1.83</v>
      </c>
      <c r="D198" s="121">
        <v>1.1419999999999999</v>
      </c>
      <c r="E198" s="121">
        <v>3.2500000000000001E-2</v>
      </c>
      <c r="F198" s="121">
        <v>35.69</v>
      </c>
      <c r="G198" s="121">
        <v>0.26</v>
      </c>
      <c r="H198" s="121" t="s">
        <v>61</v>
      </c>
      <c r="I198" s="165" t="s">
        <v>36</v>
      </c>
      <c r="J198" s="162">
        <v>-1</v>
      </c>
      <c r="K198" s="162">
        <v>-1</v>
      </c>
      <c r="L198" s="162">
        <v>-1</v>
      </c>
      <c r="M198" s="162">
        <v>-1</v>
      </c>
      <c r="N198" s="121" t="s">
        <v>169</v>
      </c>
    </row>
    <row r="199" spans="1:14" s="138" customFormat="1">
      <c r="A199" s="121" t="s">
        <v>167</v>
      </c>
      <c r="B199" s="121" t="s">
        <v>251</v>
      </c>
      <c r="C199" s="121">
        <v>2.5499999999999998</v>
      </c>
      <c r="D199" s="121">
        <v>2.996</v>
      </c>
      <c r="E199" s="121">
        <v>3.8300000000000001E-2</v>
      </c>
      <c r="F199" s="121">
        <v>25.92</v>
      </c>
      <c r="G199" s="121">
        <v>0.26</v>
      </c>
      <c r="H199" s="121" t="s">
        <v>61</v>
      </c>
      <c r="I199" s="165" t="s">
        <v>36</v>
      </c>
      <c r="J199" s="162">
        <v>-1</v>
      </c>
      <c r="K199" s="162">
        <v>-1</v>
      </c>
      <c r="L199" s="162">
        <v>-1</v>
      </c>
      <c r="M199" s="162">
        <v>-1</v>
      </c>
      <c r="N199" s="121" t="s">
        <v>169</v>
      </c>
    </row>
    <row r="200" spans="1:14" s="138" customFormat="1">
      <c r="A200" s="121" t="s">
        <v>167</v>
      </c>
      <c r="B200" s="121" t="s">
        <v>252</v>
      </c>
      <c r="C200" s="121">
        <v>3.27</v>
      </c>
      <c r="D200" s="121">
        <v>3.8010000000000002</v>
      </c>
      <c r="E200" s="121">
        <v>4.4200000000000003E-2</v>
      </c>
      <c r="F200" s="121">
        <v>20.440000000000001</v>
      </c>
      <c r="G200" s="121">
        <v>0.26</v>
      </c>
      <c r="H200" s="121" t="s">
        <v>61</v>
      </c>
      <c r="I200" s="165" t="s">
        <v>36</v>
      </c>
      <c r="J200" s="162">
        <v>-1</v>
      </c>
      <c r="K200" s="162">
        <v>-1</v>
      </c>
      <c r="L200" s="162">
        <v>-1</v>
      </c>
      <c r="M200" s="162">
        <v>-1</v>
      </c>
      <c r="N200" s="121" t="s">
        <v>169</v>
      </c>
    </row>
    <row r="201" spans="1:14" s="138" customFormat="1">
      <c r="A201" s="121" t="s">
        <v>167</v>
      </c>
      <c r="B201" s="121" t="s">
        <v>253</v>
      </c>
      <c r="C201" s="121">
        <v>4.47</v>
      </c>
      <c r="D201" s="121">
        <v>4.3579999999999997</v>
      </c>
      <c r="E201" s="121">
        <v>5.3969999999999997E-2</v>
      </c>
      <c r="F201" s="121">
        <v>15.23</v>
      </c>
      <c r="G201" s="121">
        <v>0.27</v>
      </c>
      <c r="H201" s="121" t="s">
        <v>61</v>
      </c>
      <c r="I201" s="165" t="s">
        <v>36</v>
      </c>
      <c r="J201" s="162">
        <v>-1</v>
      </c>
      <c r="K201" s="162">
        <v>-1</v>
      </c>
      <c r="L201" s="162">
        <v>-1</v>
      </c>
      <c r="M201" s="162">
        <v>-1</v>
      </c>
      <c r="N201" s="121" t="s">
        <v>169</v>
      </c>
    </row>
    <row r="202" spans="1:14" s="138" customFormat="1">
      <c r="A202" s="121" t="s">
        <v>167</v>
      </c>
      <c r="B202" s="121" t="s">
        <v>254</v>
      </c>
      <c r="C202" s="121">
        <v>5.67</v>
      </c>
      <c r="D202" s="121">
        <v>4.9980000000000002</v>
      </c>
      <c r="E202" s="121">
        <v>6.4199999999999993E-2</v>
      </c>
      <c r="F202" s="121">
        <v>12.22</v>
      </c>
      <c r="G202" s="121">
        <v>0.27</v>
      </c>
      <c r="H202" s="121" t="s">
        <v>61</v>
      </c>
      <c r="I202" s="165" t="s">
        <v>36</v>
      </c>
      <c r="J202" s="162">
        <v>-1</v>
      </c>
      <c r="K202" s="162">
        <v>-1</v>
      </c>
      <c r="L202" s="162">
        <v>-1</v>
      </c>
      <c r="M202" s="162">
        <v>-1</v>
      </c>
      <c r="N202" s="121" t="s">
        <v>169</v>
      </c>
    </row>
    <row r="203" spans="1:14" s="138" customFormat="1">
      <c r="A203" s="121" t="s">
        <v>167</v>
      </c>
      <c r="B203" s="121" t="s">
        <v>255</v>
      </c>
      <c r="C203" s="121">
        <v>6.87</v>
      </c>
      <c r="D203" s="121">
        <v>5.4</v>
      </c>
      <c r="E203" s="121">
        <v>7.4200000000000002E-2</v>
      </c>
      <c r="F203" s="121">
        <v>10.26</v>
      </c>
      <c r="G203" s="121">
        <v>0.27</v>
      </c>
      <c r="H203" s="121" t="s">
        <v>61</v>
      </c>
      <c r="I203" s="165" t="s">
        <v>36</v>
      </c>
      <c r="J203" s="162">
        <v>-1</v>
      </c>
      <c r="K203" s="162">
        <v>-1</v>
      </c>
      <c r="L203" s="162">
        <v>-1</v>
      </c>
      <c r="M203" s="162">
        <v>-1</v>
      </c>
      <c r="N203" s="121" t="s">
        <v>169</v>
      </c>
    </row>
    <row r="204" spans="1:14" s="138" customFormat="1">
      <c r="A204" s="121" t="s">
        <v>167</v>
      </c>
      <c r="B204" s="121" t="s">
        <v>256</v>
      </c>
      <c r="C204" s="121">
        <v>8.07</v>
      </c>
      <c r="D204" s="121">
        <v>5.7290000000000001</v>
      </c>
      <c r="E204" s="121">
        <v>8.5000000000000006E-2</v>
      </c>
      <c r="F204" s="121">
        <v>8.8800000000000008</v>
      </c>
      <c r="G204" s="121">
        <v>0.27</v>
      </c>
      <c r="H204" s="121" t="s">
        <v>61</v>
      </c>
      <c r="I204" s="165" t="s">
        <v>36</v>
      </c>
      <c r="J204" s="162">
        <v>-1</v>
      </c>
      <c r="K204" s="162">
        <v>-1</v>
      </c>
      <c r="L204" s="162">
        <v>-1</v>
      </c>
      <c r="M204" s="162">
        <v>-1</v>
      </c>
      <c r="N204" s="121" t="s">
        <v>169</v>
      </c>
    </row>
    <row r="205" spans="1:14" s="138" customFormat="1">
      <c r="A205" s="121" t="s">
        <v>167</v>
      </c>
      <c r="B205" s="121" t="s">
        <v>257</v>
      </c>
      <c r="C205" s="121">
        <v>2.27</v>
      </c>
      <c r="D205" s="121">
        <v>1.607</v>
      </c>
      <c r="E205" s="121">
        <v>5.4199999999999998E-2</v>
      </c>
      <c r="F205" s="121">
        <v>29.09</v>
      </c>
      <c r="G205" s="121">
        <v>0.26</v>
      </c>
      <c r="H205" s="121" t="s">
        <v>61</v>
      </c>
      <c r="I205" s="165" t="s">
        <v>36</v>
      </c>
      <c r="J205" s="162">
        <v>-1</v>
      </c>
      <c r="K205" s="162">
        <v>-1</v>
      </c>
      <c r="L205" s="162">
        <v>-1</v>
      </c>
      <c r="M205" s="162">
        <v>-1</v>
      </c>
      <c r="N205" s="121" t="s">
        <v>169</v>
      </c>
    </row>
    <row r="206" spans="1:14" s="138" customFormat="1">
      <c r="A206" s="121" t="s">
        <v>167</v>
      </c>
      <c r="B206" s="121" t="s">
        <v>258</v>
      </c>
      <c r="C206" s="121">
        <v>1.83</v>
      </c>
      <c r="D206" s="121">
        <v>1.867</v>
      </c>
      <c r="E206" s="121">
        <v>0.03</v>
      </c>
      <c r="F206" s="121">
        <v>35.69</v>
      </c>
      <c r="G206" s="121">
        <v>0.26</v>
      </c>
      <c r="H206" s="121" t="s">
        <v>61</v>
      </c>
      <c r="I206" s="165" t="s">
        <v>36</v>
      </c>
      <c r="J206" s="162">
        <v>-1</v>
      </c>
      <c r="K206" s="162">
        <v>-1</v>
      </c>
      <c r="L206" s="162">
        <v>-1</v>
      </c>
      <c r="M206" s="162">
        <v>-1</v>
      </c>
      <c r="N206" s="121" t="s">
        <v>169</v>
      </c>
    </row>
    <row r="207" spans="1:14" s="138" customFormat="1">
      <c r="A207" s="121" t="s">
        <v>167</v>
      </c>
      <c r="B207" s="121" t="s">
        <v>259</v>
      </c>
      <c r="C207" s="121">
        <v>2.5499999999999998</v>
      </c>
      <c r="D207" s="121">
        <v>3.3690000000000002</v>
      </c>
      <c r="E207" s="121">
        <v>3.653E-2</v>
      </c>
      <c r="F207" s="121">
        <v>25.92</v>
      </c>
      <c r="G207" s="121">
        <v>0.26</v>
      </c>
      <c r="H207" s="121" t="s">
        <v>61</v>
      </c>
      <c r="I207" s="165" t="s">
        <v>36</v>
      </c>
      <c r="J207" s="162">
        <v>-1</v>
      </c>
      <c r="K207" s="162">
        <v>-1</v>
      </c>
      <c r="L207" s="162">
        <v>-1</v>
      </c>
      <c r="M207" s="162">
        <v>-1</v>
      </c>
      <c r="N207" s="121" t="s">
        <v>169</v>
      </c>
    </row>
    <row r="208" spans="1:14" s="138" customFormat="1">
      <c r="A208" s="121" t="s">
        <v>167</v>
      </c>
      <c r="B208" s="121" t="s">
        <v>260</v>
      </c>
      <c r="C208" s="121">
        <v>3.27</v>
      </c>
      <c r="D208" s="121">
        <v>4.0519999999999996</v>
      </c>
      <c r="E208" s="121">
        <v>4.2500000000000003E-2</v>
      </c>
      <c r="F208" s="121">
        <v>20.440000000000001</v>
      </c>
      <c r="G208" s="121">
        <v>0.26</v>
      </c>
      <c r="H208" s="121" t="s">
        <v>61</v>
      </c>
      <c r="I208" s="165" t="s">
        <v>36</v>
      </c>
      <c r="J208" s="162">
        <v>-1</v>
      </c>
      <c r="K208" s="162">
        <v>-1</v>
      </c>
      <c r="L208" s="162">
        <v>-1</v>
      </c>
      <c r="M208" s="162">
        <v>-1</v>
      </c>
      <c r="N208" s="121" t="s">
        <v>169</v>
      </c>
    </row>
    <row r="209" spans="1:14" s="138" customFormat="1">
      <c r="A209" s="121" t="s">
        <v>167</v>
      </c>
      <c r="B209" s="121" t="s">
        <v>261</v>
      </c>
      <c r="C209" s="121">
        <v>4.47</v>
      </c>
      <c r="D209" s="121">
        <v>4.5549999999999997</v>
      </c>
      <c r="E209" s="121">
        <v>5.3030000000000001E-2</v>
      </c>
      <c r="F209" s="121">
        <v>15.23</v>
      </c>
      <c r="G209" s="121">
        <v>0.27</v>
      </c>
      <c r="H209" s="121" t="s">
        <v>61</v>
      </c>
      <c r="I209" s="165" t="s">
        <v>36</v>
      </c>
      <c r="J209" s="162">
        <v>-1</v>
      </c>
      <c r="K209" s="162">
        <v>-1</v>
      </c>
      <c r="L209" s="162">
        <v>-1</v>
      </c>
      <c r="M209" s="162">
        <v>-1</v>
      </c>
      <c r="N209" s="121" t="s">
        <v>169</v>
      </c>
    </row>
    <row r="210" spans="1:14" s="138" customFormat="1">
      <c r="A210" s="121" t="s">
        <v>167</v>
      </c>
      <c r="B210" s="121" t="s">
        <v>262</v>
      </c>
      <c r="C210" s="121">
        <v>5.67</v>
      </c>
      <c r="D210" s="121">
        <v>5.1020000000000003</v>
      </c>
      <c r="E210" s="121">
        <v>6.3729999999999995E-2</v>
      </c>
      <c r="F210" s="121">
        <v>12.22</v>
      </c>
      <c r="G210" s="121">
        <v>0.27</v>
      </c>
      <c r="H210" s="121" t="s">
        <v>61</v>
      </c>
      <c r="I210" s="165" t="s">
        <v>36</v>
      </c>
      <c r="J210" s="162">
        <v>-1</v>
      </c>
      <c r="K210" s="162">
        <v>-1</v>
      </c>
      <c r="L210" s="162">
        <v>-1</v>
      </c>
      <c r="M210" s="162">
        <v>-1</v>
      </c>
      <c r="N210" s="121" t="s">
        <v>169</v>
      </c>
    </row>
    <row r="211" spans="1:14" s="138" customFormat="1">
      <c r="A211" s="121" t="s">
        <v>167</v>
      </c>
      <c r="B211" s="121" t="s">
        <v>263</v>
      </c>
      <c r="C211" s="121">
        <v>6.87</v>
      </c>
      <c r="D211" s="121">
        <v>5.4790000000000001</v>
      </c>
      <c r="E211" s="121">
        <v>7.3669999999999999E-2</v>
      </c>
      <c r="F211" s="121">
        <v>10.26</v>
      </c>
      <c r="G211" s="121">
        <v>0.27</v>
      </c>
      <c r="H211" s="121" t="s">
        <v>61</v>
      </c>
      <c r="I211" s="165" t="s">
        <v>36</v>
      </c>
      <c r="J211" s="162">
        <v>-1</v>
      </c>
      <c r="K211" s="162">
        <v>-1</v>
      </c>
      <c r="L211" s="162">
        <v>-1</v>
      </c>
      <c r="M211" s="162">
        <v>-1</v>
      </c>
      <c r="N211" s="121" t="s">
        <v>169</v>
      </c>
    </row>
    <row r="212" spans="1:14" s="138" customFormat="1">
      <c r="A212" s="121" t="s">
        <v>167</v>
      </c>
      <c r="B212" s="121" t="s">
        <v>264</v>
      </c>
      <c r="C212" s="121">
        <v>8.07</v>
      </c>
      <c r="D212" s="121">
        <v>5.7729999999999997</v>
      </c>
      <c r="E212" s="121">
        <v>8.4199999999999997E-2</v>
      </c>
      <c r="F212" s="121">
        <v>8.8800000000000008</v>
      </c>
      <c r="G212" s="121">
        <v>0.27</v>
      </c>
      <c r="H212" s="121" t="s">
        <v>61</v>
      </c>
      <c r="I212" s="165" t="s">
        <v>36</v>
      </c>
      <c r="J212" s="162">
        <v>-1</v>
      </c>
      <c r="K212" s="162">
        <v>-1</v>
      </c>
      <c r="L212" s="162">
        <v>-1</v>
      </c>
      <c r="M212" s="162">
        <v>-1</v>
      </c>
      <c r="N212" s="121" t="s">
        <v>169</v>
      </c>
    </row>
    <row r="213" spans="1:14">
      <c r="A213" s="121" t="s">
        <v>265</v>
      </c>
      <c r="B213" s="121" t="s">
        <v>266</v>
      </c>
      <c r="C213" s="120">
        <v>0.375</v>
      </c>
      <c r="D213" s="120">
        <v>0.95</v>
      </c>
      <c r="E213" s="121">
        <v>3.2500000000000001E-2</v>
      </c>
      <c r="F213" s="109">
        <v>18</v>
      </c>
      <c r="G213" s="109">
        <v>0.19</v>
      </c>
      <c r="H213" s="119" t="s">
        <v>67</v>
      </c>
      <c r="I213" s="165" t="s">
        <v>36</v>
      </c>
      <c r="J213" s="162">
        <v>-1</v>
      </c>
      <c r="K213" s="162">
        <v>-1</v>
      </c>
      <c r="L213" s="162">
        <v>-1</v>
      </c>
      <c r="M213" s="162">
        <v>-1</v>
      </c>
      <c r="N213" s="121" t="s">
        <v>62</v>
      </c>
    </row>
    <row r="214" spans="1:14">
      <c r="A214" s="121" t="s">
        <v>265</v>
      </c>
      <c r="B214" s="121" t="s">
        <v>267</v>
      </c>
      <c r="C214" s="120">
        <v>0.5</v>
      </c>
      <c r="D214" s="120">
        <v>1.26</v>
      </c>
      <c r="E214" s="121">
        <v>3.3300000000000003E-2</v>
      </c>
      <c r="F214" s="109">
        <v>18</v>
      </c>
      <c r="G214" s="109">
        <v>0.19</v>
      </c>
      <c r="H214" s="119" t="s">
        <v>67</v>
      </c>
      <c r="I214" s="165" t="s">
        <v>36</v>
      </c>
      <c r="J214" s="162">
        <v>-1</v>
      </c>
      <c r="K214" s="162">
        <v>-1</v>
      </c>
      <c r="L214" s="162">
        <v>-1</v>
      </c>
      <c r="M214" s="162">
        <v>-1</v>
      </c>
      <c r="N214" s="121" t="s">
        <v>62</v>
      </c>
    </row>
    <row r="215" spans="1:14">
      <c r="A215" s="121" t="s">
        <v>265</v>
      </c>
      <c r="B215" s="121" t="s">
        <v>268</v>
      </c>
      <c r="C215" s="120">
        <v>0.75</v>
      </c>
      <c r="D215" s="120">
        <v>1.89</v>
      </c>
      <c r="E215" s="121">
        <v>3.3300000000000003E-2</v>
      </c>
      <c r="F215" s="109">
        <v>18</v>
      </c>
      <c r="G215" s="109">
        <v>0.19</v>
      </c>
      <c r="H215" s="119" t="s">
        <v>67</v>
      </c>
      <c r="I215" s="165" t="s">
        <v>36</v>
      </c>
      <c r="J215" s="162">
        <v>-1</v>
      </c>
      <c r="K215" s="162">
        <v>-1</v>
      </c>
      <c r="L215" s="162">
        <v>-1</v>
      </c>
      <c r="M215" s="162">
        <v>-1</v>
      </c>
      <c r="N215" s="121" t="s">
        <v>62</v>
      </c>
    </row>
    <row r="216" spans="1:14">
      <c r="A216" s="121" t="s">
        <v>265</v>
      </c>
      <c r="B216" s="115" t="s">
        <v>269</v>
      </c>
      <c r="C216" s="113">
        <v>0.75</v>
      </c>
      <c r="D216" s="113">
        <v>2.38</v>
      </c>
      <c r="E216" s="121">
        <v>2.63E-2</v>
      </c>
      <c r="F216" s="113">
        <v>18</v>
      </c>
      <c r="G216" s="113">
        <v>0.33</v>
      </c>
      <c r="H216" s="119" t="s">
        <v>102</v>
      </c>
      <c r="I216" s="164" t="s">
        <v>270</v>
      </c>
      <c r="J216" s="162">
        <v>-1</v>
      </c>
      <c r="K216" s="161">
        <v>0.02</v>
      </c>
      <c r="L216" s="159">
        <v>0.34</v>
      </c>
      <c r="M216" s="159">
        <v>12.3</v>
      </c>
      <c r="N216" s="112" t="s">
        <v>41</v>
      </c>
    </row>
    <row r="217" spans="1:14">
      <c r="A217" s="121" t="s">
        <v>265</v>
      </c>
      <c r="B217" s="110" t="s">
        <v>271</v>
      </c>
      <c r="C217" s="109">
        <v>0.25</v>
      </c>
      <c r="D217" s="120">
        <v>0.49</v>
      </c>
      <c r="E217" s="121">
        <v>4.2500000000000003E-2</v>
      </c>
      <c r="F217" s="109">
        <v>29</v>
      </c>
      <c r="G217" s="109">
        <v>0.45</v>
      </c>
      <c r="H217" s="119" t="s">
        <v>96</v>
      </c>
      <c r="I217" s="165" t="s">
        <v>36</v>
      </c>
      <c r="J217" s="162">
        <v>-1</v>
      </c>
      <c r="K217" s="162">
        <v>-1</v>
      </c>
      <c r="L217" s="162">
        <v>-1</v>
      </c>
      <c r="M217" s="162">
        <v>-1</v>
      </c>
      <c r="N217" s="121" t="s">
        <v>62</v>
      </c>
    </row>
    <row r="218" spans="1:14">
      <c r="A218" s="121" t="s">
        <v>265</v>
      </c>
      <c r="B218" s="110" t="s">
        <v>272</v>
      </c>
      <c r="C218" s="109">
        <v>1</v>
      </c>
      <c r="D218" s="109">
        <v>2.94</v>
      </c>
      <c r="E218" s="121">
        <v>2.8299999999999999E-2</v>
      </c>
      <c r="F218" s="109">
        <v>119</v>
      </c>
      <c r="G218" s="109">
        <v>0.48</v>
      </c>
      <c r="H218" s="119" t="s">
        <v>67</v>
      </c>
      <c r="I218" s="165" t="s">
        <v>36</v>
      </c>
      <c r="J218" s="162">
        <v>-1</v>
      </c>
      <c r="K218" s="162">
        <v>-1</v>
      </c>
      <c r="L218" s="162">
        <v>-1</v>
      </c>
      <c r="M218" s="162">
        <v>-1</v>
      </c>
      <c r="N218" s="121" t="s">
        <v>62</v>
      </c>
    </row>
    <row r="219" spans="1:14">
      <c r="A219" s="121" t="s">
        <v>265</v>
      </c>
      <c r="B219" s="110" t="s">
        <v>273</v>
      </c>
      <c r="C219" s="120">
        <v>0.5</v>
      </c>
      <c r="D219" s="120">
        <v>0.05</v>
      </c>
      <c r="E219" s="121">
        <v>0.91920000000000002</v>
      </c>
      <c r="F219" s="120">
        <v>119.80799999999999</v>
      </c>
      <c r="G219" s="120">
        <v>0.30114000000000002</v>
      </c>
      <c r="H219" s="119" t="s">
        <v>93</v>
      </c>
      <c r="I219" s="165" t="s">
        <v>36</v>
      </c>
      <c r="J219" s="162">
        <v>-1</v>
      </c>
      <c r="K219" s="162">
        <v>-1</v>
      </c>
      <c r="L219" s="162">
        <v>-1</v>
      </c>
      <c r="M219" s="162">
        <v>-1</v>
      </c>
      <c r="N219" s="121" t="s">
        <v>62</v>
      </c>
    </row>
    <row r="220" spans="1:14">
      <c r="A220" s="121" t="s">
        <v>265</v>
      </c>
      <c r="B220" s="119" t="s">
        <v>274</v>
      </c>
      <c r="C220" s="120">
        <v>1</v>
      </c>
      <c r="D220" s="109">
        <v>0.08</v>
      </c>
      <c r="E220" s="121">
        <v>1.0417000000000001</v>
      </c>
      <c r="F220" s="120">
        <v>160</v>
      </c>
      <c r="G220" s="120">
        <v>0.19</v>
      </c>
      <c r="H220" s="119" t="s">
        <v>102</v>
      </c>
      <c r="I220" s="165" t="s">
        <v>36</v>
      </c>
      <c r="J220" s="162">
        <v>-1</v>
      </c>
      <c r="K220" s="162">
        <v>-1</v>
      </c>
      <c r="L220" s="162">
        <v>-1</v>
      </c>
      <c r="M220" s="162">
        <v>-1</v>
      </c>
      <c r="N220" s="121" t="s">
        <v>62</v>
      </c>
    </row>
    <row r="221" spans="1:14">
      <c r="A221" s="121" t="s">
        <v>275</v>
      </c>
      <c r="B221" s="121" t="s">
        <v>276</v>
      </c>
      <c r="C221" s="121">
        <v>9</v>
      </c>
      <c r="D221" s="121">
        <v>19.13</v>
      </c>
      <c r="E221" s="121">
        <v>3.9199999999999999E-2</v>
      </c>
      <c r="F221" s="121">
        <v>100.33</v>
      </c>
      <c r="G221" s="121">
        <v>0.23</v>
      </c>
      <c r="H221" s="121" t="s">
        <v>61</v>
      </c>
      <c r="I221" s="165" t="s">
        <v>36</v>
      </c>
      <c r="J221" s="162">
        <v>-1</v>
      </c>
      <c r="K221" s="162">
        <v>-1</v>
      </c>
      <c r="L221" s="162">
        <v>-1</v>
      </c>
      <c r="M221" s="162">
        <v>-1</v>
      </c>
      <c r="N221" s="121" t="s">
        <v>137</v>
      </c>
    </row>
    <row r="222" spans="1:14">
      <c r="A222" s="121" t="s">
        <v>275</v>
      </c>
      <c r="B222" s="121" t="s">
        <v>277</v>
      </c>
      <c r="C222" s="121">
        <v>11</v>
      </c>
      <c r="D222" s="121">
        <v>19.318000000000001</v>
      </c>
      <c r="E222" s="121">
        <v>4.7500000000000001E-2</v>
      </c>
      <c r="F222" s="121">
        <v>109.36</v>
      </c>
      <c r="G222" s="121">
        <v>0.22</v>
      </c>
      <c r="H222" s="121" t="s">
        <v>61</v>
      </c>
      <c r="I222" s="165" t="s">
        <v>36</v>
      </c>
      <c r="J222" s="162">
        <v>-1</v>
      </c>
      <c r="K222" s="162">
        <v>-1</v>
      </c>
      <c r="L222" s="162">
        <v>-1</v>
      </c>
      <c r="M222" s="162">
        <v>-1</v>
      </c>
      <c r="N222" s="121" t="s">
        <v>137</v>
      </c>
    </row>
    <row r="223" spans="1:14">
      <c r="A223" s="121" t="s">
        <v>275</v>
      </c>
      <c r="B223" s="121" t="s">
        <v>278</v>
      </c>
      <c r="C223" s="121">
        <v>10</v>
      </c>
      <c r="D223" s="121">
        <v>22.72</v>
      </c>
      <c r="E223" s="121">
        <v>3.6700000000000003E-2</v>
      </c>
      <c r="F223" s="121">
        <v>90.4</v>
      </c>
      <c r="G223" s="121">
        <v>0.23</v>
      </c>
      <c r="H223" s="121" t="s">
        <v>61</v>
      </c>
      <c r="I223" s="165" t="s">
        <v>36</v>
      </c>
      <c r="J223" s="162">
        <v>-1</v>
      </c>
      <c r="K223" s="162">
        <v>-1</v>
      </c>
      <c r="L223" s="162">
        <v>-1</v>
      </c>
      <c r="M223" s="162">
        <v>-1</v>
      </c>
      <c r="N223" s="121" t="s">
        <v>137</v>
      </c>
    </row>
    <row r="224" spans="1:14">
      <c r="A224" s="121" t="s">
        <v>275</v>
      </c>
      <c r="B224" s="121" t="s">
        <v>279</v>
      </c>
      <c r="C224" s="121">
        <v>12</v>
      </c>
      <c r="D224" s="121">
        <v>23.09</v>
      </c>
      <c r="E224" s="121">
        <v>4.3299999999999998E-2</v>
      </c>
      <c r="F224" s="121">
        <v>100.33</v>
      </c>
      <c r="G224" s="121">
        <v>0.22</v>
      </c>
      <c r="H224" s="121" t="s">
        <v>61</v>
      </c>
      <c r="I224" s="165" t="s">
        <v>36</v>
      </c>
      <c r="J224" s="162">
        <v>-1</v>
      </c>
      <c r="K224" s="162">
        <v>-1</v>
      </c>
      <c r="L224" s="162">
        <v>-1</v>
      </c>
      <c r="M224" s="162">
        <v>-1</v>
      </c>
      <c r="N224" s="121" t="s">
        <v>137</v>
      </c>
    </row>
    <row r="225" spans="1:14">
      <c r="A225" s="121" t="s">
        <v>275</v>
      </c>
      <c r="B225" s="121" t="s">
        <v>280</v>
      </c>
      <c r="C225" s="121">
        <v>15</v>
      </c>
      <c r="D225" s="121">
        <v>42.81</v>
      </c>
      <c r="E225" s="121">
        <v>2.92E-2</v>
      </c>
      <c r="F225" s="121">
        <v>60.6</v>
      </c>
      <c r="G225" s="121">
        <v>0.23</v>
      </c>
      <c r="H225" s="121" t="s">
        <v>61</v>
      </c>
      <c r="I225" s="165" t="s">
        <v>36</v>
      </c>
      <c r="J225" s="162">
        <v>-1</v>
      </c>
      <c r="K225" s="162">
        <v>-1</v>
      </c>
      <c r="L225" s="162">
        <v>-1</v>
      </c>
      <c r="M225" s="162">
        <v>-1</v>
      </c>
      <c r="N225" s="121" t="s">
        <v>137</v>
      </c>
    </row>
    <row r="226" spans="1:14">
      <c r="A226" s="121" t="s">
        <v>275</v>
      </c>
      <c r="B226" s="121" t="s">
        <v>281</v>
      </c>
      <c r="C226" s="121">
        <v>17</v>
      </c>
      <c r="D226" s="121">
        <v>42.54</v>
      </c>
      <c r="E226" s="121">
        <v>3.3300000000000003E-2</v>
      </c>
      <c r="F226" s="121">
        <v>71.12</v>
      </c>
      <c r="G226" s="121">
        <v>0.22</v>
      </c>
      <c r="H226" s="121" t="s">
        <v>61</v>
      </c>
      <c r="I226" s="165" t="s">
        <v>36</v>
      </c>
      <c r="J226" s="162">
        <v>-1</v>
      </c>
      <c r="K226" s="162">
        <v>-1</v>
      </c>
      <c r="L226" s="162">
        <v>-1</v>
      </c>
      <c r="M226" s="162">
        <v>-1</v>
      </c>
      <c r="N226" s="121" t="s">
        <v>137</v>
      </c>
    </row>
    <row r="227" spans="1:14">
      <c r="A227" s="121" t="s">
        <v>275</v>
      </c>
      <c r="B227" s="121" t="s">
        <v>282</v>
      </c>
      <c r="C227" s="121">
        <v>10</v>
      </c>
      <c r="D227" s="121">
        <v>16.399999999999999</v>
      </c>
      <c r="E227" s="121">
        <v>5.0799999999999998E-2</v>
      </c>
      <c r="F227" s="121">
        <v>90.4</v>
      </c>
      <c r="G227" s="121">
        <v>0.23</v>
      </c>
      <c r="H227" s="121" t="s">
        <v>61</v>
      </c>
      <c r="I227" s="165" t="s">
        <v>36</v>
      </c>
      <c r="J227" s="162">
        <v>-1</v>
      </c>
      <c r="K227" s="162">
        <v>-1</v>
      </c>
      <c r="L227" s="162">
        <v>-1</v>
      </c>
      <c r="M227" s="162">
        <v>-1</v>
      </c>
      <c r="N227" s="121" t="s">
        <v>137</v>
      </c>
    </row>
    <row r="228" spans="1:14">
      <c r="A228" s="121" t="s">
        <v>275</v>
      </c>
      <c r="B228" s="121" t="s">
        <v>283</v>
      </c>
      <c r="C228" s="121">
        <v>12</v>
      </c>
      <c r="D228" s="121">
        <v>16.670000000000002</v>
      </c>
      <c r="E228" s="121">
        <v>0.06</v>
      </c>
      <c r="F228" s="121">
        <v>100.33</v>
      </c>
      <c r="G228" s="121">
        <v>0.22</v>
      </c>
      <c r="H228" s="121" t="s">
        <v>61</v>
      </c>
      <c r="I228" s="165" t="s">
        <v>36</v>
      </c>
      <c r="J228" s="162">
        <v>-1</v>
      </c>
      <c r="K228" s="162">
        <v>-1</v>
      </c>
      <c r="L228" s="162">
        <v>-1</v>
      </c>
      <c r="M228" s="162">
        <v>-1</v>
      </c>
      <c r="N228" s="121" t="s">
        <v>137</v>
      </c>
    </row>
    <row r="229" spans="1:14" s="103" customFormat="1">
      <c r="A229" s="121" t="s">
        <v>275</v>
      </c>
      <c r="B229" s="121" t="s">
        <v>284</v>
      </c>
      <c r="C229" s="121">
        <v>11</v>
      </c>
      <c r="D229" s="121">
        <v>21.3</v>
      </c>
      <c r="E229" s="121">
        <v>4.3040000000000002E-2</v>
      </c>
      <c r="F229" s="121">
        <v>76.81</v>
      </c>
      <c r="G229" s="121">
        <v>0.23</v>
      </c>
      <c r="H229" s="121" t="s">
        <v>61</v>
      </c>
      <c r="I229" s="165" t="s">
        <v>36</v>
      </c>
      <c r="J229" s="162">
        <v>-1</v>
      </c>
      <c r="K229" s="162">
        <v>-1</v>
      </c>
      <c r="L229" s="162">
        <v>-1</v>
      </c>
      <c r="M229" s="162">
        <v>-1</v>
      </c>
      <c r="N229" s="121" t="s">
        <v>90</v>
      </c>
    </row>
    <row r="230" spans="1:14" s="103" customFormat="1">
      <c r="A230" s="121" t="s">
        <v>275</v>
      </c>
      <c r="B230" s="121" t="s">
        <v>285</v>
      </c>
      <c r="C230" s="121">
        <v>13</v>
      </c>
      <c r="D230" s="121">
        <v>21.45</v>
      </c>
      <c r="E230" s="121">
        <v>5.0509999999999999E-2</v>
      </c>
      <c r="F230" s="121">
        <v>86.54</v>
      </c>
      <c r="G230" s="121">
        <v>0.22</v>
      </c>
      <c r="H230" s="121" t="s">
        <v>61</v>
      </c>
      <c r="I230" s="165" t="s">
        <v>36</v>
      </c>
      <c r="J230" s="162">
        <v>-1</v>
      </c>
      <c r="K230" s="162">
        <v>-1</v>
      </c>
      <c r="L230" s="162">
        <v>-1</v>
      </c>
      <c r="M230" s="162">
        <v>-1</v>
      </c>
      <c r="N230" s="121" t="s">
        <v>90</v>
      </c>
    </row>
    <row r="231" spans="1:14">
      <c r="A231" s="121" t="s">
        <v>275</v>
      </c>
      <c r="B231" s="121" t="s">
        <v>286</v>
      </c>
      <c r="C231" s="121">
        <v>12</v>
      </c>
      <c r="D231" s="121">
        <v>23.98</v>
      </c>
      <c r="E231" s="121">
        <v>4.1700000000000001E-2</v>
      </c>
      <c r="F231" s="121">
        <v>75.5</v>
      </c>
      <c r="G231" s="121">
        <v>0.23</v>
      </c>
      <c r="H231" s="121" t="s">
        <v>61</v>
      </c>
      <c r="I231" s="165" t="s">
        <v>36</v>
      </c>
      <c r="J231" s="162">
        <v>-1</v>
      </c>
      <c r="K231" s="162">
        <v>-1</v>
      </c>
      <c r="L231" s="162">
        <v>-1</v>
      </c>
      <c r="M231" s="162">
        <v>-1</v>
      </c>
      <c r="N231" s="121" t="s">
        <v>137</v>
      </c>
    </row>
    <row r="232" spans="1:14">
      <c r="A232" s="121" t="s">
        <v>275</v>
      </c>
      <c r="B232" s="121" t="s">
        <v>287</v>
      </c>
      <c r="C232" s="121">
        <v>14</v>
      </c>
      <c r="D232" s="121">
        <v>24.550999999999998</v>
      </c>
      <c r="E232" s="121">
        <v>4.7500000000000001E-2</v>
      </c>
      <c r="F232" s="121">
        <v>86.14</v>
      </c>
      <c r="G232" s="121">
        <v>0.22</v>
      </c>
      <c r="H232" s="121" t="s">
        <v>61</v>
      </c>
      <c r="I232" s="165" t="s">
        <v>36</v>
      </c>
      <c r="J232" s="162">
        <v>-1</v>
      </c>
      <c r="K232" s="162">
        <v>-1</v>
      </c>
      <c r="L232" s="162">
        <v>-1</v>
      </c>
      <c r="M232" s="162">
        <v>-1</v>
      </c>
      <c r="N232" s="121" t="s">
        <v>137</v>
      </c>
    </row>
    <row r="233" spans="1:14">
      <c r="A233" s="121" t="s">
        <v>275</v>
      </c>
      <c r="B233" s="121" t="s">
        <v>288</v>
      </c>
      <c r="C233" s="121">
        <v>14</v>
      </c>
      <c r="D233" s="120">
        <v>32.588454376163874</v>
      </c>
      <c r="E233" s="121">
        <v>3.5799999999999998E-2</v>
      </c>
      <c r="F233" s="121">
        <v>64.86</v>
      </c>
      <c r="G233" s="121">
        <v>0.23</v>
      </c>
      <c r="H233" s="121" t="s">
        <v>61</v>
      </c>
      <c r="I233" s="165" t="s">
        <v>36</v>
      </c>
      <c r="J233" s="162">
        <v>-1</v>
      </c>
      <c r="K233" s="162">
        <v>-1</v>
      </c>
      <c r="L233" s="162">
        <v>-1</v>
      </c>
      <c r="M233" s="162">
        <v>-1</v>
      </c>
      <c r="N233" s="121" t="s">
        <v>137</v>
      </c>
    </row>
    <row r="234" spans="1:14">
      <c r="A234" s="121" t="s">
        <v>275</v>
      </c>
      <c r="B234" s="121" t="s">
        <v>289</v>
      </c>
      <c r="C234" s="121">
        <v>16</v>
      </c>
      <c r="D234" s="120">
        <v>31.974420463629095</v>
      </c>
      <c r="E234" s="121">
        <v>4.1700000000000001E-2</v>
      </c>
      <c r="F234" s="121">
        <v>75.5</v>
      </c>
      <c r="G234" s="121">
        <v>0.22</v>
      </c>
      <c r="H234" s="121" t="s">
        <v>61</v>
      </c>
      <c r="I234" s="165" t="s">
        <v>36</v>
      </c>
      <c r="J234" s="162">
        <v>-1</v>
      </c>
      <c r="K234" s="162">
        <v>-1</v>
      </c>
      <c r="L234" s="162">
        <v>-1</v>
      </c>
      <c r="M234" s="162">
        <v>-1</v>
      </c>
      <c r="N234" s="121" t="s">
        <v>137</v>
      </c>
    </row>
    <row r="235" spans="1:14">
      <c r="A235" s="121" t="s">
        <v>275</v>
      </c>
      <c r="B235" s="121" t="s">
        <v>290</v>
      </c>
      <c r="C235" s="121">
        <v>10</v>
      </c>
      <c r="D235" s="121">
        <v>21.26</v>
      </c>
      <c r="E235" s="121">
        <v>3.9199999999999999E-2</v>
      </c>
      <c r="F235" s="121">
        <v>90.4</v>
      </c>
      <c r="G235" s="121">
        <v>0.23</v>
      </c>
      <c r="H235" s="121" t="s">
        <v>61</v>
      </c>
      <c r="I235" s="165" t="s">
        <v>36</v>
      </c>
      <c r="J235" s="162">
        <v>-1</v>
      </c>
      <c r="K235" s="162">
        <v>-1</v>
      </c>
      <c r="L235" s="162">
        <v>-1</v>
      </c>
      <c r="M235" s="162">
        <v>-1</v>
      </c>
      <c r="N235" s="121" t="s">
        <v>137</v>
      </c>
    </row>
    <row r="236" spans="1:14">
      <c r="A236" s="121" t="s">
        <v>275</v>
      </c>
      <c r="B236" s="121" t="s">
        <v>291</v>
      </c>
      <c r="C236" s="121">
        <v>12</v>
      </c>
      <c r="D236" s="121">
        <v>21.05</v>
      </c>
      <c r="E236" s="121">
        <v>4.7500000000000001E-2</v>
      </c>
      <c r="F236" s="121">
        <v>100.33</v>
      </c>
      <c r="G236" s="121">
        <v>0.22</v>
      </c>
      <c r="H236" s="121" t="s">
        <v>61</v>
      </c>
      <c r="I236" s="165" t="s">
        <v>36</v>
      </c>
      <c r="J236" s="162">
        <v>-1</v>
      </c>
      <c r="K236" s="162">
        <v>-1</v>
      </c>
      <c r="L236" s="162">
        <v>-1</v>
      </c>
      <c r="M236" s="162">
        <v>-1</v>
      </c>
      <c r="N236" s="121" t="s">
        <v>137</v>
      </c>
    </row>
    <row r="237" spans="1:14">
      <c r="A237" s="121" t="s">
        <v>275</v>
      </c>
      <c r="B237" s="121" t="s">
        <v>292</v>
      </c>
      <c r="C237" s="121">
        <v>12</v>
      </c>
      <c r="D237" s="121">
        <v>30.77</v>
      </c>
      <c r="E237" s="121">
        <v>3.2500000000000001E-2</v>
      </c>
      <c r="F237" s="121">
        <v>75.5</v>
      </c>
      <c r="G237" s="121">
        <v>0.23</v>
      </c>
      <c r="H237" s="121" t="s">
        <v>61</v>
      </c>
      <c r="I237" s="165" t="s">
        <v>36</v>
      </c>
      <c r="J237" s="162">
        <v>-1</v>
      </c>
      <c r="K237" s="162">
        <v>-1</v>
      </c>
      <c r="L237" s="162">
        <v>-1</v>
      </c>
      <c r="M237" s="162">
        <v>-1</v>
      </c>
      <c r="N237" s="121" t="s">
        <v>137</v>
      </c>
    </row>
    <row r="238" spans="1:14">
      <c r="A238" s="121" t="s">
        <v>275</v>
      </c>
      <c r="B238" s="121" t="s">
        <v>293</v>
      </c>
      <c r="C238" s="121">
        <v>14</v>
      </c>
      <c r="D238" s="121">
        <v>31.11</v>
      </c>
      <c r="E238" s="121">
        <v>3.7499999999999999E-2</v>
      </c>
      <c r="F238" s="121">
        <v>86.14</v>
      </c>
      <c r="G238" s="121">
        <v>0.22</v>
      </c>
      <c r="H238" s="121" t="s">
        <v>61</v>
      </c>
      <c r="I238" s="165" t="s">
        <v>36</v>
      </c>
      <c r="J238" s="162">
        <v>-1</v>
      </c>
      <c r="K238" s="162">
        <v>-1</v>
      </c>
      <c r="L238" s="162">
        <v>-1</v>
      </c>
      <c r="M238" s="162">
        <v>-1</v>
      </c>
      <c r="N238" s="121" t="s">
        <v>137</v>
      </c>
    </row>
    <row r="239" spans="1:14">
      <c r="A239" s="121" t="s">
        <v>275</v>
      </c>
      <c r="B239" s="121" t="s">
        <v>294</v>
      </c>
      <c r="C239" s="121">
        <v>14</v>
      </c>
      <c r="D239" s="120">
        <v>39.954337899543383</v>
      </c>
      <c r="E239" s="121">
        <v>2.92E-2</v>
      </c>
      <c r="F239" s="121">
        <v>64.86</v>
      </c>
      <c r="G239" s="121">
        <v>0.23</v>
      </c>
      <c r="H239" s="121" t="s">
        <v>61</v>
      </c>
      <c r="I239" s="165" t="s">
        <v>36</v>
      </c>
      <c r="J239" s="162">
        <v>-1</v>
      </c>
      <c r="K239" s="162">
        <v>-1</v>
      </c>
      <c r="L239" s="162">
        <v>-1</v>
      </c>
      <c r="M239" s="162">
        <v>-1</v>
      </c>
      <c r="N239" s="121" t="s">
        <v>137</v>
      </c>
    </row>
    <row r="240" spans="1:14">
      <c r="A240" s="121" t="s">
        <v>275</v>
      </c>
      <c r="B240" s="121" t="s">
        <v>295</v>
      </c>
      <c r="C240" s="121">
        <v>16</v>
      </c>
      <c r="D240" s="120">
        <v>41.025641025641022</v>
      </c>
      <c r="E240" s="121">
        <v>3.2500000000000001E-2</v>
      </c>
      <c r="F240" s="121">
        <v>75.5</v>
      </c>
      <c r="G240" s="121">
        <v>0.22</v>
      </c>
      <c r="H240" s="121" t="s">
        <v>61</v>
      </c>
      <c r="I240" s="165" t="s">
        <v>36</v>
      </c>
      <c r="J240" s="162">
        <v>-1</v>
      </c>
      <c r="K240" s="162">
        <v>-1</v>
      </c>
      <c r="L240" s="162">
        <v>-1</v>
      </c>
      <c r="M240" s="162">
        <v>-1</v>
      </c>
      <c r="N240" s="121" t="s">
        <v>137</v>
      </c>
    </row>
    <row r="241" spans="1:14" s="104" customFormat="1">
      <c r="A241" s="119" t="s">
        <v>296</v>
      </c>
      <c r="B241" s="110" t="s">
        <v>297</v>
      </c>
      <c r="C241" s="121">
        <v>3.5</v>
      </c>
      <c r="D241" s="120">
        <v>11</v>
      </c>
      <c r="E241" s="121">
        <v>2.6499999999999999E-2</v>
      </c>
      <c r="F241" s="109">
        <v>0.7</v>
      </c>
      <c r="G241" s="109">
        <v>0.2</v>
      </c>
      <c r="H241" s="119" t="s">
        <v>96</v>
      </c>
      <c r="I241" s="165" t="s">
        <v>36</v>
      </c>
      <c r="J241" s="162">
        <v>-1</v>
      </c>
      <c r="K241" s="162">
        <v>-1</v>
      </c>
      <c r="L241" s="162">
        <v>-1</v>
      </c>
      <c r="M241" s="162">
        <v>-1</v>
      </c>
      <c r="N241" s="121" t="s">
        <v>90</v>
      </c>
    </row>
    <row r="242" spans="1:14" s="104" customFormat="1">
      <c r="A242" s="119" t="s">
        <v>296</v>
      </c>
      <c r="B242" s="110" t="s">
        <v>298</v>
      </c>
      <c r="C242" s="121">
        <v>3.5</v>
      </c>
      <c r="D242" s="120">
        <v>13</v>
      </c>
      <c r="E242" s="121">
        <v>2.24E-2</v>
      </c>
      <c r="F242" s="109">
        <v>0.7</v>
      </c>
      <c r="G242" s="109">
        <v>0.2</v>
      </c>
      <c r="H242" s="119" t="s">
        <v>96</v>
      </c>
      <c r="I242" s="165" t="s">
        <v>36</v>
      </c>
      <c r="J242" s="162">
        <v>-1</v>
      </c>
      <c r="K242" s="162">
        <v>-1</v>
      </c>
      <c r="L242" s="162">
        <v>-1</v>
      </c>
      <c r="M242" s="162">
        <v>-1</v>
      </c>
      <c r="N242" s="121" t="s">
        <v>90</v>
      </c>
    </row>
    <row r="243" spans="1:14" s="104" customFormat="1">
      <c r="A243" s="119" t="s">
        <v>296</v>
      </c>
      <c r="B243" s="110" t="s">
        <v>299</v>
      </c>
      <c r="C243" s="121">
        <v>3.5</v>
      </c>
      <c r="D243" s="120">
        <v>15</v>
      </c>
      <c r="E243" s="121">
        <v>1.9400000000000001E-2</v>
      </c>
      <c r="F243" s="109">
        <v>0.7</v>
      </c>
      <c r="G243" s="109">
        <v>0.2</v>
      </c>
      <c r="H243" s="119" t="s">
        <v>96</v>
      </c>
      <c r="I243" s="165" t="s">
        <v>36</v>
      </c>
      <c r="J243" s="162">
        <v>-1</v>
      </c>
      <c r="K243" s="162">
        <v>-1</v>
      </c>
      <c r="L243" s="162">
        <v>-1</v>
      </c>
      <c r="M243" s="162">
        <v>-1</v>
      </c>
      <c r="N243" s="121" t="s">
        <v>90</v>
      </c>
    </row>
    <row r="244" spans="1:14" s="104" customFormat="1">
      <c r="A244" s="119" t="s">
        <v>296</v>
      </c>
      <c r="B244" s="110" t="s">
        <v>300</v>
      </c>
      <c r="C244" s="121">
        <v>5.5</v>
      </c>
      <c r="D244" s="120">
        <v>18</v>
      </c>
      <c r="E244" s="121">
        <v>2.5499999999999998E-2</v>
      </c>
      <c r="F244" s="109">
        <v>0.7</v>
      </c>
      <c r="G244" s="109">
        <v>0.2</v>
      </c>
      <c r="H244" s="119" t="s">
        <v>96</v>
      </c>
      <c r="I244" s="165" t="s">
        <v>36</v>
      </c>
      <c r="J244" s="162">
        <v>-1</v>
      </c>
      <c r="K244" s="162">
        <v>-1</v>
      </c>
      <c r="L244" s="162">
        <v>-1</v>
      </c>
      <c r="M244" s="162">
        <v>-1</v>
      </c>
      <c r="N244" s="121" t="s">
        <v>90</v>
      </c>
    </row>
    <row r="245" spans="1:14" s="104" customFormat="1">
      <c r="A245" s="119" t="s">
        <v>296</v>
      </c>
      <c r="B245" s="110" t="s">
        <v>301</v>
      </c>
      <c r="C245" s="121">
        <v>5.5</v>
      </c>
      <c r="D245" s="120">
        <v>21</v>
      </c>
      <c r="E245" s="121">
        <v>2.18E-2</v>
      </c>
      <c r="F245" s="109">
        <v>0.7</v>
      </c>
      <c r="G245" s="109">
        <v>0.2</v>
      </c>
      <c r="H245" s="119" t="s">
        <v>96</v>
      </c>
      <c r="I245" s="165" t="s">
        <v>36</v>
      </c>
      <c r="J245" s="162">
        <v>-1</v>
      </c>
      <c r="K245" s="162">
        <v>-1</v>
      </c>
      <c r="L245" s="162">
        <v>-1</v>
      </c>
      <c r="M245" s="162">
        <v>-1</v>
      </c>
      <c r="N245" s="121" t="s">
        <v>90</v>
      </c>
    </row>
    <row r="246" spans="1:14" s="104" customFormat="1">
      <c r="A246" s="119" t="s">
        <v>296</v>
      </c>
      <c r="B246" s="110" t="s">
        <v>302</v>
      </c>
      <c r="C246" s="121">
        <v>7.25</v>
      </c>
      <c r="D246" s="120">
        <v>24</v>
      </c>
      <c r="E246" s="121">
        <v>2.52E-2</v>
      </c>
      <c r="F246" s="109">
        <v>0.7</v>
      </c>
      <c r="G246" s="109">
        <v>0.2</v>
      </c>
      <c r="H246" s="119" t="s">
        <v>96</v>
      </c>
      <c r="I246" s="165" t="s">
        <v>36</v>
      </c>
      <c r="J246" s="162">
        <v>-1</v>
      </c>
      <c r="K246" s="162">
        <v>-1</v>
      </c>
      <c r="L246" s="162">
        <v>-1</v>
      </c>
      <c r="M246" s="162">
        <v>-1</v>
      </c>
      <c r="N246" s="121" t="s">
        <v>90</v>
      </c>
    </row>
    <row r="247" spans="1:14" s="104" customFormat="1">
      <c r="A247" s="119" t="s">
        <v>296</v>
      </c>
      <c r="B247" s="110" t="s">
        <v>303</v>
      </c>
      <c r="C247" s="121">
        <v>7.25</v>
      </c>
      <c r="D247" s="120">
        <v>25</v>
      </c>
      <c r="E247" s="121">
        <v>2.4199999999999999E-2</v>
      </c>
      <c r="F247" s="109">
        <v>0.7</v>
      </c>
      <c r="G247" s="109">
        <v>0.2</v>
      </c>
      <c r="H247" s="119" t="s">
        <v>96</v>
      </c>
      <c r="I247" s="165" t="s">
        <v>36</v>
      </c>
      <c r="J247" s="162">
        <v>-1</v>
      </c>
      <c r="K247" s="162">
        <v>-1</v>
      </c>
      <c r="L247" s="162">
        <v>-1</v>
      </c>
      <c r="M247" s="162">
        <v>-1</v>
      </c>
      <c r="N247" s="121" t="s">
        <v>90</v>
      </c>
    </row>
    <row r="248" spans="1:14" s="104" customFormat="1">
      <c r="A248" s="119" t="s">
        <v>296</v>
      </c>
      <c r="B248" s="110" t="s">
        <v>304</v>
      </c>
      <c r="C248" s="121">
        <v>8.25</v>
      </c>
      <c r="D248" s="120">
        <v>30</v>
      </c>
      <c r="E248" s="121">
        <v>2.29E-2</v>
      </c>
      <c r="F248" s="109">
        <v>0.7</v>
      </c>
      <c r="G248" s="109">
        <v>0.2</v>
      </c>
      <c r="H248" s="119" t="s">
        <v>96</v>
      </c>
      <c r="I248" s="165" t="s">
        <v>36</v>
      </c>
      <c r="J248" s="162">
        <v>-1</v>
      </c>
      <c r="K248" s="162">
        <v>-1</v>
      </c>
      <c r="L248" s="162">
        <v>-1</v>
      </c>
      <c r="M248" s="162">
        <v>-1</v>
      </c>
      <c r="N248" s="121" t="s">
        <v>90</v>
      </c>
    </row>
    <row r="249" spans="1:14" s="104" customFormat="1">
      <c r="A249" s="119" t="s">
        <v>296</v>
      </c>
      <c r="B249" s="110" t="s">
        <v>305</v>
      </c>
      <c r="C249" s="121">
        <v>10</v>
      </c>
      <c r="D249" s="120">
        <v>30</v>
      </c>
      <c r="E249" s="121">
        <v>2.7799999999999998E-2</v>
      </c>
      <c r="F249" s="109">
        <v>0.7</v>
      </c>
      <c r="G249" s="109">
        <v>0.2</v>
      </c>
      <c r="H249" s="119" t="s">
        <v>96</v>
      </c>
      <c r="I249" s="165" t="s">
        <v>36</v>
      </c>
      <c r="J249" s="162">
        <v>-1</v>
      </c>
      <c r="K249" s="162">
        <v>-1</v>
      </c>
      <c r="L249" s="162">
        <v>-1</v>
      </c>
      <c r="M249" s="162">
        <v>-1</v>
      </c>
      <c r="N249" s="121" t="s">
        <v>90</v>
      </c>
    </row>
    <row r="250" spans="1:14" s="104" customFormat="1">
      <c r="A250" s="119" t="s">
        <v>296</v>
      </c>
      <c r="B250" s="110" t="s">
        <v>306</v>
      </c>
      <c r="C250" s="121">
        <v>12</v>
      </c>
      <c r="D250" s="120">
        <v>38</v>
      </c>
      <c r="E250" s="121">
        <v>2.63E-2</v>
      </c>
      <c r="F250" s="109">
        <v>0.7</v>
      </c>
      <c r="G250" s="109">
        <v>0.2</v>
      </c>
      <c r="H250" s="119" t="s">
        <v>96</v>
      </c>
      <c r="I250" s="165" t="s">
        <v>36</v>
      </c>
      <c r="J250" s="162">
        <v>-1</v>
      </c>
      <c r="K250" s="162">
        <v>-1</v>
      </c>
      <c r="L250" s="162">
        <v>-1</v>
      </c>
      <c r="M250" s="162">
        <v>-1</v>
      </c>
      <c r="N250" s="121" t="s">
        <v>90</v>
      </c>
    </row>
    <row r="251" spans="1:14" s="83" customFormat="1">
      <c r="A251" s="119" t="s">
        <v>296</v>
      </c>
      <c r="B251" s="110" t="s">
        <v>307</v>
      </c>
      <c r="C251" s="120">
        <v>4</v>
      </c>
      <c r="D251" s="120">
        <v>13.33</v>
      </c>
      <c r="E251" s="121">
        <v>2.5000000000000001E-2</v>
      </c>
      <c r="F251" s="109">
        <v>0.7</v>
      </c>
      <c r="G251" s="109">
        <v>0.2</v>
      </c>
      <c r="H251" s="119" t="s">
        <v>96</v>
      </c>
      <c r="I251" s="165" t="s">
        <v>36</v>
      </c>
      <c r="J251" s="162">
        <v>-1</v>
      </c>
      <c r="K251" s="162">
        <v>-1</v>
      </c>
      <c r="L251" s="162">
        <v>-1</v>
      </c>
      <c r="M251" s="162">
        <v>-1</v>
      </c>
      <c r="N251" s="121" t="s">
        <v>62</v>
      </c>
    </row>
    <row r="252" spans="1:14" s="83" customFormat="1">
      <c r="A252" s="119" t="s">
        <v>296</v>
      </c>
      <c r="B252" s="110" t="s">
        <v>308</v>
      </c>
      <c r="C252" s="120">
        <v>4.5</v>
      </c>
      <c r="D252" s="120">
        <v>15</v>
      </c>
      <c r="E252" s="121">
        <v>2.5000000000000001E-2</v>
      </c>
      <c r="F252" s="109">
        <v>0.7</v>
      </c>
      <c r="G252" s="109">
        <v>0.2</v>
      </c>
      <c r="H252" s="119" t="s">
        <v>96</v>
      </c>
      <c r="I252" s="165" t="s">
        <v>36</v>
      </c>
      <c r="J252" s="162">
        <v>-1</v>
      </c>
      <c r="K252" s="162">
        <v>-1</v>
      </c>
      <c r="L252" s="162">
        <v>-1</v>
      </c>
      <c r="M252" s="162">
        <v>-1</v>
      </c>
      <c r="N252" s="121" t="s">
        <v>62</v>
      </c>
    </row>
    <row r="253" spans="1:14" s="83" customFormat="1">
      <c r="A253" s="119" t="s">
        <v>296</v>
      </c>
      <c r="B253" s="110" t="s">
        <v>309</v>
      </c>
      <c r="C253" s="120">
        <v>5</v>
      </c>
      <c r="D253" s="120">
        <v>16.670000000000002</v>
      </c>
      <c r="E253" s="121">
        <v>2.5000000000000001E-2</v>
      </c>
      <c r="F253" s="109">
        <v>0.7</v>
      </c>
      <c r="G253" s="109">
        <v>0.2</v>
      </c>
      <c r="H253" s="119" t="s">
        <v>96</v>
      </c>
      <c r="I253" s="165" t="s">
        <v>36</v>
      </c>
      <c r="J253" s="162">
        <v>-1</v>
      </c>
      <c r="K253" s="162">
        <v>-1</v>
      </c>
      <c r="L253" s="162">
        <v>-1</v>
      </c>
      <c r="M253" s="162">
        <v>-1</v>
      </c>
      <c r="N253" s="121" t="s">
        <v>62</v>
      </c>
    </row>
    <row r="254" spans="1:14" s="83" customFormat="1">
      <c r="A254" s="119" t="s">
        <v>296</v>
      </c>
      <c r="B254" s="110" t="s">
        <v>310</v>
      </c>
      <c r="C254" s="120">
        <v>6</v>
      </c>
      <c r="D254" s="120">
        <v>20</v>
      </c>
      <c r="E254" s="121">
        <v>2.5000000000000001E-2</v>
      </c>
      <c r="F254" s="109">
        <v>0.7</v>
      </c>
      <c r="G254" s="109">
        <v>0.2</v>
      </c>
      <c r="H254" s="119" t="s">
        <v>96</v>
      </c>
      <c r="I254" s="165" t="s">
        <v>36</v>
      </c>
      <c r="J254" s="162">
        <v>-1</v>
      </c>
      <c r="K254" s="162">
        <v>-1</v>
      </c>
      <c r="L254" s="162">
        <v>-1</v>
      </c>
      <c r="M254" s="162">
        <v>-1</v>
      </c>
      <c r="N254" s="121" t="s">
        <v>62</v>
      </c>
    </row>
    <row r="255" spans="1:14" s="83" customFormat="1">
      <c r="A255" s="119" t="s">
        <v>296</v>
      </c>
      <c r="B255" s="110" t="s">
        <v>311</v>
      </c>
      <c r="C255" s="120">
        <v>6.5</v>
      </c>
      <c r="D255" s="120">
        <v>21.67</v>
      </c>
      <c r="E255" s="121">
        <v>2.5000000000000001E-2</v>
      </c>
      <c r="F255" s="109">
        <v>0.7</v>
      </c>
      <c r="G255" s="109">
        <v>0.2</v>
      </c>
      <c r="H255" s="119" t="s">
        <v>96</v>
      </c>
      <c r="I255" s="165" t="s">
        <v>36</v>
      </c>
      <c r="J255" s="162">
        <v>-1</v>
      </c>
      <c r="K255" s="162">
        <v>-1</v>
      </c>
      <c r="L255" s="162">
        <v>-1</v>
      </c>
      <c r="M255" s="162">
        <v>-1</v>
      </c>
      <c r="N255" s="121" t="s">
        <v>62</v>
      </c>
    </row>
    <row r="256" spans="1:14" s="129" customFormat="1">
      <c r="A256" s="119" t="s">
        <v>312</v>
      </c>
      <c r="B256" s="119" t="s">
        <v>313</v>
      </c>
      <c r="C256" s="120">
        <v>0.125</v>
      </c>
      <c r="D256" s="120">
        <v>0.73299999999999998</v>
      </c>
      <c r="E256" s="121">
        <v>1.4200000000000001E-2</v>
      </c>
      <c r="F256" s="120">
        <v>1.4975999999999998</v>
      </c>
      <c r="G256" s="120">
        <v>0.38001000000000001</v>
      </c>
      <c r="H256" s="119" t="s">
        <v>102</v>
      </c>
      <c r="I256" s="165" t="s">
        <v>36</v>
      </c>
      <c r="J256" s="162">
        <v>-1</v>
      </c>
      <c r="K256" s="162">
        <v>-1</v>
      </c>
      <c r="L256" s="162">
        <v>-1</v>
      </c>
      <c r="M256" s="162">
        <v>-1</v>
      </c>
      <c r="N256" s="121" t="s">
        <v>122</v>
      </c>
    </row>
    <row r="257" spans="1:14" s="129" customFormat="1">
      <c r="A257" s="119" t="s">
        <v>312</v>
      </c>
      <c r="B257" s="119" t="s">
        <v>314</v>
      </c>
      <c r="C257" s="120">
        <v>0.25</v>
      </c>
      <c r="D257" s="120">
        <v>1.4670000000000001</v>
      </c>
      <c r="E257" s="121">
        <v>1.4200000000000001E-2</v>
      </c>
      <c r="F257" s="120">
        <v>1.4975999999999998</v>
      </c>
      <c r="G257" s="120">
        <v>0.38001000000000001</v>
      </c>
      <c r="H257" s="119" t="s">
        <v>102</v>
      </c>
      <c r="I257" s="165" t="s">
        <v>36</v>
      </c>
      <c r="J257" s="162">
        <v>-1</v>
      </c>
      <c r="K257" s="162">
        <v>-1</v>
      </c>
      <c r="L257" s="162">
        <v>-1</v>
      </c>
      <c r="M257" s="162">
        <v>-1</v>
      </c>
      <c r="N257" s="121" t="s">
        <v>122</v>
      </c>
    </row>
    <row r="258" spans="1:14" s="129" customFormat="1">
      <c r="A258" s="119" t="s">
        <v>312</v>
      </c>
      <c r="B258" s="119" t="s">
        <v>315</v>
      </c>
      <c r="C258" s="120">
        <v>0.5</v>
      </c>
      <c r="D258" s="120">
        <v>2.9340000000000002</v>
      </c>
      <c r="E258" s="121">
        <v>1.4200000000000001E-2</v>
      </c>
      <c r="F258" s="120">
        <v>1.4975999999999998</v>
      </c>
      <c r="G258" s="120">
        <v>0.38001000000000001</v>
      </c>
      <c r="H258" s="119" t="s">
        <v>102</v>
      </c>
      <c r="I258" s="165" t="s">
        <v>36</v>
      </c>
      <c r="J258" s="162">
        <v>-1</v>
      </c>
      <c r="K258" s="162">
        <v>-1</v>
      </c>
      <c r="L258" s="162">
        <v>-1</v>
      </c>
      <c r="M258" s="162">
        <v>-1</v>
      </c>
      <c r="N258" s="121" t="s">
        <v>122</v>
      </c>
    </row>
    <row r="259" spans="1:14" s="129" customFormat="1">
      <c r="A259" s="119" t="s">
        <v>312</v>
      </c>
      <c r="B259" s="119" t="s">
        <v>316</v>
      </c>
      <c r="C259" s="120">
        <v>1</v>
      </c>
      <c r="D259" s="120">
        <v>5.8680000000000003</v>
      </c>
      <c r="E259" s="121">
        <v>1.4200000000000001E-2</v>
      </c>
      <c r="F259" s="120">
        <v>1.4975999999999998</v>
      </c>
      <c r="G259" s="120">
        <v>0.38001000000000001</v>
      </c>
      <c r="H259" s="119" t="s">
        <v>102</v>
      </c>
      <c r="I259" s="165" t="s">
        <v>36</v>
      </c>
      <c r="J259" s="162">
        <v>-1</v>
      </c>
      <c r="K259" s="162">
        <v>-1</v>
      </c>
      <c r="L259" s="162">
        <v>-1</v>
      </c>
      <c r="M259" s="162">
        <v>-1</v>
      </c>
      <c r="N259" s="121" t="s">
        <v>122</v>
      </c>
    </row>
    <row r="260" spans="1:14" s="129" customFormat="1">
      <c r="A260" s="119" t="s">
        <v>312</v>
      </c>
      <c r="B260" s="119" t="s">
        <v>317</v>
      </c>
      <c r="C260" s="120">
        <v>1.5</v>
      </c>
      <c r="D260" s="120">
        <v>8.8010000000000002</v>
      </c>
      <c r="E260" s="121">
        <v>1.4200000000000001E-2</v>
      </c>
      <c r="F260" s="120">
        <v>1.4975999999999998</v>
      </c>
      <c r="G260" s="120">
        <v>0.38001000000000001</v>
      </c>
      <c r="H260" s="119" t="s">
        <v>102</v>
      </c>
      <c r="I260" s="165" t="s">
        <v>36</v>
      </c>
      <c r="J260" s="162">
        <v>-1</v>
      </c>
      <c r="K260" s="162">
        <v>-1</v>
      </c>
      <c r="L260" s="162">
        <v>-1</v>
      </c>
      <c r="M260" s="162">
        <v>-1</v>
      </c>
      <c r="N260" s="121" t="s">
        <v>122</v>
      </c>
    </row>
    <row r="261" spans="1:14" s="129" customFormat="1">
      <c r="A261" s="119" t="s">
        <v>312</v>
      </c>
      <c r="B261" s="119" t="s">
        <v>318</v>
      </c>
      <c r="C261" s="120">
        <v>2</v>
      </c>
      <c r="D261" s="120">
        <v>11.734999999999999</v>
      </c>
      <c r="E261" s="121">
        <v>1.4200000000000001E-2</v>
      </c>
      <c r="F261" s="120">
        <v>1.4975999999999998</v>
      </c>
      <c r="G261" s="120">
        <v>0.38001000000000001</v>
      </c>
      <c r="H261" s="119" t="s">
        <v>102</v>
      </c>
      <c r="I261" s="165" t="s">
        <v>36</v>
      </c>
      <c r="J261" s="162">
        <v>-1</v>
      </c>
      <c r="K261" s="162">
        <v>-1</v>
      </c>
      <c r="L261" s="162">
        <v>-1</v>
      </c>
      <c r="M261" s="162">
        <v>-1</v>
      </c>
      <c r="N261" s="121" t="s">
        <v>122</v>
      </c>
    </row>
    <row r="262" spans="1:14" s="129" customFormat="1">
      <c r="A262" s="119" t="s">
        <v>312</v>
      </c>
      <c r="B262" s="119" t="s">
        <v>319</v>
      </c>
      <c r="C262" s="120">
        <v>2.5</v>
      </c>
      <c r="D262" s="120">
        <v>14.669</v>
      </c>
      <c r="E262" s="121">
        <v>1.4200000000000001E-2</v>
      </c>
      <c r="F262" s="120">
        <v>1.4975999999999998</v>
      </c>
      <c r="G262" s="120">
        <v>0.38001000000000001</v>
      </c>
      <c r="H262" s="119" t="s">
        <v>102</v>
      </c>
      <c r="I262" s="165" t="s">
        <v>36</v>
      </c>
      <c r="J262" s="162">
        <v>-1</v>
      </c>
      <c r="K262" s="162">
        <v>-1</v>
      </c>
      <c r="L262" s="162">
        <v>-1</v>
      </c>
      <c r="M262" s="162">
        <v>-1</v>
      </c>
      <c r="N262" s="121" t="s">
        <v>122</v>
      </c>
    </row>
    <row r="263" spans="1:14" s="129" customFormat="1">
      <c r="A263" s="119" t="s">
        <v>312</v>
      </c>
      <c r="B263" s="119" t="s">
        <v>320</v>
      </c>
      <c r="C263" s="120">
        <v>3</v>
      </c>
      <c r="D263" s="120">
        <v>17.603000000000002</v>
      </c>
      <c r="E263" s="121">
        <v>1.4200000000000001E-2</v>
      </c>
      <c r="F263" s="120">
        <v>1.4975999999999998</v>
      </c>
      <c r="G263" s="120">
        <v>0.38001000000000001</v>
      </c>
      <c r="H263" s="119" t="s">
        <v>102</v>
      </c>
      <c r="I263" s="165" t="s">
        <v>36</v>
      </c>
      <c r="J263" s="162">
        <v>-1</v>
      </c>
      <c r="K263" s="162">
        <v>-1</v>
      </c>
      <c r="L263" s="162">
        <v>-1</v>
      </c>
      <c r="M263" s="162">
        <v>-1</v>
      </c>
      <c r="N263" s="121" t="s">
        <v>122</v>
      </c>
    </row>
    <row r="264" spans="1:14" s="104" customFormat="1">
      <c r="A264" s="119" t="s">
        <v>312</v>
      </c>
      <c r="B264" s="119" t="s">
        <v>321</v>
      </c>
      <c r="C264" s="109">
        <v>3.5</v>
      </c>
      <c r="D264" s="120">
        <v>20.54</v>
      </c>
      <c r="E264" s="121">
        <v>1.4200000000000001E-2</v>
      </c>
      <c r="F264" s="120">
        <v>1.4975999999999998</v>
      </c>
      <c r="G264" s="120">
        <v>0.38001000000000001</v>
      </c>
      <c r="H264" s="119" t="s">
        <v>102</v>
      </c>
      <c r="I264" s="165" t="s">
        <v>36</v>
      </c>
      <c r="J264" s="162">
        <v>-1</v>
      </c>
      <c r="K264" s="162">
        <v>-1</v>
      </c>
      <c r="L264" s="162">
        <v>-1</v>
      </c>
      <c r="M264" s="162">
        <v>-1</v>
      </c>
      <c r="N264" s="121" t="s">
        <v>62</v>
      </c>
    </row>
    <row r="265" spans="1:14" s="104" customFormat="1">
      <c r="A265" s="119" t="s">
        <v>312</v>
      </c>
      <c r="B265" s="119" t="s">
        <v>322</v>
      </c>
      <c r="C265" s="109">
        <v>4</v>
      </c>
      <c r="D265" s="120">
        <v>23.47</v>
      </c>
      <c r="E265" s="121">
        <v>1.4200000000000001E-2</v>
      </c>
      <c r="F265" s="120">
        <v>1.4975999999999998</v>
      </c>
      <c r="G265" s="120">
        <v>0.38001000000000001</v>
      </c>
      <c r="H265" s="119" t="s">
        <v>102</v>
      </c>
      <c r="I265" s="165" t="s">
        <v>36</v>
      </c>
      <c r="J265" s="162">
        <v>-1</v>
      </c>
      <c r="K265" s="162">
        <v>-1</v>
      </c>
      <c r="L265" s="162">
        <v>-1</v>
      </c>
      <c r="M265" s="162">
        <v>-1</v>
      </c>
      <c r="N265" s="121" t="s">
        <v>62</v>
      </c>
    </row>
    <row r="266" spans="1:14" s="104" customFormat="1">
      <c r="A266" s="119" t="s">
        <v>312</v>
      </c>
      <c r="B266" s="119" t="s">
        <v>323</v>
      </c>
      <c r="C266" s="109">
        <v>4.5</v>
      </c>
      <c r="D266" s="120">
        <v>26.41</v>
      </c>
      <c r="E266" s="121">
        <v>1.4200000000000001E-2</v>
      </c>
      <c r="F266" s="120">
        <v>1.4975999999999998</v>
      </c>
      <c r="G266" s="120">
        <v>0.38001000000000001</v>
      </c>
      <c r="H266" s="119" t="s">
        <v>102</v>
      </c>
      <c r="I266" s="165" t="s">
        <v>36</v>
      </c>
      <c r="J266" s="162">
        <v>-1</v>
      </c>
      <c r="K266" s="162">
        <v>-1</v>
      </c>
      <c r="L266" s="162">
        <v>-1</v>
      </c>
      <c r="M266" s="162">
        <v>-1</v>
      </c>
      <c r="N266" s="121" t="s">
        <v>62</v>
      </c>
    </row>
    <row r="267" spans="1:14" s="104" customFormat="1">
      <c r="A267" s="119" t="s">
        <v>312</v>
      </c>
      <c r="B267" s="119" t="s">
        <v>324</v>
      </c>
      <c r="C267" s="109">
        <v>5</v>
      </c>
      <c r="D267" s="120">
        <v>29.34</v>
      </c>
      <c r="E267" s="121">
        <v>1.4200000000000001E-2</v>
      </c>
      <c r="F267" s="120">
        <v>1.4975999999999998</v>
      </c>
      <c r="G267" s="120">
        <v>0.38001000000000001</v>
      </c>
      <c r="H267" s="119" t="s">
        <v>102</v>
      </c>
      <c r="I267" s="165" t="s">
        <v>36</v>
      </c>
      <c r="J267" s="162">
        <v>-1</v>
      </c>
      <c r="K267" s="162">
        <v>-1</v>
      </c>
      <c r="L267" s="162">
        <v>-1</v>
      </c>
      <c r="M267" s="162">
        <v>-1</v>
      </c>
      <c r="N267" s="121" t="s">
        <v>62</v>
      </c>
    </row>
    <row r="268" spans="1:14" s="104" customFormat="1">
      <c r="A268" s="119" t="s">
        <v>312</v>
      </c>
      <c r="B268" s="119" t="s">
        <v>325</v>
      </c>
      <c r="C268" s="109">
        <v>5.5</v>
      </c>
      <c r="D268" s="120">
        <v>32.28</v>
      </c>
      <c r="E268" s="121">
        <v>1.4200000000000001E-2</v>
      </c>
      <c r="F268" s="120">
        <v>1.4975999999999998</v>
      </c>
      <c r="G268" s="120">
        <v>0.38001000000000001</v>
      </c>
      <c r="H268" s="119" t="s">
        <v>102</v>
      </c>
      <c r="I268" s="165" t="s">
        <v>36</v>
      </c>
      <c r="J268" s="162">
        <v>-1</v>
      </c>
      <c r="K268" s="162">
        <v>-1</v>
      </c>
      <c r="L268" s="162">
        <v>-1</v>
      </c>
      <c r="M268" s="162">
        <v>-1</v>
      </c>
      <c r="N268" s="121" t="s">
        <v>62</v>
      </c>
    </row>
    <row r="269" spans="1:14" s="104" customFormat="1">
      <c r="A269" s="119" t="s">
        <v>312</v>
      </c>
      <c r="B269" s="119" t="s">
        <v>326</v>
      </c>
      <c r="C269" s="109">
        <v>6</v>
      </c>
      <c r="D269" s="120">
        <v>35.21</v>
      </c>
      <c r="E269" s="121">
        <v>1.4200000000000001E-2</v>
      </c>
      <c r="F269" s="120">
        <v>1.4975999999999998</v>
      </c>
      <c r="G269" s="120">
        <v>0.38001000000000001</v>
      </c>
      <c r="H269" s="119" t="s">
        <v>102</v>
      </c>
      <c r="I269" s="165" t="s">
        <v>36</v>
      </c>
      <c r="J269" s="162">
        <v>-1</v>
      </c>
      <c r="K269" s="162">
        <v>-1</v>
      </c>
      <c r="L269" s="162">
        <v>-1</v>
      </c>
      <c r="M269" s="162">
        <v>-1</v>
      </c>
      <c r="N269" s="121" t="s">
        <v>62</v>
      </c>
    </row>
    <row r="270" spans="1:14" s="104" customFormat="1">
      <c r="A270" s="119" t="s">
        <v>312</v>
      </c>
      <c r="B270" s="119" t="s">
        <v>327</v>
      </c>
      <c r="C270" s="109">
        <v>6.5</v>
      </c>
      <c r="D270" s="120">
        <v>38.15</v>
      </c>
      <c r="E270" s="121">
        <v>1.4200000000000001E-2</v>
      </c>
      <c r="F270" s="120">
        <v>1.4975999999999998</v>
      </c>
      <c r="G270" s="120">
        <v>0.38001000000000001</v>
      </c>
      <c r="H270" s="119" t="s">
        <v>102</v>
      </c>
      <c r="I270" s="165" t="s">
        <v>36</v>
      </c>
      <c r="J270" s="162">
        <v>-1</v>
      </c>
      <c r="K270" s="162">
        <v>-1</v>
      </c>
      <c r="L270" s="162">
        <v>-1</v>
      </c>
      <c r="M270" s="162">
        <v>-1</v>
      </c>
      <c r="N270" s="121" t="s">
        <v>62</v>
      </c>
    </row>
    <row r="271" spans="1:14" s="104" customFormat="1">
      <c r="A271" s="119" t="s">
        <v>312</v>
      </c>
      <c r="B271" s="119" t="s">
        <v>328</v>
      </c>
      <c r="C271" s="120">
        <v>0.75</v>
      </c>
      <c r="D271" s="120">
        <v>2.08</v>
      </c>
      <c r="E271" s="121">
        <v>0.03</v>
      </c>
      <c r="F271" s="120">
        <v>0.99839999999999995</v>
      </c>
      <c r="G271" s="120">
        <v>0.30114000000000002</v>
      </c>
      <c r="H271" s="119" t="s">
        <v>67</v>
      </c>
      <c r="I271" s="165" t="s">
        <v>36</v>
      </c>
      <c r="J271" s="162">
        <v>-1</v>
      </c>
      <c r="K271" s="162">
        <v>-1</v>
      </c>
      <c r="L271" s="162">
        <v>-1</v>
      </c>
      <c r="M271" s="162">
        <v>-1</v>
      </c>
      <c r="N271" s="121" t="s">
        <v>62</v>
      </c>
    </row>
    <row r="272" spans="1:14" s="104" customFormat="1">
      <c r="A272" s="119" t="s">
        <v>312</v>
      </c>
      <c r="B272" s="119" t="s">
        <v>329</v>
      </c>
      <c r="C272" s="120">
        <v>1</v>
      </c>
      <c r="D272" s="120">
        <v>2.78</v>
      </c>
      <c r="E272" s="121">
        <v>0.03</v>
      </c>
      <c r="F272" s="120">
        <v>0.99839999999999995</v>
      </c>
      <c r="G272" s="120">
        <v>0.30114000000000002</v>
      </c>
      <c r="H272" s="119" t="s">
        <v>67</v>
      </c>
      <c r="I272" s="165" t="s">
        <v>36</v>
      </c>
      <c r="J272" s="162">
        <v>-1</v>
      </c>
      <c r="K272" s="162">
        <v>-1</v>
      </c>
      <c r="L272" s="162">
        <v>-1</v>
      </c>
      <c r="M272" s="162">
        <v>-1</v>
      </c>
      <c r="N272" s="121" t="s">
        <v>62</v>
      </c>
    </row>
    <row r="273" spans="1:14" s="104" customFormat="1">
      <c r="A273" s="119" t="s">
        <v>312</v>
      </c>
      <c r="B273" s="119" t="s">
        <v>330</v>
      </c>
      <c r="C273" s="120">
        <v>1.5</v>
      </c>
      <c r="D273" s="120">
        <v>4.17</v>
      </c>
      <c r="E273" s="121">
        <v>0.03</v>
      </c>
      <c r="F273" s="120">
        <v>0.99839999999999995</v>
      </c>
      <c r="G273" s="120">
        <v>0.30114000000000002</v>
      </c>
      <c r="H273" s="119" t="s">
        <v>67</v>
      </c>
      <c r="I273" s="165" t="s">
        <v>36</v>
      </c>
      <c r="J273" s="162">
        <v>-1</v>
      </c>
      <c r="K273" s="162">
        <v>-1</v>
      </c>
      <c r="L273" s="162">
        <v>-1</v>
      </c>
      <c r="M273" s="162">
        <v>-1</v>
      </c>
      <c r="N273" s="121" t="s">
        <v>62</v>
      </c>
    </row>
    <row r="274" spans="1:14" s="104" customFormat="1">
      <c r="A274" s="119" t="s">
        <v>312</v>
      </c>
      <c r="B274" s="119" t="s">
        <v>331</v>
      </c>
      <c r="C274" s="120">
        <v>2</v>
      </c>
      <c r="D274" s="120">
        <v>5.56</v>
      </c>
      <c r="E274" s="121">
        <v>0.03</v>
      </c>
      <c r="F274" s="120">
        <v>0.99839999999999995</v>
      </c>
      <c r="G274" s="120">
        <v>0.30114000000000002</v>
      </c>
      <c r="H274" s="119" t="s">
        <v>67</v>
      </c>
      <c r="I274" s="165" t="s">
        <v>36</v>
      </c>
      <c r="J274" s="162">
        <v>-1</v>
      </c>
      <c r="K274" s="162">
        <v>-1</v>
      </c>
      <c r="L274" s="162">
        <v>-1</v>
      </c>
      <c r="M274" s="162">
        <v>-1</v>
      </c>
      <c r="N274" s="121" t="s">
        <v>62</v>
      </c>
    </row>
    <row r="275" spans="1:14" s="104" customFormat="1">
      <c r="A275" s="119" t="s">
        <v>312</v>
      </c>
      <c r="B275" s="119" t="s">
        <v>332</v>
      </c>
      <c r="C275" s="120">
        <v>3</v>
      </c>
      <c r="D275" s="120">
        <v>8.33</v>
      </c>
      <c r="E275" s="121">
        <v>0.03</v>
      </c>
      <c r="F275" s="120">
        <v>0.99839999999999995</v>
      </c>
      <c r="G275" s="120">
        <v>0.30114000000000002</v>
      </c>
      <c r="H275" s="119" t="s">
        <v>67</v>
      </c>
      <c r="I275" s="165" t="s">
        <v>36</v>
      </c>
      <c r="J275" s="162">
        <v>-1</v>
      </c>
      <c r="K275" s="162">
        <v>-1</v>
      </c>
      <c r="L275" s="162">
        <v>-1</v>
      </c>
      <c r="M275" s="162">
        <v>-1</v>
      </c>
      <c r="N275" s="121" t="s">
        <v>62</v>
      </c>
    </row>
    <row r="276" spans="1:14" s="104" customFormat="1">
      <c r="A276" s="119" t="s">
        <v>312</v>
      </c>
      <c r="B276" s="119" t="s">
        <v>333</v>
      </c>
      <c r="C276" s="120">
        <v>4</v>
      </c>
      <c r="D276" s="120">
        <v>11.11</v>
      </c>
      <c r="E276" s="121">
        <v>0.03</v>
      </c>
      <c r="F276" s="120">
        <v>0.99839999999999995</v>
      </c>
      <c r="G276" s="120">
        <v>0.30114000000000002</v>
      </c>
      <c r="H276" s="119" t="s">
        <v>67</v>
      </c>
      <c r="I276" s="165" t="s">
        <v>36</v>
      </c>
      <c r="J276" s="162">
        <v>-1</v>
      </c>
      <c r="K276" s="162">
        <v>-1</v>
      </c>
      <c r="L276" s="162">
        <v>-1</v>
      </c>
      <c r="M276" s="162">
        <v>-1</v>
      </c>
      <c r="N276" s="121" t="s">
        <v>62</v>
      </c>
    </row>
    <row r="277" spans="1:14" s="104" customFormat="1">
      <c r="A277" s="119" t="s">
        <v>312</v>
      </c>
      <c r="B277" s="119" t="s">
        <v>334</v>
      </c>
      <c r="C277" s="120">
        <v>6</v>
      </c>
      <c r="D277" s="120">
        <v>16.670000000000002</v>
      </c>
      <c r="E277" s="121">
        <v>0.03</v>
      </c>
      <c r="F277" s="120">
        <v>0.99839999999999995</v>
      </c>
      <c r="G277" s="120">
        <v>0.30114000000000002</v>
      </c>
      <c r="H277" s="119" t="s">
        <v>67</v>
      </c>
      <c r="I277" s="165" t="s">
        <v>36</v>
      </c>
      <c r="J277" s="162">
        <v>-1</v>
      </c>
      <c r="K277" s="162">
        <v>-1</v>
      </c>
      <c r="L277" s="162">
        <v>-1</v>
      </c>
      <c r="M277" s="162">
        <v>-1</v>
      </c>
      <c r="N277" s="121" t="s">
        <v>62</v>
      </c>
    </row>
    <row r="278" spans="1:14" s="103" customFormat="1">
      <c r="A278" s="119" t="s">
        <v>312</v>
      </c>
      <c r="B278" s="115" t="s">
        <v>335</v>
      </c>
      <c r="C278" s="120">
        <v>0.25</v>
      </c>
      <c r="D278" s="120">
        <v>1.04</v>
      </c>
      <c r="E278" s="121">
        <v>0.02</v>
      </c>
      <c r="F278" s="111">
        <v>1.2</v>
      </c>
      <c r="G278" s="120">
        <v>0.27</v>
      </c>
      <c r="H278" s="119" t="s">
        <v>67</v>
      </c>
      <c r="I278" s="165" t="s">
        <v>36</v>
      </c>
      <c r="J278" s="162">
        <v>-1</v>
      </c>
      <c r="K278" s="162">
        <v>-1</v>
      </c>
      <c r="L278" s="162">
        <v>-1</v>
      </c>
      <c r="M278" s="162">
        <v>-1</v>
      </c>
      <c r="N278" s="121" t="s">
        <v>122</v>
      </c>
    </row>
    <row r="279" spans="1:14" s="104" customFormat="1">
      <c r="A279" s="119" t="s">
        <v>312</v>
      </c>
      <c r="B279" s="115" t="s">
        <v>336</v>
      </c>
      <c r="C279" s="113">
        <v>0.5</v>
      </c>
      <c r="D279" s="120">
        <v>2.08</v>
      </c>
      <c r="E279" s="121">
        <v>0.02</v>
      </c>
      <c r="F279" s="111">
        <v>1.2</v>
      </c>
      <c r="G279" s="120">
        <v>0.27</v>
      </c>
      <c r="H279" s="119" t="s">
        <v>67</v>
      </c>
      <c r="I279" s="165" t="s">
        <v>36</v>
      </c>
      <c r="J279" s="162">
        <v>-1</v>
      </c>
      <c r="K279" s="162">
        <v>-1</v>
      </c>
      <c r="L279" s="162">
        <v>-1</v>
      </c>
      <c r="M279" s="162">
        <v>-1</v>
      </c>
      <c r="N279" s="112" t="s">
        <v>41</v>
      </c>
    </row>
    <row r="280" spans="1:14" s="104" customFormat="1">
      <c r="A280" s="119" t="s">
        <v>312</v>
      </c>
      <c r="B280" s="121" t="s">
        <v>337</v>
      </c>
      <c r="C280" s="120">
        <v>0.75</v>
      </c>
      <c r="D280" s="120">
        <v>3.13</v>
      </c>
      <c r="E280" s="121">
        <v>0.02</v>
      </c>
      <c r="F280" s="111">
        <v>1.2</v>
      </c>
      <c r="G280" s="120">
        <v>0.27</v>
      </c>
      <c r="H280" s="119" t="s">
        <v>67</v>
      </c>
      <c r="I280" s="165" t="s">
        <v>36</v>
      </c>
      <c r="J280" s="162">
        <v>-1</v>
      </c>
      <c r="K280" s="162">
        <v>-1</v>
      </c>
      <c r="L280" s="162">
        <v>-1</v>
      </c>
      <c r="M280" s="162">
        <v>-1</v>
      </c>
      <c r="N280" s="121" t="s">
        <v>62</v>
      </c>
    </row>
    <row r="281" spans="1:14" s="104" customFormat="1">
      <c r="A281" s="119" t="s">
        <v>312</v>
      </c>
      <c r="B281" s="115" t="s">
        <v>338</v>
      </c>
      <c r="C281" s="113">
        <v>1</v>
      </c>
      <c r="D281" s="120">
        <v>4.17</v>
      </c>
      <c r="E281" s="121">
        <v>0.02</v>
      </c>
      <c r="F281" s="111">
        <v>1.2</v>
      </c>
      <c r="G281" s="120">
        <v>0.27</v>
      </c>
      <c r="H281" s="119" t="s">
        <v>67</v>
      </c>
      <c r="I281" s="165" t="s">
        <v>36</v>
      </c>
      <c r="J281" s="162">
        <v>-1</v>
      </c>
      <c r="K281" s="162">
        <v>-1</v>
      </c>
      <c r="L281" s="162">
        <v>-1</v>
      </c>
      <c r="M281" s="162">
        <v>-1</v>
      </c>
      <c r="N281" s="112" t="s">
        <v>41</v>
      </c>
    </row>
    <row r="282" spans="1:14" s="104" customFormat="1">
      <c r="A282" s="119" t="s">
        <v>312</v>
      </c>
      <c r="B282" s="115" t="s">
        <v>339</v>
      </c>
      <c r="C282" s="113">
        <v>1.25</v>
      </c>
      <c r="D282" s="120">
        <v>5.21</v>
      </c>
      <c r="E282" s="121">
        <v>0.02</v>
      </c>
      <c r="F282" s="111">
        <v>1.2</v>
      </c>
      <c r="G282" s="120">
        <v>0.27</v>
      </c>
      <c r="H282" s="119" t="s">
        <v>67</v>
      </c>
      <c r="I282" s="165" t="s">
        <v>36</v>
      </c>
      <c r="J282" s="162">
        <v>-1</v>
      </c>
      <c r="K282" s="162">
        <v>-1</v>
      </c>
      <c r="L282" s="162">
        <v>-1</v>
      </c>
      <c r="M282" s="162">
        <v>-1</v>
      </c>
      <c r="N282" s="112" t="s">
        <v>41</v>
      </c>
    </row>
    <row r="283" spans="1:14" s="104" customFormat="1">
      <c r="A283" s="119" t="s">
        <v>312</v>
      </c>
      <c r="B283" s="121" t="s">
        <v>340</v>
      </c>
      <c r="C283" s="120">
        <v>1.5</v>
      </c>
      <c r="D283" s="120">
        <v>6.25</v>
      </c>
      <c r="E283" s="121">
        <v>0.02</v>
      </c>
      <c r="F283" s="111">
        <v>1.2</v>
      </c>
      <c r="G283" s="120">
        <v>0.27</v>
      </c>
      <c r="H283" s="119" t="s">
        <v>67</v>
      </c>
      <c r="I283" s="165" t="s">
        <v>36</v>
      </c>
      <c r="J283" s="162">
        <v>-1</v>
      </c>
      <c r="K283" s="162">
        <v>-1</v>
      </c>
      <c r="L283" s="162">
        <v>-1</v>
      </c>
      <c r="M283" s="162">
        <v>-1</v>
      </c>
      <c r="N283" s="121" t="s">
        <v>62</v>
      </c>
    </row>
    <row r="284" spans="1:14" s="104" customFormat="1">
      <c r="A284" s="119" t="s">
        <v>312</v>
      </c>
      <c r="B284" s="121" t="s">
        <v>341</v>
      </c>
      <c r="C284" s="120">
        <v>1.75</v>
      </c>
      <c r="D284" s="120">
        <v>7.29</v>
      </c>
      <c r="E284" s="121">
        <v>0.02</v>
      </c>
      <c r="F284" s="111">
        <v>1.2</v>
      </c>
      <c r="G284" s="120">
        <v>0.27</v>
      </c>
      <c r="H284" s="119" t="s">
        <v>67</v>
      </c>
      <c r="I284" s="165" t="s">
        <v>36</v>
      </c>
      <c r="J284" s="162">
        <v>-1</v>
      </c>
      <c r="K284" s="162">
        <v>-1</v>
      </c>
      <c r="L284" s="162">
        <v>-1</v>
      </c>
      <c r="M284" s="162">
        <v>-1</v>
      </c>
      <c r="N284" s="121" t="s">
        <v>62</v>
      </c>
    </row>
    <row r="285" spans="1:14" s="104" customFormat="1">
      <c r="A285" s="119" t="s">
        <v>312</v>
      </c>
      <c r="B285" s="121" t="s">
        <v>342</v>
      </c>
      <c r="C285" s="120">
        <v>1.92</v>
      </c>
      <c r="D285" s="120">
        <v>8</v>
      </c>
      <c r="E285" s="121">
        <v>0.02</v>
      </c>
      <c r="F285" s="111">
        <v>1.2</v>
      </c>
      <c r="G285" s="120">
        <v>0.27</v>
      </c>
      <c r="H285" s="119" t="s">
        <v>67</v>
      </c>
      <c r="I285" s="165" t="s">
        <v>36</v>
      </c>
      <c r="J285" s="162">
        <v>-1</v>
      </c>
      <c r="K285" s="162">
        <v>-1</v>
      </c>
      <c r="L285" s="162">
        <v>-1</v>
      </c>
      <c r="M285" s="162">
        <v>-1</v>
      </c>
      <c r="N285" s="121" t="s">
        <v>62</v>
      </c>
    </row>
    <row r="286" spans="1:14" s="104" customFormat="1">
      <c r="A286" s="119" t="s">
        <v>312</v>
      </c>
      <c r="B286" s="121" t="s">
        <v>343</v>
      </c>
      <c r="C286" s="120">
        <v>1.9375</v>
      </c>
      <c r="D286" s="120">
        <v>8.07</v>
      </c>
      <c r="E286" s="121">
        <v>0.02</v>
      </c>
      <c r="F286" s="111">
        <v>1.2</v>
      </c>
      <c r="G286" s="120">
        <v>0.27</v>
      </c>
      <c r="H286" s="119" t="s">
        <v>67</v>
      </c>
      <c r="I286" s="165" t="s">
        <v>36</v>
      </c>
      <c r="J286" s="162">
        <v>-1</v>
      </c>
      <c r="K286" s="162">
        <v>-1</v>
      </c>
      <c r="L286" s="162">
        <v>-1</v>
      </c>
      <c r="M286" s="162">
        <v>-1</v>
      </c>
      <c r="N286" s="121" t="s">
        <v>62</v>
      </c>
    </row>
    <row r="287" spans="1:14" s="104" customFormat="1">
      <c r="A287" s="119" t="s">
        <v>312</v>
      </c>
      <c r="B287" s="115" t="s">
        <v>344</v>
      </c>
      <c r="C287" s="113">
        <v>2</v>
      </c>
      <c r="D287" s="120">
        <v>8.33</v>
      </c>
      <c r="E287" s="121">
        <v>0.02</v>
      </c>
      <c r="F287" s="111">
        <v>1.2</v>
      </c>
      <c r="G287" s="120">
        <v>0.27</v>
      </c>
      <c r="H287" s="119" t="s">
        <v>67</v>
      </c>
      <c r="I287" s="165" t="s">
        <v>36</v>
      </c>
      <c r="J287" s="162">
        <v>-1</v>
      </c>
      <c r="K287" s="162">
        <v>-1</v>
      </c>
      <c r="L287" s="162">
        <v>-1</v>
      </c>
      <c r="M287" s="162">
        <v>-1</v>
      </c>
      <c r="N287" s="112" t="s">
        <v>41</v>
      </c>
    </row>
    <row r="288" spans="1:14" s="104" customFormat="1">
      <c r="A288" s="119" t="s">
        <v>312</v>
      </c>
      <c r="B288" s="121" t="s">
        <v>345</v>
      </c>
      <c r="C288" s="120">
        <v>2.4</v>
      </c>
      <c r="D288" s="120">
        <v>10</v>
      </c>
      <c r="E288" s="121">
        <v>0.02</v>
      </c>
      <c r="F288" s="111">
        <v>1.2</v>
      </c>
      <c r="G288" s="120">
        <v>0.27</v>
      </c>
      <c r="H288" s="119" t="s">
        <v>67</v>
      </c>
      <c r="I288" s="165" t="s">
        <v>36</v>
      </c>
      <c r="J288" s="162">
        <v>-1</v>
      </c>
      <c r="K288" s="162">
        <v>-1</v>
      </c>
      <c r="L288" s="162">
        <v>-1</v>
      </c>
      <c r="M288" s="162">
        <v>-1</v>
      </c>
      <c r="N288" s="121" t="s">
        <v>62</v>
      </c>
    </row>
    <row r="289" spans="1:14" s="104" customFormat="1">
      <c r="A289" s="119" t="s">
        <v>312</v>
      </c>
      <c r="B289" s="121" t="s">
        <v>346</v>
      </c>
      <c r="C289" s="120">
        <v>2.4300000000000002</v>
      </c>
      <c r="D289" s="120">
        <v>10.130000000000001</v>
      </c>
      <c r="E289" s="121">
        <v>0.02</v>
      </c>
      <c r="F289" s="111">
        <v>1.2</v>
      </c>
      <c r="G289" s="120">
        <v>0.27</v>
      </c>
      <c r="H289" s="119" t="s">
        <v>67</v>
      </c>
      <c r="I289" s="165" t="s">
        <v>36</v>
      </c>
      <c r="J289" s="162">
        <v>-1</v>
      </c>
      <c r="K289" s="162">
        <v>-1</v>
      </c>
      <c r="L289" s="162">
        <v>-1</v>
      </c>
      <c r="M289" s="162">
        <v>-1</v>
      </c>
      <c r="N289" s="121" t="s">
        <v>62</v>
      </c>
    </row>
    <row r="290" spans="1:14" s="104" customFormat="1">
      <c r="A290" s="119" t="s">
        <v>312</v>
      </c>
      <c r="B290" s="121" t="s">
        <v>347</v>
      </c>
      <c r="C290" s="120">
        <v>3.01</v>
      </c>
      <c r="D290" s="120">
        <v>12.54</v>
      </c>
      <c r="E290" s="121">
        <v>0.02</v>
      </c>
      <c r="F290" s="111">
        <v>1.2</v>
      </c>
      <c r="G290" s="120">
        <v>0.27</v>
      </c>
      <c r="H290" s="119" t="s">
        <v>67</v>
      </c>
      <c r="I290" s="165" t="s">
        <v>36</v>
      </c>
      <c r="J290" s="162">
        <v>-1</v>
      </c>
      <c r="K290" s="162">
        <v>-1</v>
      </c>
      <c r="L290" s="162">
        <v>-1</v>
      </c>
      <c r="M290" s="162">
        <v>-1</v>
      </c>
      <c r="N290" s="121" t="s">
        <v>62</v>
      </c>
    </row>
    <row r="291" spans="1:14" s="104" customFormat="1">
      <c r="A291" s="119" t="s">
        <v>312</v>
      </c>
      <c r="B291" s="121" t="s">
        <v>348</v>
      </c>
      <c r="C291" s="120">
        <v>3.35</v>
      </c>
      <c r="D291" s="120">
        <v>13.96</v>
      </c>
      <c r="E291" s="121">
        <v>0.02</v>
      </c>
      <c r="F291" s="111">
        <v>1.2</v>
      </c>
      <c r="G291" s="120">
        <v>0.27</v>
      </c>
      <c r="H291" s="119" t="s">
        <v>67</v>
      </c>
      <c r="I291" s="165" t="s">
        <v>36</v>
      </c>
      <c r="J291" s="162">
        <v>-1</v>
      </c>
      <c r="K291" s="162">
        <v>-1</v>
      </c>
      <c r="L291" s="162">
        <v>-1</v>
      </c>
      <c r="M291" s="162">
        <v>-1</v>
      </c>
      <c r="N291" s="121" t="s">
        <v>62</v>
      </c>
    </row>
    <row r="292" spans="1:14" s="104" customFormat="1">
      <c r="A292" s="119" t="s">
        <v>312</v>
      </c>
      <c r="B292" s="121" t="s">
        <v>349</v>
      </c>
      <c r="C292" s="120">
        <v>3.39</v>
      </c>
      <c r="D292" s="120">
        <v>14.13</v>
      </c>
      <c r="E292" s="121">
        <v>0.02</v>
      </c>
      <c r="F292" s="111">
        <v>1.2</v>
      </c>
      <c r="G292" s="120">
        <v>0.27</v>
      </c>
      <c r="H292" s="119" t="s">
        <v>67</v>
      </c>
      <c r="I292" s="165" t="s">
        <v>36</v>
      </c>
      <c r="J292" s="162">
        <v>-1</v>
      </c>
      <c r="K292" s="162">
        <v>-1</v>
      </c>
      <c r="L292" s="162">
        <v>-1</v>
      </c>
      <c r="M292" s="162">
        <v>-1</v>
      </c>
      <c r="N292" s="121" t="s">
        <v>62</v>
      </c>
    </row>
    <row r="293" spans="1:14" s="104" customFormat="1">
      <c r="A293" s="119" t="s">
        <v>312</v>
      </c>
      <c r="B293" s="121" t="s">
        <v>350</v>
      </c>
      <c r="C293" s="120">
        <v>3.5</v>
      </c>
      <c r="D293" s="120">
        <v>14.58</v>
      </c>
      <c r="E293" s="121">
        <v>0.02</v>
      </c>
      <c r="F293" s="111">
        <v>1.2</v>
      </c>
      <c r="G293" s="120">
        <v>0.27</v>
      </c>
      <c r="H293" s="119" t="s">
        <v>67</v>
      </c>
      <c r="I293" s="165" t="s">
        <v>36</v>
      </c>
      <c r="J293" s="162">
        <v>-1</v>
      </c>
      <c r="K293" s="162">
        <v>-1</v>
      </c>
      <c r="L293" s="162">
        <v>-1</v>
      </c>
      <c r="M293" s="162">
        <v>-1</v>
      </c>
      <c r="N293" s="121" t="s">
        <v>62</v>
      </c>
    </row>
    <row r="294" spans="1:14" s="104" customFormat="1">
      <c r="A294" s="119" t="s">
        <v>312</v>
      </c>
      <c r="B294" s="121" t="s">
        <v>351</v>
      </c>
      <c r="C294" s="120">
        <v>4.05</v>
      </c>
      <c r="D294" s="120">
        <v>16.88</v>
      </c>
      <c r="E294" s="121">
        <v>0.02</v>
      </c>
      <c r="F294" s="111">
        <v>1.2</v>
      </c>
      <c r="G294" s="120">
        <v>0.27</v>
      </c>
      <c r="H294" s="119" t="s">
        <v>67</v>
      </c>
      <c r="I294" s="165" t="s">
        <v>36</v>
      </c>
      <c r="J294" s="162">
        <v>-1</v>
      </c>
      <c r="K294" s="162">
        <v>-1</v>
      </c>
      <c r="L294" s="162">
        <v>-1</v>
      </c>
      <c r="M294" s="162">
        <v>-1</v>
      </c>
      <c r="N294" s="121" t="s">
        <v>62</v>
      </c>
    </row>
    <row r="295" spans="1:14" s="104" customFormat="1">
      <c r="A295" s="119" t="s">
        <v>312</v>
      </c>
      <c r="B295" s="121" t="s">
        <v>352</v>
      </c>
      <c r="C295" s="120">
        <v>4.71</v>
      </c>
      <c r="D295" s="120">
        <v>19.63</v>
      </c>
      <c r="E295" s="121">
        <v>0.02</v>
      </c>
      <c r="F295" s="111">
        <v>1.2</v>
      </c>
      <c r="G295" s="120">
        <v>0.27</v>
      </c>
      <c r="H295" s="119" t="s">
        <v>67</v>
      </c>
      <c r="I295" s="165" t="s">
        <v>36</v>
      </c>
      <c r="J295" s="162">
        <v>-1</v>
      </c>
      <c r="K295" s="162">
        <v>-1</v>
      </c>
      <c r="L295" s="162">
        <v>-1</v>
      </c>
      <c r="M295" s="162">
        <v>-1</v>
      </c>
      <c r="N295" s="121" t="s">
        <v>62</v>
      </c>
    </row>
    <row r="296" spans="1:14" s="104" customFormat="1">
      <c r="A296" s="119" t="s">
        <v>312</v>
      </c>
      <c r="B296" s="121" t="s">
        <v>353</v>
      </c>
      <c r="C296" s="120">
        <v>5.2</v>
      </c>
      <c r="D296" s="120">
        <v>21.67</v>
      </c>
      <c r="E296" s="121">
        <v>0.02</v>
      </c>
      <c r="F296" s="111">
        <v>1.2</v>
      </c>
      <c r="G296" s="120">
        <v>0.27</v>
      </c>
      <c r="H296" s="119" t="s">
        <v>67</v>
      </c>
      <c r="I296" s="165" t="s">
        <v>36</v>
      </c>
      <c r="J296" s="162">
        <v>-1</v>
      </c>
      <c r="K296" s="162">
        <v>-1</v>
      </c>
      <c r="L296" s="162">
        <v>-1</v>
      </c>
      <c r="M296" s="162">
        <v>-1</v>
      </c>
      <c r="N296" s="121" t="s">
        <v>62</v>
      </c>
    </row>
    <row r="297" spans="1:14" s="104" customFormat="1">
      <c r="A297" s="119" t="s">
        <v>312</v>
      </c>
      <c r="B297" s="121" t="s">
        <v>354</v>
      </c>
      <c r="C297" s="120">
        <v>5.96</v>
      </c>
      <c r="D297" s="120">
        <v>24.83</v>
      </c>
      <c r="E297" s="121">
        <v>0.02</v>
      </c>
      <c r="F297" s="111">
        <v>1.2</v>
      </c>
      <c r="G297" s="120">
        <v>0.27</v>
      </c>
      <c r="H297" s="119" t="s">
        <v>67</v>
      </c>
      <c r="I297" s="165" t="s">
        <v>36</v>
      </c>
      <c r="J297" s="162">
        <v>-1</v>
      </c>
      <c r="K297" s="162">
        <v>-1</v>
      </c>
      <c r="L297" s="162">
        <v>-1</v>
      </c>
      <c r="M297" s="162">
        <v>-1</v>
      </c>
      <c r="N297" s="121" t="s">
        <v>62</v>
      </c>
    </row>
    <row r="298" spans="1:14" s="104" customFormat="1">
      <c r="A298" s="119" t="s">
        <v>312</v>
      </c>
      <c r="B298" s="121" t="s">
        <v>355</v>
      </c>
      <c r="C298" s="120">
        <v>6.11</v>
      </c>
      <c r="D298" s="120">
        <v>25.46</v>
      </c>
      <c r="E298" s="121">
        <v>0.02</v>
      </c>
      <c r="F298" s="111">
        <v>1.2</v>
      </c>
      <c r="G298" s="120">
        <v>0.27</v>
      </c>
      <c r="H298" s="119" t="s">
        <v>67</v>
      </c>
      <c r="I298" s="165" t="s">
        <v>36</v>
      </c>
      <c r="J298" s="162">
        <v>-1</v>
      </c>
      <c r="K298" s="162">
        <v>-1</v>
      </c>
      <c r="L298" s="162">
        <v>-1</v>
      </c>
      <c r="M298" s="162">
        <v>-1</v>
      </c>
      <c r="N298" s="121" t="s">
        <v>62</v>
      </c>
    </row>
    <row r="299" spans="1:14" s="104" customFormat="1">
      <c r="A299" s="119" t="s">
        <v>312</v>
      </c>
      <c r="B299" s="121" t="s">
        <v>356</v>
      </c>
      <c r="C299" s="120">
        <v>6.87</v>
      </c>
      <c r="D299" s="120">
        <v>28.63</v>
      </c>
      <c r="E299" s="121">
        <v>0.02</v>
      </c>
      <c r="F299" s="111">
        <v>1.2</v>
      </c>
      <c r="G299" s="120">
        <v>0.27</v>
      </c>
      <c r="H299" s="119" t="s">
        <v>67</v>
      </c>
      <c r="I299" s="165" t="s">
        <v>36</v>
      </c>
      <c r="J299" s="162">
        <v>-1</v>
      </c>
      <c r="K299" s="162">
        <v>-1</v>
      </c>
      <c r="L299" s="162">
        <v>-1</v>
      </c>
      <c r="M299" s="162">
        <v>-1</v>
      </c>
      <c r="N299" s="121" t="s">
        <v>62</v>
      </c>
    </row>
    <row r="300" spans="1:14" s="104" customFormat="1">
      <c r="A300" s="119" t="s">
        <v>312</v>
      </c>
      <c r="B300" s="121" t="s">
        <v>357</v>
      </c>
      <c r="C300" s="120">
        <v>8.3800000000000008</v>
      </c>
      <c r="D300" s="120">
        <v>34.92</v>
      </c>
      <c r="E300" s="121">
        <v>0.02</v>
      </c>
      <c r="F300" s="111">
        <v>1.2</v>
      </c>
      <c r="G300" s="120">
        <v>0.27</v>
      </c>
      <c r="H300" s="119" t="s">
        <v>67</v>
      </c>
      <c r="I300" s="165" t="s">
        <v>36</v>
      </c>
      <c r="J300" s="162">
        <v>-1</v>
      </c>
      <c r="K300" s="162">
        <v>-1</v>
      </c>
      <c r="L300" s="162">
        <v>-1</v>
      </c>
      <c r="M300" s="162">
        <v>-1</v>
      </c>
      <c r="N300" s="121" t="s">
        <v>62</v>
      </c>
    </row>
    <row r="301" spans="1:14" s="104" customFormat="1">
      <c r="A301" s="108" t="s">
        <v>312</v>
      </c>
      <c r="B301" s="115" t="s">
        <v>358</v>
      </c>
      <c r="C301" s="111">
        <v>0.25</v>
      </c>
      <c r="D301" s="107">
        <v>1.25</v>
      </c>
      <c r="E301" s="130">
        <v>1.6666666666666666E-2</v>
      </c>
      <c r="F301" s="111">
        <v>1.3</v>
      </c>
      <c r="G301" s="107">
        <v>0.35</v>
      </c>
      <c r="H301" s="108" t="s">
        <v>67</v>
      </c>
      <c r="I301" s="165" t="s">
        <v>36</v>
      </c>
      <c r="J301" s="162">
        <v>-1</v>
      </c>
      <c r="K301" s="162">
        <v>-1</v>
      </c>
      <c r="L301" s="162">
        <v>-1</v>
      </c>
      <c r="M301" s="162">
        <v>-1</v>
      </c>
      <c r="N301" s="130" t="s">
        <v>90</v>
      </c>
    </row>
    <row r="302" spans="1:14" s="104" customFormat="1">
      <c r="A302" s="108" t="s">
        <v>312</v>
      </c>
      <c r="B302" s="115" t="s">
        <v>359</v>
      </c>
      <c r="C302" s="111">
        <v>0.5</v>
      </c>
      <c r="D302" s="107">
        <v>2.5</v>
      </c>
      <c r="E302" s="130">
        <v>1.6666666666666666E-2</v>
      </c>
      <c r="F302" s="111">
        <v>1.3</v>
      </c>
      <c r="G302" s="107">
        <v>0.35</v>
      </c>
      <c r="H302" s="108" t="s">
        <v>67</v>
      </c>
      <c r="I302" s="165" t="s">
        <v>36</v>
      </c>
      <c r="J302" s="162">
        <v>-1</v>
      </c>
      <c r="K302" s="162">
        <v>-1</v>
      </c>
      <c r="L302" s="162">
        <v>-1</v>
      </c>
      <c r="M302" s="162">
        <v>-1</v>
      </c>
      <c r="N302" s="130" t="s">
        <v>90</v>
      </c>
    </row>
    <row r="303" spans="1:14" s="104" customFormat="1">
      <c r="A303" s="108" t="s">
        <v>312</v>
      </c>
      <c r="B303" s="114" t="s">
        <v>360</v>
      </c>
      <c r="C303" s="111">
        <v>0.75</v>
      </c>
      <c r="D303" s="107">
        <v>3.75</v>
      </c>
      <c r="E303" s="130">
        <v>1.6666666666666666E-2</v>
      </c>
      <c r="F303" s="111">
        <v>1.3</v>
      </c>
      <c r="G303" s="107">
        <v>0.35</v>
      </c>
      <c r="H303" s="108" t="s">
        <v>67</v>
      </c>
      <c r="I303" s="165" t="s">
        <v>36</v>
      </c>
      <c r="J303" s="162">
        <v>-1</v>
      </c>
      <c r="K303" s="162">
        <v>-1</v>
      </c>
      <c r="L303" s="162">
        <v>-1</v>
      </c>
      <c r="M303" s="162">
        <v>-1</v>
      </c>
      <c r="N303" s="130" t="s">
        <v>90</v>
      </c>
    </row>
    <row r="304" spans="1:14" s="104" customFormat="1">
      <c r="A304" s="108" t="s">
        <v>312</v>
      </c>
      <c r="B304" s="115" t="s">
        <v>361</v>
      </c>
      <c r="C304" s="111">
        <v>1</v>
      </c>
      <c r="D304" s="107">
        <v>5</v>
      </c>
      <c r="E304" s="130">
        <v>1.6666666666666666E-2</v>
      </c>
      <c r="F304" s="111">
        <v>1.3</v>
      </c>
      <c r="G304" s="107">
        <v>0.35</v>
      </c>
      <c r="H304" s="108" t="s">
        <v>67</v>
      </c>
      <c r="I304" s="165" t="s">
        <v>36</v>
      </c>
      <c r="J304" s="162">
        <v>-1</v>
      </c>
      <c r="K304" s="162">
        <v>-1</v>
      </c>
      <c r="L304" s="162">
        <v>-1</v>
      </c>
      <c r="M304" s="162">
        <v>-1</v>
      </c>
      <c r="N304" s="130" t="s">
        <v>90</v>
      </c>
    </row>
    <row r="305" spans="1:14" s="104" customFormat="1">
      <c r="A305" s="108" t="s">
        <v>312</v>
      </c>
      <c r="B305" s="115" t="s">
        <v>362</v>
      </c>
      <c r="C305" s="111">
        <v>1.25</v>
      </c>
      <c r="D305" s="107">
        <v>6.25</v>
      </c>
      <c r="E305" s="130">
        <v>1.6666666666666666E-2</v>
      </c>
      <c r="F305" s="111">
        <v>1.3</v>
      </c>
      <c r="G305" s="107">
        <v>0.35</v>
      </c>
      <c r="H305" s="108" t="s">
        <v>67</v>
      </c>
      <c r="I305" s="165" t="s">
        <v>36</v>
      </c>
      <c r="J305" s="162">
        <v>-1</v>
      </c>
      <c r="K305" s="162">
        <v>-1</v>
      </c>
      <c r="L305" s="162">
        <v>-1</v>
      </c>
      <c r="M305" s="162">
        <v>-1</v>
      </c>
      <c r="N305" s="130" t="s">
        <v>90</v>
      </c>
    </row>
    <row r="306" spans="1:14" s="104" customFormat="1">
      <c r="A306" s="108" t="s">
        <v>312</v>
      </c>
      <c r="B306" s="114" t="s">
        <v>363</v>
      </c>
      <c r="C306" s="111">
        <v>1.5</v>
      </c>
      <c r="D306" s="107">
        <v>7.5</v>
      </c>
      <c r="E306" s="130">
        <v>1.6666666666666666E-2</v>
      </c>
      <c r="F306" s="111">
        <v>1.3</v>
      </c>
      <c r="G306" s="107">
        <v>0.35</v>
      </c>
      <c r="H306" s="108" t="s">
        <v>67</v>
      </c>
      <c r="I306" s="165" t="s">
        <v>36</v>
      </c>
      <c r="J306" s="162">
        <v>-1</v>
      </c>
      <c r="K306" s="162">
        <v>-1</v>
      </c>
      <c r="L306" s="162">
        <v>-1</v>
      </c>
      <c r="M306" s="162">
        <v>-1</v>
      </c>
      <c r="N306" s="130" t="s">
        <v>90</v>
      </c>
    </row>
    <row r="307" spans="1:14" s="104" customFormat="1">
      <c r="A307" s="108" t="s">
        <v>312</v>
      </c>
      <c r="B307" s="114" t="s">
        <v>364</v>
      </c>
      <c r="C307" s="111">
        <v>1.75</v>
      </c>
      <c r="D307" s="107">
        <v>8.75</v>
      </c>
      <c r="E307" s="130">
        <v>1.6666666666666666E-2</v>
      </c>
      <c r="F307" s="111">
        <v>1.3</v>
      </c>
      <c r="G307" s="107">
        <v>0.35</v>
      </c>
      <c r="H307" s="108" t="s">
        <v>67</v>
      </c>
      <c r="I307" s="165" t="s">
        <v>36</v>
      </c>
      <c r="J307" s="162">
        <v>-1</v>
      </c>
      <c r="K307" s="162">
        <v>-1</v>
      </c>
      <c r="L307" s="162">
        <v>-1</v>
      </c>
      <c r="M307" s="162">
        <v>-1</v>
      </c>
      <c r="N307" s="130" t="s">
        <v>90</v>
      </c>
    </row>
    <row r="308" spans="1:14" s="104" customFormat="1">
      <c r="A308" s="108" t="s">
        <v>312</v>
      </c>
      <c r="B308" s="114" t="s">
        <v>365</v>
      </c>
      <c r="C308" s="111">
        <v>1.875</v>
      </c>
      <c r="D308" s="107">
        <v>9.3749999999999805</v>
      </c>
      <c r="E308" s="130">
        <v>1.6666666666666701E-2</v>
      </c>
      <c r="F308" s="111">
        <v>1.3</v>
      </c>
      <c r="G308" s="107">
        <v>0.35</v>
      </c>
      <c r="H308" s="108" t="s">
        <v>67</v>
      </c>
      <c r="I308" s="165" t="s">
        <v>36</v>
      </c>
      <c r="J308" s="162">
        <v>-1</v>
      </c>
      <c r="K308" s="162">
        <v>-1</v>
      </c>
      <c r="L308" s="162">
        <v>-1</v>
      </c>
      <c r="M308" s="162">
        <v>-1</v>
      </c>
      <c r="N308" s="130" t="s">
        <v>90</v>
      </c>
    </row>
    <row r="309" spans="1:14" s="104" customFormat="1">
      <c r="A309" s="108" t="s">
        <v>312</v>
      </c>
      <c r="B309" s="115" t="s">
        <v>366</v>
      </c>
      <c r="C309" s="111">
        <v>2</v>
      </c>
      <c r="D309" s="107">
        <v>9.9999999999999787</v>
      </c>
      <c r="E309" s="130">
        <v>1.6666666666666701E-2</v>
      </c>
      <c r="F309" s="111">
        <v>1.3</v>
      </c>
      <c r="G309" s="107">
        <v>0.35</v>
      </c>
      <c r="H309" s="108" t="s">
        <v>67</v>
      </c>
      <c r="I309" s="165" t="s">
        <v>36</v>
      </c>
      <c r="J309" s="162">
        <v>-1</v>
      </c>
      <c r="K309" s="162">
        <v>-1</v>
      </c>
      <c r="L309" s="162">
        <v>-1</v>
      </c>
      <c r="M309" s="162">
        <v>-1</v>
      </c>
      <c r="N309" s="130" t="s">
        <v>90</v>
      </c>
    </row>
    <row r="310" spans="1:14" s="104" customFormat="1">
      <c r="A310" s="108" t="s">
        <v>312</v>
      </c>
      <c r="B310" s="114" t="s">
        <v>367</v>
      </c>
      <c r="C310" s="111">
        <v>2.5</v>
      </c>
      <c r="D310" s="107">
        <v>12.499999999999975</v>
      </c>
      <c r="E310" s="130">
        <v>1.6666666666666701E-2</v>
      </c>
      <c r="F310" s="111">
        <v>1.3</v>
      </c>
      <c r="G310" s="107">
        <v>0.35</v>
      </c>
      <c r="H310" s="108" t="s">
        <v>67</v>
      </c>
      <c r="I310" s="165" t="s">
        <v>36</v>
      </c>
      <c r="J310" s="162">
        <v>-1</v>
      </c>
      <c r="K310" s="162">
        <v>-1</v>
      </c>
      <c r="L310" s="162">
        <v>-1</v>
      </c>
      <c r="M310" s="162">
        <v>-1</v>
      </c>
      <c r="N310" s="130" t="s">
        <v>90</v>
      </c>
    </row>
    <row r="311" spans="1:14" s="104" customFormat="1">
      <c r="A311" s="108" t="s">
        <v>312</v>
      </c>
      <c r="B311" s="114" t="s">
        <v>368</v>
      </c>
      <c r="C311" s="111">
        <v>3</v>
      </c>
      <c r="D311" s="107">
        <v>14.99999999999997</v>
      </c>
      <c r="E311" s="130">
        <v>1.6666666666666701E-2</v>
      </c>
      <c r="F311" s="111">
        <v>1.3</v>
      </c>
      <c r="G311" s="107">
        <v>0.35</v>
      </c>
      <c r="H311" s="108" t="s">
        <v>67</v>
      </c>
      <c r="I311" s="165" t="s">
        <v>36</v>
      </c>
      <c r="J311" s="162">
        <v>-1</v>
      </c>
      <c r="K311" s="162">
        <v>-1</v>
      </c>
      <c r="L311" s="162">
        <v>-1</v>
      </c>
      <c r="M311" s="162">
        <v>-1</v>
      </c>
      <c r="N311" s="130" t="s">
        <v>90</v>
      </c>
    </row>
    <row r="312" spans="1:14" s="104" customFormat="1">
      <c r="A312" s="108" t="s">
        <v>312</v>
      </c>
      <c r="B312" s="114" t="s">
        <v>369</v>
      </c>
      <c r="C312" s="111">
        <v>3.5</v>
      </c>
      <c r="D312" s="107">
        <v>17.499999999999964</v>
      </c>
      <c r="E312" s="130">
        <v>1.6666666666666701E-2</v>
      </c>
      <c r="F312" s="111">
        <v>1.3</v>
      </c>
      <c r="G312" s="107">
        <v>0.35</v>
      </c>
      <c r="H312" s="108" t="s">
        <v>67</v>
      </c>
      <c r="I312" s="165" t="s">
        <v>36</v>
      </c>
      <c r="J312" s="162">
        <v>-1</v>
      </c>
      <c r="K312" s="162">
        <v>-1</v>
      </c>
      <c r="L312" s="162">
        <v>-1</v>
      </c>
      <c r="M312" s="162">
        <v>-1</v>
      </c>
      <c r="N312" s="130" t="s">
        <v>90</v>
      </c>
    </row>
    <row r="313" spans="1:14" s="104" customFormat="1">
      <c r="A313" s="108" t="s">
        <v>312</v>
      </c>
      <c r="B313" s="114" t="s">
        <v>370</v>
      </c>
      <c r="C313" s="111">
        <v>4</v>
      </c>
      <c r="D313" s="107">
        <v>19.999999999999957</v>
      </c>
      <c r="E313" s="130">
        <v>1.6666666666666701E-2</v>
      </c>
      <c r="F313" s="111">
        <v>1.3</v>
      </c>
      <c r="G313" s="107">
        <v>0.35</v>
      </c>
      <c r="H313" s="108" t="s">
        <v>67</v>
      </c>
      <c r="I313" s="165" t="s">
        <v>36</v>
      </c>
      <c r="J313" s="162">
        <v>-1</v>
      </c>
      <c r="K313" s="162">
        <v>-1</v>
      </c>
      <c r="L313" s="162">
        <v>-1</v>
      </c>
      <c r="M313" s="162">
        <v>-1</v>
      </c>
      <c r="N313" s="130" t="s">
        <v>90</v>
      </c>
    </row>
    <row r="314" spans="1:14" s="104" customFormat="1">
      <c r="A314" s="108" t="s">
        <v>312</v>
      </c>
      <c r="B314" s="114" t="s">
        <v>371</v>
      </c>
      <c r="C314" s="111">
        <v>4.5</v>
      </c>
      <c r="D314" s="107">
        <v>22.499999999999954</v>
      </c>
      <c r="E314" s="130">
        <v>1.6666666666666701E-2</v>
      </c>
      <c r="F314" s="111">
        <v>1.3</v>
      </c>
      <c r="G314" s="107">
        <v>0.35</v>
      </c>
      <c r="H314" s="108" t="s">
        <v>67</v>
      </c>
      <c r="I314" s="165" t="s">
        <v>36</v>
      </c>
      <c r="J314" s="162">
        <v>-1</v>
      </c>
      <c r="K314" s="162">
        <v>-1</v>
      </c>
      <c r="L314" s="162">
        <v>-1</v>
      </c>
      <c r="M314" s="162">
        <v>-1</v>
      </c>
      <c r="N314" s="130" t="s">
        <v>90</v>
      </c>
    </row>
    <row r="315" spans="1:14" s="104" customFormat="1">
      <c r="A315" s="108" t="s">
        <v>312</v>
      </c>
      <c r="B315" s="114" t="s">
        <v>372</v>
      </c>
      <c r="C315" s="111">
        <v>5</v>
      </c>
      <c r="D315" s="107">
        <v>24.99999999999995</v>
      </c>
      <c r="E315" s="130">
        <v>1.6666666666666701E-2</v>
      </c>
      <c r="F315" s="111">
        <v>1.3</v>
      </c>
      <c r="G315" s="107">
        <v>0.35</v>
      </c>
      <c r="H315" s="108" t="s">
        <v>67</v>
      </c>
      <c r="I315" s="165" t="s">
        <v>36</v>
      </c>
      <c r="J315" s="162">
        <v>-1</v>
      </c>
      <c r="K315" s="162">
        <v>-1</v>
      </c>
      <c r="L315" s="162">
        <v>-1</v>
      </c>
      <c r="M315" s="162">
        <v>-1</v>
      </c>
      <c r="N315" s="130" t="s">
        <v>90</v>
      </c>
    </row>
    <row r="316" spans="1:14" s="104" customFormat="1">
      <c r="A316" s="108" t="s">
        <v>312</v>
      </c>
      <c r="B316" s="114" t="s">
        <v>373</v>
      </c>
      <c r="C316" s="111">
        <v>5.5</v>
      </c>
      <c r="D316" s="107">
        <v>27.499999999999943</v>
      </c>
      <c r="E316" s="130">
        <v>1.6666666666666701E-2</v>
      </c>
      <c r="F316" s="111">
        <v>1.3</v>
      </c>
      <c r="G316" s="107">
        <v>0.35</v>
      </c>
      <c r="H316" s="108" t="s">
        <v>67</v>
      </c>
      <c r="I316" s="165" t="s">
        <v>36</v>
      </c>
      <c r="J316" s="162">
        <v>-1</v>
      </c>
      <c r="K316" s="162">
        <v>-1</v>
      </c>
      <c r="L316" s="162">
        <v>-1</v>
      </c>
      <c r="M316" s="162">
        <v>-1</v>
      </c>
      <c r="N316" s="130" t="s">
        <v>90</v>
      </c>
    </row>
    <row r="317" spans="1:14" s="104" customFormat="1">
      <c r="A317" s="108" t="s">
        <v>312</v>
      </c>
      <c r="B317" s="114" t="s">
        <v>374</v>
      </c>
      <c r="C317" s="111">
        <v>6</v>
      </c>
      <c r="D317" s="107">
        <v>29.99999999999994</v>
      </c>
      <c r="E317" s="130">
        <v>1.6666666666666701E-2</v>
      </c>
      <c r="F317" s="111">
        <v>1.3</v>
      </c>
      <c r="G317" s="107">
        <v>0.35</v>
      </c>
      <c r="H317" s="108" t="s">
        <v>67</v>
      </c>
      <c r="I317" s="165" t="s">
        <v>36</v>
      </c>
      <c r="J317" s="162">
        <v>-1</v>
      </c>
      <c r="K317" s="162">
        <v>-1</v>
      </c>
      <c r="L317" s="162">
        <v>-1</v>
      </c>
      <c r="M317" s="162">
        <v>-1</v>
      </c>
      <c r="N317" s="130" t="s">
        <v>90</v>
      </c>
    </row>
    <row r="318" spans="1:14" s="104" customFormat="1">
      <c r="A318" s="108" t="s">
        <v>312</v>
      </c>
      <c r="B318" s="114" t="s">
        <v>375</v>
      </c>
      <c r="C318" s="111">
        <v>6.5</v>
      </c>
      <c r="D318" s="107">
        <v>32.499999999999929</v>
      </c>
      <c r="E318" s="130">
        <v>1.6666666666666701E-2</v>
      </c>
      <c r="F318" s="111">
        <v>1.3</v>
      </c>
      <c r="G318" s="107">
        <v>0.35</v>
      </c>
      <c r="H318" s="108" t="s">
        <v>67</v>
      </c>
      <c r="I318" s="165" t="s">
        <v>36</v>
      </c>
      <c r="J318" s="162">
        <v>-1</v>
      </c>
      <c r="K318" s="162">
        <v>-1</v>
      </c>
      <c r="L318" s="162">
        <v>-1</v>
      </c>
      <c r="M318" s="162">
        <v>-1</v>
      </c>
      <c r="N318" s="130" t="s">
        <v>90</v>
      </c>
    </row>
    <row r="319" spans="1:14" s="104" customFormat="1">
      <c r="A319" s="108" t="s">
        <v>312</v>
      </c>
      <c r="B319" s="114" t="s">
        <v>376</v>
      </c>
      <c r="C319" s="111">
        <v>8</v>
      </c>
      <c r="D319" s="107">
        <v>39.999999999999915</v>
      </c>
      <c r="E319" s="130">
        <v>1.6666666666666701E-2</v>
      </c>
      <c r="F319" s="111">
        <v>1.3</v>
      </c>
      <c r="G319" s="107">
        <v>0.35</v>
      </c>
      <c r="H319" s="108" t="s">
        <v>67</v>
      </c>
      <c r="I319" s="165" t="s">
        <v>36</v>
      </c>
      <c r="J319" s="162">
        <v>-1</v>
      </c>
      <c r="K319" s="162">
        <v>-1</v>
      </c>
      <c r="L319" s="162">
        <v>-1</v>
      </c>
      <c r="M319" s="162">
        <v>-1</v>
      </c>
      <c r="N319" s="130" t="s">
        <v>90</v>
      </c>
    </row>
    <row r="320" spans="1:14" s="104" customFormat="1">
      <c r="A320" s="108" t="s">
        <v>312</v>
      </c>
      <c r="B320" s="131" t="s">
        <v>377</v>
      </c>
      <c r="C320" s="111">
        <v>8.5</v>
      </c>
      <c r="D320" s="107">
        <v>42.499999999999915</v>
      </c>
      <c r="E320" s="130">
        <v>1.6666666666666701E-2</v>
      </c>
      <c r="F320" s="111">
        <v>1.3</v>
      </c>
      <c r="G320" s="107">
        <v>0.35</v>
      </c>
      <c r="H320" s="108" t="s">
        <v>67</v>
      </c>
      <c r="I320" s="165" t="s">
        <v>36</v>
      </c>
      <c r="J320" s="162">
        <v>-1</v>
      </c>
      <c r="K320" s="162">
        <v>-1</v>
      </c>
      <c r="L320" s="162">
        <v>-1</v>
      </c>
      <c r="M320" s="162">
        <v>-1</v>
      </c>
      <c r="N320" s="130" t="s">
        <v>90</v>
      </c>
    </row>
    <row r="321" spans="1:14" s="104" customFormat="1">
      <c r="A321" s="119" t="s">
        <v>312</v>
      </c>
      <c r="B321" s="115" t="s">
        <v>378</v>
      </c>
      <c r="C321" s="113">
        <v>0.5</v>
      </c>
      <c r="D321" s="120">
        <v>3.13</v>
      </c>
      <c r="E321" s="121">
        <v>1.3299999999999999E-2</v>
      </c>
      <c r="F321" s="120">
        <v>1</v>
      </c>
      <c r="G321" s="120">
        <v>0.27</v>
      </c>
      <c r="H321" s="119" t="s">
        <v>67</v>
      </c>
      <c r="I321" s="165" t="s">
        <v>36</v>
      </c>
      <c r="J321" s="162">
        <v>-1</v>
      </c>
      <c r="K321" s="162">
        <v>-1</v>
      </c>
      <c r="L321" s="162">
        <v>-1</v>
      </c>
      <c r="M321" s="162">
        <v>-1</v>
      </c>
      <c r="N321" s="112" t="s">
        <v>41</v>
      </c>
    </row>
    <row r="322" spans="1:14" s="104" customFormat="1">
      <c r="A322" s="119" t="s">
        <v>312</v>
      </c>
      <c r="B322" s="115" t="s">
        <v>379</v>
      </c>
      <c r="C322" s="113">
        <v>0.75</v>
      </c>
      <c r="D322" s="120">
        <v>4.7</v>
      </c>
      <c r="E322" s="121">
        <v>1.3299999999999999E-2</v>
      </c>
      <c r="F322" s="120">
        <v>1</v>
      </c>
      <c r="G322" s="120">
        <v>0.27</v>
      </c>
      <c r="H322" s="119" t="s">
        <v>67</v>
      </c>
      <c r="I322" s="165" t="s">
        <v>36</v>
      </c>
      <c r="J322" s="162">
        <v>-1</v>
      </c>
      <c r="K322" s="162">
        <v>-1</v>
      </c>
      <c r="L322" s="162">
        <v>-1</v>
      </c>
      <c r="M322" s="162">
        <v>-1</v>
      </c>
      <c r="N322" s="112" t="s">
        <v>41</v>
      </c>
    </row>
    <row r="323" spans="1:14" s="104" customFormat="1">
      <c r="A323" s="119" t="s">
        <v>312</v>
      </c>
      <c r="B323" s="115" t="s">
        <v>380</v>
      </c>
      <c r="C323" s="113">
        <v>1</v>
      </c>
      <c r="D323" s="120">
        <v>6.27</v>
      </c>
      <c r="E323" s="121">
        <v>1.3299999999999999E-2</v>
      </c>
      <c r="F323" s="120">
        <v>1</v>
      </c>
      <c r="G323" s="120">
        <v>0.27</v>
      </c>
      <c r="H323" s="119" t="s">
        <v>67</v>
      </c>
      <c r="I323" s="165" t="s">
        <v>36</v>
      </c>
      <c r="J323" s="162">
        <v>-1</v>
      </c>
      <c r="K323" s="162">
        <v>-1</v>
      </c>
      <c r="L323" s="162">
        <v>-1</v>
      </c>
      <c r="M323" s="162">
        <v>-1</v>
      </c>
      <c r="N323" s="112" t="s">
        <v>41</v>
      </c>
    </row>
    <row r="324" spans="1:14" s="104" customFormat="1">
      <c r="A324" s="119" t="s">
        <v>312</v>
      </c>
      <c r="B324" s="115" t="s">
        <v>381</v>
      </c>
      <c r="C324" s="113">
        <v>1.25</v>
      </c>
      <c r="D324" s="120">
        <v>7.83</v>
      </c>
      <c r="E324" s="121">
        <v>1.3299999999999999E-2</v>
      </c>
      <c r="F324" s="120">
        <v>1</v>
      </c>
      <c r="G324" s="120">
        <v>0.27</v>
      </c>
      <c r="H324" s="119" t="s">
        <v>67</v>
      </c>
      <c r="I324" s="165" t="s">
        <v>36</v>
      </c>
      <c r="J324" s="162">
        <v>-1</v>
      </c>
      <c r="K324" s="162">
        <v>-1</v>
      </c>
      <c r="L324" s="162">
        <v>-1</v>
      </c>
      <c r="M324" s="162">
        <v>-1</v>
      </c>
      <c r="N324" s="112" t="s">
        <v>41</v>
      </c>
    </row>
    <row r="325" spans="1:14" s="104" customFormat="1">
      <c r="A325" s="119" t="s">
        <v>312</v>
      </c>
      <c r="B325" s="115" t="s">
        <v>382</v>
      </c>
      <c r="C325" s="113">
        <v>2</v>
      </c>
      <c r="D325" s="120">
        <v>12.53</v>
      </c>
      <c r="E325" s="121">
        <v>1.3299999999999999E-2</v>
      </c>
      <c r="F325" s="120">
        <v>1</v>
      </c>
      <c r="G325" s="120">
        <v>0.27</v>
      </c>
      <c r="H325" s="119" t="s">
        <v>67</v>
      </c>
      <c r="I325" s="165" t="s">
        <v>36</v>
      </c>
      <c r="J325" s="162">
        <v>-1</v>
      </c>
      <c r="K325" s="162">
        <v>-1</v>
      </c>
      <c r="L325" s="162">
        <v>-1</v>
      </c>
      <c r="M325" s="162">
        <v>-1</v>
      </c>
      <c r="N325" s="112" t="s">
        <v>41</v>
      </c>
    </row>
    <row r="326" spans="1:14" s="104" customFormat="1">
      <c r="A326" s="119" t="s">
        <v>312</v>
      </c>
      <c r="B326" s="110" t="s">
        <v>383</v>
      </c>
      <c r="C326" s="109">
        <v>0.75</v>
      </c>
      <c r="D326" s="109">
        <v>1.88</v>
      </c>
      <c r="E326" s="121">
        <v>3.3300000000000003E-2</v>
      </c>
      <c r="F326" s="109">
        <v>10</v>
      </c>
      <c r="G326" s="109">
        <v>0.2</v>
      </c>
      <c r="H326" s="119" t="s">
        <v>102</v>
      </c>
      <c r="I326" s="165" t="s">
        <v>36</v>
      </c>
      <c r="J326" s="162">
        <v>-1</v>
      </c>
      <c r="K326" s="162">
        <v>-1</v>
      </c>
      <c r="L326" s="162">
        <v>-1</v>
      </c>
      <c r="M326" s="162">
        <v>-1</v>
      </c>
      <c r="N326" s="121" t="s">
        <v>62</v>
      </c>
    </row>
    <row r="327" spans="1:14" s="104" customFormat="1">
      <c r="A327" s="119" t="s">
        <v>312</v>
      </c>
      <c r="B327" s="110" t="s">
        <v>384</v>
      </c>
      <c r="C327" s="109">
        <v>1</v>
      </c>
      <c r="D327" s="109">
        <v>2.5</v>
      </c>
      <c r="E327" s="121">
        <v>3.3300000000000003E-2</v>
      </c>
      <c r="F327" s="109">
        <v>10</v>
      </c>
      <c r="G327" s="109">
        <v>0.2</v>
      </c>
      <c r="H327" s="119" t="s">
        <v>102</v>
      </c>
      <c r="I327" s="165" t="s">
        <v>36</v>
      </c>
      <c r="J327" s="162">
        <v>-1</v>
      </c>
      <c r="K327" s="162">
        <v>-1</v>
      </c>
      <c r="L327" s="162">
        <v>-1</v>
      </c>
      <c r="M327" s="162">
        <v>-1</v>
      </c>
      <c r="N327" s="121" t="s">
        <v>62</v>
      </c>
    </row>
    <row r="328" spans="1:14" s="104" customFormat="1">
      <c r="A328" s="119" t="s">
        <v>312</v>
      </c>
      <c r="B328" s="110" t="s">
        <v>385</v>
      </c>
      <c r="C328" s="109">
        <v>1.5</v>
      </c>
      <c r="D328" s="109">
        <v>3.75</v>
      </c>
      <c r="E328" s="121">
        <v>3.3300000000000003E-2</v>
      </c>
      <c r="F328" s="109">
        <v>10</v>
      </c>
      <c r="G328" s="109">
        <v>0.2</v>
      </c>
      <c r="H328" s="119" t="s">
        <v>102</v>
      </c>
      <c r="I328" s="165" t="s">
        <v>36</v>
      </c>
      <c r="J328" s="162">
        <v>-1</v>
      </c>
      <c r="K328" s="162">
        <v>-1</v>
      </c>
      <c r="L328" s="162">
        <v>-1</v>
      </c>
      <c r="M328" s="162">
        <v>-1</v>
      </c>
      <c r="N328" s="121" t="s">
        <v>62</v>
      </c>
    </row>
    <row r="329" spans="1:14" s="104" customFormat="1">
      <c r="A329" s="119" t="s">
        <v>312</v>
      </c>
      <c r="B329" s="110" t="s">
        <v>386</v>
      </c>
      <c r="C329" s="109">
        <v>2</v>
      </c>
      <c r="D329" s="109">
        <v>5</v>
      </c>
      <c r="E329" s="121">
        <v>3.3300000000000003E-2</v>
      </c>
      <c r="F329" s="109">
        <v>10</v>
      </c>
      <c r="G329" s="109">
        <v>0.2</v>
      </c>
      <c r="H329" s="119" t="s">
        <v>102</v>
      </c>
      <c r="I329" s="165" t="s">
        <v>36</v>
      </c>
      <c r="J329" s="162">
        <v>-1</v>
      </c>
      <c r="K329" s="162">
        <v>-1</v>
      </c>
      <c r="L329" s="162">
        <v>-1</v>
      </c>
      <c r="M329" s="162">
        <v>-1</v>
      </c>
      <c r="N329" s="121" t="s">
        <v>62</v>
      </c>
    </row>
    <row r="330" spans="1:14" s="103" customFormat="1">
      <c r="A330" s="119" t="s">
        <v>312</v>
      </c>
      <c r="B330" s="115" t="s">
        <v>387</v>
      </c>
      <c r="C330" s="113">
        <v>8</v>
      </c>
      <c r="D330" s="113">
        <v>24</v>
      </c>
      <c r="E330" s="123">
        <v>2.7779999999999999E-2</v>
      </c>
      <c r="F330" s="120">
        <v>1.1856</v>
      </c>
      <c r="G330" s="120">
        <v>0.22944000000000001</v>
      </c>
      <c r="H330" s="113" t="s">
        <v>93</v>
      </c>
      <c r="I330" s="165" t="s">
        <v>36</v>
      </c>
      <c r="J330" s="162">
        <v>-1</v>
      </c>
      <c r="K330" s="162">
        <v>-1</v>
      </c>
      <c r="L330" s="162">
        <v>-1</v>
      </c>
      <c r="M330" s="162">
        <v>-1</v>
      </c>
      <c r="N330" s="112" t="s">
        <v>41</v>
      </c>
    </row>
    <row r="331" spans="1:14" s="36" customFormat="1">
      <c r="A331" s="118" t="s">
        <v>312</v>
      </c>
      <c r="B331" s="118" t="s">
        <v>388</v>
      </c>
      <c r="C331" s="121">
        <v>1.5960000000000002E-3</v>
      </c>
      <c r="D331" s="120">
        <v>0.01</v>
      </c>
      <c r="E331" s="121">
        <v>1.3299999999999999E-2</v>
      </c>
      <c r="F331" s="121">
        <v>1</v>
      </c>
      <c r="G331" s="121">
        <v>0.27</v>
      </c>
      <c r="H331" s="121" t="s">
        <v>67</v>
      </c>
      <c r="I331" s="165" t="s">
        <v>36</v>
      </c>
      <c r="J331" s="162">
        <v>-1</v>
      </c>
      <c r="K331" s="162">
        <v>-1</v>
      </c>
      <c r="L331" s="162">
        <v>-1</v>
      </c>
      <c r="M331" s="162">
        <v>-1</v>
      </c>
      <c r="N331" s="121" t="s">
        <v>62</v>
      </c>
    </row>
    <row r="332" spans="1:14" s="36" customFormat="1">
      <c r="A332" s="118" t="s">
        <v>312</v>
      </c>
      <c r="B332" s="118" t="s">
        <v>389</v>
      </c>
      <c r="C332" s="121">
        <v>3.1920000000000004E-3</v>
      </c>
      <c r="D332" s="120">
        <v>0.02</v>
      </c>
      <c r="E332" s="121">
        <v>1.3299999999999999E-2</v>
      </c>
      <c r="F332" s="121">
        <v>1</v>
      </c>
      <c r="G332" s="121">
        <v>0.27</v>
      </c>
      <c r="H332" s="121" t="s">
        <v>67</v>
      </c>
      <c r="I332" s="165" t="s">
        <v>36</v>
      </c>
      <c r="J332" s="162">
        <v>-1</v>
      </c>
      <c r="K332" s="162">
        <v>-1</v>
      </c>
      <c r="L332" s="162">
        <v>-1</v>
      </c>
      <c r="M332" s="162">
        <v>-1</v>
      </c>
      <c r="N332" s="121" t="s">
        <v>62</v>
      </c>
    </row>
    <row r="333" spans="1:14" s="83" customFormat="1">
      <c r="A333" s="118" t="s">
        <v>312</v>
      </c>
      <c r="B333" s="118" t="s">
        <v>390</v>
      </c>
      <c r="C333" s="121">
        <v>7.980000000000001E-3</v>
      </c>
      <c r="D333" s="120">
        <v>0.05</v>
      </c>
      <c r="E333" s="121">
        <v>1.3299999999999999E-2</v>
      </c>
      <c r="F333" s="121">
        <v>1</v>
      </c>
      <c r="G333" s="121">
        <v>0.27</v>
      </c>
      <c r="H333" s="121" t="s">
        <v>67</v>
      </c>
      <c r="I333" s="165" t="s">
        <v>36</v>
      </c>
      <c r="J333" s="162">
        <v>-1</v>
      </c>
      <c r="K333" s="162">
        <v>-1</v>
      </c>
      <c r="L333" s="162">
        <v>-1</v>
      </c>
      <c r="M333" s="162">
        <v>-1</v>
      </c>
      <c r="N333" s="121" t="s">
        <v>62</v>
      </c>
    </row>
    <row r="334" spans="1:14" s="36" customFormat="1">
      <c r="A334" s="118" t="s">
        <v>312</v>
      </c>
      <c r="B334" s="118" t="s">
        <v>391</v>
      </c>
      <c r="C334" s="121">
        <v>1.5960000000000002E-2</v>
      </c>
      <c r="D334" s="120">
        <v>0.1</v>
      </c>
      <c r="E334" s="121">
        <v>1.3299999999999999E-2</v>
      </c>
      <c r="F334" s="121">
        <v>1</v>
      </c>
      <c r="G334" s="121">
        <v>0.27</v>
      </c>
      <c r="H334" s="121" t="s">
        <v>67</v>
      </c>
      <c r="I334" s="165" t="s">
        <v>36</v>
      </c>
      <c r="J334" s="162">
        <v>-1</v>
      </c>
      <c r="K334" s="162">
        <v>-1</v>
      </c>
      <c r="L334" s="162">
        <v>-1</v>
      </c>
      <c r="M334" s="162">
        <v>-1</v>
      </c>
      <c r="N334" s="121" t="s">
        <v>62</v>
      </c>
    </row>
    <row r="335" spans="1:14" s="83" customFormat="1">
      <c r="A335" s="118" t="s">
        <v>312</v>
      </c>
      <c r="B335" s="118" t="s">
        <v>392</v>
      </c>
      <c r="C335" s="121">
        <v>3.1920000000000004E-2</v>
      </c>
      <c r="D335" s="120">
        <v>0.2</v>
      </c>
      <c r="E335" s="121">
        <v>1.3299999999999999E-2</v>
      </c>
      <c r="F335" s="121">
        <v>1</v>
      </c>
      <c r="G335" s="121">
        <v>0.27</v>
      </c>
      <c r="H335" s="121" t="s">
        <v>67</v>
      </c>
      <c r="I335" s="165" t="s">
        <v>36</v>
      </c>
      <c r="J335" s="162">
        <v>-1</v>
      </c>
      <c r="K335" s="162">
        <v>-1</v>
      </c>
      <c r="L335" s="162">
        <v>-1</v>
      </c>
      <c r="M335" s="162">
        <v>-1</v>
      </c>
      <c r="N335" s="121" t="s">
        <v>62</v>
      </c>
    </row>
    <row r="336" spans="1:14" s="83" customFormat="1">
      <c r="A336" s="118" t="s">
        <v>312</v>
      </c>
      <c r="B336" s="118" t="s">
        <v>393</v>
      </c>
      <c r="C336" s="121">
        <v>7.9799999999999996E-2</v>
      </c>
      <c r="D336" s="120">
        <v>0.5</v>
      </c>
      <c r="E336" s="121">
        <v>1.3299999999999999E-2</v>
      </c>
      <c r="F336" s="121">
        <v>1</v>
      </c>
      <c r="G336" s="121">
        <v>0.27</v>
      </c>
      <c r="H336" s="121" t="s">
        <v>67</v>
      </c>
      <c r="I336" s="165" t="s">
        <v>36</v>
      </c>
      <c r="J336" s="162">
        <v>-1</v>
      </c>
      <c r="K336" s="162">
        <v>-1</v>
      </c>
      <c r="L336" s="162">
        <v>-1</v>
      </c>
      <c r="M336" s="162">
        <v>-1</v>
      </c>
      <c r="N336" s="121" t="s">
        <v>62</v>
      </c>
    </row>
    <row r="337" spans="1:14" s="83" customFormat="1">
      <c r="A337" s="118" t="s">
        <v>312</v>
      </c>
      <c r="B337" s="118" t="s">
        <v>394</v>
      </c>
      <c r="C337" s="121">
        <v>0.15959999999999999</v>
      </c>
      <c r="D337" s="120">
        <v>1</v>
      </c>
      <c r="E337" s="121">
        <v>1.3299999999999999E-2</v>
      </c>
      <c r="F337" s="121">
        <v>1</v>
      </c>
      <c r="G337" s="121">
        <v>0.27</v>
      </c>
      <c r="H337" s="121" t="s">
        <v>67</v>
      </c>
      <c r="I337" s="165" t="s">
        <v>36</v>
      </c>
      <c r="J337" s="162">
        <v>-1</v>
      </c>
      <c r="K337" s="162">
        <v>-1</v>
      </c>
      <c r="L337" s="162">
        <v>-1</v>
      </c>
      <c r="M337" s="162">
        <v>-1</v>
      </c>
      <c r="N337" s="121" t="s">
        <v>62</v>
      </c>
    </row>
    <row r="338" spans="1:14" s="36" customFormat="1">
      <c r="A338" s="118" t="s">
        <v>312</v>
      </c>
      <c r="B338" s="118" t="s">
        <v>395</v>
      </c>
      <c r="C338" s="121">
        <v>0.21545999999999998</v>
      </c>
      <c r="D338" s="120">
        <v>1.35</v>
      </c>
      <c r="E338" s="121">
        <v>1.3299999999999999E-2</v>
      </c>
      <c r="F338" s="121">
        <v>1</v>
      </c>
      <c r="G338" s="121">
        <v>0.27</v>
      </c>
      <c r="H338" s="121" t="s">
        <v>67</v>
      </c>
      <c r="I338" s="165" t="s">
        <v>36</v>
      </c>
      <c r="J338" s="162">
        <v>-1</v>
      </c>
      <c r="K338" s="162">
        <v>-1</v>
      </c>
      <c r="L338" s="162">
        <v>-1</v>
      </c>
      <c r="M338" s="162">
        <v>-1</v>
      </c>
      <c r="N338" s="121" t="s">
        <v>62</v>
      </c>
    </row>
    <row r="339" spans="1:14" s="36" customFormat="1">
      <c r="A339" s="118" t="s">
        <v>312</v>
      </c>
      <c r="B339" s="118" t="s">
        <v>396</v>
      </c>
      <c r="C339" s="121">
        <v>0.22503599999999999</v>
      </c>
      <c r="D339" s="120">
        <v>1.41</v>
      </c>
      <c r="E339" s="121">
        <v>1.3299999999999999E-2</v>
      </c>
      <c r="F339" s="121">
        <v>1</v>
      </c>
      <c r="G339" s="121">
        <v>0.27</v>
      </c>
      <c r="H339" s="121" t="s">
        <v>67</v>
      </c>
      <c r="I339" s="165" t="s">
        <v>36</v>
      </c>
      <c r="J339" s="162">
        <v>-1</v>
      </c>
      <c r="K339" s="162">
        <v>-1</v>
      </c>
      <c r="L339" s="162">
        <v>-1</v>
      </c>
      <c r="M339" s="162">
        <v>-1</v>
      </c>
      <c r="N339" s="121" t="s">
        <v>62</v>
      </c>
    </row>
    <row r="340" spans="1:14" s="36" customFormat="1">
      <c r="A340" s="118" t="s">
        <v>312</v>
      </c>
      <c r="B340" s="118" t="s">
        <v>397</v>
      </c>
      <c r="C340" s="121">
        <v>0.245784</v>
      </c>
      <c r="D340" s="120">
        <v>1.54</v>
      </c>
      <c r="E340" s="121">
        <v>1.3299999999999999E-2</v>
      </c>
      <c r="F340" s="121">
        <v>1</v>
      </c>
      <c r="G340" s="121">
        <v>0.27</v>
      </c>
      <c r="H340" s="121" t="s">
        <v>67</v>
      </c>
      <c r="I340" s="165" t="s">
        <v>36</v>
      </c>
      <c r="J340" s="162">
        <v>-1</v>
      </c>
      <c r="K340" s="162">
        <v>-1</v>
      </c>
      <c r="L340" s="162">
        <v>-1</v>
      </c>
      <c r="M340" s="162">
        <v>-1</v>
      </c>
      <c r="N340" s="121" t="s">
        <v>62</v>
      </c>
    </row>
    <row r="341" spans="1:14" s="83" customFormat="1">
      <c r="A341" s="118" t="s">
        <v>312</v>
      </c>
      <c r="B341" s="118" t="s">
        <v>398</v>
      </c>
      <c r="C341" s="121">
        <v>0.31919999999999998</v>
      </c>
      <c r="D341" s="120">
        <v>2</v>
      </c>
      <c r="E341" s="121">
        <v>1.3299999999999999E-2</v>
      </c>
      <c r="F341" s="121">
        <v>1</v>
      </c>
      <c r="G341" s="121">
        <v>0.27</v>
      </c>
      <c r="H341" s="121" t="s">
        <v>67</v>
      </c>
      <c r="I341" s="165" t="s">
        <v>36</v>
      </c>
      <c r="J341" s="162">
        <v>-1</v>
      </c>
      <c r="K341" s="162">
        <v>-1</v>
      </c>
      <c r="L341" s="162">
        <v>-1</v>
      </c>
      <c r="M341" s="162">
        <v>-1</v>
      </c>
      <c r="N341" s="121" t="s">
        <v>62</v>
      </c>
    </row>
    <row r="342" spans="1:14" s="36" customFormat="1">
      <c r="A342" s="118" t="s">
        <v>312</v>
      </c>
      <c r="B342" s="118" t="s">
        <v>399</v>
      </c>
      <c r="C342" s="121">
        <v>0.34314</v>
      </c>
      <c r="D342" s="120">
        <v>2.15</v>
      </c>
      <c r="E342" s="121">
        <v>1.3299999999999999E-2</v>
      </c>
      <c r="F342" s="121">
        <v>1</v>
      </c>
      <c r="G342" s="121">
        <v>0.27</v>
      </c>
      <c r="H342" s="121" t="s">
        <v>67</v>
      </c>
      <c r="I342" s="165" t="s">
        <v>36</v>
      </c>
      <c r="J342" s="162">
        <v>-1</v>
      </c>
      <c r="K342" s="162">
        <v>-1</v>
      </c>
      <c r="L342" s="162">
        <v>-1</v>
      </c>
      <c r="M342" s="162">
        <v>-1</v>
      </c>
      <c r="N342" s="121" t="s">
        <v>62</v>
      </c>
    </row>
    <row r="343" spans="1:14" s="36" customFormat="1">
      <c r="A343" s="118" t="s">
        <v>312</v>
      </c>
      <c r="B343" s="118" t="s">
        <v>400</v>
      </c>
      <c r="C343" s="121">
        <v>0.34952399999999995</v>
      </c>
      <c r="D343" s="120">
        <v>2.19</v>
      </c>
      <c r="E343" s="121">
        <v>1.3299999999999999E-2</v>
      </c>
      <c r="F343" s="121">
        <v>1</v>
      </c>
      <c r="G343" s="121">
        <v>0.27</v>
      </c>
      <c r="H343" s="121" t="s">
        <v>67</v>
      </c>
      <c r="I343" s="165" t="s">
        <v>36</v>
      </c>
      <c r="J343" s="162">
        <v>-1</v>
      </c>
      <c r="K343" s="162">
        <v>-1</v>
      </c>
      <c r="L343" s="162">
        <v>-1</v>
      </c>
      <c r="M343" s="162">
        <v>-1</v>
      </c>
      <c r="N343" s="121" t="s">
        <v>62</v>
      </c>
    </row>
    <row r="344" spans="1:14" s="36" customFormat="1">
      <c r="A344" s="118" t="s">
        <v>312</v>
      </c>
      <c r="B344" s="118" t="s">
        <v>401</v>
      </c>
      <c r="C344" s="121">
        <v>0.45486000000000004</v>
      </c>
      <c r="D344" s="120">
        <v>2.85</v>
      </c>
      <c r="E344" s="121">
        <v>1.3299999999999999E-2</v>
      </c>
      <c r="F344" s="121">
        <v>1</v>
      </c>
      <c r="G344" s="121">
        <v>0.27</v>
      </c>
      <c r="H344" s="121" t="s">
        <v>67</v>
      </c>
      <c r="I344" s="165" t="s">
        <v>36</v>
      </c>
      <c r="J344" s="162">
        <v>-1</v>
      </c>
      <c r="K344" s="162">
        <v>-1</v>
      </c>
      <c r="L344" s="162">
        <v>-1</v>
      </c>
      <c r="M344" s="162">
        <v>-1</v>
      </c>
      <c r="N344" s="121" t="s">
        <v>62</v>
      </c>
    </row>
    <row r="345" spans="1:14" s="36" customFormat="1">
      <c r="A345" s="118" t="s">
        <v>312</v>
      </c>
      <c r="B345" s="118" t="s">
        <v>402</v>
      </c>
      <c r="C345" s="121">
        <v>0.46124399999999999</v>
      </c>
      <c r="D345" s="120">
        <v>2.89</v>
      </c>
      <c r="E345" s="121">
        <v>1.3299999999999999E-2</v>
      </c>
      <c r="F345" s="121">
        <v>1</v>
      </c>
      <c r="G345" s="121">
        <v>0.27</v>
      </c>
      <c r="H345" s="121" t="s">
        <v>67</v>
      </c>
      <c r="I345" s="165" t="s">
        <v>36</v>
      </c>
      <c r="J345" s="162">
        <v>-1</v>
      </c>
      <c r="K345" s="162">
        <v>-1</v>
      </c>
      <c r="L345" s="162">
        <v>-1</v>
      </c>
      <c r="M345" s="162">
        <v>-1</v>
      </c>
      <c r="N345" s="121" t="s">
        <v>62</v>
      </c>
    </row>
    <row r="346" spans="1:14" s="36" customFormat="1">
      <c r="A346" s="131" t="s">
        <v>312</v>
      </c>
      <c r="B346" s="138" t="s">
        <v>403</v>
      </c>
      <c r="C346" s="117">
        <v>0.4788</v>
      </c>
      <c r="D346" s="116">
        <v>3</v>
      </c>
      <c r="E346" s="117">
        <v>1.3299999999999999E-2</v>
      </c>
      <c r="F346" s="127">
        <v>1</v>
      </c>
      <c r="G346" s="116">
        <v>0.27</v>
      </c>
      <c r="H346" s="128" t="s">
        <v>67</v>
      </c>
      <c r="I346" s="165" t="s">
        <v>36</v>
      </c>
      <c r="J346" s="162">
        <v>-1</v>
      </c>
      <c r="K346" s="162">
        <v>-1</v>
      </c>
      <c r="L346" s="162">
        <v>-1</v>
      </c>
      <c r="M346" s="162">
        <v>-1</v>
      </c>
      <c r="N346" s="128" t="s">
        <v>90</v>
      </c>
    </row>
    <row r="347" spans="1:14" s="36" customFormat="1">
      <c r="A347" s="118" t="s">
        <v>312</v>
      </c>
      <c r="B347" s="118" t="s">
        <v>404</v>
      </c>
      <c r="C347" s="121">
        <v>0.57934799999999997</v>
      </c>
      <c r="D347" s="120">
        <v>3.63</v>
      </c>
      <c r="E347" s="121">
        <v>1.3299999999999999E-2</v>
      </c>
      <c r="F347" s="121">
        <v>1</v>
      </c>
      <c r="G347" s="121">
        <v>0.27</v>
      </c>
      <c r="H347" s="121" t="s">
        <v>67</v>
      </c>
      <c r="I347" s="165" t="s">
        <v>36</v>
      </c>
      <c r="J347" s="162">
        <v>-1</v>
      </c>
      <c r="K347" s="162">
        <v>-1</v>
      </c>
      <c r="L347" s="162">
        <v>-1</v>
      </c>
      <c r="M347" s="162">
        <v>-1</v>
      </c>
      <c r="N347" s="121" t="s">
        <v>62</v>
      </c>
    </row>
    <row r="348" spans="1:14" s="83" customFormat="1">
      <c r="A348" s="118" t="s">
        <v>312</v>
      </c>
      <c r="B348" s="118" t="s">
        <v>405</v>
      </c>
      <c r="C348" s="121">
        <v>0.59051999999999993</v>
      </c>
      <c r="D348" s="120">
        <v>3.7</v>
      </c>
      <c r="E348" s="121">
        <v>1.3299999999999999E-2</v>
      </c>
      <c r="F348" s="121">
        <v>1</v>
      </c>
      <c r="G348" s="121">
        <v>0.27</v>
      </c>
      <c r="H348" s="121" t="s">
        <v>67</v>
      </c>
      <c r="I348" s="165" t="s">
        <v>36</v>
      </c>
      <c r="J348" s="162">
        <v>-1</v>
      </c>
      <c r="K348" s="162">
        <v>-1</v>
      </c>
      <c r="L348" s="162">
        <v>-1</v>
      </c>
      <c r="M348" s="162">
        <v>-1</v>
      </c>
      <c r="N348" s="121" t="s">
        <v>62</v>
      </c>
    </row>
    <row r="349" spans="1:14" s="83" customFormat="1">
      <c r="A349" s="118" t="s">
        <v>312</v>
      </c>
      <c r="B349" s="118" t="s">
        <v>406</v>
      </c>
      <c r="C349" s="126">
        <v>0.60647999999999991</v>
      </c>
      <c r="D349" s="126">
        <v>3.8</v>
      </c>
      <c r="E349" s="132">
        <v>1.3299999999999999E-2</v>
      </c>
      <c r="F349" s="127">
        <v>1</v>
      </c>
      <c r="G349" s="116">
        <v>0.27</v>
      </c>
      <c r="H349" s="132" t="s">
        <v>67</v>
      </c>
      <c r="I349" s="165" t="s">
        <v>36</v>
      </c>
      <c r="J349" s="162">
        <v>-1</v>
      </c>
      <c r="K349" s="162">
        <v>-1</v>
      </c>
      <c r="L349" s="162">
        <v>-1</v>
      </c>
      <c r="M349" s="162">
        <v>-1</v>
      </c>
      <c r="N349" s="132" t="s">
        <v>407</v>
      </c>
    </row>
    <row r="350" spans="1:14" s="83" customFormat="1">
      <c r="A350" s="131" t="s">
        <v>312</v>
      </c>
      <c r="B350" s="138" t="s">
        <v>408</v>
      </c>
      <c r="C350" s="117">
        <v>0.63839999999999997</v>
      </c>
      <c r="D350" s="116">
        <v>4</v>
      </c>
      <c r="E350" s="117">
        <v>1.3299999999999999E-2</v>
      </c>
      <c r="F350" s="127">
        <v>1</v>
      </c>
      <c r="G350" s="116">
        <v>0.27</v>
      </c>
      <c r="H350" s="128" t="s">
        <v>67</v>
      </c>
      <c r="I350" s="165" t="s">
        <v>36</v>
      </c>
      <c r="J350" s="162">
        <v>-1</v>
      </c>
      <c r="K350" s="162">
        <v>-1</v>
      </c>
      <c r="L350" s="162">
        <v>-1</v>
      </c>
      <c r="M350" s="162">
        <v>-1</v>
      </c>
      <c r="N350" s="128" t="s">
        <v>90</v>
      </c>
    </row>
    <row r="351" spans="1:14" s="129" customFormat="1">
      <c r="A351" s="131" t="s">
        <v>312</v>
      </c>
      <c r="B351" s="138" t="s">
        <v>409</v>
      </c>
      <c r="C351" s="117">
        <v>0.71819999999999995</v>
      </c>
      <c r="D351" s="116">
        <v>4.5</v>
      </c>
      <c r="E351" s="117">
        <v>1.3299999999999999E-2</v>
      </c>
      <c r="F351" s="127">
        <v>1</v>
      </c>
      <c r="G351" s="116">
        <v>0.27</v>
      </c>
      <c r="H351" s="128" t="s">
        <v>67</v>
      </c>
      <c r="I351" s="165" t="s">
        <v>36</v>
      </c>
      <c r="J351" s="162">
        <v>-1</v>
      </c>
      <c r="K351" s="162">
        <v>-1</v>
      </c>
      <c r="L351" s="162">
        <v>-1</v>
      </c>
      <c r="M351" s="162">
        <v>-1</v>
      </c>
      <c r="N351" s="128" t="s">
        <v>410</v>
      </c>
    </row>
    <row r="352" spans="1:14" s="83" customFormat="1">
      <c r="A352" s="118" t="s">
        <v>312</v>
      </c>
      <c r="B352" s="118" t="s">
        <v>411</v>
      </c>
      <c r="C352" s="121">
        <v>0.79800000000000004</v>
      </c>
      <c r="D352" s="120">
        <v>5</v>
      </c>
      <c r="E352" s="121">
        <v>1.3299999999999999E-2</v>
      </c>
      <c r="F352" s="121">
        <v>1</v>
      </c>
      <c r="G352" s="121">
        <v>0.27</v>
      </c>
      <c r="H352" s="121" t="s">
        <v>67</v>
      </c>
      <c r="I352" s="165" t="s">
        <v>36</v>
      </c>
      <c r="J352" s="162">
        <v>-1</v>
      </c>
      <c r="K352" s="162">
        <v>-1</v>
      </c>
      <c r="L352" s="162">
        <v>-1</v>
      </c>
      <c r="M352" s="162">
        <v>-1</v>
      </c>
      <c r="N352" s="121" t="s">
        <v>407</v>
      </c>
    </row>
    <row r="353" spans="1:14" s="36" customFormat="1">
      <c r="A353" s="118" t="s">
        <v>312</v>
      </c>
      <c r="B353" s="118" t="s">
        <v>412</v>
      </c>
      <c r="C353" s="121">
        <v>0.89375999999999989</v>
      </c>
      <c r="D353" s="107">
        <v>5.6</v>
      </c>
      <c r="E353" s="121">
        <v>1.3299999999999999E-2</v>
      </c>
      <c r="F353" s="121">
        <v>1</v>
      </c>
      <c r="G353" s="121">
        <v>0.27</v>
      </c>
      <c r="H353" s="121" t="s">
        <v>67</v>
      </c>
      <c r="I353" s="165" t="s">
        <v>36</v>
      </c>
      <c r="J353" s="162">
        <v>-1</v>
      </c>
      <c r="K353" s="162">
        <v>-1</v>
      </c>
      <c r="L353" s="162">
        <v>-1</v>
      </c>
      <c r="M353" s="162">
        <v>-1</v>
      </c>
      <c r="N353" s="121" t="s">
        <v>413</v>
      </c>
    </row>
    <row r="354" spans="1:14" s="36" customFormat="1">
      <c r="A354" s="118" t="s">
        <v>312</v>
      </c>
      <c r="B354" s="118" t="s">
        <v>414</v>
      </c>
      <c r="C354" s="121">
        <v>0.95760000000000001</v>
      </c>
      <c r="D354" s="107">
        <v>6</v>
      </c>
      <c r="E354" s="121">
        <v>1.3299999999999999E-2</v>
      </c>
      <c r="F354" s="121">
        <v>1</v>
      </c>
      <c r="G354" s="121">
        <v>0.27</v>
      </c>
      <c r="H354" s="121" t="s">
        <v>67</v>
      </c>
      <c r="I354" s="165" t="s">
        <v>36</v>
      </c>
      <c r="J354" s="162">
        <v>-1</v>
      </c>
      <c r="K354" s="162">
        <v>-1</v>
      </c>
      <c r="L354" s="162">
        <v>-1</v>
      </c>
      <c r="M354" s="162">
        <v>-1</v>
      </c>
      <c r="N354" s="121" t="s">
        <v>407</v>
      </c>
    </row>
    <row r="355" spans="1:14" s="36" customFormat="1">
      <c r="A355" s="118" t="s">
        <v>312</v>
      </c>
      <c r="B355" s="118" t="s">
        <v>415</v>
      </c>
      <c r="C355" s="121">
        <v>1.008672</v>
      </c>
      <c r="D355" s="120">
        <v>6.32</v>
      </c>
      <c r="E355" s="121">
        <v>1.3299999999999999E-2</v>
      </c>
      <c r="F355" s="121">
        <v>1</v>
      </c>
      <c r="G355" s="121">
        <v>0.27</v>
      </c>
      <c r="H355" s="121" t="s">
        <v>67</v>
      </c>
      <c r="I355" s="165" t="s">
        <v>36</v>
      </c>
      <c r="J355" s="162">
        <v>-1</v>
      </c>
      <c r="K355" s="162">
        <v>-1</v>
      </c>
      <c r="L355" s="162">
        <v>-1</v>
      </c>
      <c r="M355" s="162">
        <v>-1</v>
      </c>
      <c r="N355" s="121" t="s">
        <v>62</v>
      </c>
    </row>
    <row r="356" spans="1:14" s="36" customFormat="1">
      <c r="A356" s="118" t="s">
        <v>312</v>
      </c>
      <c r="B356" s="118" t="s">
        <v>416</v>
      </c>
      <c r="C356" s="121">
        <v>1.0310159999999999</v>
      </c>
      <c r="D356" s="120">
        <v>6.46</v>
      </c>
      <c r="E356" s="121">
        <v>1.3299999999999999E-2</v>
      </c>
      <c r="F356" s="121">
        <v>1</v>
      </c>
      <c r="G356" s="121">
        <v>0.27</v>
      </c>
      <c r="H356" s="121" t="s">
        <v>67</v>
      </c>
      <c r="I356" s="165" t="s">
        <v>36</v>
      </c>
      <c r="J356" s="162">
        <v>-1</v>
      </c>
      <c r="K356" s="162">
        <v>-1</v>
      </c>
      <c r="L356" s="162">
        <v>-1</v>
      </c>
      <c r="M356" s="162">
        <v>-1</v>
      </c>
      <c r="N356" s="121" t="s">
        <v>62</v>
      </c>
    </row>
    <row r="357" spans="1:14" s="36" customFormat="1">
      <c r="A357" s="131" t="s">
        <v>312</v>
      </c>
      <c r="B357" s="138" t="s">
        <v>417</v>
      </c>
      <c r="C357" s="117">
        <v>1.1172</v>
      </c>
      <c r="D357" s="116">
        <v>7</v>
      </c>
      <c r="E357" s="117">
        <v>1.3299999999999999E-2</v>
      </c>
      <c r="F357" s="127">
        <v>1</v>
      </c>
      <c r="G357" s="116">
        <v>0.27</v>
      </c>
      <c r="H357" s="128" t="s">
        <v>67</v>
      </c>
      <c r="I357" s="165" t="s">
        <v>36</v>
      </c>
      <c r="J357" s="162">
        <v>-1</v>
      </c>
      <c r="K357" s="162">
        <v>-1</v>
      </c>
      <c r="L357" s="162">
        <v>-1</v>
      </c>
      <c r="M357" s="162">
        <v>-1</v>
      </c>
      <c r="N357" s="128" t="s">
        <v>90</v>
      </c>
    </row>
    <row r="358" spans="1:14" s="83" customFormat="1">
      <c r="A358" s="118" t="s">
        <v>312</v>
      </c>
      <c r="B358" s="118" t="s">
        <v>418</v>
      </c>
      <c r="C358" s="121">
        <v>1.1331599999999997</v>
      </c>
      <c r="D358" s="120">
        <v>7.1</v>
      </c>
      <c r="E358" s="121">
        <v>1.3299999999999999E-2</v>
      </c>
      <c r="F358" s="121">
        <v>1</v>
      </c>
      <c r="G358" s="121">
        <v>0.27</v>
      </c>
      <c r="H358" s="121" t="s">
        <v>67</v>
      </c>
      <c r="I358" s="165" t="s">
        <v>36</v>
      </c>
      <c r="J358" s="162">
        <v>-1</v>
      </c>
      <c r="K358" s="162">
        <v>-1</v>
      </c>
      <c r="L358" s="162">
        <v>-1</v>
      </c>
      <c r="M358" s="162">
        <v>-1</v>
      </c>
      <c r="N358" s="121" t="s">
        <v>62</v>
      </c>
    </row>
    <row r="359" spans="1:14" s="83" customFormat="1">
      <c r="A359" s="118" t="s">
        <v>312</v>
      </c>
      <c r="B359" s="118" t="s">
        <v>419</v>
      </c>
      <c r="C359" s="121">
        <v>1.1459280000000001</v>
      </c>
      <c r="D359" s="120">
        <v>7.18</v>
      </c>
      <c r="E359" s="121">
        <v>1.3299999999999999E-2</v>
      </c>
      <c r="F359" s="121">
        <v>1</v>
      </c>
      <c r="G359" s="121">
        <v>0.27</v>
      </c>
      <c r="H359" s="121" t="s">
        <v>67</v>
      </c>
      <c r="I359" s="165" t="s">
        <v>36</v>
      </c>
      <c r="J359" s="162">
        <v>-1</v>
      </c>
      <c r="K359" s="162">
        <v>-1</v>
      </c>
      <c r="L359" s="162">
        <v>-1</v>
      </c>
      <c r="M359" s="162">
        <v>-1</v>
      </c>
      <c r="N359" s="121" t="s">
        <v>62</v>
      </c>
    </row>
    <row r="360" spans="1:14" s="36" customFormat="1">
      <c r="A360" s="118" t="s">
        <v>312</v>
      </c>
      <c r="B360" s="118" t="s">
        <v>420</v>
      </c>
      <c r="C360" s="121">
        <v>1.1794439999999997</v>
      </c>
      <c r="D360" s="120">
        <v>7.39</v>
      </c>
      <c r="E360" s="121">
        <v>1.3299999999999999E-2</v>
      </c>
      <c r="F360" s="121">
        <v>1</v>
      </c>
      <c r="G360" s="121">
        <v>0.27</v>
      </c>
      <c r="H360" s="121" t="s">
        <v>67</v>
      </c>
      <c r="I360" s="165" t="s">
        <v>36</v>
      </c>
      <c r="J360" s="162">
        <v>-1</v>
      </c>
      <c r="K360" s="162">
        <v>-1</v>
      </c>
      <c r="L360" s="162">
        <v>-1</v>
      </c>
      <c r="M360" s="162">
        <v>-1</v>
      </c>
      <c r="N360" s="121" t="s">
        <v>62</v>
      </c>
    </row>
    <row r="361" spans="1:14" s="36" customFormat="1">
      <c r="A361" s="118" t="s">
        <v>312</v>
      </c>
      <c r="B361" s="118" t="s">
        <v>421</v>
      </c>
      <c r="C361" s="121">
        <v>1.1969999999999998</v>
      </c>
      <c r="D361" s="120">
        <v>7.5</v>
      </c>
      <c r="E361" s="121">
        <v>1.3299999999999999E-2</v>
      </c>
      <c r="F361" s="121">
        <v>1</v>
      </c>
      <c r="G361" s="121">
        <v>0.27</v>
      </c>
      <c r="H361" s="121" t="s">
        <v>67</v>
      </c>
      <c r="I361" s="165" t="s">
        <v>36</v>
      </c>
      <c r="J361" s="162">
        <v>-1</v>
      </c>
      <c r="K361" s="162">
        <v>-1</v>
      </c>
      <c r="L361" s="162">
        <v>-1</v>
      </c>
      <c r="M361" s="162">
        <v>-1</v>
      </c>
      <c r="N361" s="121" t="s">
        <v>407</v>
      </c>
    </row>
    <row r="362" spans="1:14" s="83" customFormat="1">
      <c r="A362" s="118" t="s">
        <v>312</v>
      </c>
      <c r="B362" s="118" t="s">
        <v>422</v>
      </c>
      <c r="C362" s="121">
        <v>1.2129599999999998</v>
      </c>
      <c r="D362" s="120">
        <v>7.6</v>
      </c>
      <c r="E362" s="121">
        <v>1.3299999999999999E-2</v>
      </c>
      <c r="F362" s="121">
        <v>1</v>
      </c>
      <c r="G362" s="121">
        <v>0.27</v>
      </c>
      <c r="H362" s="121" t="s">
        <v>67</v>
      </c>
      <c r="I362" s="165" t="s">
        <v>36</v>
      </c>
      <c r="J362" s="162">
        <v>-1</v>
      </c>
      <c r="K362" s="162">
        <v>-1</v>
      </c>
      <c r="L362" s="162">
        <v>-1</v>
      </c>
      <c r="M362" s="162">
        <v>-1</v>
      </c>
      <c r="N362" s="121" t="s">
        <v>407</v>
      </c>
    </row>
    <row r="363" spans="1:14" s="83" customFormat="1">
      <c r="A363" s="118" t="s">
        <v>312</v>
      </c>
      <c r="B363" s="118" t="s">
        <v>423</v>
      </c>
      <c r="C363" s="121">
        <v>1.2767999999999999</v>
      </c>
      <c r="D363" s="120">
        <v>8</v>
      </c>
      <c r="E363" s="121">
        <v>1.3299999999999999E-2</v>
      </c>
      <c r="F363" s="121">
        <v>1</v>
      </c>
      <c r="G363" s="121">
        <v>0.27</v>
      </c>
      <c r="H363" s="121" t="s">
        <v>67</v>
      </c>
      <c r="I363" s="165" t="s">
        <v>36</v>
      </c>
      <c r="J363" s="162">
        <v>-1</v>
      </c>
      <c r="K363" s="162">
        <v>-1</v>
      </c>
      <c r="L363" s="162">
        <v>-1</v>
      </c>
      <c r="M363" s="162">
        <v>-1</v>
      </c>
      <c r="N363" s="121" t="s">
        <v>62</v>
      </c>
    </row>
    <row r="364" spans="1:14">
      <c r="A364" s="118" t="s">
        <v>312</v>
      </c>
      <c r="B364" s="118" t="s">
        <v>424</v>
      </c>
      <c r="C364" s="121">
        <v>1.2879719999999999</v>
      </c>
      <c r="D364" s="120">
        <v>8.07</v>
      </c>
      <c r="E364" s="121">
        <v>1.3299999999999999E-2</v>
      </c>
      <c r="F364" s="121">
        <v>1</v>
      </c>
      <c r="G364" s="121">
        <v>0.27</v>
      </c>
      <c r="H364" s="121" t="s">
        <v>67</v>
      </c>
      <c r="I364" s="165" t="s">
        <v>36</v>
      </c>
      <c r="J364" s="162">
        <v>-1</v>
      </c>
      <c r="K364" s="162">
        <v>-1</v>
      </c>
      <c r="L364" s="162">
        <v>-1</v>
      </c>
      <c r="M364" s="162">
        <v>-1</v>
      </c>
      <c r="N364" s="121" t="s">
        <v>62</v>
      </c>
    </row>
    <row r="365" spans="1:14">
      <c r="A365" s="131" t="s">
        <v>312</v>
      </c>
      <c r="B365" s="138" t="s">
        <v>425</v>
      </c>
      <c r="C365" s="117">
        <v>1.4363999999999999</v>
      </c>
      <c r="D365" s="116">
        <v>9</v>
      </c>
      <c r="E365" s="117">
        <v>1.3299999999999999E-2</v>
      </c>
      <c r="F365" s="116">
        <v>1</v>
      </c>
      <c r="G365" s="116">
        <v>0.27</v>
      </c>
      <c r="H365" s="128" t="s">
        <v>67</v>
      </c>
      <c r="I365" s="165" t="s">
        <v>36</v>
      </c>
      <c r="J365" s="162">
        <v>-1</v>
      </c>
      <c r="K365" s="162">
        <v>-1</v>
      </c>
      <c r="L365" s="162">
        <v>-1</v>
      </c>
      <c r="M365" s="162">
        <v>-1</v>
      </c>
      <c r="N365" s="128" t="s">
        <v>90</v>
      </c>
    </row>
    <row r="366" spans="1:14" s="83" customFormat="1">
      <c r="A366" s="118" t="s">
        <v>312</v>
      </c>
      <c r="B366" s="118" t="s">
        <v>426</v>
      </c>
      <c r="C366" s="121">
        <v>1.5002399999999998</v>
      </c>
      <c r="D366" s="120">
        <v>9.4</v>
      </c>
      <c r="E366" s="121">
        <v>1.3299999999999999E-2</v>
      </c>
      <c r="F366" s="121">
        <v>1</v>
      </c>
      <c r="G366" s="121">
        <v>0.27</v>
      </c>
      <c r="H366" s="121" t="s">
        <v>67</v>
      </c>
      <c r="I366" s="165" t="s">
        <v>36</v>
      </c>
      <c r="J366" s="162">
        <v>-1</v>
      </c>
      <c r="K366" s="162">
        <v>-1</v>
      </c>
      <c r="L366" s="162">
        <v>-1</v>
      </c>
      <c r="M366" s="162">
        <v>-1</v>
      </c>
      <c r="N366" s="121" t="s">
        <v>407</v>
      </c>
    </row>
    <row r="367" spans="1:14" s="36" customFormat="1">
      <c r="A367" s="118" t="s">
        <v>312</v>
      </c>
      <c r="B367" s="118" t="s">
        <v>427</v>
      </c>
      <c r="C367" s="121">
        <v>1.5640800000000001</v>
      </c>
      <c r="D367" s="120">
        <v>9.8000000000000007</v>
      </c>
      <c r="E367" s="121">
        <v>1.3299999999999999E-2</v>
      </c>
      <c r="F367" s="121">
        <v>1</v>
      </c>
      <c r="G367" s="121">
        <v>0.27</v>
      </c>
      <c r="H367" s="121" t="s">
        <v>67</v>
      </c>
      <c r="I367" s="165" t="s">
        <v>36</v>
      </c>
      <c r="J367" s="162">
        <v>-1</v>
      </c>
      <c r="K367" s="162">
        <v>-1</v>
      </c>
      <c r="L367" s="162">
        <v>-1</v>
      </c>
      <c r="M367" s="162">
        <v>-1</v>
      </c>
      <c r="N367" s="121" t="s">
        <v>407</v>
      </c>
    </row>
    <row r="368" spans="1:14" s="83" customFormat="1">
      <c r="A368" s="118" t="s">
        <v>312</v>
      </c>
      <c r="B368" s="118" t="s">
        <v>428</v>
      </c>
      <c r="C368" s="121">
        <v>1.56965004</v>
      </c>
      <c r="D368" s="120">
        <v>9.8348999999999993</v>
      </c>
      <c r="E368" s="121">
        <v>1.3299999999999999E-2</v>
      </c>
      <c r="F368" s="121">
        <v>1</v>
      </c>
      <c r="G368" s="121">
        <v>0.27</v>
      </c>
      <c r="H368" s="121" t="s">
        <v>67</v>
      </c>
      <c r="I368" s="165" t="s">
        <v>36</v>
      </c>
      <c r="J368" s="162">
        <v>-1</v>
      </c>
      <c r="K368" s="162">
        <v>-1</v>
      </c>
      <c r="L368" s="162">
        <v>-1</v>
      </c>
      <c r="M368" s="162">
        <v>-1</v>
      </c>
      <c r="N368" s="121" t="s">
        <v>62</v>
      </c>
    </row>
    <row r="369" spans="1:14" s="83" customFormat="1">
      <c r="A369" s="118" t="s">
        <v>312</v>
      </c>
      <c r="B369" s="118" t="s">
        <v>429</v>
      </c>
      <c r="C369" s="121">
        <v>1.5864239999999998</v>
      </c>
      <c r="D369" s="120">
        <v>9.94</v>
      </c>
      <c r="E369" s="121">
        <v>1.3299999999999999E-2</v>
      </c>
      <c r="F369" s="121">
        <v>1</v>
      </c>
      <c r="G369" s="121">
        <v>0.27</v>
      </c>
      <c r="H369" s="121" t="s">
        <v>67</v>
      </c>
      <c r="I369" s="165" t="s">
        <v>36</v>
      </c>
      <c r="J369" s="162">
        <v>-1</v>
      </c>
      <c r="K369" s="162">
        <v>-1</v>
      </c>
      <c r="L369" s="162">
        <v>-1</v>
      </c>
      <c r="M369" s="162">
        <v>-1</v>
      </c>
      <c r="N369" s="121" t="s">
        <v>62</v>
      </c>
    </row>
    <row r="370" spans="1:14" s="36" customFormat="1">
      <c r="A370" s="118" t="s">
        <v>312</v>
      </c>
      <c r="B370" s="118" t="s">
        <v>430</v>
      </c>
      <c r="C370" s="121">
        <v>1.5960000000000001</v>
      </c>
      <c r="D370" s="120">
        <v>10</v>
      </c>
      <c r="E370" s="121">
        <v>1.3299999999999999E-2</v>
      </c>
      <c r="F370" s="121">
        <v>1</v>
      </c>
      <c r="G370" s="121">
        <v>0.27</v>
      </c>
      <c r="H370" s="121" t="s">
        <v>67</v>
      </c>
      <c r="I370" s="165" t="s">
        <v>36</v>
      </c>
      <c r="J370" s="162">
        <v>-1</v>
      </c>
      <c r="K370" s="162">
        <v>-1</v>
      </c>
      <c r="L370" s="162">
        <v>-1</v>
      </c>
      <c r="M370" s="162">
        <v>-1</v>
      </c>
      <c r="N370" s="121" t="s">
        <v>407</v>
      </c>
    </row>
    <row r="371" spans="1:14" s="36" customFormat="1">
      <c r="A371" s="118" t="s">
        <v>312</v>
      </c>
      <c r="B371" s="118" t="s">
        <v>431</v>
      </c>
      <c r="C371" s="121">
        <v>1.6055760000000001</v>
      </c>
      <c r="D371" s="120">
        <v>10.06</v>
      </c>
      <c r="E371" s="121">
        <v>1.3299999999999999E-2</v>
      </c>
      <c r="F371" s="121">
        <v>1</v>
      </c>
      <c r="G371" s="121">
        <v>0.27</v>
      </c>
      <c r="H371" s="121" t="s">
        <v>67</v>
      </c>
      <c r="I371" s="165" t="s">
        <v>36</v>
      </c>
      <c r="J371" s="162">
        <v>-1</v>
      </c>
      <c r="K371" s="162">
        <v>-1</v>
      </c>
      <c r="L371" s="162">
        <v>-1</v>
      </c>
      <c r="M371" s="162">
        <v>-1</v>
      </c>
      <c r="N371" s="121" t="s">
        <v>62</v>
      </c>
    </row>
    <row r="372" spans="1:14" s="83" customFormat="1">
      <c r="A372" s="131" t="s">
        <v>312</v>
      </c>
      <c r="B372" s="138" t="s">
        <v>432</v>
      </c>
      <c r="C372" s="117">
        <v>1.7556</v>
      </c>
      <c r="D372" s="116">
        <v>11</v>
      </c>
      <c r="E372" s="117">
        <v>1.3299999999999999E-2</v>
      </c>
      <c r="F372" s="116">
        <v>1</v>
      </c>
      <c r="G372" s="116">
        <v>0.27</v>
      </c>
      <c r="H372" s="128" t="s">
        <v>67</v>
      </c>
      <c r="I372" s="165" t="s">
        <v>36</v>
      </c>
      <c r="J372" s="162">
        <v>-1</v>
      </c>
      <c r="K372" s="162">
        <v>-1</v>
      </c>
      <c r="L372" s="162">
        <v>-1</v>
      </c>
      <c r="M372" s="162">
        <v>-1</v>
      </c>
      <c r="N372" s="128" t="s">
        <v>90</v>
      </c>
    </row>
    <row r="373" spans="1:14" s="36" customFormat="1">
      <c r="A373" s="118" t="s">
        <v>312</v>
      </c>
      <c r="B373" s="118" t="s">
        <v>433</v>
      </c>
      <c r="C373" s="126">
        <v>1.8673199999999996</v>
      </c>
      <c r="D373" s="126">
        <v>11.7</v>
      </c>
      <c r="E373" s="132">
        <v>1.3299999999999999E-2</v>
      </c>
      <c r="F373" s="116">
        <v>1</v>
      </c>
      <c r="G373" s="116">
        <v>0.27</v>
      </c>
      <c r="H373" s="121" t="s">
        <v>67</v>
      </c>
      <c r="I373" s="165" t="s">
        <v>36</v>
      </c>
      <c r="J373" s="162">
        <v>-1</v>
      </c>
      <c r="K373" s="162">
        <v>-1</v>
      </c>
      <c r="L373" s="162">
        <v>-1</v>
      </c>
      <c r="M373" s="162">
        <v>-1</v>
      </c>
      <c r="N373" s="121" t="s">
        <v>407</v>
      </c>
    </row>
    <row r="374" spans="1:14" s="36" customFormat="1">
      <c r="A374" s="131" t="s">
        <v>312</v>
      </c>
      <c r="B374" s="138" t="s">
        <v>434</v>
      </c>
      <c r="C374" s="117">
        <v>1.9152</v>
      </c>
      <c r="D374" s="116">
        <v>12</v>
      </c>
      <c r="E374" s="117">
        <v>1.3299999999999999E-2</v>
      </c>
      <c r="F374" s="116">
        <v>1</v>
      </c>
      <c r="G374" s="116">
        <v>0.27</v>
      </c>
      <c r="H374" s="128" t="s">
        <v>67</v>
      </c>
      <c r="I374" s="165" t="s">
        <v>36</v>
      </c>
      <c r="J374" s="162">
        <v>-1</v>
      </c>
      <c r="K374" s="162">
        <v>-1</v>
      </c>
      <c r="L374" s="162">
        <v>-1</v>
      </c>
      <c r="M374" s="162">
        <v>-1</v>
      </c>
      <c r="N374" s="128" t="s">
        <v>90</v>
      </c>
    </row>
    <row r="375" spans="1:14" s="36" customFormat="1">
      <c r="A375" s="118" t="s">
        <v>312</v>
      </c>
      <c r="B375" s="118" t="s">
        <v>435</v>
      </c>
      <c r="C375" s="121">
        <v>1.9949999999999997</v>
      </c>
      <c r="D375" s="120">
        <v>12.5</v>
      </c>
      <c r="E375" s="121">
        <v>1.3299999999999999E-2</v>
      </c>
      <c r="F375" s="121">
        <v>1</v>
      </c>
      <c r="G375" s="121">
        <v>0.27</v>
      </c>
      <c r="H375" s="121" t="s">
        <v>67</v>
      </c>
      <c r="I375" s="165" t="s">
        <v>36</v>
      </c>
      <c r="J375" s="162">
        <v>-1</v>
      </c>
      <c r="K375" s="162">
        <v>-1</v>
      </c>
      <c r="L375" s="162">
        <v>-1</v>
      </c>
      <c r="M375" s="162">
        <v>-1</v>
      </c>
      <c r="N375" s="121" t="s">
        <v>407</v>
      </c>
    </row>
    <row r="376" spans="1:14" s="36" customFormat="1">
      <c r="A376" s="118" t="s">
        <v>312</v>
      </c>
      <c r="B376" s="118" t="s">
        <v>436</v>
      </c>
      <c r="C376" s="121">
        <v>2.00298</v>
      </c>
      <c r="D376" s="120">
        <v>12.55</v>
      </c>
      <c r="E376" s="121">
        <v>1.3299999999999999E-2</v>
      </c>
      <c r="F376" s="121">
        <v>1</v>
      </c>
      <c r="G376" s="121">
        <v>0.27</v>
      </c>
      <c r="H376" s="121" t="s">
        <v>67</v>
      </c>
      <c r="I376" s="165" t="s">
        <v>36</v>
      </c>
      <c r="J376" s="162">
        <v>-1</v>
      </c>
      <c r="K376" s="162">
        <v>-1</v>
      </c>
      <c r="L376" s="162">
        <v>-1</v>
      </c>
      <c r="M376" s="162">
        <v>-1</v>
      </c>
      <c r="N376" s="121" t="s">
        <v>62</v>
      </c>
    </row>
    <row r="377" spans="1:14" s="83" customFormat="1">
      <c r="A377" s="118" t="s">
        <v>312</v>
      </c>
      <c r="B377" s="118" t="s">
        <v>437</v>
      </c>
      <c r="C377" s="121">
        <v>2.0253239999999999</v>
      </c>
      <c r="D377" s="120">
        <v>12.69</v>
      </c>
      <c r="E377" s="121">
        <v>1.3299999999999999E-2</v>
      </c>
      <c r="F377" s="121">
        <v>1</v>
      </c>
      <c r="G377" s="121">
        <v>0.27</v>
      </c>
      <c r="H377" s="121" t="s">
        <v>67</v>
      </c>
      <c r="I377" s="165" t="s">
        <v>36</v>
      </c>
      <c r="J377" s="162">
        <v>-1</v>
      </c>
      <c r="K377" s="162">
        <v>-1</v>
      </c>
      <c r="L377" s="162">
        <v>-1</v>
      </c>
      <c r="M377" s="162">
        <v>-1</v>
      </c>
      <c r="N377" s="121" t="s">
        <v>62</v>
      </c>
    </row>
    <row r="378" spans="1:14" s="36" customFormat="1">
      <c r="A378" s="131" t="s">
        <v>312</v>
      </c>
      <c r="B378" s="138" t="s">
        <v>438</v>
      </c>
      <c r="C378" s="117">
        <v>2.0748000000000002</v>
      </c>
      <c r="D378" s="116">
        <v>13</v>
      </c>
      <c r="E378" s="117">
        <v>1.3299999999999999E-2</v>
      </c>
      <c r="F378" s="116">
        <v>1</v>
      </c>
      <c r="G378" s="116">
        <v>0.27</v>
      </c>
      <c r="H378" s="128" t="s">
        <v>67</v>
      </c>
      <c r="I378" s="165" t="s">
        <v>36</v>
      </c>
      <c r="J378" s="162">
        <v>-1</v>
      </c>
      <c r="K378" s="162">
        <v>-1</v>
      </c>
      <c r="L378" s="162">
        <v>-1</v>
      </c>
      <c r="M378" s="162">
        <v>-1</v>
      </c>
      <c r="N378" s="128" t="s">
        <v>90</v>
      </c>
    </row>
    <row r="379" spans="1:14" s="83" customFormat="1">
      <c r="A379" s="118" t="s">
        <v>312</v>
      </c>
      <c r="B379" s="118" t="s">
        <v>439</v>
      </c>
      <c r="C379" s="121">
        <v>2.1545999999999998</v>
      </c>
      <c r="D379" s="120">
        <v>13.5</v>
      </c>
      <c r="E379" s="121">
        <v>1.3299999999999999E-2</v>
      </c>
      <c r="F379" s="121">
        <v>1</v>
      </c>
      <c r="G379" s="121">
        <v>0.27</v>
      </c>
      <c r="H379" s="121" t="s">
        <v>67</v>
      </c>
      <c r="I379" s="165" t="s">
        <v>36</v>
      </c>
      <c r="J379" s="162">
        <v>-1</v>
      </c>
      <c r="K379" s="162">
        <v>-1</v>
      </c>
      <c r="L379" s="162">
        <v>-1</v>
      </c>
      <c r="M379" s="162">
        <v>-1</v>
      </c>
      <c r="N379" s="121" t="s">
        <v>407</v>
      </c>
    </row>
    <row r="380" spans="1:14" s="83" customFormat="1">
      <c r="A380" s="118" t="s">
        <v>312</v>
      </c>
      <c r="B380" s="118" t="s">
        <v>440</v>
      </c>
      <c r="C380" s="121">
        <v>2.2328039999999998</v>
      </c>
      <c r="D380" s="120">
        <v>13.99</v>
      </c>
      <c r="E380" s="121">
        <v>1.3299999999999999E-2</v>
      </c>
      <c r="F380" s="121">
        <v>1</v>
      </c>
      <c r="G380" s="121">
        <v>0.27</v>
      </c>
      <c r="H380" s="121" t="s">
        <v>67</v>
      </c>
      <c r="I380" s="165" t="s">
        <v>36</v>
      </c>
      <c r="J380" s="162">
        <v>-1</v>
      </c>
      <c r="K380" s="162">
        <v>-1</v>
      </c>
      <c r="L380" s="162">
        <v>-1</v>
      </c>
      <c r="M380" s="162">
        <v>-1</v>
      </c>
      <c r="N380" s="121" t="s">
        <v>62</v>
      </c>
    </row>
    <row r="381" spans="1:14" s="36" customFormat="1">
      <c r="A381" s="131" t="s">
        <v>312</v>
      </c>
      <c r="B381" s="138" t="s">
        <v>441</v>
      </c>
      <c r="C381" s="117">
        <v>2.2343999999999999</v>
      </c>
      <c r="D381" s="116">
        <v>14</v>
      </c>
      <c r="E381" s="117">
        <v>1.3299999999999999E-2</v>
      </c>
      <c r="F381" s="116">
        <v>1</v>
      </c>
      <c r="G381" s="116">
        <v>0.27</v>
      </c>
      <c r="H381" s="128" t="s">
        <v>67</v>
      </c>
      <c r="I381" s="165" t="s">
        <v>36</v>
      </c>
      <c r="J381" s="162">
        <v>-1</v>
      </c>
      <c r="K381" s="162">
        <v>-1</v>
      </c>
      <c r="L381" s="162">
        <v>-1</v>
      </c>
      <c r="M381" s="162">
        <v>-1</v>
      </c>
      <c r="N381" s="128" t="s">
        <v>90</v>
      </c>
    </row>
    <row r="382" spans="1:14" s="36" customFormat="1">
      <c r="A382" s="118" t="s">
        <v>312</v>
      </c>
      <c r="B382" s="118" t="s">
        <v>442</v>
      </c>
      <c r="C382" s="121">
        <v>2.2567440000000003</v>
      </c>
      <c r="D382" s="120">
        <v>14.14</v>
      </c>
      <c r="E382" s="121">
        <v>1.3299999999999999E-2</v>
      </c>
      <c r="F382" s="121">
        <v>1</v>
      </c>
      <c r="G382" s="121">
        <v>0.27</v>
      </c>
      <c r="H382" s="121" t="s">
        <v>67</v>
      </c>
      <c r="I382" s="165" t="s">
        <v>36</v>
      </c>
      <c r="J382" s="162">
        <v>-1</v>
      </c>
      <c r="K382" s="162">
        <v>-1</v>
      </c>
      <c r="L382" s="162">
        <v>-1</v>
      </c>
      <c r="M382" s="162">
        <v>-1</v>
      </c>
      <c r="N382" s="121" t="s">
        <v>62</v>
      </c>
    </row>
    <row r="383" spans="1:14" s="36" customFormat="1">
      <c r="A383" s="118" t="s">
        <v>312</v>
      </c>
      <c r="B383" s="118" t="s">
        <v>443</v>
      </c>
      <c r="C383" s="121">
        <v>2.2854719999999999</v>
      </c>
      <c r="D383" s="120">
        <v>14.32</v>
      </c>
      <c r="E383" s="121">
        <v>1.3299999999999999E-2</v>
      </c>
      <c r="F383" s="121">
        <v>1</v>
      </c>
      <c r="G383" s="121">
        <v>0.27</v>
      </c>
      <c r="H383" s="121" t="s">
        <v>67</v>
      </c>
      <c r="I383" s="165" t="s">
        <v>36</v>
      </c>
      <c r="J383" s="162">
        <v>-1</v>
      </c>
      <c r="K383" s="162">
        <v>-1</v>
      </c>
      <c r="L383" s="162">
        <v>-1</v>
      </c>
      <c r="M383" s="162">
        <v>-1</v>
      </c>
      <c r="N383" s="121" t="s">
        <v>62</v>
      </c>
    </row>
    <row r="384" spans="1:14" s="36" customFormat="1">
      <c r="A384" s="118" t="s">
        <v>312</v>
      </c>
      <c r="B384" s="118" t="s">
        <v>444</v>
      </c>
      <c r="C384" s="121">
        <v>2.3301599999999998</v>
      </c>
      <c r="D384" s="120">
        <v>14.6</v>
      </c>
      <c r="E384" s="121">
        <v>1.3299999999999999E-2</v>
      </c>
      <c r="F384" s="121">
        <v>1</v>
      </c>
      <c r="G384" s="121">
        <v>0.27</v>
      </c>
      <c r="H384" s="121" t="s">
        <v>67</v>
      </c>
      <c r="I384" s="165" t="s">
        <v>36</v>
      </c>
      <c r="J384" s="162">
        <v>-1</v>
      </c>
      <c r="K384" s="162">
        <v>-1</v>
      </c>
      <c r="L384" s="162">
        <v>-1</v>
      </c>
      <c r="M384" s="162">
        <v>-1</v>
      </c>
      <c r="N384" s="121" t="s">
        <v>62</v>
      </c>
    </row>
    <row r="385" spans="1:14" s="83" customFormat="1">
      <c r="A385" s="118" t="s">
        <v>312</v>
      </c>
      <c r="B385" s="118" t="s">
        <v>445</v>
      </c>
      <c r="C385" s="121">
        <v>2.3939999999999997</v>
      </c>
      <c r="D385" s="120">
        <v>15</v>
      </c>
      <c r="E385" s="121">
        <v>1.3299999999999999E-2</v>
      </c>
      <c r="F385" s="121">
        <v>1</v>
      </c>
      <c r="G385" s="121">
        <v>0.27</v>
      </c>
      <c r="H385" s="121" t="s">
        <v>67</v>
      </c>
      <c r="I385" s="165" t="s">
        <v>36</v>
      </c>
      <c r="J385" s="162">
        <v>-1</v>
      </c>
      <c r="K385" s="162">
        <v>-1</v>
      </c>
      <c r="L385" s="162">
        <v>-1</v>
      </c>
      <c r="M385" s="162">
        <v>-1</v>
      </c>
      <c r="N385" s="121" t="s">
        <v>407</v>
      </c>
    </row>
    <row r="386" spans="1:14" s="36" customFormat="1">
      <c r="A386" s="118" t="s">
        <v>312</v>
      </c>
      <c r="B386" s="118" t="s">
        <v>446</v>
      </c>
      <c r="C386" s="121">
        <v>2.4801839999999995</v>
      </c>
      <c r="D386" s="120">
        <v>15.54</v>
      </c>
      <c r="E386" s="121">
        <v>1.3299999999999999E-2</v>
      </c>
      <c r="F386" s="121">
        <v>1</v>
      </c>
      <c r="G386" s="121">
        <v>0.27</v>
      </c>
      <c r="H386" s="121" t="s">
        <v>67</v>
      </c>
      <c r="I386" s="165" t="s">
        <v>36</v>
      </c>
      <c r="J386" s="162">
        <v>-1</v>
      </c>
      <c r="K386" s="162">
        <v>-1</v>
      </c>
      <c r="L386" s="162">
        <v>-1</v>
      </c>
      <c r="M386" s="162">
        <v>-1</v>
      </c>
      <c r="N386" s="121" t="s">
        <v>62</v>
      </c>
    </row>
    <row r="387" spans="1:14" s="36" customFormat="1">
      <c r="A387" s="131" t="s">
        <v>312</v>
      </c>
      <c r="B387" s="138" t="s">
        <v>447</v>
      </c>
      <c r="C387" s="117">
        <v>2.5535999999999999</v>
      </c>
      <c r="D387" s="116">
        <v>16</v>
      </c>
      <c r="E387" s="117">
        <v>1.3299999999999999E-2</v>
      </c>
      <c r="F387" s="116">
        <v>1</v>
      </c>
      <c r="G387" s="116">
        <v>0.27</v>
      </c>
      <c r="H387" s="128" t="s">
        <v>67</v>
      </c>
      <c r="I387" s="165" t="s">
        <v>36</v>
      </c>
      <c r="J387" s="162">
        <v>-1</v>
      </c>
      <c r="K387" s="162">
        <v>-1</v>
      </c>
      <c r="L387" s="162">
        <v>-1</v>
      </c>
      <c r="M387" s="162">
        <v>-1</v>
      </c>
      <c r="N387" s="128" t="s">
        <v>90</v>
      </c>
    </row>
    <row r="388" spans="1:14" s="36" customFormat="1">
      <c r="A388" s="118" t="s">
        <v>312</v>
      </c>
      <c r="B388" s="118" t="s">
        <v>448</v>
      </c>
      <c r="C388" s="121">
        <v>2.5855199999999998</v>
      </c>
      <c r="D388" s="120">
        <v>16.2</v>
      </c>
      <c r="E388" s="121">
        <v>1.3299999999999999E-2</v>
      </c>
      <c r="F388" s="121">
        <v>1</v>
      </c>
      <c r="G388" s="121">
        <v>0.27</v>
      </c>
      <c r="H388" s="121" t="s">
        <v>67</v>
      </c>
      <c r="I388" s="165" t="s">
        <v>36</v>
      </c>
      <c r="J388" s="162">
        <v>-1</v>
      </c>
      <c r="K388" s="162">
        <v>-1</v>
      </c>
      <c r="L388" s="162">
        <v>-1</v>
      </c>
      <c r="M388" s="162">
        <v>-1</v>
      </c>
      <c r="N388" s="121" t="s">
        <v>407</v>
      </c>
    </row>
    <row r="389" spans="1:14" s="83" customFormat="1">
      <c r="A389" s="118" t="s">
        <v>312</v>
      </c>
      <c r="B389" s="118" t="s">
        <v>449</v>
      </c>
      <c r="C389" s="121">
        <v>2.6078639999999997</v>
      </c>
      <c r="D389" s="120">
        <v>16.34</v>
      </c>
      <c r="E389" s="121">
        <v>1.3299999999999999E-2</v>
      </c>
      <c r="F389" s="121">
        <v>1</v>
      </c>
      <c r="G389" s="121">
        <v>0.27</v>
      </c>
      <c r="H389" s="121" t="s">
        <v>67</v>
      </c>
      <c r="I389" s="165" t="s">
        <v>36</v>
      </c>
      <c r="J389" s="162">
        <v>-1</v>
      </c>
      <c r="K389" s="162">
        <v>-1</v>
      </c>
      <c r="L389" s="162">
        <v>-1</v>
      </c>
      <c r="M389" s="162">
        <v>-1</v>
      </c>
      <c r="N389" s="121" t="s">
        <v>407</v>
      </c>
    </row>
    <row r="390" spans="1:14" s="36" customFormat="1">
      <c r="A390" s="118" t="s">
        <v>312</v>
      </c>
      <c r="B390" s="118" t="s">
        <v>450</v>
      </c>
      <c r="C390" s="121">
        <v>2.6461679999999994</v>
      </c>
      <c r="D390" s="120">
        <v>16.579999999999998</v>
      </c>
      <c r="E390" s="121">
        <v>1.3299999999999999E-2</v>
      </c>
      <c r="F390" s="121">
        <v>1</v>
      </c>
      <c r="G390" s="121">
        <v>0.27</v>
      </c>
      <c r="H390" s="121" t="s">
        <v>67</v>
      </c>
      <c r="I390" s="165" t="s">
        <v>36</v>
      </c>
      <c r="J390" s="162">
        <v>-1</v>
      </c>
      <c r="K390" s="162">
        <v>-1</v>
      </c>
      <c r="L390" s="162">
        <v>-1</v>
      </c>
      <c r="M390" s="162">
        <v>-1</v>
      </c>
      <c r="N390" s="121" t="s">
        <v>62</v>
      </c>
    </row>
    <row r="391" spans="1:14" s="83" customFormat="1">
      <c r="A391" s="118" t="s">
        <v>312</v>
      </c>
      <c r="B391" s="118" t="s">
        <v>451</v>
      </c>
      <c r="C391" s="121">
        <v>2.6637240000000002</v>
      </c>
      <c r="D391" s="120">
        <v>16.690000000000001</v>
      </c>
      <c r="E391" s="121">
        <v>1.3299999999999999E-2</v>
      </c>
      <c r="F391" s="121">
        <v>1</v>
      </c>
      <c r="G391" s="121">
        <v>0.27</v>
      </c>
      <c r="H391" s="121" t="s">
        <v>67</v>
      </c>
      <c r="I391" s="165" t="s">
        <v>36</v>
      </c>
      <c r="J391" s="162">
        <v>-1</v>
      </c>
      <c r="K391" s="162">
        <v>-1</v>
      </c>
      <c r="L391" s="162">
        <v>-1</v>
      </c>
      <c r="M391" s="162">
        <v>-1</v>
      </c>
      <c r="N391" s="121" t="s">
        <v>62</v>
      </c>
    </row>
    <row r="392" spans="1:14" s="83" customFormat="1">
      <c r="A392" s="131" t="s">
        <v>312</v>
      </c>
      <c r="B392" s="138" t="s">
        <v>452</v>
      </c>
      <c r="C392" s="117">
        <v>2.7132000000000001</v>
      </c>
      <c r="D392" s="116">
        <v>17</v>
      </c>
      <c r="E392" s="117">
        <v>1.3299999999999999E-2</v>
      </c>
      <c r="F392" s="116">
        <v>1</v>
      </c>
      <c r="G392" s="116">
        <v>0.27</v>
      </c>
      <c r="H392" s="128" t="s">
        <v>67</v>
      </c>
      <c r="I392" s="165" t="s">
        <v>36</v>
      </c>
      <c r="J392" s="162">
        <v>-1</v>
      </c>
      <c r="K392" s="162">
        <v>-1</v>
      </c>
      <c r="L392" s="162">
        <v>-1</v>
      </c>
      <c r="M392" s="162">
        <v>-1</v>
      </c>
      <c r="N392" s="128" t="s">
        <v>90</v>
      </c>
    </row>
    <row r="393" spans="1:14" s="36" customFormat="1">
      <c r="A393" s="118" t="s">
        <v>312</v>
      </c>
      <c r="B393" s="118" t="s">
        <v>453</v>
      </c>
      <c r="C393" s="121">
        <v>2.8201320000000001</v>
      </c>
      <c r="D393" s="120">
        <v>17.670000000000002</v>
      </c>
      <c r="E393" s="121">
        <v>1.3299999999999999E-2</v>
      </c>
      <c r="F393" s="121">
        <v>1</v>
      </c>
      <c r="G393" s="121">
        <v>0.27</v>
      </c>
      <c r="H393" s="121" t="s">
        <v>67</v>
      </c>
      <c r="I393" s="165" t="s">
        <v>36</v>
      </c>
      <c r="J393" s="162">
        <v>-1</v>
      </c>
      <c r="K393" s="162">
        <v>-1</v>
      </c>
      <c r="L393" s="162">
        <v>-1</v>
      </c>
      <c r="M393" s="162">
        <v>-1</v>
      </c>
      <c r="N393" s="121" t="s">
        <v>62</v>
      </c>
    </row>
    <row r="394" spans="1:14" s="36" customFormat="1">
      <c r="A394" s="131" t="s">
        <v>312</v>
      </c>
      <c r="B394" s="138" t="s">
        <v>454</v>
      </c>
      <c r="C394" s="117">
        <v>2.8727999999999998</v>
      </c>
      <c r="D394" s="116">
        <v>18</v>
      </c>
      <c r="E394" s="117">
        <v>1.3299999999999999E-2</v>
      </c>
      <c r="F394" s="116">
        <v>1</v>
      </c>
      <c r="G394" s="116">
        <v>0.27</v>
      </c>
      <c r="H394" s="128" t="s">
        <v>67</v>
      </c>
      <c r="I394" s="165" t="s">
        <v>36</v>
      </c>
      <c r="J394" s="162">
        <v>-1</v>
      </c>
      <c r="K394" s="162">
        <v>-1</v>
      </c>
      <c r="L394" s="162">
        <v>-1</v>
      </c>
      <c r="M394" s="162">
        <v>-1</v>
      </c>
      <c r="N394" s="128" t="s">
        <v>90</v>
      </c>
    </row>
    <row r="395" spans="1:14" s="83" customFormat="1">
      <c r="A395" s="131" t="s">
        <v>312</v>
      </c>
      <c r="B395" s="138" t="s">
        <v>455</v>
      </c>
      <c r="C395" s="117">
        <v>3.0324</v>
      </c>
      <c r="D395" s="116">
        <v>19</v>
      </c>
      <c r="E395" s="117">
        <v>1.3299999999999999E-2</v>
      </c>
      <c r="F395" s="116">
        <v>1</v>
      </c>
      <c r="G395" s="116">
        <v>0.27</v>
      </c>
      <c r="H395" s="128" t="s">
        <v>67</v>
      </c>
      <c r="I395" s="165" t="s">
        <v>36</v>
      </c>
      <c r="J395" s="162">
        <v>-1</v>
      </c>
      <c r="K395" s="162">
        <v>-1</v>
      </c>
      <c r="L395" s="162">
        <v>-1</v>
      </c>
      <c r="M395" s="162">
        <v>-1</v>
      </c>
      <c r="N395" s="128" t="s">
        <v>90</v>
      </c>
    </row>
    <row r="396" spans="1:14" s="36" customFormat="1">
      <c r="A396" s="118" t="s">
        <v>312</v>
      </c>
      <c r="B396" s="118" t="s">
        <v>456</v>
      </c>
      <c r="C396" s="121">
        <v>3.1329479999999994</v>
      </c>
      <c r="D396" s="120">
        <v>19.63</v>
      </c>
      <c r="E396" s="121">
        <v>1.3299999999999999E-2</v>
      </c>
      <c r="F396" s="121">
        <v>1</v>
      </c>
      <c r="G396" s="121">
        <v>0.27</v>
      </c>
      <c r="H396" s="121" t="s">
        <v>67</v>
      </c>
      <c r="I396" s="165" t="s">
        <v>36</v>
      </c>
      <c r="J396" s="162">
        <v>-1</v>
      </c>
      <c r="K396" s="162">
        <v>-1</v>
      </c>
      <c r="L396" s="162">
        <v>-1</v>
      </c>
      <c r="M396" s="162">
        <v>-1</v>
      </c>
      <c r="N396" s="121" t="s">
        <v>62</v>
      </c>
    </row>
    <row r="397" spans="1:14" s="36" customFormat="1">
      <c r="A397" s="118" t="s">
        <v>312</v>
      </c>
      <c r="B397" s="118" t="s">
        <v>457</v>
      </c>
      <c r="C397" s="121">
        <v>3.1920000000000002</v>
      </c>
      <c r="D397" s="120">
        <v>20</v>
      </c>
      <c r="E397" s="121">
        <v>1.3299999999999999E-2</v>
      </c>
      <c r="F397" s="121">
        <v>1</v>
      </c>
      <c r="G397" s="121">
        <v>0.27</v>
      </c>
      <c r="H397" s="121" t="s">
        <v>67</v>
      </c>
      <c r="I397" s="165" t="s">
        <v>36</v>
      </c>
      <c r="J397" s="162">
        <v>-1</v>
      </c>
      <c r="K397" s="162">
        <v>-1</v>
      </c>
      <c r="L397" s="162">
        <v>-1</v>
      </c>
      <c r="M397" s="162">
        <v>-1</v>
      </c>
      <c r="N397" s="121" t="s">
        <v>407</v>
      </c>
    </row>
    <row r="398" spans="1:14" s="103" customFormat="1">
      <c r="A398" s="118" t="s">
        <v>312</v>
      </c>
      <c r="B398" s="118" t="s">
        <v>458</v>
      </c>
      <c r="C398" s="121">
        <v>3.19998</v>
      </c>
      <c r="D398" s="120">
        <v>20.05</v>
      </c>
      <c r="E398" s="121">
        <v>1.3299999999999999E-2</v>
      </c>
      <c r="F398" s="121">
        <v>1</v>
      </c>
      <c r="G398" s="121">
        <v>0.27</v>
      </c>
      <c r="H398" s="121" t="s">
        <v>67</v>
      </c>
      <c r="I398" s="165" t="s">
        <v>36</v>
      </c>
      <c r="J398" s="162">
        <v>-1</v>
      </c>
      <c r="K398" s="162">
        <v>-1</v>
      </c>
      <c r="L398" s="162">
        <v>-1</v>
      </c>
      <c r="M398" s="162">
        <v>-1</v>
      </c>
      <c r="N398" s="121" t="s">
        <v>62</v>
      </c>
    </row>
    <row r="399" spans="1:14">
      <c r="A399" s="131" t="s">
        <v>312</v>
      </c>
      <c r="B399" s="138" t="s">
        <v>459</v>
      </c>
      <c r="C399" s="117">
        <v>3.3515999999999999</v>
      </c>
      <c r="D399" s="116">
        <v>21</v>
      </c>
      <c r="E399" s="117">
        <v>1.3299999999999999E-2</v>
      </c>
      <c r="F399" s="116">
        <v>1</v>
      </c>
      <c r="G399" s="116">
        <v>0.27</v>
      </c>
      <c r="H399" s="128" t="s">
        <v>67</v>
      </c>
      <c r="I399" s="165" t="s">
        <v>36</v>
      </c>
      <c r="J399" s="162">
        <v>-1</v>
      </c>
      <c r="K399" s="162">
        <v>-1</v>
      </c>
      <c r="L399" s="162">
        <v>-1</v>
      </c>
      <c r="M399" s="162">
        <v>-1</v>
      </c>
      <c r="N399" s="128" t="s">
        <v>90</v>
      </c>
    </row>
    <row r="400" spans="1:14">
      <c r="A400" s="118" t="s">
        <v>312</v>
      </c>
      <c r="B400" s="118" t="s">
        <v>460</v>
      </c>
      <c r="C400" s="121">
        <v>3.380328</v>
      </c>
      <c r="D400" s="120">
        <v>21.18</v>
      </c>
      <c r="E400" s="121">
        <v>1.3299999999999999E-2</v>
      </c>
      <c r="F400" s="121">
        <v>1</v>
      </c>
      <c r="G400" s="121">
        <v>0.27</v>
      </c>
      <c r="H400" s="121" t="s">
        <v>67</v>
      </c>
      <c r="I400" s="165" t="s">
        <v>36</v>
      </c>
      <c r="J400" s="162">
        <v>-1</v>
      </c>
      <c r="K400" s="162">
        <v>-1</v>
      </c>
      <c r="L400" s="162">
        <v>-1</v>
      </c>
      <c r="M400" s="162">
        <v>-1</v>
      </c>
      <c r="N400" s="121" t="s">
        <v>62</v>
      </c>
    </row>
    <row r="401" spans="1:14">
      <c r="A401" s="118" t="s">
        <v>312</v>
      </c>
      <c r="B401" s="118" t="s">
        <v>461</v>
      </c>
      <c r="C401" s="121">
        <v>3.4138440000000001</v>
      </c>
      <c r="D401" s="120">
        <v>21.39</v>
      </c>
      <c r="E401" s="121">
        <v>1.3299999999999999E-2</v>
      </c>
      <c r="F401" s="121">
        <v>1</v>
      </c>
      <c r="G401" s="121">
        <v>0.27</v>
      </c>
      <c r="H401" s="121" t="s">
        <v>67</v>
      </c>
      <c r="I401" s="165" t="s">
        <v>36</v>
      </c>
      <c r="J401" s="162">
        <v>-1</v>
      </c>
      <c r="K401" s="162">
        <v>-1</v>
      </c>
      <c r="L401" s="162">
        <v>-1</v>
      </c>
      <c r="M401" s="162">
        <v>-1</v>
      </c>
      <c r="N401" s="121" t="s">
        <v>62</v>
      </c>
    </row>
    <row r="402" spans="1:14">
      <c r="A402" s="118" t="s">
        <v>312</v>
      </c>
      <c r="B402" s="118" t="s">
        <v>462</v>
      </c>
      <c r="C402" s="121">
        <v>3.4473599999999998</v>
      </c>
      <c r="D402" s="120">
        <v>21.6</v>
      </c>
      <c r="E402" s="121">
        <v>1.3299999999999999E-2</v>
      </c>
      <c r="F402" s="121">
        <v>1</v>
      </c>
      <c r="G402" s="121">
        <v>0.27</v>
      </c>
      <c r="H402" s="121" t="s">
        <v>67</v>
      </c>
      <c r="I402" s="165" t="s">
        <v>36</v>
      </c>
      <c r="J402" s="162">
        <v>-1</v>
      </c>
      <c r="K402" s="162">
        <v>-1</v>
      </c>
      <c r="L402" s="162">
        <v>-1</v>
      </c>
      <c r="M402" s="162">
        <v>-1</v>
      </c>
      <c r="N402" s="121" t="s">
        <v>407</v>
      </c>
    </row>
    <row r="403" spans="1:14">
      <c r="A403" s="131" t="s">
        <v>312</v>
      </c>
      <c r="B403" s="138" t="s">
        <v>463</v>
      </c>
      <c r="C403" s="117">
        <v>3.5112000000000001</v>
      </c>
      <c r="D403" s="116">
        <v>22</v>
      </c>
      <c r="E403" s="117">
        <v>1.3299999999999999E-2</v>
      </c>
      <c r="F403" s="116">
        <v>1</v>
      </c>
      <c r="G403" s="116">
        <v>0.27</v>
      </c>
      <c r="H403" s="128" t="s">
        <v>67</v>
      </c>
      <c r="I403" s="165" t="s">
        <v>36</v>
      </c>
      <c r="J403" s="162">
        <v>-1</v>
      </c>
      <c r="K403" s="162">
        <v>-1</v>
      </c>
      <c r="L403" s="162">
        <v>-1</v>
      </c>
      <c r="M403" s="162">
        <v>-1</v>
      </c>
      <c r="N403" s="128" t="s">
        <v>90</v>
      </c>
    </row>
    <row r="404" spans="1:14">
      <c r="A404" s="118" t="s">
        <v>312</v>
      </c>
      <c r="B404" s="118" t="s">
        <v>464</v>
      </c>
      <c r="C404" s="121">
        <v>3.5878079999999999</v>
      </c>
      <c r="D404" s="120">
        <v>22.48</v>
      </c>
      <c r="E404" s="121">
        <v>1.3299999999999999E-2</v>
      </c>
      <c r="F404" s="121">
        <v>1</v>
      </c>
      <c r="G404" s="121">
        <v>0.27</v>
      </c>
      <c r="H404" s="121" t="s">
        <v>67</v>
      </c>
      <c r="I404" s="165" t="s">
        <v>36</v>
      </c>
      <c r="J404" s="162">
        <v>-1</v>
      </c>
      <c r="K404" s="162">
        <v>-1</v>
      </c>
      <c r="L404" s="162">
        <v>-1</v>
      </c>
      <c r="M404" s="162">
        <v>-1</v>
      </c>
      <c r="N404" s="121" t="s">
        <v>62</v>
      </c>
    </row>
    <row r="405" spans="1:14">
      <c r="A405" s="131" t="s">
        <v>312</v>
      </c>
      <c r="B405" s="138" t="s">
        <v>465</v>
      </c>
      <c r="C405" s="117">
        <v>3.6707999999999998</v>
      </c>
      <c r="D405" s="116">
        <v>23</v>
      </c>
      <c r="E405" s="117">
        <v>1.3299999999999999E-2</v>
      </c>
      <c r="F405" s="116">
        <v>1</v>
      </c>
      <c r="G405" s="116">
        <v>0.27</v>
      </c>
      <c r="H405" s="128" t="s">
        <v>67</v>
      </c>
      <c r="I405" s="165" t="s">
        <v>36</v>
      </c>
      <c r="J405" s="162">
        <v>-1</v>
      </c>
      <c r="K405" s="162">
        <v>-1</v>
      </c>
      <c r="L405" s="162">
        <v>-1</v>
      </c>
      <c r="M405" s="162">
        <v>-1</v>
      </c>
      <c r="N405" s="128" t="s">
        <v>90</v>
      </c>
    </row>
    <row r="406" spans="1:14">
      <c r="A406" s="118" t="s">
        <v>312</v>
      </c>
      <c r="B406" s="118" t="s">
        <v>466</v>
      </c>
      <c r="C406" s="121">
        <v>3.7825199999999999</v>
      </c>
      <c r="D406" s="120">
        <v>23.7</v>
      </c>
      <c r="E406" s="121">
        <v>1.3299999999999999E-2</v>
      </c>
      <c r="F406" s="121">
        <v>1</v>
      </c>
      <c r="G406" s="121">
        <v>0.27</v>
      </c>
      <c r="H406" s="121" t="s">
        <v>67</v>
      </c>
      <c r="I406" s="165" t="s">
        <v>36</v>
      </c>
      <c r="J406" s="162">
        <v>-1</v>
      </c>
      <c r="K406" s="162">
        <v>-1</v>
      </c>
      <c r="L406" s="162">
        <v>-1</v>
      </c>
      <c r="M406" s="162">
        <v>-1</v>
      </c>
      <c r="N406" s="121" t="s">
        <v>407</v>
      </c>
    </row>
    <row r="407" spans="1:14">
      <c r="A407" s="131" t="s">
        <v>312</v>
      </c>
      <c r="B407" s="138" t="s">
        <v>467</v>
      </c>
      <c r="C407" s="117">
        <v>3.8304</v>
      </c>
      <c r="D407" s="116">
        <v>24</v>
      </c>
      <c r="E407" s="117">
        <v>1.3299999999999999E-2</v>
      </c>
      <c r="F407" s="116">
        <v>1</v>
      </c>
      <c r="G407" s="116">
        <v>0.27</v>
      </c>
      <c r="H407" s="128" t="s">
        <v>67</v>
      </c>
      <c r="I407" s="165" t="s">
        <v>36</v>
      </c>
      <c r="J407" s="162">
        <v>-1</v>
      </c>
      <c r="K407" s="162">
        <v>-1</v>
      </c>
      <c r="L407" s="162">
        <v>-1</v>
      </c>
      <c r="M407" s="162">
        <v>-1</v>
      </c>
      <c r="N407" s="128" t="s">
        <v>90</v>
      </c>
    </row>
    <row r="408" spans="1:14">
      <c r="A408" s="118" t="s">
        <v>312</v>
      </c>
      <c r="B408" s="118" t="s">
        <v>468</v>
      </c>
      <c r="C408" s="121">
        <v>3.9580799999999998</v>
      </c>
      <c r="D408" s="120">
        <v>24.8</v>
      </c>
      <c r="E408" s="121">
        <v>1.3299999999999999E-2</v>
      </c>
      <c r="F408" s="121">
        <v>1</v>
      </c>
      <c r="G408" s="121">
        <v>0.27</v>
      </c>
      <c r="H408" s="121" t="s">
        <v>67</v>
      </c>
      <c r="I408" s="165" t="s">
        <v>36</v>
      </c>
      <c r="J408" s="162">
        <v>-1</v>
      </c>
      <c r="K408" s="162">
        <v>-1</v>
      </c>
      <c r="L408" s="162">
        <v>-1</v>
      </c>
      <c r="M408" s="162">
        <v>-1</v>
      </c>
      <c r="N408" s="121" t="s">
        <v>407</v>
      </c>
    </row>
    <row r="409" spans="1:14">
      <c r="A409" s="118" t="s">
        <v>312</v>
      </c>
      <c r="B409" s="118" t="s">
        <v>469</v>
      </c>
      <c r="C409" s="121">
        <v>3.9676559999999998</v>
      </c>
      <c r="D409" s="120">
        <v>24.86</v>
      </c>
      <c r="E409" s="121">
        <v>1.3299999999999999E-2</v>
      </c>
      <c r="F409" s="121">
        <v>1</v>
      </c>
      <c r="G409" s="121">
        <v>0.27</v>
      </c>
      <c r="H409" s="121" t="s">
        <v>67</v>
      </c>
      <c r="I409" s="165" t="s">
        <v>36</v>
      </c>
      <c r="J409" s="162">
        <v>-1</v>
      </c>
      <c r="K409" s="162">
        <v>-1</v>
      </c>
      <c r="L409" s="162">
        <v>-1</v>
      </c>
      <c r="M409" s="162">
        <v>-1</v>
      </c>
      <c r="N409" s="121" t="s">
        <v>62</v>
      </c>
    </row>
    <row r="410" spans="1:14">
      <c r="A410" s="131" t="s">
        <v>312</v>
      </c>
      <c r="B410" s="138" t="s">
        <v>470</v>
      </c>
      <c r="C410" s="117">
        <v>3.99</v>
      </c>
      <c r="D410" s="116">
        <v>25</v>
      </c>
      <c r="E410" s="117">
        <v>1.3299999999999999E-2</v>
      </c>
      <c r="F410" s="116">
        <v>1</v>
      </c>
      <c r="G410" s="116">
        <v>0.27</v>
      </c>
      <c r="H410" s="128" t="s">
        <v>67</v>
      </c>
      <c r="I410" s="165" t="s">
        <v>36</v>
      </c>
      <c r="J410" s="162">
        <v>-1</v>
      </c>
      <c r="K410" s="162">
        <v>-1</v>
      </c>
      <c r="L410" s="162">
        <v>-1</v>
      </c>
      <c r="M410" s="162">
        <v>-1</v>
      </c>
      <c r="N410" s="128" t="s">
        <v>90</v>
      </c>
    </row>
    <row r="411" spans="1:14">
      <c r="A411" s="118" t="s">
        <v>312</v>
      </c>
      <c r="B411" s="118" t="s">
        <v>471</v>
      </c>
      <c r="C411" s="121">
        <v>4.015536</v>
      </c>
      <c r="D411" s="120">
        <v>25.16</v>
      </c>
      <c r="E411" s="121">
        <v>1.3299999999999999E-2</v>
      </c>
      <c r="F411" s="121">
        <v>1</v>
      </c>
      <c r="G411" s="121">
        <v>0.27</v>
      </c>
      <c r="H411" s="121" t="s">
        <v>67</v>
      </c>
      <c r="I411" s="165" t="s">
        <v>36</v>
      </c>
      <c r="J411" s="162">
        <v>-1</v>
      </c>
      <c r="K411" s="162">
        <v>-1</v>
      </c>
      <c r="L411" s="162">
        <v>-1</v>
      </c>
      <c r="M411" s="162">
        <v>-1</v>
      </c>
      <c r="N411" s="121" t="s">
        <v>62</v>
      </c>
    </row>
    <row r="412" spans="1:14">
      <c r="A412" s="131" t="s">
        <v>312</v>
      </c>
      <c r="B412" s="138" t="s">
        <v>472</v>
      </c>
      <c r="C412" s="117">
        <v>4.1496000000000004</v>
      </c>
      <c r="D412" s="116">
        <v>26</v>
      </c>
      <c r="E412" s="117">
        <v>1.3299999999999999E-2</v>
      </c>
      <c r="F412" s="116">
        <v>1</v>
      </c>
      <c r="G412" s="116">
        <v>0.27</v>
      </c>
      <c r="H412" s="128" t="s">
        <v>67</v>
      </c>
      <c r="I412" s="165" t="s">
        <v>36</v>
      </c>
      <c r="J412" s="162">
        <v>-1</v>
      </c>
      <c r="K412" s="162">
        <v>-1</v>
      </c>
      <c r="L412" s="162">
        <v>-1</v>
      </c>
      <c r="M412" s="162">
        <v>-1</v>
      </c>
      <c r="N412" s="128" t="s">
        <v>90</v>
      </c>
    </row>
    <row r="413" spans="1:14">
      <c r="A413" s="131" t="s">
        <v>312</v>
      </c>
      <c r="B413" s="138" t="s">
        <v>473</v>
      </c>
      <c r="C413" s="117">
        <v>4.3091999999999997</v>
      </c>
      <c r="D413" s="116">
        <v>27</v>
      </c>
      <c r="E413" s="117">
        <v>1.3299999999999999E-2</v>
      </c>
      <c r="F413" s="116">
        <v>1</v>
      </c>
      <c r="G413" s="116">
        <v>0.27</v>
      </c>
      <c r="H413" s="128" t="s">
        <v>67</v>
      </c>
      <c r="I413" s="165" t="s">
        <v>36</v>
      </c>
      <c r="J413" s="162">
        <v>-1</v>
      </c>
      <c r="K413" s="162">
        <v>-1</v>
      </c>
      <c r="L413" s="162">
        <v>-1</v>
      </c>
      <c r="M413" s="162">
        <v>-1</v>
      </c>
      <c r="N413" s="128" t="s">
        <v>90</v>
      </c>
    </row>
    <row r="414" spans="1:14">
      <c r="A414" s="131" t="s">
        <v>312</v>
      </c>
      <c r="B414" s="138" t="s">
        <v>474</v>
      </c>
      <c r="C414" s="117">
        <v>4.4687999999999999</v>
      </c>
      <c r="D414" s="116">
        <v>28</v>
      </c>
      <c r="E414" s="117">
        <v>1.3299999999999999E-2</v>
      </c>
      <c r="F414" s="116">
        <v>1</v>
      </c>
      <c r="G414" s="116">
        <v>0.27</v>
      </c>
      <c r="H414" s="128" t="s">
        <v>67</v>
      </c>
      <c r="I414" s="165" t="s">
        <v>36</v>
      </c>
      <c r="J414" s="162">
        <v>-1</v>
      </c>
      <c r="K414" s="162">
        <v>-1</v>
      </c>
      <c r="L414" s="162">
        <v>-1</v>
      </c>
      <c r="M414" s="162">
        <v>-1</v>
      </c>
      <c r="N414" s="128" t="s">
        <v>90</v>
      </c>
    </row>
    <row r="415" spans="1:14">
      <c r="A415" s="118" t="s">
        <v>312</v>
      </c>
      <c r="B415" s="118" t="s">
        <v>475</v>
      </c>
      <c r="C415" s="121">
        <v>4.4879519999999999</v>
      </c>
      <c r="D415" s="120">
        <v>28.12</v>
      </c>
      <c r="E415" s="121">
        <v>1.3299999999999999E-2</v>
      </c>
      <c r="F415" s="121">
        <v>1</v>
      </c>
      <c r="G415" s="121">
        <v>0.27</v>
      </c>
      <c r="H415" s="121" t="s">
        <v>67</v>
      </c>
      <c r="I415" s="165" t="s">
        <v>36</v>
      </c>
      <c r="J415" s="162">
        <v>-1</v>
      </c>
      <c r="K415" s="162">
        <v>-1</v>
      </c>
      <c r="L415" s="162">
        <v>-1</v>
      </c>
      <c r="M415" s="162">
        <v>-1</v>
      </c>
      <c r="N415" s="121" t="s">
        <v>407</v>
      </c>
    </row>
    <row r="416" spans="1:14">
      <c r="A416" s="118" t="s">
        <v>312</v>
      </c>
      <c r="B416" s="118" t="s">
        <v>476</v>
      </c>
      <c r="C416" s="121">
        <v>4.5693479999999997</v>
      </c>
      <c r="D416" s="120">
        <v>28.63</v>
      </c>
      <c r="E416" s="121">
        <v>1.3299999999999999E-2</v>
      </c>
      <c r="F416" s="121">
        <v>1</v>
      </c>
      <c r="G416" s="121">
        <v>0.27</v>
      </c>
      <c r="H416" s="121" t="s">
        <v>67</v>
      </c>
      <c r="I416" s="165" t="s">
        <v>36</v>
      </c>
      <c r="J416" s="162">
        <v>-1</v>
      </c>
      <c r="K416" s="162">
        <v>-1</v>
      </c>
      <c r="L416" s="162">
        <v>-1</v>
      </c>
      <c r="M416" s="162">
        <v>-1</v>
      </c>
      <c r="N416" s="121" t="s">
        <v>62</v>
      </c>
    </row>
    <row r="417" spans="1:14">
      <c r="A417" s="131" t="s">
        <v>312</v>
      </c>
      <c r="B417" s="138" t="s">
        <v>477</v>
      </c>
      <c r="C417" s="117">
        <v>4.6284000000000001</v>
      </c>
      <c r="D417" s="116">
        <v>29</v>
      </c>
      <c r="E417" s="117">
        <v>1.3299999999999999E-2</v>
      </c>
      <c r="F417" s="116">
        <v>1</v>
      </c>
      <c r="G417" s="116">
        <v>0.27</v>
      </c>
      <c r="H417" s="128" t="s">
        <v>67</v>
      </c>
      <c r="I417" s="165" t="s">
        <v>36</v>
      </c>
      <c r="J417" s="162">
        <v>-1</v>
      </c>
      <c r="K417" s="162">
        <v>-1</v>
      </c>
      <c r="L417" s="162">
        <v>-1</v>
      </c>
      <c r="M417" s="162">
        <v>-1</v>
      </c>
      <c r="N417" s="128" t="s">
        <v>90</v>
      </c>
    </row>
    <row r="418" spans="1:14">
      <c r="A418" s="131" t="s">
        <v>312</v>
      </c>
      <c r="B418" s="138" t="s">
        <v>478</v>
      </c>
      <c r="C418" s="117">
        <v>4.7880000000000003</v>
      </c>
      <c r="D418" s="116">
        <v>30</v>
      </c>
      <c r="E418" s="117">
        <v>1.3299999999999999E-2</v>
      </c>
      <c r="F418" s="116">
        <v>1</v>
      </c>
      <c r="G418" s="116">
        <v>0.27</v>
      </c>
      <c r="H418" s="128" t="s">
        <v>67</v>
      </c>
      <c r="I418" s="165" t="s">
        <v>36</v>
      </c>
      <c r="J418" s="162">
        <v>-1</v>
      </c>
      <c r="K418" s="162">
        <v>-1</v>
      </c>
      <c r="L418" s="162">
        <v>-1</v>
      </c>
      <c r="M418" s="162">
        <v>-1</v>
      </c>
      <c r="N418" s="128" t="s">
        <v>90</v>
      </c>
    </row>
    <row r="419" spans="1:14">
      <c r="A419" s="131" t="s">
        <v>312</v>
      </c>
      <c r="B419" s="138" t="s">
        <v>479</v>
      </c>
      <c r="C419" s="117">
        <v>4.9476000000000004</v>
      </c>
      <c r="D419" s="116">
        <v>31</v>
      </c>
      <c r="E419" s="117">
        <v>1.3299999999999999E-2</v>
      </c>
      <c r="F419" s="116">
        <v>1</v>
      </c>
      <c r="G419" s="116">
        <v>0.27</v>
      </c>
      <c r="H419" s="128" t="s">
        <v>67</v>
      </c>
      <c r="I419" s="165" t="s">
        <v>36</v>
      </c>
      <c r="J419" s="162">
        <v>-1</v>
      </c>
      <c r="K419" s="162">
        <v>-1</v>
      </c>
      <c r="L419" s="162">
        <v>-1</v>
      </c>
      <c r="M419" s="162">
        <v>-1</v>
      </c>
      <c r="N419" s="128" t="s">
        <v>90</v>
      </c>
    </row>
    <row r="420" spans="1:14">
      <c r="A420" s="131" t="s">
        <v>312</v>
      </c>
      <c r="B420" s="138" t="s">
        <v>480</v>
      </c>
      <c r="C420" s="117">
        <v>5.1071999999999997</v>
      </c>
      <c r="D420" s="116">
        <v>32</v>
      </c>
      <c r="E420" s="117">
        <v>1.3299999999999999E-2</v>
      </c>
      <c r="F420" s="116">
        <v>1</v>
      </c>
      <c r="G420" s="116">
        <v>0.27</v>
      </c>
      <c r="H420" s="128" t="s">
        <v>67</v>
      </c>
      <c r="I420" s="165" t="s">
        <v>36</v>
      </c>
      <c r="J420" s="162">
        <v>-1</v>
      </c>
      <c r="K420" s="162">
        <v>-1</v>
      </c>
      <c r="L420" s="162">
        <v>-1</v>
      </c>
      <c r="M420" s="162">
        <v>-1</v>
      </c>
      <c r="N420" s="128" t="s">
        <v>90</v>
      </c>
    </row>
    <row r="421" spans="1:14">
      <c r="A421" s="131" t="s">
        <v>312</v>
      </c>
      <c r="B421" s="138" t="s">
        <v>481</v>
      </c>
      <c r="C421" s="117">
        <v>5.2667999999999999</v>
      </c>
      <c r="D421" s="116">
        <v>33</v>
      </c>
      <c r="E421" s="117">
        <v>1.3299999999999999E-2</v>
      </c>
      <c r="F421" s="116">
        <v>1</v>
      </c>
      <c r="G421" s="116">
        <v>0.27</v>
      </c>
      <c r="H421" s="128" t="s">
        <v>67</v>
      </c>
      <c r="I421" s="165" t="s">
        <v>36</v>
      </c>
      <c r="J421" s="162">
        <v>-1</v>
      </c>
      <c r="K421" s="162">
        <v>-1</v>
      </c>
      <c r="L421" s="162">
        <v>-1</v>
      </c>
      <c r="M421" s="162">
        <v>-1</v>
      </c>
      <c r="N421" s="128" t="s">
        <v>90</v>
      </c>
    </row>
    <row r="422" spans="1:14">
      <c r="A422" s="131" t="s">
        <v>312</v>
      </c>
      <c r="B422" s="138" t="s">
        <v>482</v>
      </c>
      <c r="C422" s="117">
        <v>5.4264000000000001</v>
      </c>
      <c r="D422" s="116">
        <v>34</v>
      </c>
      <c r="E422" s="117">
        <v>1.3299999999999999E-2</v>
      </c>
      <c r="F422" s="116">
        <v>1</v>
      </c>
      <c r="G422" s="116">
        <v>0.27</v>
      </c>
      <c r="H422" s="128" t="s">
        <v>67</v>
      </c>
      <c r="I422" s="165" t="s">
        <v>36</v>
      </c>
      <c r="J422" s="162">
        <v>-1</v>
      </c>
      <c r="K422" s="162">
        <v>-1</v>
      </c>
      <c r="L422" s="162">
        <v>-1</v>
      </c>
      <c r="M422" s="162">
        <v>-1</v>
      </c>
      <c r="N422" s="128" t="s">
        <v>90</v>
      </c>
    </row>
    <row r="423" spans="1:14">
      <c r="A423" s="118" t="s">
        <v>312</v>
      </c>
      <c r="B423" s="118" t="s">
        <v>483</v>
      </c>
      <c r="C423" s="121">
        <v>5.5748279999999992</v>
      </c>
      <c r="D423" s="120">
        <v>34.93</v>
      </c>
      <c r="E423" s="121">
        <v>1.3299999999999999E-2</v>
      </c>
      <c r="F423" s="121">
        <v>1</v>
      </c>
      <c r="G423" s="121">
        <v>0.27</v>
      </c>
      <c r="H423" s="121" t="s">
        <v>67</v>
      </c>
      <c r="I423" s="165" t="s">
        <v>36</v>
      </c>
      <c r="J423" s="162">
        <v>-1</v>
      </c>
      <c r="K423" s="162">
        <v>-1</v>
      </c>
      <c r="L423" s="162">
        <v>-1</v>
      </c>
      <c r="M423" s="162">
        <v>-1</v>
      </c>
      <c r="N423" s="121" t="s">
        <v>62</v>
      </c>
    </row>
    <row r="424" spans="1:14">
      <c r="A424" s="131" t="s">
        <v>312</v>
      </c>
      <c r="B424" s="138" t="s">
        <v>484</v>
      </c>
      <c r="C424" s="117">
        <v>5.5860000000000003</v>
      </c>
      <c r="D424" s="116">
        <v>35</v>
      </c>
      <c r="E424" s="117">
        <v>1.3299999999999999E-2</v>
      </c>
      <c r="F424" s="116">
        <v>1</v>
      </c>
      <c r="G424" s="116">
        <v>0.27</v>
      </c>
      <c r="H424" s="128" t="s">
        <v>67</v>
      </c>
      <c r="I424" s="165" t="s">
        <v>36</v>
      </c>
      <c r="J424" s="162">
        <v>-1</v>
      </c>
      <c r="K424" s="162">
        <v>-1</v>
      </c>
      <c r="L424" s="162">
        <v>-1</v>
      </c>
      <c r="M424" s="162">
        <v>-1</v>
      </c>
      <c r="N424" s="128" t="s">
        <v>90</v>
      </c>
    </row>
    <row r="425" spans="1:14">
      <c r="A425" s="131" t="s">
        <v>312</v>
      </c>
      <c r="B425" s="138" t="s">
        <v>485</v>
      </c>
      <c r="C425" s="117">
        <v>5.7455999999999996</v>
      </c>
      <c r="D425" s="116">
        <v>36</v>
      </c>
      <c r="E425" s="117">
        <v>1.3299999999999999E-2</v>
      </c>
      <c r="F425" s="116">
        <v>1</v>
      </c>
      <c r="G425" s="116">
        <v>0.27</v>
      </c>
      <c r="H425" s="128" t="s">
        <v>67</v>
      </c>
      <c r="I425" s="165" t="s">
        <v>36</v>
      </c>
      <c r="J425" s="162">
        <v>-1</v>
      </c>
      <c r="K425" s="162">
        <v>-1</v>
      </c>
      <c r="L425" s="162">
        <v>-1</v>
      </c>
      <c r="M425" s="162">
        <v>-1</v>
      </c>
      <c r="N425" s="128" t="s">
        <v>90</v>
      </c>
    </row>
    <row r="426" spans="1:14">
      <c r="A426" s="131" t="s">
        <v>312</v>
      </c>
      <c r="B426" s="138" t="s">
        <v>486</v>
      </c>
      <c r="C426" s="117">
        <v>5.9051999999999998</v>
      </c>
      <c r="D426" s="116">
        <v>37</v>
      </c>
      <c r="E426" s="117">
        <v>1.3299999999999999E-2</v>
      </c>
      <c r="F426" s="116">
        <v>1</v>
      </c>
      <c r="G426" s="116">
        <v>0.27</v>
      </c>
      <c r="H426" s="128" t="s">
        <v>67</v>
      </c>
      <c r="I426" s="165" t="s">
        <v>36</v>
      </c>
      <c r="J426" s="162">
        <v>-1</v>
      </c>
      <c r="K426" s="162">
        <v>-1</v>
      </c>
      <c r="L426" s="162">
        <v>-1</v>
      </c>
      <c r="M426" s="162">
        <v>-1</v>
      </c>
      <c r="N426" s="128" t="s">
        <v>90</v>
      </c>
    </row>
    <row r="427" spans="1:14">
      <c r="A427" s="131" t="s">
        <v>312</v>
      </c>
      <c r="B427" s="138" t="s">
        <v>487</v>
      </c>
      <c r="C427" s="117">
        <v>6.0648</v>
      </c>
      <c r="D427" s="116">
        <v>38</v>
      </c>
      <c r="E427" s="117">
        <v>1.3299999999999999E-2</v>
      </c>
      <c r="F427" s="116">
        <v>1</v>
      </c>
      <c r="G427" s="116">
        <v>0.27</v>
      </c>
      <c r="H427" s="128" t="s">
        <v>67</v>
      </c>
      <c r="I427" s="165" t="s">
        <v>36</v>
      </c>
      <c r="J427" s="162">
        <v>-1</v>
      </c>
      <c r="K427" s="162">
        <v>-1</v>
      </c>
      <c r="L427" s="162">
        <v>-1</v>
      </c>
      <c r="M427" s="162">
        <v>-1</v>
      </c>
      <c r="N427" s="128" t="s">
        <v>90</v>
      </c>
    </row>
    <row r="428" spans="1:14">
      <c r="A428" s="119" t="s">
        <v>488</v>
      </c>
      <c r="B428" s="110" t="s">
        <v>489</v>
      </c>
      <c r="C428" s="109">
        <v>3.5</v>
      </c>
      <c r="D428" s="120">
        <v>10.42</v>
      </c>
      <c r="E428" s="121">
        <v>2.8000000000000001E-2</v>
      </c>
      <c r="F428" s="120">
        <v>2</v>
      </c>
      <c r="G428" s="120">
        <v>0.2</v>
      </c>
      <c r="H428" s="119" t="s">
        <v>102</v>
      </c>
      <c r="I428" s="165" t="s">
        <v>36</v>
      </c>
      <c r="J428" s="162">
        <v>-1</v>
      </c>
      <c r="K428" s="162">
        <v>-1</v>
      </c>
      <c r="L428" s="162">
        <v>-1</v>
      </c>
      <c r="M428" s="162">
        <v>-1</v>
      </c>
      <c r="N428" s="121" t="s">
        <v>62</v>
      </c>
    </row>
    <row r="429" spans="1:14">
      <c r="A429" s="119" t="s">
        <v>488</v>
      </c>
      <c r="B429" s="119" t="s">
        <v>490</v>
      </c>
      <c r="C429" s="120">
        <v>4</v>
      </c>
      <c r="D429" s="120">
        <v>11.9</v>
      </c>
      <c r="E429" s="121">
        <v>2.8000000000000001E-2</v>
      </c>
      <c r="F429" s="120">
        <v>2</v>
      </c>
      <c r="G429" s="120">
        <v>0.2</v>
      </c>
      <c r="H429" s="119" t="s">
        <v>102</v>
      </c>
      <c r="I429" s="165" t="s">
        <v>36</v>
      </c>
      <c r="J429" s="162">
        <v>-1</v>
      </c>
      <c r="K429" s="162">
        <v>-1</v>
      </c>
      <c r="L429" s="162">
        <v>-1</v>
      </c>
      <c r="M429" s="162">
        <v>-1</v>
      </c>
      <c r="N429" s="121" t="s">
        <v>62</v>
      </c>
    </row>
    <row r="430" spans="1:14">
      <c r="A430" s="119" t="s">
        <v>488</v>
      </c>
      <c r="B430" s="119" t="s">
        <v>491</v>
      </c>
      <c r="C430" s="120">
        <v>6.5</v>
      </c>
      <c r="D430" s="120">
        <v>19.350000000000001</v>
      </c>
      <c r="E430" s="121">
        <v>2.8000000000000001E-2</v>
      </c>
      <c r="F430" s="120">
        <v>2</v>
      </c>
      <c r="G430" s="120">
        <v>0.2</v>
      </c>
      <c r="H430" s="119" t="s">
        <v>102</v>
      </c>
      <c r="I430" s="165" t="s">
        <v>36</v>
      </c>
      <c r="J430" s="162">
        <v>-1</v>
      </c>
      <c r="K430" s="162">
        <v>-1</v>
      </c>
      <c r="L430" s="162">
        <v>-1</v>
      </c>
      <c r="M430" s="162">
        <v>-1</v>
      </c>
      <c r="N430" s="121" t="s">
        <v>62</v>
      </c>
    </row>
    <row r="431" spans="1:14">
      <c r="A431" s="119" t="s">
        <v>488</v>
      </c>
      <c r="B431" s="119" t="s">
        <v>492</v>
      </c>
      <c r="C431" s="120">
        <v>7.5</v>
      </c>
      <c r="D431" s="120">
        <v>22.32</v>
      </c>
      <c r="E431" s="121">
        <v>2.8000000000000001E-2</v>
      </c>
      <c r="F431" s="120">
        <v>2</v>
      </c>
      <c r="G431" s="120">
        <v>0.2</v>
      </c>
      <c r="H431" s="119" t="s">
        <v>102</v>
      </c>
      <c r="I431" s="165" t="s">
        <v>36</v>
      </c>
      <c r="J431" s="162">
        <v>-1</v>
      </c>
      <c r="K431" s="162">
        <v>-1</v>
      </c>
      <c r="L431" s="162">
        <v>-1</v>
      </c>
      <c r="M431" s="162">
        <v>-1</v>
      </c>
      <c r="N431" s="121" t="s">
        <v>62</v>
      </c>
    </row>
    <row r="432" spans="1:14">
      <c r="A432" s="119" t="s">
        <v>488</v>
      </c>
      <c r="B432" s="119" t="s">
        <v>493</v>
      </c>
      <c r="C432" s="120">
        <v>8.25</v>
      </c>
      <c r="D432" s="120">
        <v>24.55</v>
      </c>
      <c r="E432" s="121">
        <v>2.8000000000000001E-2</v>
      </c>
      <c r="F432" s="120">
        <v>2</v>
      </c>
      <c r="G432" s="120">
        <v>0.2</v>
      </c>
      <c r="H432" s="119" t="s">
        <v>102</v>
      </c>
      <c r="I432" s="165" t="s">
        <v>36</v>
      </c>
      <c r="J432" s="162">
        <v>-1</v>
      </c>
      <c r="K432" s="162">
        <v>-1</v>
      </c>
      <c r="L432" s="162">
        <v>-1</v>
      </c>
      <c r="M432" s="162">
        <v>-1</v>
      </c>
      <c r="N432" s="121" t="s">
        <v>62</v>
      </c>
    </row>
    <row r="433" spans="1:14">
      <c r="A433" s="119" t="s">
        <v>488</v>
      </c>
      <c r="B433" s="119" t="s">
        <v>494</v>
      </c>
      <c r="C433" s="120">
        <v>13.75</v>
      </c>
      <c r="D433" s="120">
        <v>40.92</v>
      </c>
      <c r="E433" s="121">
        <v>2.8000000000000001E-2</v>
      </c>
      <c r="F433" s="120">
        <v>2</v>
      </c>
      <c r="G433" s="120">
        <v>0.2</v>
      </c>
      <c r="H433" s="119" t="s">
        <v>102</v>
      </c>
      <c r="I433" s="165" t="s">
        <v>36</v>
      </c>
      <c r="J433" s="162">
        <v>-1</v>
      </c>
      <c r="K433" s="162">
        <v>-1</v>
      </c>
      <c r="L433" s="162">
        <v>-1</v>
      </c>
      <c r="M433" s="162">
        <v>-1</v>
      </c>
      <c r="N433" s="121" t="s">
        <v>62</v>
      </c>
    </row>
    <row r="434" spans="1:14">
      <c r="A434" s="112" t="s">
        <v>495</v>
      </c>
      <c r="B434" s="112" t="s">
        <v>496</v>
      </c>
      <c r="C434" s="113">
        <v>18</v>
      </c>
      <c r="D434" s="113">
        <v>12.19</v>
      </c>
      <c r="E434" s="121">
        <v>0.12330000000000001</v>
      </c>
      <c r="F434" s="113">
        <v>115</v>
      </c>
      <c r="G434" s="113">
        <v>0.2</v>
      </c>
      <c r="H434" s="112" t="s">
        <v>102</v>
      </c>
      <c r="I434" s="165" t="s">
        <v>36</v>
      </c>
      <c r="J434" s="162">
        <v>-1</v>
      </c>
      <c r="K434" s="162">
        <v>-1</v>
      </c>
      <c r="L434" s="162">
        <v>-1</v>
      </c>
      <c r="M434" s="162">
        <v>-1</v>
      </c>
      <c r="N434" s="121" t="s">
        <v>497</v>
      </c>
    </row>
    <row r="435" spans="1:14" s="129" customFormat="1">
      <c r="A435" s="112" t="s">
        <v>495</v>
      </c>
      <c r="B435" s="112" t="s">
        <v>498</v>
      </c>
      <c r="C435" s="113">
        <v>18</v>
      </c>
      <c r="D435" s="113">
        <v>3</v>
      </c>
      <c r="E435" s="121">
        <v>0.5</v>
      </c>
      <c r="F435" s="113">
        <v>85</v>
      </c>
      <c r="G435" s="113">
        <v>0.2</v>
      </c>
      <c r="H435" s="112" t="s">
        <v>102</v>
      </c>
      <c r="I435" s="165" t="s">
        <v>36</v>
      </c>
      <c r="J435" s="162">
        <v>-1</v>
      </c>
      <c r="K435" s="162">
        <v>-1</v>
      </c>
      <c r="L435" s="162">
        <v>-1</v>
      </c>
      <c r="M435" s="162">
        <v>-1</v>
      </c>
      <c r="N435" s="121" t="s">
        <v>58</v>
      </c>
    </row>
    <row r="436" spans="1:14" s="129" customFormat="1">
      <c r="A436" s="112" t="s">
        <v>495</v>
      </c>
      <c r="B436" s="112" t="s">
        <v>499</v>
      </c>
      <c r="C436" s="113">
        <v>18</v>
      </c>
      <c r="D436" s="113">
        <v>7.38</v>
      </c>
      <c r="E436" s="121">
        <v>0.2</v>
      </c>
      <c r="F436" s="113">
        <v>95</v>
      </c>
      <c r="G436" s="113">
        <v>0.2</v>
      </c>
      <c r="H436" s="112" t="s">
        <v>102</v>
      </c>
      <c r="I436" s="165" t="s">
        <v>36</v>
      </c>
      <c r="J436" s="162">
        <v>-1</v>
      </c>
      <c r="K436" s="162">
        <v>-1</v>
      </c>
      <c r="L436" s="162">
        <v>-1</v>
      </c>
      <c r="M436" s="162">
        <v>-1</v>
      </c>
      <c r="N436" s="121" t="s">
        <v>58</v>
      </c>
    </row>
    <row r="437" spans="1:14">
      <c r="A437" s="119" t="s">
        <v>500</v>
      </c>
      <c r="B437" s="110" t="s">
        <v>501</v>
      </c>
      <c r="C437" s="109">
        <v>3.5</v>
      </c>
      <c r="D437" s="109">
        <v>10.923845193508114</v>
      </c>
      <c r="E437" s="121">
        <v>2.6700000000000002E-2</v>
      </c>
      <c r="F437" s="109">
        <v>4.5999999999999996</v>
      </c>
      <c r="G437" s="109">
        <v>0.33500000000000002</v>
      </c>
      <c r="H437" s="119" t="s">
        <v>102</v>
      </c>
      <c r="I437" s="165" t="s">
        <v>36</v>
      </c>
      <c r="J437" s="162">
        <v>-1</v>
      </c>
      <c r="K437" s="162">
        <v>-1</v>
      </c>
      <c r="L437" s="162">
        <v>-1</v>
      </c>
      <c r="M437" s="162">
        <v>-1</v>
      </c>
      <c r="N437" s="121" t="s">
        <v>62</v>
      </c>
    </row>
    <row r="438" spans="1:14">
      <c r="A438" s="119" t="s">
        <v>500</v>
      </c>
      <c r="B438" s="110" t="s">
        <v>502</v>
      </c>
      <c r="C438" s="109">
        <v>4</v>
      </c>
      <c r="D438" s="109">
        <v>12.484394506866415</v>
      </c>
      <c r="E438" s="121">
        <v>2.6700000000000002E-2</v>
      </c>
      <c r="F438" s="109">
        <v>4.5999999999999996</v>
      </c>
      <c r="G438" s="109">
        <v>0.33500000000000002</v>
      </c>
      <c r="H438" s="119" t="s">
        <v>102</v>
      </c>
      <c r="I438" s="165" t="s">
        <v>36</v>
      </c>
      <c r="J438" s="162">
        <v>-1</v>
      </c>
      <c r="K438" s="162">
        <v>-1</v>
      </c>
      <c r="L438" s="162">
        <v>-1</v>
      </c>
      <c r="M438" s="162">
        <v>-1</v>
      </c>
      <c r="N438" s="121" t="s">
        <v>62</v>
      </c>
    </row>
    <row r="439" spans="1:14">
      <c r="A439" s="119" t="s">
        <v>500</v>
      </c>
      <c r="B439" s="110" t="s">
        <v>503</v>
      </c>
      <c r="C439" s="109">
        <v>4.5</v>
      </c>
      <c r="D439" s="109">
        <v>14.044943820224718</v>
      </c>
      <c r="E439" s="121">
        <v>2.6700000000000002E-2</v>
      </c>
      <c r="F439" s="109">
        <v>4.5999999999999996</v>
      </c>
      <c r="G439" s="109">
        <v>0.33500000000000002</v>
      </c>
      <c r="H439" s="119" t="s">
        <v>102</v>
      </c>
      <c r="I439" s="165" t="s">
        <v>36</v>
      </c>
      <c r="J439" s="162">
        <v>-1</v>
      </c>
      <c r="K439" s="162">
        <v>-1</v>
      </c>
      <c r="L439" s="162">
        <v>-1</v>
      </c>
      <c r="M439" s="162">
        <v>-1</v>
      </c>
      <c r="N439" s="121" t="s">
        <v>62</v>
      </c>
    </row>
    <row r="440" spans="1:14">
      <c r="A440" s="119" t="s">
        <v>500</v>
      </c>
      <c r="B440" s="110" t="s">
        <v>504</v>
      </c>
      <c r="C440" s="109">
        <v>5</v>
      </c>
      <c r="D440" s="109">
        <v>15.605493133583021</v>
      </c>
      <c r="E440" s="121">
        <v>2.6700000000000002E-2</v>
      </c>
      <c r="F440" s="109">
        <v>4.5999999999999996</v>
      </c>
      <c r="G440" s="109">
        <v>0.33500000000000002</v>
      </c>
      <c r="H440" s="119" t="s">
        <v>102</v>
      </c>
      <c r="I440" s="165" t="s">
        <v>36</v>
      </c>
      <c r="J440" s="162">
        <v>-1</v>
      </c>
      <c r="K440" s="162">
        <v>-1</v>
      </c>
      <c r="L440" s="162">
        <v>-1</v>
      </c>
      <c r="M440" s="162">
        <v>-1</v>
      </c>
      <c r="N440" s="121" t="s">
        <v>62</v>
      </c>
    </row>
    <row r="441" spans="1:14">
      <c r="A441" s="119" t="s">
        <v>500</v>
      </c>
      <c r="B441" s="110" t="s">
        <v>505</v>
      </c>
      <c r="C441" s="109">
        <v>5.5</v>
      </c>
      <c r="D441" s="109">
        <v>17.166042446941322</v>
      </c>
      <c r="E441" s="121">
        <v>2.6700000000000002E-2</v>
      </c>
      <c r="F441" s="109">
        <v>4.5999999999999996</v>
      </c>
      <c r="G441" s="109">
        <v>0.33500000000000002</v>
      </c>
      <c r="H441" s="119" t="s">
        <v>102</v>
      </c>
      <c r="I441" s="165" t="s">
        <v>36</v>
      </c>
      <c r="J441" s="162">
        <v>-1</v>
      </c>
      <c r="K441" s="162">
        <v>-1</v>
      </c>
      <c r="L441" s="162">
        <v>-1</v>
      </c>
      <c r="M441" s="162">
        <v>-1</v>
      </c>
      <c r="N441" s="121" t="s">
        <v>62</v>
      </c>
    </row>
    <row r="442" spans="1:14">
      <c r="A442" s="119" t="s">
        <v>500</v>
      </c>
      <c r="B442" s="110" t="s">
        <v>506</v>
      </c>
      <c r="C442" s="109">
        <v>6</v>
      </c>
      <c r="D442" s="109">
        <v>18.726591760299623</v>
      </c>
      <c r="E442" s="121">
        <v>2.6700000000000002E-2</v>
      </c>
      <c r="F442" s="109">
        <v>4.5999999999999996</v>
      </c>
      <c r="G442" s="109">
        <v>0.33500000000000002</v>
      </c>
      <c r="H442" s="119" t="s">
        <v>102</v>
      </c>
      <c r="I442" s="165" t="s">
        <v>36</v>
      </c>
      <c r="J442" s="162">
        <v>-1</v>
      </c>
      <c r="K442" s="162">
        <v>-1</v>
      </c>
      <c r="L442" s="162">
        <v>-1</v>
      </c>
      <c r="M442" s="162">
        <v>-1</v>
      </c>
      <c r="N442" s="121" t="s">
        <v>62</v>
      </c>
    </row>
    <row r="443" spans="1:14">
      <c r="A443" s="119" t="s">
        <v>500</v>
      </c>
      <c r="B443" s="110" t="s">
        <v>507</v>
      </c>
      <c r="C443" s="109">
        <v>6.5</v>
      </c>
      <c r="D443" s="109">
        <v>20.287141073657924</v>
      </c>
      <c r="E443" s="121">
        <v>2.6700000000000002E-2</v>
      </c>
      <c r="F443" s="109">
        <v>4.5999999999999996</v>
      </c>
      <c r="G443" s="109">
        <v>0.33500000000000002</v>
      </c>
      <c r="H443" s="119" t="s">
        <v>102</v>
      </c>
      <c r="I443" s="165" t="s">
        <v>36</v>
      </c>
      <c r="J443" s="162">
        <v>-1</v>
      </c>
      <c r="K443" s="162">
        <v>-1</v>
      </c>
      <c r="L443" s="162">
        <v>-1</v>
      </c>
      <c r="M443" s="162">
        <v>-1</v>
      </c>
      <c r="N443" s="121" t="s">
        <v>62</v>
      </c>
    </row>
    <row r="444" spans="1:14" s="103" customFormat="1">
      <c r="A444" s="119" t="s">
        <v>500</v>
      </c>
      <c r="B444" s="110" t="s">
        <v>508</v>
      </c>
      <c r="C444" s="109">
        <v>3.5</v>
      </c>
      <c r="D444" s="109">
        <v>12.962962962962964</v>
      </c>
      <c r="E444" s="121">
        <v>2.2499999999999999E-2</v>
      </c>
      <c r="F444" s="109">
        <v>3.9</v>
      </c>
      <c r="G444" s="120">
        <v>0.22944000000000001</v>
      </c>
      <c r="H444" s="119" t="s">
        <v>96</v>
      </c>
      <c r="I444" s="165" t="s">
        <v>36</v>
      </c>
      <c r="J444" s="162">
        <v>-1</v>
      </c>
      <c r="K444" s="162">
        <v>-1</v>
      </c>
      <c r="L444" s="162">
        <v>-1</v>
      </c>
      <c r="M444" s="162">
        <v>-1</v>
      </c>
      <c r="N444" s="121" t="s">
        <v>62</v>
      </c>
    </row>
    <row r="445" spans="1:14">
      <c r="A445" s="119" t="s">
        <v>500</v>
      </c>
      <c r="B445" s="110" t="s">
        <v>509</v>
      </c>
      <c r="C445" s="109">
        <v>4</v>
      </c>
      <c r="D445" s="109">
        <v>14.814814814814815</v>
      </c>
      <c r="E445" s="121">
        <v>2.2499999999999999E-2</v>
      </c>
      <c r="F445" s="109">
        <v>3.9</v>
      </c>
      <c r="G445" s="120">
        <v>0.22944000000000001</v>
      </c>
      <c r="H445" s="119" t="s">
        <v>96</v>
      </c>
      <c r="I445" s="165" t="s">
        <v>36</v>
      </c>
      <c r="J445" s="162">
        <v>-1</v>
      </c>
      <c r="K445" s="162">
        <v>-1</v>
      </c>
      <c r="L445" s="162">
        <v>-1</v>
      </c>
      <c r="M445" s="162">
        <v>-1</v>
      </c>
      <c r="N445" s="121" t="s">
        <v>62</v>
      </c>
    </row>
    <row r="446" spans="1:14">
      <c r="A446" s="119" t="s">
        <v>500</v>
      </c>
      <c r="B446" s="110" t="s">
        <v>510</v>
      </c>
      <c r="C446" s="109">
        <v>4.5</v>
      </c>
      <c r="D446" s="109">
        <v>16.666666666666668</v>
      </c>
      <c r="E446" s="121">
        <v>2.2499999999999999E-2</v>
      </c>
      <c r="F446" s="109">
        <v>3.9</v>
      </c>
      <c r="G446" s="120">
        <v>0.22944000000000001</v>
      </c>
      <c r="H446" s="119" t="s">
        <v>96</v>
      </c>
      <c r="I446" s="165" t="s">
        <v>36</v>
      </c>
      <c r="J446" s="162">
        <v>-1</v>
      </c>
      <c r="K446" s="162">
        <v>-1</v>
      </c>
      <c r="L446" s="162">
        <v>-1</v>
      </c>
      <c r="M446" s="162">
        <v>-1</v>
      </c>
      <c r="N446" s="121" t="s">
        <v>62</v>
      </c>
    </row>
    <row r="447" spans="1:14">
      <c r="A447" s="119" t="s">
        <v>500</v>
      </c>
      <c r="B447" s="110" t="s">
        <v>511</v>
      </c>
      <c r="C447" s="109">
        <v>5</v>
      </c>
      <c r="D447" s="109">
        <v>18.518518518518519</v>
      </c>
      <c r="E447" s="121">
        <v>2.2499999999999999E-2</v>
      </c>
      <c r="F447" s="109">
        <v>3.9</v>
      </c>
      <c r="G447" s="120">
        <v>0.22944000000000001</v>
      </c>
      <c r="H447" s="119" t="s">
        <v>96</v>
      </c>
      <c r="I447" s="165" t="s">
        <v>36</v>
      </c>
      <c r="J447" s="162">
        <v>-1</v>
      </c>
      <c r="K447" s="162">
        <v>-1</v>
      </c>
      <c r="L447" s="162">
        <v>-1</v>
      </c>
      <c r="M447" s="162">
        <v>-1</v>
      </c>
      <c r="N447" s="121" t="s">
        <v>62</v>
      </c>
    </row>
    <row r="448" spans="1:14">
      <c r="A448" s="119" t="s">
        <v>500</v>
      </c>
      <c r="B448" s="110" t="s">
        <v>512</v>
      </c>
      <c r="C448" s="109">
        <v>5.5</v>
      </c>
      <c r="D448" s="109">
        <v>20.37037037037037</v>
      </c>
      <c r="E448" s="121">
        <v>2.2499999999999999E-2</v>
      </c>
      <c r="F448" s="109">
        <v>3.9</v>
      </c>
      <c r="G448" s="120">
        <v>0.22944000000000001</v>
      </c>
      <c r="H448" s="119" t="s">
        <v>96</v>
      </c>
      <c r="I448" s="165" t="s">
        <v>36</v>
      </c>
      <c r="J448" s="162">
        <v>-1</v>
      </c>
      <c r="K448" s="162">
        <v>-1</v>
      </c>
      <c r="L448" s="162">
        <v>-1</v>
      </c>
      <c r="M448" s="162">
        <v>-1</v>
      </c>
      <c r="N448" s="121" t="s">
        <v>62</v>
      </c>
    </row>
    <row r="449" spans="1:14" s="103" customFormat="1">
      <c r="A449" s="119" t="s">
        <v>500</v>
      </c>
      <c r="B449" s="110" t="s">
        <v>513</v>
      </c>
      <c r="C449" s="109">
        <v>6</v>
      </c>
      <c r="D449" s="109">
        <v>22.222222222222221</v>
      </c>
      <c r="E449" s="121">
        <v>2.2499999999999999E-2</v>
      </c>
      <c r="F449" s="109">
        <v>3.9</v>
      </c>
      <c r="G449" s="120">
        <v>0.22944000000000001</v>
      </c>
      <c r="H449" s="119" t="s">
        <v>96</v>
      </c>
      <c r="I449" s="165" t="s">
        <v>36</v>
      </c>
      <c r="J449" s="162">
        <v>-1</v>
      </c>
      <c r="K449" s="162">
        <v>-1</v>
      </c>
      <c r="L449" s="162">
        <v>-1</v>
      </c>
      <c r="M449" s="162">
        <v>-1</v>
      </c>
      <c r="N449" s="121" t="s">
        <v>62</v>
      </c>
    </row>
    <row r="450" spans="1:14">
      <c r="A450" s="119" t="s">
        <v>500</v>
      </c>
      <c r="B450" s="110" t="s">
        <v>514</v>
      </c>
      <c r="C450" s="109">
        <v>6.5</v>
      </c>
      <c r="D450" s="109">
        <v>24.074074074074073</v>
      </c>
      <c r="E450" s="121">
        <v>2.2499999999999999E-2</v>
      </c>
      <c r="F450" s="109">
        <v>3.9</v>
      </c>
      <c r="G450" s="120">
        <v>0.22944000000000001</v>
      </c>
      <c r="H450" s="119" t="s">
        <v>96</v>
      </c>
      <c r="I450" s="165" t="s">
        <v>36</v>
      </c>
      <c r="J450" s="162">
        <v>-1</v>
      </c>
      <c r="K450" s="162">
        <v>-1</v>
      </c>
      <c r="L450" s="162">
        <v>-1</v>
      </c>
      <c r="M450" s="162">
        <v>-1</v>
      </c>
      <c r="N450" s="121" t="s">
        <v>62</v>
      </c>
    </row>
    <row r="451" spans="1:14">
      <c r="A451" s="119" t="s">
        <v>500</v>
      </c>
      <c r="B451" s="110" t="s">
        <v>515</v>
      </c>
      <c r="C451" s="109">
        <v>3.5</v>
      </c>
      <c r="D451" s="109">
        <v>11.67</v>
      </c>
      <c r="E451" s="121">
        <v>2.5000000000000001E-2</v>
      </c>
      <c r="F451" s="109">
        <v>0.5</v>
      </c>
      <c r="G451" s="109">
        <v>0.35</v>
      </c>
      <c r="H451" s="119" t="s">
        <v>102</v>
      </c>
      <c r="I451" s="165" t="s">
        <v>36</v>
      </c>
      <c r="J451" s="162">
        <v>-1</v>
      </c>
      <c r="K451" s="162">
        <v>-1</v>
      </c>
      <c r="L451" s="162">
        <v>-1</v>
      </c>
      <c r="M451" s="162">
        <v>-1</v>
      </c>
      <c r="N451" s="121" t="s">
        <v>62</v>
      </c>
    </row>
    <row r="452" spans="1:14">
      <c r="A452" s="119" t="s">
        <v>500</v>
      </c>
      <c r="B452" s="110" t="s">
        <v>516</v>
      </c>
      <c r="C452" s="109">
        <v>4</v>
      </c>
      <c r="D452" s="109">
        <v>13.33</v>
      </c>
      <c r="E452" s="121">
        <v>2.5000000000000001E-2</v>
      </c>
      <c r="F452" s="109">
        <v>0.5</v>
      </c>
      <c r="G452" s="109">
        <v>0.35</v>
      </c>
      <c r="H452" s="119" t="s">
        <v>102</v>
      </c>
      <c r="I452" s="165" t="s">
        <v>36</v>
      </c>
      <c r="J452" s="162">
        <v>-1</v>
      </c>
      <c r="K452" s="162">
        <v>-1</v>
      </c>
      <c r="L452" s="162">
        <v>-1</v>
      </c>
      <c r="M452" s="162">
        <v>-1</v>
      </c>
      <c r="N452" s="121" t="s">
        <v>62</v>
      </c>
    </row>
    <row r="453" spans="1:14">
      <c r="A453" s="119" t="s">
        <v>500</v>
      </c>
      <c r="B453" s="110" t="s">
        <v>517</v>
      </c>
      <c r="C453" s="109">
        <v>4.5</v>
      </c>
      <c r="D453" s="109">
        <v>15</v>
      </c>
      <c r="E453" s="121">
        <v>2.5000000000000001E-2</v>
      </c>
      <c r="F453" s="109">
        <v>0.5</v>
      </c>
      <c r="G453" s="109">
        <v>0.35</v>
      </c>
      <c r="H453" s="119" t="s">
        <v>102</v>
      </c>
      <c r="I453" s="165" t="s">
        <v>36</v>
      </c>
      <c r="J453" s="162">
        <v>-1</v>
      </c>
      <c r="K453" s="162">
        <v>-1</v>
      </c>
      <c r="L453" s="162">
        <v>-1</v>
      </c>
      <c r="M453" s="162">
        <v>-1</v>
      </c>
      <c r="N453" s="121" t="s">
        <v>62</v>
      </c>
    </row>
    <row r="454" spans="1:14">
      <c r="A454" s="119" t="s">
        <v>500</v>
      </c>
      <c r="B454" s="110" t="s">
        <v>518</v>
      </c>
      <c r="C454" s="109">
        <v>5</v>
      </c>
      <c r="D454" s="109">
        <v>16.670000000000002</v>
      </c>
      <c r="E454" s="121">
        <v>2.5000000000000001E-2</v>
      </c>
      <c r="F454" s="109">
        <v>0.5</v>
      </c>
      <c r="G454" s="109">
        <v>0.35</v>
      </c>
      <c r="H454" s="119" t="s">
        <v>102</v>
      </c>
      <c r="I454" s="165" t="s">
        <v>36</v>
      </c>
      <c r="J454" s="162">
        <v>-1</v>
      </c>
      <c r="K454" s="162">
        <v>-1</v>
      </c>
      <c r="L454" s="162">
        <v>-1</v>
      </c>
      <c r="M454" s="162">
        <v>-1</v>
      </c>
      <c r="N454" s="121" t="s">
        <v>62</v>
      </c>
    </row>
    <row r="455" spans="1:14">
      <c r="A455" s="119" t="s">
        <v>500</v>
      </c>
      <c r="B455" s="110" t="s">
        <v>519</v>
      </c>
      <c r="C455" s="109">
        <v>5.5</v>
      </c>
      <c r="D455" s="109">
        <v>18.329999999999998</v>
      </c>
      <c r="E455" s="121">
        <v>2.5000000000000001E-2</v>
      </c>
      <c r="F455" s="109">
        <v>0.5</v>
      </c>
      <c r="G455" s="109">
        <v>0.35</v>
      </c>
      <c r="H455" s="119" t="s">
        <v>102</v>
      </c>
      <c r="I455" s="165" t="s">
        <v>36</v>
      </c>
      <c r="J455" s="162">
        <v>-1</v>
      </c>
      <c r="K455" s="162">
        <v>-1</v>
      </c>
      <c r="L455" s="162">
        <v>-1</v>
      </c>
      <c r="M455" s="162">
        <v>-1</v>
      </c>
      <c r="N455" s="121" t="s">
        <v>62</v>
      </c>
    </row>
    <row r="456" spans="1:14">
      <c r="A456" s="119" t="s">
        <v>500</v>
      </c>
      <c r="B456" s="110" t="s">
        <v>520</v>
      </c>
      <c r="C456" s="109">
        <v>6</v>
      </c>
      <c r="D456" s="109">
        <v>20</v>
      </c>
      <c r="E456" s="121">
        <v>2.5000000000000001E-2</v>
      </c>
      <c r="F456" s="109">
        <v>0.5</v>
      </c>
      <c r="G456" s="109">
        <v>0.35</v>
      </c>
      <c r="H456" s="119" t="s">
        <v>102</v>
      </c>
      <c r="I456" s="165" t="s">
        <v>36</v>
      </c>
      <c r="J456" s="162">
        <v>-1</v>
      </c>
      <c r="K456" s="162">
        <v>-1</v>
      </c>
      <c r="L456" s="162">
        <v>-1</v>
      </c>
      <c r="M456" s="162">
        <v>-1</v>
      </c>
      <c r="N456" s="121" t="s">
        <v>62</v>
      </c>
    </row>
    <row r="457" spans="1:14">
      <c r="A457" s="119" t="s">
        <v>500</v>
      </c>
      <c r="B457" s="110" t="s">
        <v>521</v>
      </c>
      <c r="C457" s="109">
        <v>6.5</v>
      </c>
      <c r="D457" s="109">
        <v>21.67</v>
      </c>
      <c r="E457" s="121">
        <v>2.5000000000000001E-2</v>
      </c>
      <c r="F457" s="109">
        <v>0.5</v>
      </c>
      <c r="G457" s="109">
        <v>0.35</v>
      </c>
      <c r="H457" s="119" t="s">
        <v>102</v>
      </c>
      <c r="I457" s="165" t="s">
        <v>36</v>
      </c>
      <c r="J457" s="162">
        <v>-1</v>
      </c>
      <c r="K457" s="162">
        <v>-1</v>
      </c>
      <c r="L457" s="162">
        <v>-1</v>
      </c>
      <c r="M457" s="162">
        <v>-1</v>
      </c>
      <c r="N457" s="121" t="s">
        <v>62</v>
      </c>
    </row>
    <row r="458" spans="1:14">
      <c r="A458" s="119" t="s">
        <v>500</v>
      </c>
      <c r="B458" s="110" t="s">
        <v>522</v>
      </c>
      <c r="C458" s="109">
        <v>3.5</v>
      </c>
      <c r="D458" s="109">
        <v>17.5</v>
      </c>
      <c r="E458" s="121">
        <v>1.6670000000000001E-2</v>
      </c>
      <c r="F458" s="109">
        <v>3</v>
      </c>
      <c r="G458" s="109">
        <v>0.35</v>
      </c>
      <c r="H458" s="119" t="s">
        <v>102</v>
      </c>
      <c r="I458" s="165" t="s">
        <v>36</v>
      </c>
      <c r="J458" s="162">
        <v>-1</v>
      </c>
      <c r="K458" s="162">
        <v>-1</v>
      </c>
      <c r="L458" s="162">
        <v>-1</v>
      </c>
      <c r="M458" s="162">
        <v>-1</v>
      </c>
      <c r="N458" s="121" t="s">
        <v>62</v>
      </c>
    </row>
    <row r="459" spans="1:14">
      <c r="A459" s="119" t="s">
        <v>500</v>
      </c>
      <c r="B459" s="110" t="s">
        <v>523</v>
      </c>
      <c r="C459" s="109">
        <v>4</v>
      </c>
      <c r="D459" s="109">
        <v>20</v>
      </c>
      <c r="E459" s="121">
        <v>1.6670000000000001E-2</v>
      </c>
      <c r="F459" s="109">
        <v>3</v>
      </c>
      <c r="G459" s="109">
        <v>0.35</v>
      </c>
      <c r="H459" s="119" t="s">
        <v>102</v>
      </c>
      <c r="I459" s="165" t="s">
        <v>36</v>
      </c>
      <c r="J459" s="162">
        <v>-1</v>
      </c>
      <c r="K459" s="162">
        <v>-1</v>
      </c>
      <c r="L459" s="162">
        <v>-1</v>
      </c>
      <c r="M459" s="162">
        <v>-1</v>
      </c>
      <c r="N459" s="121" t="s">
        <v>62</v>
      </c>
    </row>
    <row r="460" spans="1:14">
      <c r="A460" s="119" t="s">
        <v>500</v>
      </c>
      <c r="B460" s="110" t="s">
        <v>524</v>
      </c>
      <c r="C460" s="109">
        <v>4.5</v>
      </c>
      <c r="D460" s="109">
        <v>22.5</v>
      </c>
      <c r="E460" s="121">
        <v>1.6670000000000001E-2</v>
      </c>
      <c r="F460" s="109">
        <v>3</v>
      </c>
      <c r="G460" s="109">
        <v>0.35</v>
      </c>
      <c r="H460" s="119" t="s">
        <v>102</v>
      </c>
      <c r="I460" s="165" t="s">
        <v>36</v>
      </c>
      <c r="J460" s="162">
        <v>-1</v>
      </c>
      <c r="K460" s="162">
        <v>-1</v>
      </c>
      <c r="L460" s="162">
        <v>-1</v>
      </c>
      <c r="M460" s="162">
        <v>-1</v>
      </c>
      <c r="N460" s="121" t="s">
        <v>62</v>
      </c>
    </row>
    <row r="461" spans="1:14">
      <c r="A461" s="119" t="s">
        <v>500</v>
      </c>
      <c r="B461" s="110" t="s">
        <v>525</v>
      </c>
      <c r="C461" s="109">
        <v>5</v>
      </c>
      <c r="D461" s="109">
        <v>25</v>
      </c>
      <c r="E461" s="121">
        <v>1.6670000000000001E-2</v>
      </c>
      <c r="F461" s="109">
        <v>3</v>
      </c>
      <c r="G461" s="109">
        <v>0.35</v>
      </c>
      <c r="H461" s="119" t="s">
        <v>102</v>
      </c>
      <c r="I461" s="165" t="s">
        <v>36</v>
      </c>
      <c r="J461" s="162">
        <v>-1</v>
      </c>
      <c r="K461" s="162">
        <v>-1</v>
      </c>
      <c r="L461" s="162">
        <v>-1</v>
      </c>
      <c r="M461" s="162">
        <v>-1</v>
      </c>
      <c r="N461" s="121" t="s">
        <v>62</v>
      </c>
    </row>
    <row r="462" spans="1:14">
      <c r="A462" s="119" t="s">
        <v>500</v>
      </c>
      <c r="B462" s="110" t="s">
        <v>526</v>
      </c>
      <c r="C462" s="109">
        <v>5.5</v>
      </c>
      <c r="D462" s="109">
        <v>27.5</v>
      </c>
      <c r="E462" s="121">
        <v>1.6670000000000001E-2</v>
      </c>
      <c r="F462" s="109">
        <v>3</v>
      </c>
      <c r="G462" s="109">
        <v>0.35</v>
      </c>
      <c r="H462" s="119" t="s">
        <v>102</v>
      </c>
      <c r="I462" s="165" t="s">
        <v>36</v>
      </c>
      <c r="J462" s="162">
        <v>-1</v>
      </c>
      <c r="K462" s="162">
        <v>-1</v>
      </c>
      <c r="L462" s="162">
        <v>-1</v>
      </c>
      <c r="M462" s="162">
        <v>-1</v>
      </c>
      <c r="N462" s="121" t="s">
        <v>62</v>
      </c>
    </row>
    <row r="463" spans="1:14">
      <c r="A463" s="119" t="s">
        <v>500</v>
      </c>
      <c r="B463" s="110" t="s">
        <v>527</v>
      </c>
      <c r="C463" s="109">
        <v>6</v>
      </c>
      <c r="D463" s="109">
        <v>30</v>
      </c>
      <c r="E463" s="121">
        <v>1.6670000000000001E-2</v>
      </c>
      <c r="F463" s="109">
        <v>3</v>
      </c>
      <c r="G463" s="109">
        <v>0.35</v>
      </c>
      <c r="H463" s="119" t="s">
        <v>102</v>
      </c>
      <c r="I463" s="165" t="s">
        <v>36</v>
      </c>
      <c r="J463" s="162">
        <v>-1</v>
      </c>
      <c r="K463" s="162">
        <v>-1</v>
      </c>
      <c r="L463" s="162">
        <v>-1</v>
      </c>
      <c r="M463" s="162">
        <v>-1</v>
      </c>
      <c r="N463" s="121" t="s">
        <v>62</v>
      </c>
    </row>
    <row r="464" spans="1:14">
      <c r="A464" s="119" t="s">
        <v>500</v>
      </c>
      <c r="B464" s="110" t="s">
        <v>528</v>
      </c>
      <c r="C464" s="109">
        <v>6.5</v>
      </c>
      <c r="D464" s="109">
        <v>32.5</v>
      </c>
      <c r="E464" s="121">
        <v>1.6670000000000001E-2</v>
      </c>
      <c r="F464" s="109">
        <v>3</v>
      </c>
      <c r="G464" s="109">
        <v>0.35</v>
      </c>
      <c r="H464" s="119" t="s">
        <v>102</v>
      </c>
      <c r="I464" s="165" t="s">
        <v>36</v>
      </c>
      <c r="J464" s="162">
        <v>-1</v>
      </c>
      <c r="K464" s="162">
        <v>-1</v>
      </c>
      <c r="L464" s="162">
        <v>-1</v>
      </c>
      <c r="M464" s="162">
        <v>-1</v>
      </c>
      <c r="N464" s="121" t="s">
        <v>62</v>
      </c>
    </row>
    <row r="465" spans="1:14">
      <c r="A465" s="113" t="s">
        <v>529</v>
      </c>
      <c r="B465" s="110" t="s">
        <v>530</v>
      </c>
      <c r="C465" s="109">
        <v>3.625</v>
      </c>
      <c r="D465" s="109">
        <v>2.42</v>
      </c>
      <c r="E465" s="121">
        <v>0.125</v>
      </c>
      <c r="F465" s="109">
        <v>48</v>
      </c>
      <c r="G465" s="120">
        <v>0.19</v>
      </c>
      <c r="H465" s="119" t="s">
        <v>102</v>
      </c>
      <c r="I465" s="165" t="s">
        <v>36</v>
      </c>
      <c r="J465" s="162">
        <v>-1</v>
      </c>
      <c r="K465" s="162">
        <v>-1</v>
      </c>
      <c r="L465" s="162">
        <v>-1</v>
      </c>
      <c r="M465" s="162">
        <v>-1</v>
      </c>
      <c r="N465" s="121" t="s">
        <v>62</v>
      </c>
    </row>
    <row r="466" spans="1:14">
      <c r="A466" s="113" t="s">
        <v>529</v>
      </c>
      <c r="B466" s="119" t="s">
        <v>531</v>
      </c>
      <c r="C466" s="120">
        <v>3.625</v>
      </c>
      <c r="D466" s="120">
        <v>0.44</v>
      </c>
      <c r="E466" s="121">
        <v>0.68500000000000005</v>
      </c>
      <c r="F466" s="120">
        <v>139.77599999999998</v>
      </c>
      <c r="G466" s="120">
        <v>0.18881000000000001</v>
      </c>
      <c r="H466" s="119" t="s">
        <v>96</v>
      </c>
      <c r="I466" s="165" t="s">
        <v>36</v>
      </c>
      <c r="J466" s="162">
        <v>-1</v>
      </c>
      <c r="K466" s="162">
        <v>-1</v>
      </c>
      <c r="L466" s="162">
        <v>-1</v>
      </c>
      <c r="M466" s="162">
        <v>-1</v>
      </c>
      <c r="N466" s="121" t="s">
        <v>62</v>
      </c>
    </row>
    <row r="467" spans="1:14">
      <c r="A467" s="113" t="s">
        <v>529</v>
      </c>
      <c r="B467" s="110" t="s">
        <v>532</v>
      </c>
      <c r="C467" s="109">
        <v>3</v>
      </c>
      <c r="D467" s="109">
        <v>0.8</v>
      </c>
      <c r="E467" s="121">
        <v>0.3125</v>
      </c>
      <c r="F467" s="109">
        <v>85</v>
      </c>
      <c r="G467" s="109">
        <v>0.21</v>
      </c>
      <c r="H467" s="119" t="s">
        <v>96</v>
      </c>
      <c r="I467" s="165" t="s">
        <v>36</v>
      </c>
      <c r="J467" s="162">
        <v>-1</v>
      </c>
      <c r="K467" s="162">
        <v>-1</v>
      </c>
      <c r="L467" s="162">
        <v>-1</v>
      </c>
      <c r="M467" s="162">
        <v>-1</v>
      </c>
      <c r="N467" s="121" t="s">
        <v>62</v>
      </c>
    </row>
    <row r="468" spans="1:14">
      <c r="A468" s="113" t="s">
        <v>529</v>
      </c>
      <c r="B468" s="110" t="s">
        <v>533</v>
      </c>
      <c r="C468" s="109">
        <v>4</v>
      </c>
      <c r="D468" s="109">
        <v>1.1100000000000001</v>
      </c>
      <c r="E468" s="121">
        <v>0.3</v>
      </c>
      <c r="F468" s="109">
        <v>85</v>
      </c>
      <c r="G468" s="109">
        <v>0.21</v>
      </c>
      <c r="H468" s="119" t="s">
        <v>96</v>
      </c>
      <c r="I468" s="165" t="s">
        <v>36</v>
      </c>
      <c r="J468" s="162">
        <v>-1</v>
      </c>
      <c r="K468" s="162">
        <v>-1</v>
      </c>
      <c r="L468" s="162">
        <v>-1</v>
      </c>
      <c r="M468" s="162">
        <v>-1</v>
      </c>
      <c r="N468" s="121" t="s">
        <v>62</v>
      </c>
    </row>
    <row r="469" spans="1:14">
      <c r="A469" s="113" t="s">
        <v>529</v>
      </c>
      <c r="B469" s="110" t="s">
        <v>534</v>
      </c>
      <c r="C469" s="109">
        <v>6</v>
      </c>
      <c r="D469" s="109">
        <v>1.52</v>
      </c>
      <c r="E469" s="121">
        <v>0.32919999999999999</v>
      </c>
      <c r="F469" s="109">
        <v>85</v>
      </c>
      <c r="G469" s="109">
        <v>0.21</v>
      </c>
      <c r="H469" s="119" t="s">
        <v>96</v>
      </c>
      <c r="I469" s="165" t="s">
        <v>36</v>
      </c>
      <c r="J469" s="162">
        <v>-1</v>
      </c>
      <c r="K469" s="162">
        <v>-1</v>
      </c>
      <c r="L469" s="162">
        <v>-1</v>
      </c>
      <c r="M469" s="162">
        <v>-1</v>
      </c>
      <c r="N469" s="121" t="s">
        <v>62</v>
      </c>
    </row>
    <row r="470" spans="1:14">
      <c r="A470" s="113" t="s">
        <v>529</v>
      </c>
      <c r="B470" s="110" t="s">
        <v>535</v>
      </c>
      <c r="C470" s="109">
        <v>8</v>
      </c>
      <c r="D470" s="109">
        <v>1.85</v>
      </c>
      <c r="E470" s="121">
        <v>0.36</v>
      </c>
      <c r="F470" s="109">
        <v>85</v>
      </c>
      <c r="G470" s="109">
        <v>0.21</v>
      </c>
      <c r="H470" s="119" t="s">
        <v>96</v>
      </c>
      <c r="I470" s="165" t="s">
        <v>36</v>
      </c>
      <c r="J470" s="162">
        <v>-1</v>
      </c>
      <c r="K470" s="162">
        <v>-1</v>
      </c>
      <c r="L470" s="162">
        <v>-1</v>
      </c>
      <c r="M470" s="162">
        <v>-1</v>
      </c>
      <c r="N470" s="121" t="s">
        <v>62</v>
      </c>
    </row>
    <row r="471" spans="1:14">
      <c r="A471" s="113" t="s">
        <v>529</v>
      </c>
      <c r="B471" s="110" t="s">
        <v>536</v>
      </c>
      <c r="C471" s="109">
        <v>10</v>
      </c>
      <c r="D471" s="109">
        <v>2.2200000000000002</v>
      </c>
      <c r="E471" s="121">
        <v>0.375</v>
      </c>
      <c r="F471" s="109">
        <v>85</v>
      </c>
      <c r="G471" s="109">
        <v>0.21</v>
      </c>
      <c r="H471" s="119" t="s">
        <v>96</v>
      </c>
      <c r="I471" s="165" t="s">
        <v>36</v>
      </c>
      <c r="J471" s="162">
        <v>-1</v>
      </c>
      <c r="K471" s="162">
        <v>-1</v>
      </c>
      <c r="L471" s="162">
        <v>-1</v>
      </c>
      <c r="M471" s="162">
        <v>-1</v>
      </c>
      <c r="N471" s="121" t="s">
        <v>62</v>
      </c>
    </row>
    <row r="472" spans="1:14">
      <c r="A472" s="113" t="s">
        <v>529</v>
      </c>
      <c r="B472" s="110" t="s">
        <v>537</v>
      </c>
      <c r="C472" s="109">
        <v>12</v>
      </c>
      <c r="D472" s="109">
        <v>2.5</v>
      </c>
      <c r="E472" s="121">
        <v>0.4</v>
      </c>
      <c r="F472" s="109">
        <v>85</v>
      </c>
      <c r="G472" s="109">
        <v>0.21</v>
      </c>
      <c r="H472" s="119" t="s">
        <v>96</v>
      </c>
      <c r="I472" s="165" t="s">
        <v>36</v>
      </c>
      <c r="J472" s="162">
        <v>-1</v>
      </c>
      <c r="K472" s="162">
        <v>-1</v>
      </c>
      <c r="L472" s="162">
        <v>-1</v>
      </c>
      <c r="M472" s="162">
        <v>-1</v>
      </c>
      <c r="N472" s="121" t="s">
        <v>62</v>
      </c>
    </row>
    <row r="473" spans="1:14">
      <c r="A473" s="113" t="s">
        <v>529</v>
      </c>
      <c r="B473" s="115" t="s">
        <v>538</v>
      </c>
      <c r="C473" s="113">
        <v>0.375</v>
      </c>
      <c r="D473" s="113">
        <v>0.03</v>
      </c>
      <c r="E473" s="124">
        <v>1.042</v>
      </c>
      <c r="F473" s="120">
        <v>139.77599999999998</v>
      </c>
      <c r="G473" s="120">
        <v>0.21510000000000001</v>
      </c>
      <c r="H473" s="119" t="s">
        <v>96</v>
      </c>
      <c r="I473" s="165" t="s">
        <v>36</v>
      </c>
      <c r="J473" s="162">
        <v>-1</v>
      </c>
      <c r="K473" s="162">
        <v>-1</v>
      </c>
      <c r="L473" s="162">
        <v>-1</v>
      </c>
      <c r="M473" s="162">
        <v>-1</v>
      </c>
      <c r="N473" s="112" t="s">
        <v>41</v>
      </c>
    </row>
    <row r="474" spans="1:14">
      <c r="A474" s="113" t="s">
        <v>529</v>
      </c>
      <c r="B474" s="115" t="s">
        <v>539</v>
      </c>
      <c r="C474" s="113">
        <v>0.375</v>
      </c>
      <c r="D474" s="113">
        <v>8.3299999999999999E-2</v>
      </c>
      <c r="E474" s="123">
        <v>0.37514999999999998</v>
      </c>
      <c r="F474" s="113">
        <v>144</v>
      </c>
      <c r="G474" s="113">
        <v>0.2</v>
      </c>
      <c r="H474" s="119" t="s">
        <v>96</v>
      </c>
      <c r="I474" s="165" t="s">
        <v>36</v>
      </c>
      <c r="J474" s="162">
        <v>-1</v>
      </c>
      <c r="K474" s="162">
        <v>-1</v>
      </c>
      <c r="L474" s="162">
        <v>-1</v>
      </c>
      <c r="M474" s="162">
        <v>-1</v>
      </c>
      <c r="N474" s="112" t="s">
        <v>540</v>
      </c>
    </row>
    <row r="475" spans="1:14">
      <c r="A475" s="113" t="s">
        <v>529</v>
      </c>
      <c r="B475" s="110" t="s">
        <v>541</v>
      </c>
      <c r="C475" s="120">
        <v>3</v>
      </c>
      <c r="D475" s="120">
        <v>1.26</v>
      </c>
      <c r="E475" s="121">
        <v>0.1983</v>
      </c>
      <c r="F475" s="120">
        <v>62.4</v>
      </c>
      <c r="G475" s="120">
        <v>0.19</v>
      </c>
      <c r="H475" s="119" t="s">
        <v>96</v>
      </c>
      <c r="I475" s="165" t="s">
        <v>36</v>
      </c>
      <c r="J475" s="162">
        <v>-1</v>
      </c>
      <c r="K475" s="162">
        <v>-1</v>
      </c>
      <c r="L475" s="162">
        <v>-1</v>
      </c>
      <c r="M475" s="162">
        <v>-1</v>
      </c>
      <c r="N475" s="121" t="s">
        <v>62</v>
      </c>
    </row>
    <row r="476" spans="1:14">
      <c r="A476" s="113" t="s">
        <v>529</v>
      </c>
      <c r="B476" s="110" t="s">
        <v>542</v>
      </c>
      <c r="C476" s="120">
        <v>3</v>
      </c>
      <c r="D476" s="120">
        <v>1.35</v>
      </c>
      <c r="E476" s="121">
        <v>0.185</v>
      </c>
      <c r="F476" s="120">
        <v>53.1</v>
      </c>
      <c r="G476" s="120">
        <v>0.19</v>
      </c>
      <c r="H476" s="119" t="s">
        <v>96</v>
      </c>
      <c r="I476" s="165" t="s">
        <v>36</v>
      </c>
      <c r="J476" s="162">
        <v>-1</v>
      </c>
      <c r="K476" s="162">
        <v>-1</v>
      </c>
      <c r="L476" s="162">
        <v>-1</v>
      </c>
      <c r="M476" s="162">
        <v>-1</v>
      </c>
      <c r="N476" s="121" t="s">
        <v>62</v>
      </c>
    </row>
    <row r="477" spans="1:14">
      <c r="A477" s="113" t="s">
        <v>529</v>
      </c>
      <c r="B477" s="110" t="s">
        <v>543</v>
      </c>
      <c r="C477" s="120">
        <v>4</v>
      </c>
      <c r="D477" s="120">
        <v>1.67</v>
      </c>
      <c r="E477" s="121">
        <v>0.2</v>
      </c>
      <c r="F477" s="120">
        <v>53.1</v>
      </c>
      <c r="G477" s="120">
        <v>0.19</v>
      </c>
      <c r="H477" s="119" t="s">
        <v>96</v>
      </c>
      <c r="I477" s="165" t="s">
        <v>36</v>
      </c>
      <c r="J477" s="162">
        <v>-1</v>
      </c>
      <c r="K477" s="162">
        <v>-1</v>
      </c>
      <c r="L477" s="162">
        <v>-1</v>
      </c>
      <c r="M477" s="162">
        <v>-1</v>
      </c>
      <c r="N477" s="121" t="s">
        <v>62</v>
      </c>
    </row>
    <row r="478" spans="1:14">
      <c r="A478" s="113" t="s">
        <v>529</v>
      </c>
      <c r="B478" s="115" t="s">
        <v>544</v>
      </c>
      <c r="C478" s="113">
        <v>1</v>
      </c>
      <c r="D478" s="113">
        <v>0.08</v>
      </c>
      <c r="E478" s="124">
        <v>1.0416700000000001</v>
      </c>
      <c r="F478" s="120">
        <v>139.77599999999998</v>
      </c>
      <c r="G478" s="120">
        <v>0.21510000000000001</v>
      </c>
      <c r="H478" s="119" t="s">
        <v>96</v>
      </c>
      <c r="I478" s="165" t="s">
        <v>36</v>
      </c>
      <c r="J478" s="162">
        <v>-1</v>
      </c>
      <c r="K478" s="162">
        <v>-1</v>
      </c>
      <c r="L478" s="162">
        <v>-1</v>
      </c>
      <c r="M478" s="162">
        <v>-1</v>
      </c>
      <c r="N478" s="112" t="s">
        <v>41</v>
      </c>
    </row>
    <row r="479" spans="1:14">
      <c r="A479" s="113" t="s">
        <v>529</v>
      </c>
      <c r="B479" s="115" t="s">
        <v>545</v>
      </c>
      <c r="C479" s="113">
        <v>0.375</v>
      </c>
      <c r="D479" s="113">
        <v>7.5020000000000003E-2</v>
      </c>
      <c r="E479" s="121">
        <v>0.41670000000000001</v>
      </c>
      <c r="F479" s="120">
        <v>115.81439999999999</v>
      </c>
      <c r="G479" s="120">
        <v>0.20075999999999999</v>
      </c>
      <c r="H479" s="119" t="s">
        <v>96</v>
      </c>
      <c r="I479" s="165" t="s">
        <v>36</v>
      </c>
      <c r="J479" s="162">
        <v>-1</v>
      </c>
      <c r="K479" s="162">
        <v>-1</v>
      </c>
      <c r="L479" s="162">
        <v>-1</v>
      </c>
      <c r="M479" s="162">
        <v>-1</v>
      </c>
      <c r="N479" s="112" t="s">
        <v>90</v>
      </c>
    </row>
    <row r="480" spans="1:14">
      <c r="A480" s="113" t="s">
        <v>529</v>
      </c>
      <c r="B480" s="115" t="s">
        <v>546</v>
      </c>
      <c r="C480" s="113">
        <v>0.875</v>
      </c>
      <c r="D480" s="113">
        <v>0.2</v>
      </c>
      <c r="E480" s="123">
        <v>0.36459999999999998</v>
      </c>
      <c r="F480" s="113">
        <v>116</v>
      </c>
      <c r="G480" s="113">
        <v>0.2</v>
      </c>
      <c r="H480" s="119" t="s">
        <v>96</v>
      </c>
      <c r="I480" s="164" t="s">
        <v>546</v>
      </c>
      <c r="J480" s="162">
        <v>-1</v>
      </c>
      <c r="K480" s="161">
        <v>0.41670000000000001</v>
      </c>
      <c r="L480" s="162">
        <v>-1</v>
      </c>
      <c r="M480" s="162">
        <v>-1</v>
      </c>
      <c r="N480" s="112" t="s">
        <v>540</v>
      </c>
    </row>
    <row r="481" spans="1:25">
      <c r="A481" s="113" t="s">
        <v>529</v>
      </c>
      <c r="B481" s="110" t="s">
        <v>103</v>
      </c>
      <c r="C481" s="120">
        <v>1</v>
      </c>
      <c r="D481" s="120">
        <v>4</v>
      </c>
      <c r="E481" s="121">
        <v>2.0799999999999999E-2</v>
      </c>
      <c r="F481" s="120">
        <v>1.5</v>
      </c>
      <c r="G481" s="120">
        <v>0.35</v>
      </c>
      <c r="H481" s="119" t="s">
        <v>61</v>
      </c>
      <c r="I481" s="164" t="s">
        <v>104</v>
      </c>
      <c r="J481" s="161">
        <v>1.75E-3</v>
      </c>
      <c r="K481" s="162">
        <v>-1</v>
      </c>
      <c r="L481" s="162">
        <v>-1</v>
      </c>
      <c r="M481" s="162">
        <v>-1</v>
      </c>
      <c r="N481" s="121" t="s">
        <v>62</v>
      </c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r="482" spans="1:25">
      <c r="A482" s="113" t="s">
        <v>529</v>
      </c>
      <c r="B482" s="115" t="s">
        <v>274</v>
      </c>
      <c r="C482" s="113">
        <v>1</v>
      </c>
      <c r="D482" s="113">
        <v>0.08</v>
      </c>
      <c r="E482" s="124">
        <v>1.0416700000000001</v>
      </c>
      <c r="F482" s="120">
        <v>139.77599999999998</v>
      </c>
      <c r="G482" s="120">
        <v>0.21510000000000001</v>
      </c>
      <c r="H482" s="119" t="s">
        <v>96</v>
      </c>
      <c r="I482" s="165" t="s">
        <v>36</v>
      </c>
      <c r="J482" s="162">
        <v>-1</v>
      </c>
      <c r="K482" s="162">
        <v>-1</v>
      </c>
      <c r="L482" s="162">
        <v>-1</v>
      </c>
      <c r="M482" s="162">
        <v>-1</v>
      </c>
      <c r="N482" s="112" t="s">
        <v>41</v>
      </c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r="483" spans="1:25">
      <c r="A483" s="121" t="s">
        <v>547</v>
      </c>
      <c r="B483" s="121" t="s">
        <v>548</v>
      </c>
      <c r="C483" s="121">
        <v>6</v>
      </c>
      <c r="D483" s="121">
        <v>1.923</v>
      </c>
      <c r="E483" s="121">
        <v>0.26</v>
      </c>
      <c r="F483" s="121">
        <v>96</v>
      </c>
      <c r="G483" s="121">
        <v>0.2</v>
      </c>
      <c r="H483" s="121" t="s">
        <v>96</v>
      </c>
      <c r="I483" s="166" t="s">
        <v>549</v>
      </c>
      <c r="J483" s="161">
        <v>0</v>
      </c>
      <c r="K483" s="161">
        <v>0.436</v>
      </c>
      <c r="L483" s="162">
        <v>-1</v>
      </c>
      <c r="M483" s="120">
        <v>20.2</v>
      </c>
      <c r="N483" s="121" t="s">
        <v>550</v>
      </c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r="484" spans="1:25">
      <c r="A484" s="121" t="s">
        <v>547</v>
      </c>
      <c r="B484" s="121" t="s">
        <v>551</v>
      </c>
      <c r="C484" s="121">
        <v>8</v>
      </c>
      <c r="D484" s="121">
        <v>2.1280000000000001</v>
      </c>
      <c r="E484" s="121">
        <v>0.31330000000000002</v>
      </c>
      <c r="F484" s="121">
        <v>97</v>
      </c>
      <c r="G484" s="121">
        <v>0.2</v>
      </c>
      <c r="H484" s="121" t="s">
        <v>96</v>
      </c>
      <c r="I484" s="166" t="s">
        <v>552</v>
      </c>
      <c r="J484" s="161">
        <v>0</v>
      </c>
      <c r="K484" s="161">
        <v>0.496</v>
      </c>
      <c r="L484" s="162">
        <v>-1</v>
      </c>
      <c r="M484" s="120">
        <v>36.200000000000003</v>
      </c>
      <c r="N484" s="121" t="s">
        <v>550</v>
      </c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r="485" spans="1:25">
      <c r="A485" s="121" t="s">
        <v>547</v>
      </c>
      <c r="B485" s="121" t="s">
        <v>553</v>
      </c>
      <c r="C485" s="121">
        <v>6</v>
      </c>
      <c r="D485" s="121">
        <v>1.8520000000000001</v>
      </c>
      <c r="E485" s="121">
        <v>0.27</v>
      </c>
      <c r="F485" s="121">
        <v>85</v>
      </c>
      <c r="G485" s="121">
        <v>0.2</v>
      </c>
      <c r="H485" s="121" t="s">
        <v>96</v>
      </c>
      <c r="I485" s="166" t="s">
        <v>554</v>
      </c>
      <c r="J485" s="161">
        <v>0</v>
      </c>
      <c r="K485" s="161">
        <v>0.46899999999999997</v>
      </c>
      <c r="L485" s="162">
        <v>-1</v>
      </c>
      <c r="M485" s="120">
        <v>18.5</v>
      </c>
      <c r="N485" s="121" t="s">
        <v>550</v>
      </c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r="486" spans="1:25">
      <c r="A486" s="121" t="s">
        <v>547</v>
      </c>
      <c r="B486" s="121" t="s">
        <v>555</v>
      </c>
      <c r="C486" s="121">
        <v>8</v>
      </c>
      <c r="D486" s="121">
        <v>2</v>
      </c>
      <c r="E486" s="121">
        <v>0.33329999999999999</v>
      </c>
      <c r="F486" s="121">
        <v>85</v>
      </c>
      <c r="G486" s="121">
        <v>0.2</v>
      </c>
      <c r="H486" s="121" t="s">
        <v>96</v>
      </c>
      <c r="I486" s="166" t="s">
        <v>556</v>
      </c>
      <c r="J486" s="161">
        <v>0</v>
      </c>
      <c r="K486" s="161">
        <v>0.55300000000000005</v>
      </c>
      <c r="L486" s="162">
        <v>-1</v>
      </c>
      <c r="M486" s="120">
        <v>31.5</v>
      </c>
      <c r="N486" s="121" t="s">
        <v>550</v>
      </c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r="487" spans="1:25">
      <c r="A487" s="121" t="s">
        <v>547</v>
      </c>
      <c r="B487" s="121" t="s">
        <v>557</v>
      </c>
      <c r="C487" s="121">
        <v>10</v>
      </c>
      <c r="D487" s="121">
        <v>2.1739999999999999</v>
      </c>
      <c r="E487" s="121">
        <v>0.38329999999999997</v>
      </c>
      <c r="F487" s="121">
        <v>82</v>
      </c>
      <c r="G487" s="121">
        <v>0.2</v>
      </c>
      <c r="H487" s="121" t="s">
        <v>96</v>
      </c>
      <c r="I487" s="166" t="s">
        <v>558</v>
      </c>
      <c r="J487" s="161">
        <v>0</v>
      </c>
      <c r="K487" s="161">
        <v>0.61</v>
      </c>
      <c r="L487" s="162">
        <v>-1</v>
      </c>
      <c r="M487" s="120">
        <v>50.5</v>
      </c>
      <c r="N487" s="121" t="s">
        <v>550</v>
      </c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r="488" spans="1:25">
      <c r="A488" s="121" t="s">
        <v>547</v>
      </c>
      <c r="B488" s="121" t="s">
        <v>559</v>
      </c>
      <c r="C488" s="121">
        <v>12</v>
      </c>
      <c r="D488" s="121">
        <v>2.3260000000000001</v>
      </c>
      <c r="E488" s="121">
        <v>0.43</v>
      </c>
      <c r="F488" s="121">
        <v>80</v>
      </c>
      <c r="G488" s="121">
        <v>0.2</v>
      </c>
      <c r="H488" s="121" t="s">
        <v>96</v>
      </c>
      <c r="I488" s="166" t="s">
        <v>560</v>
      </c>
      <c r="J488" s="161">
        <v>0</v>
      </c>
      <c r="K488" s="161">
        <v>0.65900000000000003</v>
      </c>
      <c r="L488" s="162">
        <v>-1</v>
      </c>
      <c r="M488" s="120">
        <v>71.7</v>
      </c>
      <c r="N488" s="121" t="s">
        <v>550</v>
      </c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r="489" spans="1:25">
      <c r="A489" s="121" t="s">
        <v>547</v>
      </c>
      <c r="B489" s="121" t="s">
        <v>561</v>
      </c>
      <c r="C489" s="121">
        <v>6</v>
      </c>
      <c r="D489" s="121">
        <v>1.724</v>
      </c>
      <c r="E489" s="121">
        <v>0.28999999999999998</v>
      </c>
      <c r="F489" s="121">
        <v>89</v>
      </c>
      <c r="G489" s="121">
        <v>0.2</v>
      </c>
      <c r="H489" s="121" t="s">
        <v>96</v>
      </c>
      <c r="I489" s="166" t="s">
        <v>562</v>
      </c>
      <c r="J489" s="161">
        <v>0</v>
      </c>
      <c r="K489" s="161">
        <v>0.53400000000000003</v>
      </c>
      <c r="L489" s="162">
        <v>-1</v>
      </c>
      <c r="M489" s="120">
        <v>19.7</v>
      </c>
      <c r="N489" s="121" t="s">
        <v>550</v>
      </c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r="490" spans="1:25">
      <c r="A490" s="121" t="s">
        <v>547</v>
      </c>
      <c r="B490" s="121" t="s">
        <v>563</v>
      </c>
      <c r="C490" s="121">
        <v>8</v>
      </c>
      <c r="D490" s="121">
        <v>1.887</v>
      </c>
      <c r="E490" s="121">
        <v>0.3533</v>
      </c>
      <c r="F490" s="121">
        <v>90</v>
      </c>
      <c r="G490" s="121">
        <v>0.2</v>
      </c>
      <c r="H490" s="121" t="s">
        <v>96</v>
      </c>
      <c r="I490" s="166" t="s">
        <v>564</v>
      </c>
      <c r="J490" s="161">
        <v>0</v>
      </c>
      <c r="K490" s="161">
        <v>0.61</v>
      </c>
      <c r="L490" s="162">
        <v>-1</v>
      </c>
      <c r="M490" s="120">
        <v>33.4</v>
      </c>
      <c r="N490" s="121" t="s">
        <v>550</v>
      </c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r="491" spans="1:25">
      <c r="A491" s="121" t="s">
        <v>547</v>
      </c>
      <c r="B491" s="121" t="s">
        <v>565</v>
      </c>
      <c r="C491" s="121">
        <v>10</v>
      </c>
      <c r="D491" s="121">
        <v>2.0409999999999999</v>
      </c>
      <c r="E491" s="121">
        <v>0.4083</v>
      </c>
      <c r="F491" s="121">
        <v>86</v>
      </c>
      <c r="G491" s="121">
        <v>0.2</v>
      </c>
      <c r="H491" s="121" t="s">
        <v>96</v>
      </c>
      <c r="I491" s="166" t="s">
        <v>566</v>
      </c>
      <c r="J491" s="161">
        <v>0</v>
      </c>
      <c r="K491" s="161">
        <v>0.67400000000000004</v>
      </c>
      <c r="L491" s="162">
        <v>-1</v>
      </c>
      <c r="M491" s="120">
        <v>53.7</v>
      </c>
      <c r="N491" s="121" t="s">
        <v>550</v>
      </c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r="492" spans="1:25">
      <c r="A492" s="121" t="s">
        <v>547</v>
      </c>
      <c r="B492" s="121" t="s">
        <v>567</v>
      </c>
      <c r="C492" s="121">
        <v>12</v>
      </c>
      <c r="D492" s="121">
        <v>2.1739999999999999</v>
      </c>
      <c r="E492" s="121">
        <v>0.46</v>
      </c>
      <c r="F492" s="121">
        <v>84</v>
      </c>
      <c r="G492" s="121">
        <v>0.2</v>
      </c>
      <c r="H492" s="121" t="s">
        <v>96</v>
      </c>
      <c r="I492" s="166" t="s">
        <v>568</v>
      </c>
      <c r="J492" s="161">
        <v>0</v>
      </c>
      <c r="K492" s="161">
        <v>0.73599999999999999</v>
      </c>
      <c r="L492" s="162">
        <v>-1</v>
      </c>
      <c r="M492" s="120">
        <v>75.599999999999994</v>
      </c>
      <c r="N492" s="121" t="s">
        <v>550</v>
      </c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r="493" spans="1:25">
      <c r="A493" s="121" t="s">
        <v>547</v>
      </c>
      <c r="B493" s="121" t="s">
        <v>569</v>
      </c>
      <c r="C493" s="121">
        <v>6</v>
      </c>
      <c r="D493" s="121">
        <v>1.639</v>
      </c>
      <c r="E493" s="121">
        <v>0.30499999999999999</v>
      </c>
      <c r="F493" s="121">
        <v>94</v>
      </c>
      <c r="G493" s="121">
        <v>0.2</v>
      </c>
      <c r="H493" s="121" t="s">
        <v>96</v>
      </c>
      <c r="I493" s="166" t="s">
        <v>570</v>
      </c>
      <c r="J493" s="161">
        <v>0</v>
      </c>
      <c r="K493" s="161">
        <v>0.59499999999999997</v>
      </c>
      <c r="L493" s="162">
        <v>-1</v>
      </c>
      <c r="M493" s="120">
        <v>20.9</v>
      </c>
      <c r="N493" s="121" t="s">
        <v>550</v>
      </c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r="494" spans="1:25">
      <c r="A494" s="121" t="s">
        <v>547</v>
      </c>
      <c r="B494" s="121" t="s">
        <v>571</v>
      </c>
      <c r="C494" s="121">
        <v>8</v>
      </c>
      <c r="D494" s="121">
        <v>1.786</v>
      </c>
      <c r="E494" s="121">
        <v>0.37330000000000002</v>
      </c>
      <c r="F494" s="121">
        <v>95</v>
      </c>
      <c r="G494" s="121">
        <v>0.2</v>
      </c>
      <c r="H494" s="121" t="s">
        <v>96</v>
      </c>
      <c r="I494" s="166" t="s">
        <v>572</v>
      </c>
      <c r="J494" s="161">
        <v>0</v>
      </c>
      <c r="K494" s="161">
        <v>0.68</v>
      </c>
      <c r="L494" s="162">
        <v>-1</v>
      </c>
      <c r="M494" s="120">
        <v>35.299999999999997</v>
      </c>
      <c r="N494" s="121" t="s">
        <v>550</v>
      </c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r="495" spans="1:25">
      <c r="A495" s="121" t="s">
        <v>547</v>
      </c>
      <c r="B495" s="121" t="s">
        <v>573</v>
      </c>
      <c r="C495" s="121">
        <v>10</v>
      </c>
      <c r="D495" s="121">
        <v>1.923</v>
      </c>
      <c r="E495" s="121">
        <v>0.43330000000000002</v>
      </c>
      <c r="F495" s="121">
        <v>90</v>
      </c>
      <c r="G495" s="121">
        <v>0.2</v>
      </c>
      <c r="H495" s="121" t="s">
        <v>96</v>
      </c>
      <c r="I495" s="166" t="s">
        <v>574</v>
      </c>
      <c r="J495" s="161">
        <v>0</v>
      </c>
      <c r="K495" s="161">
        <v>0.746</v>
      </c>
      <c r="L495" s="162">
        <v>-1</v>
      </c>
      <c r="M495" s="120">
        <v>56.9</v>
      </c>
      <c r="N495" s="121" t="s">
        <v>550</v>
      </c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r="496" spans="1:25">
      <c r="A496" s="121" t="s">
        <v>547</v>
      </c>
      <c r="B496" s="121" t="s">
        <v>575</v>
      </c>
      <c r="C496" s="121">
        <v>12</v>
      </c>
      <c r="D496" s="121">
        <v>2.0409999999999999</v>
      </c>
      <c r="E496" s="121">
        <v>0.49</v>
      </c>
      <c r="F496" s="121">
        <v>88</v>
      </c>
      <c r="G496" s="121">
        <v>0.2</v>
      </c>
      <c r="H496" s="121" t="s">
        <v>96</v>
      </c>
      <c r="I496" s="166" t="s">
        <v>576</v>
      </c>
      <c r="J496" s="161">
        <v>0</v>
      </c>
      <c r="K496" s="161">
        <v>0.81399999999999995</v>
      </c>
      <c r="L496" s="162">
        <v>-1</v>
      </c>
      <c r="M496" s="120">
        <v>79.900000000000006</v>
      </c>
      <c r="N496" s="121" t="s">
        <v>550</v>
      </c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r="497" spans="1:25">
      <c r="A497" s="121" t="s">
        <v>577</v>
      </c>
      <c r="B497" s="121" t="s">
        <v>578</v>
      </c>
      <c r="C497" s="121">
        <v>6</v>
      </c>
      <c r="D497" s="121">
        <v>1.538</v>
      </c>
      <c r="E497" s="121">
        <v>0.32500000000000001</v>
      </c>
      <c r="F497" s="121">
        <v>121</v>
      </c>
      <c r="G497" s="121">
        <v>0.2</v>
      </c>
      <c r="H497" s="121" t="s">
        <v>96</v>
      </c>
      <c r="I497" s="166" t="s">
        <v>579</v>
      </c>
      <c r="J497" s="161">
        <v>0</v>
      </c>
      <c r="K497" s="161">
        <v>0.68</v>
      </c>
      <c r="L497" s="162">
        <v>-1</v>
      </c>
      <c r="M497" s="120">
        <v>26</v>
      </c>
      <c r="N497" s="121" t="s">
        <v>550</v>
      </c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r="498" spans="1:25">
      <c r="A498" s="121" t="s">
        <v>577</v>
      </c>
      <c r="B498" s="121" t="s">
        <v>580</v>
      </c>
      <c r="C498" s="121">
        <v>8</v>
      </c>
      <c r="D498" s="121">
        <v>1.754</v>
      </c>
      <c r="E498" s="121">
        <v>0.38</v>
      </c>
      <c r="F498" s="121">
        <v>121</v>
      </c>
      <c r="G498" s="121">
        <v>0.2</v>
      </c>
      <c r="H498" s="121" t="s">
        <v>96</v>
      </c>
      <c r="I498" s="166" t="s">
        <v>581</v>
      </c>
      <c r="J498" s="161">
        <v>0</v>
      </c>
      <c r="K498" s="161">
        <v>0.70499999999999996</v>
      </c>
      <c r="L498" s="162">
        <v>-1</v>
      </c>
      <c r="M498" s="120">
        <v>48</v>
      </c>
      <c r="N498" s="121" t="s">
        <v>550</v>
      </c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r="499" spans="1:25">
      <c r="A499" s="121" t="s">
        <v>577</v>
      </c>
      <c r="B499" s="121" t="s">
        <v>582</v>
      </c>
      <c r="C499" s="121">
        <v>6</v>
      </c>
      <c r="D499" s="121">
        <v>0.72</v>
      </c>
      <c r="E499" s="121">
        <v>0.69440000000000002</v>
      </c>
      <c r="F499" s="121">
        <v>111</v>
      </c>
      <c r="G499" s="121">
        <v>0.2</v>
      </c>
      <c r="H499" s="121" t="s">
        <v>96</v>
      </c>
      <c r="I499" s="166" t="s">
        <v>583</v>
      </c>
      <c r="J499" s="161">
        <v>0</v>
      </c>
      <c r="K499" s="161">
        <v>0.755</v>
      </c>
      <c r="L499" s="162">
        <v>-1</v>
      </c>
      <c r="M499" s="120">
        <v>25.5</v>
      </c>
      <c r="N499" s="121" t="s">
        <v>550</v>
      </c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r="500" spans="1:25">
      <c r="A500" s="121" t="s">
        <v>577</v>
      </c>
      <c r="B500" s="121" t="s">
        <v>584</v>
      </c>
      <c r="C500" s="121">
        <v>8</v>
      </c>
      <c r="D500" s="121">
        <v>0.96</v>
      </c>
      <c r="E500" s="121">
        <v>0.69440000000000002</v>
      </c>
      <c r="F500" s="121">
        <v>111</v>
      </c>
      <c r="G500" s="121">
        <v>0.2</v>
      </c>
      <c r="H500" s="121" t="s">
        <v>96</v>
      </c>
      <c r="I500" s="166" t="s">
        <v>585</v>
      </c>
      <c r="J500" s="161">
        <v>0</v>
      </c>
      <c r="K500" s="161">
        <v>0.83199999999999996</v>
      </c>
      <c r="L500" s="162">
        <v>-1</v>
      </c>
      <c r="M500" s="120">
        <v>48</v>
      </c>
      <c r="N500" s="121" t="s">
        <v>550</v>
      </c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r="501" spans="1:25">
      <c r="A501" s="121" t="s">
        <v>577</v>
      </c>
      <c r="B501" s="121" t="s">
        <v>586</v>
      </c>
      <c r="C501" s="121">
        <v>10</v>
      </c>
      <c r="D501" s="121">
        <v>1.18</v>
      </c>
      <c r="E501" s="121">
        <v>0.70620000000000005</v>
      </c>
      <c r="F501" s="121">
        <v>111</v>
      </c>
      <c r="G501" s="121">
        <v>0.2</v>
      </c>
      <c r="H501" s="121" t="s">
        <v>96</v>
      </c>
      <c r="I501" s="166" t="s">
        <v>587</v>
      </c>
      <c r="J501" s="161">
        <v>0</v>
      </c>
      <c r="K501" s="161">
        <v>0.82599999999999996</v>
      </c>
      <c r="L501" s="162">
        <v>-1</v>
      </c>
      <c r="M501" s="120">
        <v>75.8</v>
      </c>
      <c r="N501" s="121" t="s">
        <v>550</v>
      </c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r="502" spans="1:25">
      <c r="A502" s="121" t="s">
        <v>577</v>
      </c>
      <c r="B502" s="121" t="s">
        <v>588</v>
      </c>
      <c r="C502" s="121">
        <v>12</v>
      </c>
      <c r="D502" s="121">
        <v>1.4</v>
      </c>
      <c r="E502" s="121">
        <v>0.71419999999999995</v>
      </c>
      <c r="F502" s="121">
        <v>111</v>
      </c>
      <c r="G502" s="121">
        <v>0.2</v>
      </c>
      <c r="H502" s="121" t="s">
        <v>96</v>
      </c>
      <c r="I502" s="166" t="s">
        <v>589</v>
      </c>
      <c r="J502" s="161">
        <v>0</v>
      </c>
      <c r="K502" s="161">
        <v>0.872</v>
      </c>
      <c r="L502" s="162">
        <v>-1</v>
      </c>
      <c r="M502" s="120">
        <v>111.4</v>
      </c>
      <c r="N502" s="121" t="s">
        <v>550</v>
      </c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r="503" spans="1:25">
      <c r="A503" s="121" t="s">
        <v>577</v>
      </c>
      <c r="B503" s="121" t="s">
        <v>590</v>
      </c>
      <c r="C503" s="121">
        <v>6</v>
      </c>
      <c r="D503" s="121">
        <v>0.59</v>
      </c>
      <c r="E503" s="121">
        <v>0.84750000000000003</v>
      </c>
      <c r="F503" s="121">
        <v>116</v>
      </c>
      <c r="G503" s="121">
        <v>0.2</v>
      </c>
      <c r="H503" s="121" t="s">
        <v>96</v>
      </c>
      <c r="I503" s="166" t="s">
        <v>591</v>
      </c>
      <c r="J503" s="161">
        <v>0</v>
      </c>
      <c r="K503" s="161">
        <v>0.872</v>
      </c>
      <c r="L503" s="162">
        <v>-1</v>
      </c>
      <c r="M503" s="120">
        <v>26.7</v>
      </c>
      <c r="N503" s="121" t="s">
        <v>550</v>
      </c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r="504" spans="1:25">
      <c r="A504" s="121" t="s">
        <v>577</v>
      </c>
      <c r="B504" s="121" t="s">
        <v>592</v>
      </c>
      <c r="C504" s="121">
        <v>8</v>
      </c>
      <c r="D504" s="121">
        <v>0.877</v>
      </c>
      <c r="E504" s="121">
        <v>0.76019999999999999</v>
      </c>
      <c r="F504" s="121">
        <v>116</v>
      </c>
      <c r="G504" s="121">
        <v>0.2</v>
      </c>
      <c r="H504" s="121" t="s">
        <v>96</v>
      </c>
      <c r="I504" s="166" t="s">
        <v>593</v>
      </c>
      <c r="J504" s="161">
        <v>0</v>
      </c>
      <c r="K504" s="161">
        <v>0.92100000000000004</v>
      </c>
      <c r="L504" s="162">
        <v>-1</v>
      </c>
      <c r="M504" s="120">
        <v>49.9</v>
      </c>
      <c r="N504" s="121" t="s">
        <v>550</v>
      </c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r="505" spans="1:25">
      <c r="A505" s="121" t="s">
        <v>577</v>
      </c>
      <c r="B505" s="121" t="s">
        <v>594</v>
      </c>
      <c r="C505" s="121">
        <v>10</v>
      </c>
      <c r="D505" s="121">
        <v>1.0900000000000001</v>
      </c>
      <c r="E505" s="121">
        <v>0.76449999999999996</v>
      </c>
      <c r="F505" s="121">
        <v>115</v>
      </c>
      <c r="G505" s="121">
        <v>0.2</v>
      </c>
      <c r="H505" s="121" t="s">
        <v>96</v>
      </c>
      <c r="I505" s="166" t="s">
        <v>595</v>
      </c>
      <c r="J505" s="161">
        <v>0</v>
      </c>
      <c r="K505" s="161">
        <v>0.94599999999999995</v>
      </c>
      <c r="L505" s="162">
        <v>-1</v>
      </c>
      <c r="M505" s="120">
        <v>79</v>
      </c>
      <c r="N505" s="121" t="s">
        <v>550</v>
      </c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r="506" spans="1:25">
      <c r="A506" s="121" t="s">
        <v>577</v>
      </c>
      <c r="B506" s="121" t="s">
        <v>596</v>
      </c>
      <c r="C506" s="121">
        <v>12</v>
      </c>
      <c r="D506" s="121">
        <v>1.3</v>
      </c>
      <c r="E506" s="121">
        <v>0.76919999999999999</v>
      </c>
      <c r="F506" s="121">
        <v>114</v>
      </c>
      <c r="G506" s="121">
        <v>0.2</v>
      </c>
      <c r="H506" s="121" t="s">
        <v>96</v>
      </c>
      <c r="I506" s="166" t="s">
        <v>597</v>
      </c>
      <c r="J506" s="161">
        <v>0</v>
      </c>
      <c r="K506" s="161">
        <v>0.96899999999999997</v>
      </c>
      <c r="L506" s="162">
        <v>-1</v>
      </c>
      <c r="M506" s="120">
        <v>115.8</v>
      </c>
      <c r="N506" s="121" t="s">
        <v>550</v>
      </c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r="507" spans="1:25">
      <c r="A507" s="121" t="s">
        <v>577</v>
      </c>
      <c r="B507" s="121" t="s">
        <v>598</v>
      </c>
      <c r="C507" s="121">
        <v>6</v>
      </c>
      <c r="D507" s="121">
        <v>0.59</v>
      </c>
      <c r="E507" s="121">
        <v>0.84750000000000003</v>
      </c>
      <c r="F507" s="121">
        <v>121</v>
      </c>
      <c r="G507" s="121">
        <v>0.2</v>
      </c>
      <c r="H507" s="121" t="s">
        <v>96</v>
      </c>
      <c r="I507" s="166" t="s">
        <v>599</v>
      </c>
      <c r="J507" s="161">
        <v>0</v>
      </c>
      <c r="K507" s="161">
        <v>1.008</v>
      </c>
      <c r="L507" s="162">
        <v>-1</v>
      </c>
      <c r="M507" s="120">
        <v>27.9</v>
      </c>
      <c r="N507" s="121" t="s">
        <v>550</v>
      </c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r="508" spans="1:25">
      <c r="A508" s="121" t="s">
        <v>577</v>
      </c>
      <c r="B508" s="121" t="s">
        <v>600</v>
      </c>
      <c r="C508" s="121">
        <v>8</v>
      </c>
      <c r="D508" s="121">
        <v>0.79</v>
      </c>
      <c r="E508" s="121">
        <v>0.84389999999999998</v>
      </c>
      <c r="F508" s="121">
        <v>121</v>
      </c>
      <c r="G508" s="121">
        <v>0.2</v>
      </c>
      <c r="H508" s="121" t="s">
        <v>96</v>
      </c>
      <c r="I508" s="166" t="s">
        <v>601</v>
      </c>
      <c r="J508" s="161">
        <v>0</v>
      </c>
      <c r="K508" s="161">
        <v>1.0609999999999999</v>
      </c>
      <c r="L508" s="162">
        <v>-1</v>
      </c>
      <c r="M508" s="120">
        <v>51.8</v>
      </c>
      <c r="N508" s="121" t="s">
        <v>550</v>
      </c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r="509" spans="1:25">
      <c r="A509" s="121" t="s">
        <v>577</v>
      </c>
      <c r="B509" s="121" t="s">
        <v>602</v>
      </c>
      <c r="C509" s="121">
        <v>10</v>
      </c>
      <c r="D509" s="121">
        <v>0.99</v>
      </c>
      <c r="E509" s="121">
        <v>0.84179999999999999</v>
      </c>
      <c r="F509" s="121">
        <v>120</v>
      </c>
      <c r="G509" s="121">
        <v>0.2</v>
      </c>
      <c r="H509" s="121" t="s">
        <v>96</v>
      </c>
      <c r="I509" s="166" t="s">
        <v>603</v>
      </c>
      <c r="J509" s="161">
        <v>0</v>
      </c>
      <c r="K509" s="161">
        <v>1.0509999999999999</v>
      </c>
      <c r="L509" s="162">
        <v>-1</v>
      </c>
      <c r="M509" s="120">
        <v>82.2</v>
      </c>
      <c r="N509" s="121" t="s">
        <v>550</v>
      </c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r="510" spans="1:25">
      <c r="A510" s="121" t="s">
        <v>577</v>
      </c>
      <c r="B510" s="121" t="s">
        <v>604</v>
      </c>
      <c r="C510" s="121">
        <v>12</v>
      </c>
      <c r="D510" s="121">
        <v>1.19</v>
      </c>
      <c r="E510" s="121">
        <v>0.84030000000000005</v>
      </c>
      <c r="F510" s="121">
        <v>119</v>
      </c>
      <c r="G510" s="121">
        <v>0.2</v>
      </c>
      <c r="H510" s="121" t="s">
        <v>96</v>
      </c>
      <c r="I510" s="166" t="s">
        <v>605</v>
      </c>
      <c r="J510" s="161">
        <v>0</v>
      </c>
      <c r="K510" s="161">
        <v>1.075</v>
      </c>
      <c r="L510" s="162">
        <v>-1</v>
      </c>
      <c r="M510" s="120">
        <v>120.1</v>
      </c>
      <c r="N510" s="121" t="s">
        <v>550</v>
      </c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r="511" spans="1:25">
      <c r="A511" s="119" t="s">
        <v>606</v>
      </c>
      <c r="B511" s="121" t="s">
        <v>607</v>
      </c>
      <c r="C511" s="121">
        <v>6</v>
      </c>
      <c r="D511" s="121">
        <v>2.222</v>
      </c>
      <c r="E511" s="121">
        <v>0.22500000000000001</v>
      </c>
      <c r="F511" s="121">
        <v>73</v>
      </c>
      <c r="G511" s="121">
        <v>0.2</v>
      </c>
      <c r="H511" s="121" t="s">
        <v>96</v>
      </c>
      <c r="I511" s="166" t="s">
        <v>608</v>
      </c>
      <c r="J511" s="161">
        <v>0</v>
      </c>
      <c r="K511" s="161">
        <v>0.34200000000000003</v>
      </c>
      <c r="L511" s="162">
        <v>-1</v>
      </c>
      <c r="M511" s="120">
        <v>20.2</v>
      </c>
      <c r="N511" s="121" t="s">
        <v>550</v>
      </c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r="512" spans="1:25">
      <c r="A512" s="119" t="s">
        <v>606</v>
      </c>
      <c r="B512" s="121" t="s">
        <v>609</v>
      </c>
      <c r="C512" s="121">
        <v>8</v>
      </c>
      <c r="D512" s="121">
        <v>2.5640000000000001</v>
      </c>
      <c r="E512" s="121">
        <v>0.26</v>
      </c>
      <c r="F512" s="121">
        <v>72</v>
      </c>
      <c r="G512" s="121">
        <v>0.2</v>
      </c>
      <c r="H512" s="121" t="s">
        <v>96</v>
      </c>
      <c r="I512" s="166" t="s">
        <v>610</v>
      </c>
      <c r="J512" s="161">
        <v>0</v>
      </c>
      <c r="K512" s="161">
        <v>0.36899999999999999</v>
      </c>
      <c r="L512" s="162">
        <v>-1</v>
      </c>
      <c r="M512" s="120">
        <v>36.200000000000003</v>
      </c>
      <c r="N512" s="121" t="s">
        <v>550</v>
      </c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r="513" spans="1:25">
      <c r="A513" s="119" t="s">
        <v>606</v>
      </c>
      <c r="B513" s="121" t="s">
        <v>611</v>
      </c>
      <c r="C513" s="121">
        <v>6</v>
      </c>
      <c r="D513" s="121">
        <v>2.2730000000000001</v>
      </c>
      <c r="E513" s="121">
        <v>0.22</v>
      </c>
      <c r="F513" s="121">
        <v>58</v>
      </c>
      <c r="G513" s="121">
        <v>0.2</v>
      </c>
      <c r="H513" s="121" t="s">
        <v>96</v>
      </c>
      <c r="I513" s="166" t="s">
        <v>612</v>
      </c>
      <c r="J513" s="161">
        <v>0</v>
      </c>
      <c r="K513" s="161">
        <v>0.32800000000000001</v>
      </c>
      <c r="L513" s="162">
        <v>-1</v>
      </c>
      <c r="M513" s="120">
        <v>18.5</v>
      </c>
      <c r="N513" s="121" t="s">
        <v>550</v>
      </c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r="514" spans="1:25">
      <c r="A514" s="119" t="s">
        <v>606</v>
      </c>
      <c r="B514" s="121" t="s">
        <v>613</v>
      </c>
      <c r="C514" s="121">
        <v>8</v>
      </c>
      <c r="D514" s="121">
        <v>2.7029999999999998</v>
      </c>
      <c r="E514" s="121">
        <v>0.2467</v>
      </c>
      <c r="F514" s="121">
        <v>59</v>
      </c>
      <c r="G514" s="121">
        <v>0.2</v>
      </c>
      <c r="H514" s="121" t="s">
        <v>96</v>
      </c>
      <c r="I514" s="166" t="s">
        <v>614</v>
      </c>
      <c r="J514" s="161">
        <v>0</v>
      </c>
      <c r="K514" s="161">
        <v>0.34300000000000003</v>
      </c>
      <c r="L514" s="162">
        <v>-1</v>
      </c>
      <c r="M514" s="120">
        <v>31.5</v>
      </c>
      <c r="N514" s="121" t="s">
        <v>550</v>
      </c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r="515" spans="1:25">
      <c r="A515" s="119" t="s">
        <v>606</v>
      </c>
      <c r="B515" s="121" t="s">
        <v>615</v>
      </c>
      <c r="C515" s="121">
        <v>10</v>
      </c>
      <c r="D515" s="121">
        <v>2.9409999999999998</v>
      </c>
      <c r="E515" s="121">
        <v>0.2833</v>
      </c>
      <c r="F515" s="121">
        <v>54</v>
      </c>
      <c r="G515" s="121">
        <v>0.2</v>
      </c>
      <c r="H515" s="121" t="s">
        <v>96</v>
      </c>
      <c r="I515" s="166" t="s">
        <v>616</v>
      </c>
      <c r="J515" s="161">
        <v>0</v>
      </c>
      <c r="K515" s="161">
        <v>0.38500000000000001</v>
      </c>
      <c r="L515" s="162">
        <v>-1</v>
      </c>
      <c r="M515" s="120">
        <v>50.5</v>
      </c>
      <c r="N515" s="121" t="s">
        <v>550</v>
      </c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r="516" spans="1:25">
      <c r="A516" s="119" t="s">
        <v>606</v>
      </c>
      <c r="B516" s="121" t="s">
        <v>617</v>
      </c>
      <c r="C516" s="121">
        <v>12</v>
      </c>
      <c r="D516" s="121">
        <v>3.3330000000000002</v>
      </c>
      <c r="E516" s="121">
        <v>0.3</v>
      </c>
      <c r="F516" s="121">
        <v>50</v>
      </c>
      <c r="G516" s="121">
        <v>0.2</v>
      </c>
      <c r="H516" s="121" t="s">
        <v>96</v>
      </c>
      <c r="I516" s="166" t="s">
        <v>618</v>
      </c>
      <c r="J516" s="161">
        <v>0</v>
      </c>
      <c r="K516" s="161">
        <v>0.38800000000000001</v>
      </c>
      <c r="L516" s="162">
        <v>-1</v>
      </c>
      <c r="M516" s="120">
        <v>71.7</v>
      </c>
      <c r="N516" s="121" t="s">
        <v>550</v>
      </c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r="517" spans="1:25">
      <c r="A517" s="119" t="s">
        <v>606</v>
      </c>
      <c r="B517" s="121" t="s">
        <v>619</v>
      </c>
      <c r="C517" s="121">
        <v>6</v>
      </c>
      <c r="D517" s="121">
        <v>2.0830000000000002</v>
      </c>
      <c r="E517" s="121">
        <v>0.24</v>
      </c>
      <c r="F517" s="121">
        <v>63</v>
      </c>
      <c r="G517" s="121">
        <v>0.2</v>
      </c>
      <c r="H517" s="121" t="s">
        <v>96</v>
      </c>
      <c r="I517" s="166" t="s">
        <v>620</v>
      </c>
      <c r="J517" s="161">
        <v>0</v>
      </c>
      <c r="K517" s="161">
        <v>0.38</v>
      </c>
      <c r="L517" s="162">
        <v>-1</v>
      </c>
      <c r="M517" s="120">
        <v>19.7</v>
      </c>
      <c r="N517" s="121" t="s">
        <v>550</v>
      </c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r="518" spans="1:25">
      <c r="A518" s="119" t="s">
        <v>606</v>
      </c>
      <c r="B518" s="121" t="s">
        <v>621</v>
      </c>
      <c r="C518" s="121">
        <v>8</v>
      </c>
      <c r="D518" s="121">
        <v>2.4390000000000001</v>
      </c>
      <c r="E518" s="121">
        <v>0.27329999999999999</v>
      </c>
      <c r="F518" s="121">
        <v>64</v>
      </c>
      <c r="G518" s="121">
        <v>0.2</v>
      </c>
      <c r="H518" s="121" t="s">
        <v>96</v>
      </c>
      <c r="I518" s="166" t="s">
        <v>622</v>
      </c>
      <c r="J518" s="161">
        <v>0</v>
      </c>
      <c r="K518" s="161">
        <v>0.4</v>
      </c>
      <c r="L518" s="162">
        <v>-1</v>
      </c>
      <c r="M518" s="120">
        <v>33.4</v>
      </c>
      <c r="N518" s="121" t="s">
        <v>550</v>
      </c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r="519" spans="1:25">
      <c r="A519" s="119" t="s">
        <v>606</v>
      </c>
      <c r="B519" s="121" t="s">
        <v>623</v>
      </c>
      <c r="C519" s="121">
        <v>10</v>
      </c>
      <c r="D519" s="121">
        <v>2.7029999999999998</v>
      </c>
      <c r="E519" s="121">
        <v>0.30830000000000002</v>
      </c>
      <c r="F519" s="121">
        <v>58</v>
      </c>
      <c r="G519" s="121">
        <v>0.2</v>
      </c>
      <c r="H519" s="121" t="s">
        <v>96</v>
      </c>
      <c r="I519" s="166" t="s">
        <v>624</v>
      </c>
      <c r="J519" s="161">
        <v>0</v>
      </c>
      <c r="K519" s="161">
        <v>0.433</v>
      </c>
      <c r="L519" s="162">
        <v>-1</v>
      </c>
      <c r="M519" s="120">
        <v>53.7</v>
      </c>
      <c r="N519" s="121" t="s">
        <v>550</v>
      </c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r="520" spans="1:25">
      <c r="A520" s="119" t="s">
        <v>606</v>
      </c>
      <c r="B520" s="121" t="s">
        <v>625</v>
      </c>
      <c r="C520" s="121">
        <v>12</v>
      </c>
      <c r="D520" s="121">
        <v>3.03</v>
      </c>
      <c r="E520" s="121">
        <v>0.33</v>
      </c>
      <c r="F520" s="121">
        <v>54</v>
      </c>
      <c r="G520" s="121">
        <v>0.2</v>
      </c>
      <c r="H520" s="121" t="s">
        <v>96</v>
      </c>
      <c r="I520" s="166" t="s">
        <v>626</v>
      </c>
      <c r="J520" s="161">
        <v>0</v>
      </c>
      <c r="K520" s="161">
        <v>0.44600000000000001</v>
      </c>
      <c r="L520" s="162">
        <v>-1</v>
      </c>
      <c r="M520" s="120">
        <v>75.599999999999994</v>
      </c>
      <c r="N520" s="121" t="s">
        <v>550</v>
      </c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r="521" spans="1:25">
      <c r="A521" s="119" t="s">
        <v>606</v>
      </c>
      <c r="B521" s="121" t="s">
        <v>627</v>
      </c>
      <c r="C521" s="121">
        <v>6</v>
      </c>
      <c r="D521" s="121">
        <v>1.923</v>
      </c>
      <c r="E521" s="121">
        <v>0.26</v>
      </c>
      <c r="F521" s="121">
        <v>68</v>
      </c>
      <c r="G521" s="121">
        <v>0.2</v>
      </c>
      <c r="H521" s="121" t="s">
        <v>96</v>
      </c>
      <c r="I521" s="166" t="s">
        <v>628</v>
      </c>
      <c r="J521" s="161">
        <v>0</v>
      </c>
      <c r="K521" s="161">
        <v>0.436</v>
      </c>
      <c r="L521" s="162">
        <v>-1</v>
      </c>
      <c r="M521" s="120">
        <v>20.9</v>
      </c>
      <c r="N521" s="121" t="s">
        <v>550</v>
      </c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r="522" spans="1:25">
      <c r="A522" s="119" t="s">
        <v>606</v>
      </c>
      <c r="B522" s="121" t="s">
        <v>629</v>
      </c>
      <c r="C522" s="121">
        <v>8</v>
      </c>
      <c r="D522" s="121">
        <v>2.2730000000000001</v>
      </c>
      <c r="E522" s="121">
        <v>0.29330000000000001</v>
      </c>
      <c r="F522" s="121">
        <v>69</v>
      </c>
      <c r="G522" s="121">
        <v>0.2</v>
      </c>
      <c r="H522" s="121" t="s">
        <v>96</v>
      </c>
      <c r="I522" s="166" t="s">
        <v>630</v>
      </c>
      <c r="J522" s="161">
        <v>0</v>
      </c>
      <c r="K522" s="161">
        <v>0.44500000000000001</v>
      </c>
      <c r="L522" s="162">
        <v>-1</v>
      </c>
      <c r="M522" s="120">
        <v>35.299999999999997</v>
      </c>
      <c r="N522" s="121" t="s">
        <v>550</v>
      </c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r="523" spans="1:25">
      <c r="A523" s="119" t="s">
        <v>606</v>
      </c>
      <c r="B523" s="121" t="s">
        <v>631</v>
      </c>
      <c r="C523" s="121">
        <v>10</v>
      </c>
      <c r="D523" s="121">
        <v>2.4390000000000001</v>
      </c>
      <c r="E523" s="121">
        <v>0.3417</v>
      </c>
      <c r="F523" s="121">
        <v>62</v>
      </c>
      <c r="G523" s="121">
        <v>0.2</v>
      </c>
      <c r="H523" s="121" t="s">
        <v>96</v>
      </c>
      <c r="I523" s="166" t="s">
        <v>632</v>
      </c>
      <c r="J523" s="161">
        <v>0</v>
      </c>
      <c r="K523" s="161">
        <v>0.505</v>
      </c>
      <c r="L523" s="162">
        <v>-1</v>
      </c>
      <c r="M523" s="120">
        <v>56.9</v>
      </c>
      <c r="N523" s="121" t="s">
        <v>550</v>
      </c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r="524" spans="1:25">
      <c r="A524" s="119" t="s">
        <v>606</v>
      </c>
      <c r="B524" s="121" t="s">
        <v>633</v>
      </c>
      <c r="C524" s="121">
        <v>12</v>
      </c>
      <c r="D524" s="121">
        <v>2.778</v>
      </c>
      <c r="E524" s="121">
        <v>0.36</v>
      </c>
      <c r="F524" s="121">
        <v>58</v>
      </c>
      <c r="G524" s="121">
        <v>0.2</v>
      </c>
      <c r="H524" s="121" t="s">
        <v>96</v>
      </c>
      <c r="I524" s="166" t="s">
        <v>634</v>
      </c>
      <c r="J524" s="161">
        <v>0</v>
      </c>
      <c r="K524" s="161">
        <v>0.504</v>
      </c>
      <c r="L524" s="162">
        <v>-1</v>
      </c>
      <c r="M524" s="120">
        <v>79.900000000000006</v>
      </c>
      <c r="N524" s="121" t="s">
        <v>550</v>
      </c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r="525" spans="1:25">
      <c r="A525" s="121" t="s">
        <v>635</v>
      </c>
      <c r="B525" s="121" t="s">
        <v>636</v>
      </c>
      <c r="C525" s="121">
        <v>2</v>
      </c>
      <c r="D525" s="121">
        <v>11.971</v>
      </c>
      <c r="E525" s="121">
        <v>1.392E-2</v>
      </c>
      <c r="F525" s="121">
        <v>34.869999999999997</v>
      </c>
      <c r="G525" s="121">
        <v>0.26</v>
      </c>
      <c r="H525" s="121" t="s">
        <v>61</v>
      </c>
      <c r="I525" s="165" t="s">
        <v>36</v>
      </c>
      <c r="J525" s="162">
        <v>-1</v>
      </c>
      <c r="K525" s="162">
        <v>-1</v>
      </c>
      <c r="L525" s="162">
        <v>-1</v>
      </c>
      <c r="M525" s="162">
        <v>-1</v>
      </c>
      <c r="N525" s="121" t="s">
        <v>137</v>
      </c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r="526" spans="1:25">
      <c r="A526" s="121" t="s">
        <v>635</v>
      </c>
      <c r="B526" s="121" t="s">
        <v>637</v>
      </c>
      <c r="C526" s="121">
        <v>2.5</v>
      </c>
      <c r="D526" s="121">
        <v>15.023</v>
      </c>
      <c r="E526" s="121">
        <v>1.387E-2</v>
      </c>
      <c r="F526" s="121">
        <v>28.47</v>
      </c>
      <c r="G526" s="121">
        <v>0.26</v>
      </c>
      <c r="H526" s="121" t="s">
        <v>61</v>
      </c>
      <c r="I526" s="165" t="s">
        <v>36</v>
      </c>
      <c r="J526" s="162">
        <v>-1</v>
      </c>
      <c r="K526" s="162">
        <v>-1</v>
      </c>
      <c r="L526" s="162">
        <v>-1</v>
      </c>
      <c r="M526" s="162">
        <v>-1</v>
      </c>
      <c r="N526" s="121" t="s">
        <v>137</v>
      </c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r="527" spans="1:25" s="104" customFormat="1">
      <c r="A527" s="121" t="s">
        <v>635</v>
      </c>
      <c r="B527" s="121" t="s">
        <v>638</v>
      </c>
      <c r="C527" s="121">
        <v>3</v>
      </c>
      <c r="D527" s="121">
        <v>18.018000000000001</v>
      </c>
      <c r="E527" s="121">
        <v>1.388E-2</v>
      </c>
      <c r="F527" s="121">
        <v>24.11</v>
      </c>
      <c r="G527" s="121">
        <v>0.26</v>
      </c>
      <c r="H527" s="121" t="s">
        <v>61</v>
      </c>
      <c r="I527" s="165" t="s">
        <v>36</v>
      </c>
      <c r="J527" s="162">
        <v>-1</v>
      </c>
      <c r="K527" s="162">
        <v>-1</v>
      </c>
      <c r="L527" s="162">
        <v>-1</v>
      </c>
      <c r="M527" s="162">
        <v>-1</v>
      </c>
      <c r="N527" s="121" t="s">
        <v>137</v>
      </c>
    </row>
    <row r="528" spans="1:25">
      <c r="A528" s="121" t="s">
        <v>635</v>
      </c>
      <c r="B528" s="121" t="s">
        <v>639</v>
      </c>
      <c r="C528" s="121">
        <v>4</v>
      </c>
      <c r="D528" s="121">
        <v>23.54</v>
      </c>
      <c r="E528" s="121">
        <v>1.4160000000000001E-2</v>
      </c>
      <c r="F528" s="121">
        <v>18.54</v>
      </c>
      <c r="G528" s="121">
        <v>0.26</v>
      </c>
      <c r="H528" s="121" t="s">
        <v>61</v>
      </c>
      <c r="I528" s="165" t="s">
        <v>36</v>
      </c>
      <c r="J528" s="162">
        <v>-1</v>
      </c>
      <c r="K528" s="162">
        <v>-1</v>
      </c>
      <c r="L528" s="162">
        <v>-1</v>
      </c>
      <c r="M528" s="162">
        <v>-1</v>
      </c>
      <c r="N528" s="121" t="s">
        <v>137</v>
      </c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r="529" spans="1:14">
      <c r="A529" s="121" t="s">
        <v>635</v>
      </c>
      <c r="B529" s="121" t="s">
        <v>640</v>
      </c>
      <c r="C529" s="121">
        <v>5</v>
      </c>
      <c r="D529" s="121">
        <v>29.452999999999999</v>
      </c>
      <c r="E529" s="121">
        <v>1.4149999999999999E-2</v>
      </c>
      <c r="F529" s="121">
        <v>15.14</v>
      </c>
      <c r="G529" s="121">
        <v>0.27</v>
      </c>
      <c r="H529" s="121" t="s">
        <v>61</v>
      </c>
      <c r="I529" s="165" t="s">
        <v>36</v>
      </c>
      <c r="J529" s="162">
        <v>-1</v>
      </c>
      <c r="K529" s="162">
        <v>-1</v>
      </c>
      <c r="L529" s="162">
        <v>-1</v>
      </c>
      <c r="M529" s="162">
        <v>-1</v>
      </c>
      <c r="N529" s="121" t="s">
        <v>137</v>
      </c>
    </row>
    <row r="530" spans="1:14">
      <c r="A530" s="121" t="s">
        <v>635</v>
      </c>
      <c r="B530" s="121" t="s">
        <v>641</v>
      </c>
      <c r="C530" s="121">
        <v>6</v>
      </c>
      <c r="D530" s="121">
        <v>36.186999999999998</v>
      </c>
      <c r="E530" s="121">
        <v>1.3820000000000001E-2</v>
      </c>
      <c r="F530" s="121">
        <v>12.84</v>
      </c>
      <c r="G530" s="121">
        <v>0.27</v>
      </c>
      <c r="H530" s="121" t="s">
        <v>61</v>
      </c>
      <c r="I530" s="165" t="s">
        <v>36</v>
      </c>
      <c r="J530" s="162">
        <v>-1</v>
      </c>
      <c r="K530" s="162">
        <v>-1</v>
      </c>
      <c r="L530" s="162">
        <v>-1</v>
      </c>
      <c r="M530" s="162">
        <v>-1</v>
      </c>
      <c r="N530" s="121" t="s">
        <v>137</v>
      </c>
    </row>
    <row r="531" spans="1:14">
      <c r="A531" s="113" t="s">
        <v>642</v>
      </c>
      <c r="B531" s="110" t="s">
        <v>643</v>
      </c>
      <c r="C531" s="109">
        <v>0.5</v>
      </c>
      <c r="D531" s="109">
        <v>0.32</v>
      </c>
      <c r="E531" s="121">
        <v>0.13</v>
      </c>
      <c r="F531" s="109">
        <v>45</v>
      </c>
      <c r="G531" s="109">
        <v>0.32</v>
      </c>
      <c r="H531" s="119" t="s">
        <v>67</v>
      </c>
      <c r="I531" s="165" t="s">
        <v>36</v>
      </c>
      <c r="J531" s="162">
        <v>-1</v>
      </c>
      <c r="K531" s="162">
        <v>-1</v>
      </c>
      <c r="L531" s="162">
        <v>-1</v>
      </c>
      <c r="M531" s="162">
        <v>-1</v>
      </c>
      <c r="N531" s="121" t="s">
        <v>62</v>
      </c>
    </row>
    <row r="532" spans="1:14">
      <c r="A532" s="113" t="s">
        <v>642</v>
      </c>
      <c r="B532" s="110" t="s">
        <v>644</v>
      </c>
      <c r="C532" s="109">
        <v>0.625</v>
      </c>
      <c r="D532" s="109">
        <v>0.39</v>
      </c>
      <c r="E532" s="121">
        <v>0.1333</v>
      </c>
      <c r="F532" s="109">
        <v>45</v>
      </c>
      <c r="G532" s="109">
        <v>0.32</v>
      </c>
      <c r="H532" s="119" t="s">
        <v>67</v>
      </c>
      <c r="I532" s="165" t="s">
        <v>36</v>
      </c>
      <c r="J532" s="162">
        <v>-1</v>
      </c>
      <c r="K532" s="162">
        <v>-1</v>
      </c>
      <c r="L532" s="162">
        <v>-1</v>
      </c>
      <c r="M532" s="162">
        <v>-1</v>
      </c>
      <c r="N532" s="121" t="s">
        <v>62</v>
      </c>
    </row>
    <row r="533" spans="1:14">
      <c r="A533" s="113" t="s">
        <v>642</v>
      </c>
      <c r="B533" s="110" t="s">
        <v>645</v>
      </c>
      <c r="C533" s="109">
        <v>0.75</v>
      </c>
      <c r="D533" s="109">
        <v>0.47</v>
      </c>
      <c r="E533" s="121">
        <v>0.1333</v>
      </c>
      <c r="F533" s="109">
        <v>45</v>
      </c>
      <c r="G533" s="109">
        <v>0.32</v>
      </c>
      <c r="H533" s="119" t="s">
        <v>67</v>
      </c>
      <c r="I533" s="165" t="s">
        <v>36</v>
      </c>
      <c r="J533" s="162">
        <v>-1</v>
      </c>
      <c r="K533" s="162">
        <v>-1</v>
      </c>
      <c r="L533" s="162">
        <v>-1</v>
      </c>
      <c r="M533" s="162">
        <v>-1</v>
      </c>
      <c r="N533" s="121" t="s">
        <v>62</v>
      </c>
    </row>
    <row r="534" spans="1:14">
      <c r="A534" s="113" t="s">
        <v>642</v>
      </c>
      <c r="B534" s="119" t="s">
        <v>646</v>
      </c>
      <c r="C534" s="120">
        <v>0.5</v>
      </c>
      <c r="D534" s="120">
        <v>0.3846</v>
      </c>
      <c r="E534" s="121">
        <v>0.10829999999999999</v>
      </c>
      <c r="F534" s="109">
        <v>45</v>
      </c>
      <c r="G534" s="109">
        <v>0.32</v>
      </c>
      <c r="H534" s="119" t="s">
        <v>61</v>
      </c>
      <c r="I534" s="165" t="s">
        <v>36</v>
      </c>
      <c r="J534" s="162">
        <v>-1</v>
      </c>
      <c r="K534" s="162">
        <v>-1</v>
      </c>
      <c r="L534" s="162">
        <v>-1</v>
      </c>
      <c r="M534" s="162">
        <v>-1</v>
      </c>
      <c r="N534" s="121" t="s">
        <v>62</v>
      </c>
    </row>
    <row r="535" spans="1:14">
      <c r="A535" s="113" t="s">
        <v>642</v>
      </c>
      <c r="B535" s="119" t="s">
        <v>647</v>
      </c>
      <c r="C535" s="120">
        <v>0.625</v>
      </c>
      <c r="D535" s="120">
        <v>0.41670000000000001</v>
      </c>
      <c r="E535" s="121">
        <v>0.125</v>
      </c>
      <c r="F535" s="109">
        <v>45</v>
      </c>
      <c r="G535" s="109">
        <v>0.32</v>
      </c>
      <c r="H535" s="119" t="s">
        <v>61</v>
      </c>
      <c r="I535" s="165" t="s">
        <v>36</v>
      </c>
      <c r="J535" s="162">
        <v>-1</v>
      </c>
      <c r="K535" s="162">
        <v>-1</v>
      </c>
      <c r="L535" s="162">
        <v>-1</v>
      </c>
      <c r="M535" s="162">
        <v>-1</v>
      </c>
      <c r="N535" s="121" t="s">
        <v>62</v>
      </c>
    </row>
    <row r="536" spans="1:14">
      <c r="A536" s="113" t="s">
        <v>642</v>
      </c>
      <c r="B536" s="119" t="s">
        <v>648</v>
      </c>
      <c r="C536" s="120">
        <v>0.75</v>
      </c>
      <c r="D536" s="120">
        <v>0.44119999999999998</v>
      </c>
      <c r="E536" s="121">
        <v>0.14169999999999999</v>
      </c>
      <c r="F536" s="109">
        <v>45</v>
      </c>
      <c r="G536" s="109">
        <v>0.32</v>
      </c>
      <c r="H536" s="119" t="s">
        <v>61</v>
      </c>
      <c r="I536" s="165" t="s">
        <v>36</v>
      </c>
      <c r="J536" s="162">
        <v>-1</v>
      </c>
      <c r="K536" s="162">
        <v>-1</v>
      </c>
      <c r="L536" s="162">
        <v>-1</v>
      </c>
      <c r="M536" s="162">
        <v>-1</v>
      </c>
      <c r="N536" s="121" t="s">
        <v>62</v>
      </c>
    </row>
    <row r="537" spans="1:14">
      <c r="A537" s="113" t="s">
        <v>642</v>
      </c>
      <c r="B537" s="115" t="s">
        <v>649</v>
      </c>
      <c r="C537" s="113">
        <v>6.0049999999999999</v>
      </c>
      <c r="D537" s="113">
        <v>1.4</v>
      </c>
      <c r="E537" s="121">
        <v>0.35749999999999998</v>
      </c>
      <c r="F537" s="120">
        <v>116</v>
      </c>
      <c r="G537" s="120">
        <v>0.2</v>
      </c>
      <c r="H537" s="119" t="s">
        <v>61</v>
      </c>
      <c r="I537" s="165" t="s">
        <v>36</v>
      </c>
      <c r="J537" s="162">
        <v>-1</v>
      </c>
      <c r="K537" s="162">
        <v>-1</v>
      </c>
      <c r="L537" s="162">
        <v>-1</v>
      </c>
      <c r="M537" s="162">
        <v>-1</v>
      </c>
      <c r="N537" s="112" t="s">
        <v>41</v>
      </c>
    </row>
    <row r="538" spans="1:14">
      <c r="A538" s="113" t="s">
        <v>642</v>
      </c>
      <c r="B538" s="110" t="s">
        <v>650</v>
      </c>
      <c r="C538" s="120">
        <v>0.5</v>
      </c>
      <c r="D538" s="120">
        <v>0.15629999999999999</v>
      </c>
      <c r="E538" s="121">
        <v>0.26669999999999999</v>
      </c>
      <c r="F538" s="120">
        <v>80</v>
      </c>
      <c r="G538" s="120">
        <v>0.26</v>
      </c>
      <c r="H538" s="119" t="s">
        <v>61</v>
      </c>
      <c r="I538" s="165" t="s">
        <v>36</v>
      </c>
      <c r="J538" s="162">
        <v>-1</v>
      </c>
      <c r="K538" s="162">
        <v>-1</v>
      </c>
      <c r="L538" s="162">
        <v>-1</v>
      </c>
      <c r="M538" s="162">
        <v>-1</v>
      </c>
      <c r="N538" s="121" t="s">
        <v>62</v>
      </c>
    </row>
    <row r="539" spans="1:14" s="36" customFormat="1">
      <c r="A539" s="113" t="s">
        <v>642</v>
      </c>
      <c r="B539" s="110" t="s">
        <v>651</v>
      </c>
      <c r="C539" s="120">
        <v>0.625</v>
      </c>
      <c r="D539" s="120">
        <v>0.1953</v>
      </c>
      <c r="E539" s="121">
        <v>0.26669999999999999</v>
      </c>
      <c r="F539" s="120">
        <v>80</v>
      </c>
      <c r="G539" s="120">
        <v>0.26</v>
      </c>
      <c r="H539" s="119" t="s">
        <v>61</v>
      </c>
      <c r="I539" s="165" t="s">
        <v>36</v>
      </c>
      <c r="J539" s="162">
        <v>-1</v>
      </c>
      <c r="K539" s="162">
        <v>-1</v>
      </c>
      <c r="L539" s="162">
        <v>-1</v>
      </c>
      <c r="M539" s="162">
        <v>-1</v>
      </c>
      <c r="N539" s="121" t="s">
        <v>62</v>
      </c>
    </row>
    <row r="540" spans="1:14" s="36" customFormat="1">
      <c r="A540" s="113" t="s">
        <v>642</v>
      </c>
      <c r="B540" s="119" t="s">
        <v>652</v>
      </c>
      <c r="C540" s="120">
        <v>0.75</v>
      </c>
      <c r="D540" s="120">
        <v>0.28849999999999998</v>
      </c>
      <c r="E540" s="121">
        <v>0.2167</v>
      </c>
      <c r="F540" s="120">
        <v>70</v>
      </c>
      <c r="G540" s="120">
        <v>0.26</v>
      </c>
      <c r="H540" s="119" t="s">
        <v>61</v>
      </c>
      <c r="I540" s="165" t="s">
        <v>36</v>
      </c>
      <c r="J540" s="162">
        <v>-1</v>
      </c>
      <c r="K540" s="162">
        <v>-1</v>
      </c>
      <c r="L540" s="162">
        <v>-1</v>
      </c>
      <c r="M540" s="162">
        <v>-1</v>
      </c>
      <c r="N540" s="121" t="s">
        <v>62</v>
      </c>
    </row>
    <row r="541" spans="1:14">
      <c r="A541" s="113" t="s">
        <v>642</v>
      </c>
      <c r="B541" s="119" t="s">
        <v>653</v>
      </c>
      <c r="C541" s="120">
        <v>0.75</v>
      </c>
      <c r="D541" s="120">
        <v>0.2344</v>
      </c>
      <c r="E541" s="121">
        <v>0.26669999999999999</v>
      </c>
      <c r="F541" s="120">
        <v>80</v>
      </c>
      <c r="G541" s="120">
        <v>0.26</v>
      </c>
      <c r="H541" s="119" t="s">
        <v>61</v>
      </c>
      <c r="I541" s="165" t="s">
        <v>36</v>
      </c>
      <c r="J541" s="162">
        <v>-1</v>
      </c>
      <c r="K541" s="162">
        <v>-1</v>
      </c>
      <c r="L541" s="162">
        <v>-1</v>
      </c>
      <c r="M541" s="162">
        <v>-1</v>
      </c>
      <c r="N541" s="121" t="s">
        <v>62</v>
      </c>
    </row>
    <row r="542" spans="1:14">
      <c r="A542" s="113" t="s">
        <v>642</v>
      </c>
      <c r="B542" s="115" t="s">
        <v>654</v>
      </c>
      <c r="C542" s="113">
        <v>1.0049999999999999</v>
      </c>
      <c r="D542" s="113">
        <v>0.2</v>
      </c>
      <c r="E542" s="121">
        <v>0.41920000000000002</v>
      </c>
      <c r="F542" s="120">
        <v>116</v>
      </c>
      <c r="G542" s="120">
        <v>0.2</v>
      </c>
      <c r="H542" s="112" t="s">
        <v>61</v>
      </c>
      <c r="I542" s="165" t="s">
        <v>36</v>
      </c>
      <c r="J542" s="162">
        <v>-1</v>
      </c>
      <c r="K542" s="162">
        <v>-1</v>
      </c>
      <c r="L542" s="162">
        <v>-1</v>
      </c>
      <c r="M542" s="162">
        <v>-1</v>
      </c>
      <c r="N542" s="112" t="s">
        <v>41</v>
      </c>
    </row>
    <row r="543" spans="1:14">
      <c r="A543" s="113" t="s">
        <v>642</v>
      </c>
      <c r="B543" s="115" t="s">
        <v>655</v>
      </c>
      <c r="C543" s="113">
        <v>1.7549999999999999</v>
      </c>
      <c r="D543" s="113">
        <v>0.35</v>
      </c>
      <c r="E543" s="121">
        <v>0.41749999999999998</v>
      </c>
      <c r="F543" s="120">
        <v>116</v>
      </c>
      <c r="G543" s="120">
        <v>0.2</v>
      </c>
      <c r="H543" s="119" t="s">
        <v>61</v>
      </c>
      <c r="I543" s="165" t="s">
        <v>36</v>
      </c>
      <c r="J543" s="162">
        <v>-1</v>
      </c>
      <c r="K543" s="162">
        <v>-1</v>
      </c>
      <c r="L543" s="162">
        <v>-1</v>
      </c>
      <c r="M543" s="162">
        <v>-1</v>
      </c>
      <c r="N543" s="112" t="s">
        <v>41</v>
      </c>
    </row>
    <row r="544" spans="1:14">
      <c r="A544" s="113" t="s">
        <v>642</v>
      </c>
      <c r="B544" s="110" t="s">
        <v>656</v>
      </c>
      <c r="C544" s="109">
        <v>0.5</v>
      </c>
      <c r="D544" s="109">
        <v>0.83</v>
      </c>
      <c r="E544" s="121">
        <v>0.05</v>
      </c>
      <c r="F544" s="109">
        <v>25</v>
      </c>
      <c r="G544" s="109">
        <v>0.32</v>
      </c>
      <c r="H544" s="119" t="s">
        <v>61</v>
      </c>
      <c r="I544" s="165" t="s">
        <v>36</v>
      </c>
      <c r="J544" s="162">
        <v>-1</v>
      </c>
      <c r="K544" s="162">
        <v>-1</v>
      </c>
      <c r="L544" s="162">
        <v>-1</v>
      </c>
      <c r="M544" s="162">
        <v>-1</v>
      </c>
      <c r="N544" s="121" t="s">
        <v>62</v>
      </c>
    </row>
    <row r="545" spans="1:14">
      <c r="A545" s="113" t="s">
        <v>642</v>
      </c>
      <c r="B545" s="110" t="s">
        <v>657</v>
      </c>
      <c r="C545" s="109">
        <v>0.5</v>
      </c>
      <c r="D545" s="109">
        <v>0.38</v>
      </c>
      <c r="E545" s="121">
        <v>0.10829999999999999</v>
      </c>
      <c r="F545" s="109">
        <v>38</v>
      </c>
      <c r="G545" s="109">
        <v>0.32</v>
      </c>
      <c r="H545" s="119" t="s">
        <v>61</v>
      </c>
      <c r="I545" s="165" t="s">
        <v>36</v>
      </c>
      <c r="J545" s="162">
        <v>-1</v>
      </c>
      <c r="K545" s="162">
        <v>-1</v>
      </c>
      <c r="L545" s="162">
        <v>-1</v>
      </c>
      <c r="M545" s="162">
        <v>-1</v>
      </c>
      <c r="N545" s="121" t="s">
        <v>62</v>
      </c>
    </row>
    <row r="546" spans="1:14">
      <c r="A546" s="113" t="s">
        <v>642</v>
      </c>
      <c r="B546" s="115" t="s">
        <v>658</v>
      </c>
      <c r="C546" s="113">
        <v>1.0049999999999999</v>
      </c>
      <c r="D546" s="113">
        <v>0.2</v>
      </c>
      <c r="E546" s="121">
        <v>0.41920000000000002</v>
      </c>
      <c r="F546" s="120">
        <v>116</v>
      </c>
      <c r="G546" s="120">
        <v>0.2</v>
      </c>
      <c r="H546" s="112" t="s">
        <v>61</v>
      </c>
      <c r="I546" s="165" t="s">
        <v>36</v>
      </c>
      <c r="J546" s="162">
        <v>-1</v>
      </c>
      <c r="K546" s="162">
        <v>-1</v>
      </c>
      <c r="L546" s="162">
        <v>-1</v>
      </c>
      <c r="M546" s="162">
        <v>-1</v>
      </c>
      <c r="N546" s="112" t="s">
        <v>41</v>
      </c>
    </row>
    <row r="547" spans="1:14">
      <c r="A547" s="113" t="s">
        <v>642</v>
      </c>
      <c r="B547" s="110" t="s">
        <v>659</v>
      </c>
      <c r="C547" s="109">
        <v>0.5</v>
      </c>
      <c r="D547" s="109">
        <v>1</v>
      </c>
      <c r="E547" s="121">
        <v>4.1700000000000001E-2</v>
      </c>
      <c r="F547" s="109">
        <v>38</v>
      </c>
      <c r="G547" s="109">
        <v>0.32</v>
      </c>
      <c r="H547" s="119" t="s">
        <v>61</v>
      </c>
      <c r="I547" s="165" t="s">
        <v>36</v>
      </c>
      <c r="J547" s="162">
        <v>-1</v>
      </c>
      <c r="K547" s="162">
        <v>-1</v>
      </c>
      <c r="L547" s="162">
        <v>-1</v>
      </c>
      <c r="M547" s="162">
        <v>-1</v>
      </c>
      <c r="N547" s="121" t="s">
        <v>62</v>
      </c>
    </row>
    <row r="548" spans="1:14">
      <c r="A548" s="113" t="s">
        <v>642</v>
      </c>
      <c r="B548" s="110" t="s">
        <v>660</v>
      </c>
      <c r="C548" s="120">
        <v>0.38</v>
      </c>
      <c r="D548" s="120">
        <v>7.0000000000000007E-2</v>
      </c>
      <c r="E548" s="121">
        <v>0.42920000000000003</v>
      </c>
      <c r="F548" s="120">
        <v>116</v>
      </c>
      <c r="G548" s="109">
        <v>0.2</v>
      </c>
      <c r="H548" s="119" t="s">
        <v>61</v>
      </c>
      <c r="I548" s="165" t="s">
        <v>36</v>
      </c>
      <c r="J548" s="162">
        <v>-1</v>
      </c>
      <c r="K548" s="162">
        <v>-1</v>
      </c>
      <c r="L548" s="162">
        <v>-1</v>
      </c>
      <c r="M548" s="162">
        <v>-1</v>
      </c>
      <c r="N548" s="121" t="s">
        <v>62</v>
      </c>
    </row>
    <row r="549" spans="1:14">
      <c r="A549" s="113" t="s">
        <v>642</v>
      </c>
      <c r="B549" s="119" t="s">
        <v>661</v>
      </c>
      <c r="C549" s="120">
        <v>0.5</v>
      </c>
      <c r="D549" s="120">
        <v>9.1999999999999998E-2</v>
      </c>
      <c r="E549" s="121">
        <v>0.45419999999999999</v>
      </c>
      <c r="F549" s="109">
        <v>105</v>
      </c>
      <c r="G549" s="109">
        <v>0.2</v>
      </c>
      <c r="H549" s="119" t="s">
        <v>61</v>
      </c>
      <c r="I549" s="165" t="s">
        <v>36</v>
      </c>
      <c r="J549" s="162">
        <v>-1</v>
      </c>
      <c r="K549" s="162">
        <v>-1</v>
      </c>
      <c r="L549" s="162">
        <v>-1</v>
      </c>
      <c r="M549" s="162">
        <v>-1</v>
      </c>
      <c r="N549" s="121" t="s">
        <v>62</v>
      </c>
    </row>
    <row r="550" spans="1:14">
      <c r="A550" s="113" t="s">
        <v>642</v>
      </c>
      <c r="B550" s="119" t="s">
        <v>662</v>
      </c>
      <c r="C550" s="120">
        <v>0.625</v>
      </c>
      <c r="D550" s="120">
        <v>0.11</v>
      </c>
      <c r="E550" s="121">
        <v>0.4667</v>
      </c>
      <c r="F550" s="109">
        <v>105</v>
      </c>
      <c r="G550" s="109">
        <v>0.2</v>
      </c>
      <c r="H550" s="119" t="s">
        <v>61</v>
      </c>
      <c r="I550" s="165" t="s">
        <v>36</v>
      </c>
      <c r="J550" s="162">
        <v>-1</v>
      </c>
      <c r="K550" s="162">
        <v>-1</v>
      </c>
      <c r="L550" s="162">
        <v>-1</v>
      </c>
      <c r="M550" s="162">
        <v>-1</v>
      </c>
      <c r="N550" s="121" t="s">
        <v>62</v>
      </c>
    </row>
    <row r="551" spans="1:14">
      <c r="A551" s="113" t="s">
        <v>642</v>
      </c>
      <c r="B551" s="110" t="s">
        <v>663</v>
      </c>
      <c r="C551" s="120">
        <v>0.75</v>
      </c>
      <c r="D551" s="120">
        <v>0.14000000000000001</v>
      </c>
      <c r="E551" s="121">
        <v>0.42330000000000001</v>
      </c>
      <c r="F551" s="120">
        <v>116</v>
      </c>
      <c r="G551" s="109">
        <v>0.2</v>
      </c>
      <c r="H551" s="119" t="s">
        <v>61</v>
      </c>
      <c r="I551" s="165" t="s">
        <v>36</v>
      </c>
      <c r="J551" s="162">
        <v>-1</v>
      </c>
      <c r="K551" s="162">
        <v>-1</v>
      </c>
      <c r="L551" s="162">
        <v>-1</v>
      </c>
      <c r="M551" s="162">
        <v>-1</v>
      </c>
      <c r="N551" s="121" t="s">
        <v>62</v>
      </c>
    </row>
    <row r="552" spans="1:14">
      <c r="A552" s="113" t="s">
        <v>642</v>
      </c>
      <c r="B552" s="119" t="s">
        <v>664</v>
      </c>
      <c r="C552" s="120">
        <v>0.75</v>
      </c>
      <c r="D552" s="109">
        <v>0.13</v>
      </c>
      <c r="E552" s="121">
        <v>0.48080000000000001</v>
      </c>
      <c r="F552" s="109">
        <v>105</v>
      </c>
      <c r="G552" s="109">
        <v>0.2</v>
      </c>
      <c r="H552" s="119" t="s">
        <v>61</v>
      </c>
      <c r="I552" s="165" t="s">
        <v>36</v>
      </c>
      <c r="J552" s="162">
        <v>-1</v>
      </c>
      <c r="K552" s="162">
        <v>-1</v>
      </c>
      <c r="L552" s="162">
        <v>-1</v>
      </c>
      <c r="M552" s="162">
        <v>-1</v>
      </c>
      <c r="N552" s="121" t="s">
        <v>62</v>
      </c>
    </row>
    <row r="553" spans="1:14">
      <c r="A553" s="113" t="s">
        <v>642</v>
      </c>
      <c r="B553" s="110" t="s">
        <v>665</v>
      </c>
      <c r="C553" s="109">
        <v>0.5</v>
      </c>
      <c r="D553" s="109">
        <v>0.28999999999999998</v>
      </c>
      <c r="E553" s="121">
        <v>0.14169999999999999</v>
      </c>
      <c r="F553" s="109">
        <v>45</v>
      </c>
      <c r="G553" s="109">
        <v>0.32</v>
      </c>
      <c r="H553" s="119" t="s">
        <v>61</v>
      </c>
      <c r="I553" s="165" t="s">
        <v>36</v>
      </c>
      <c r="J553" s="162">
        <v>-1</v>
      </c>
      <c r="K553" s="162">
        <v>-1</v>
      </c>
      <c r="L553" s="162">
        <v>-1</v>
      </c>
      <c r="M553" s="162">
        <v>-1</v>
      </c>
      <c r="N553" s="121" t="s">
        <v>62</v>
      </c>
    </row>
    <row r="554" spans="1:14">
      <c r="A554" s="113" t="s">
        <v>642</v>
      </c>
      <c r="B554" s="115" t="s">
        <v>666</v>
      </c>
      <c r="C554" s="113">
        <v>0.375</v>
      </c>
      <c r="D554" s="113">
        <v>7.5020000000000003E-2</v>
      </c>
      <c r="E554" s="121">
        <v>0.41670000000000001</v>
      </c>
      <c r="F554" s="120">
        <v>115.81439999999999</v>
      </c>
      <c r="G554" s="120">
        <v>0.20075999999999999</v>
      </c>
      <c r="H554" s="119" t="s">
        <v>61</v>
      </c>
      <c r="I554" s="165" t="s">
        <v>36</v>
      </c>
      <c r="J554" s="162">
        <v>-1</v>
      </c>
      <c r="K554" s="162">
        <v>-1</v>
      </c>
      <c r="L554" s="162">
        <v>-1</v>
      </c>
      <c r="M554" s="162">
        <v>-1</v>
      </c>
      <c r="N554" s="112" t="s">
        <v>41</v>
      </c>
    </row>
    <row r="555" spans="1:14">
      <c r="A555" s="113" t="s">
        <v>642</v>
      </c>
      <c r="B555" s="115" t="s">
        <v>667</v>
      </c>
      <c r="C555" s="113">
        <v>0.875</v>
      </c>
      <c r="D555" s="113">
        <v>0.18</v>
      </c>
      <c r="E555" s="121">
        <v>0.40500000000000003</v>
      </c>
      <c r="F555" s="120">
        <v>115.81439999999999</v>
      </c>
      <c r="G555" s="120">
        <v>0.20075999999999999</v>
      </c>
      <c r="H555" s="119" t="s">
        <v>61</v>
      </c>
      <c r="I555" s="165" t="s">
        <v>36</v>
      </c>
      <c r="J555" s="162">
        <v>-1</v>
      </c>
      <c r="K555" s="162">
        <v>-1</v>
      </c>
      <c r="L555" s="162">
        <v>-1</v>
      </c>
      <c r="M555" s="162">
        <v>-1</v>
      </c>
      <c r="N555" s="112" t="s">
        <v>41</v>
      </c>
    </row>
    <row r="556" spans="1:14">
      <c r="A556" s="113" t="s">
        <v>642</v>
      </c>
      <c r="B556" s="110" t="s">
        <v>103</v>
      </c>
      <c r="C556" s="120">
        <v>1</v>
      </c>
      <c r="D556" s="120">
        <v>4</v>
      </c>
      <c r="E556" s="121">
        <v>2.0799999999999999E-2</v>
      </c>
      <c r="F556" s="120">
        <v>1.5</v>
      </c>
      <c r="G556" s="120">
        <v>0.35</v>
      </c>
      <c r="H556" s="119" t="s">
        <v>61</v>
      </c>
      <c r="I556" s="164" t="s">
        <v>104</v>
      </c>
      <c r="J556" s="161">
        <v>1.75E-3</v>
      </c>
      <c r="K556" s="162">
        <v>-1</v>
      </c>
      <c r="L556" s="162">
        <v>-1</v>
      </c>
      <c r="M556" s="162">
        <v>-1</v>
      </c>
      <c r="N556" s="121" t="s">
        <v>62</v>
      </c>
    </row>
    <row r="557" spans="1:14">
      <c r="A557" s="113" t="s">
        <v>668</v>
      </c>
      <c r="B557" s="113" t="s">
        <v>669</v>
      </c>
      <c r="C557" s="113">
        <v>0.5</v>
      </c>
      <c r="D557" s="113">
        <v>8.3299999999999999E-2</v>
      </c>
      <c r="E557" s="121">
        <v>0.50019999999999998</v>
      </c>
      <c r="F557" s="113">
        <v>120</v>
      </c>
      <c r="G557" s="113">
        <v>0.2</v>
      </c>
      <c r="H557" s="119" t="s">
        <v>93</v>
      </c>
      <c r="I557" s="164" t="s">
        <v>670</v>
      </c>
      <c r="J557" s="162">
        <v>-1</v>
      </c>
      <c r="K557" s="161">
        <v>1</v>
      </c>
      <c r="L557" s="162">
        <v>-1</v>
      </c>
      <c r="M557" s="162">
        <v>-1</v>
      </c>
      <c r="N557" s="112" t="s">
        <v>540</v>
      </c>
    </row>
    <row r="558" spans="1:14">
      <c r="A558" s="113" t="s">
        <v>668</v>
      </c>
      <c r="B558" s="113" t="s">
        <v>671</v>
      </c>
      <c r="C558" s="113">
        <v>1</v>
      </c>
      <c r="D558" s="113">
        <v>8.3299999999999999E-2</v>
      </c>
      <c r="E558" s="121">
        <v>1.0004</v>
      </c>
      <c r="F558" s="113">
        <v>120</v>
      </c>
      <c r="G558" s="113">
        <v>0.2</v>
      </c>
      <c r="H558" s="119" t="s">
        <v>93</v>
      </c>
      <c r="I558" s="164" t="s">
        <v>672</v>
      </c>
      <c r="J558" s="162">
        <v>-1</v>
      </c>
      <c r="K558" s="161">
        <v>1</v>
      </c>
      <c r="L558" s="162">
        <v>-1</v>
      </c>
      <c r="M558" s="162">
        <v>-1</v>
      </c>
      <c r="N558" s="112" t="s">
        <v>540</v>
      </c>
    </row>
    <row r="559" spans="1:14">
      <c r="A559" s="113" t="s">
        <v>668</v>
      </c>
      <c r="B559" s="113" t="s">
        <v>673</v>
      </c>
      <c r="C559" s="113">
        <v>1.5</v>
      </c>
      <c r="D559" s="113">
        <v>8.3299999999999999E-2</v>
      </c>
      <c r="E559" s="121">
        <v>1.5005999999999999</v>
      </c>
      <c r="F559" s="113">
        <v>120</v>
      </c>
      <c r="G559" s="113">
        <v>0.2</v>
      </c>
      <c r="H559" s="119" t="s">
        <v>93</v>
      </c>
      <c r="I559" s="164" t="s">
        <v>674</v>
      </c>
      <c r="J559" s="162">
        <v>-1</v>
      </c>
      <c r="K559" s="161">
        <v>1</v>
      </c>
      <c r="L559" s="162">
        <v>-1</v>
      </c>
      <c r="M559" s="162">
        <v>-1</v>
      </c>
      <c r="N559" s="112" t="s">
        <v>540</v>
      </c>
    </row>
    <row r="560" spans="1:14">
      <c r="A560" s="113" t="s">
        <v>668</v>
      </c>
      <c r="B560" s="113" t="s">
        <v>675</v>
      </c>
      <c r="C560" s="113">
        <v>2.5</v>
      </c>
      <c r="D560" s="113">
        <v>8.3299999999999999E-2</v>
      </c>
      <c r="E560" s="121">
        <v>2.5009999999999999</v>
      </c>
      <c r="F560" s="113">
        <v>120</v>
      </c>
      <c r="G560" s="113">
        <v>0.2</v>
      </c>
      <c r="H560" s="119" t="s">
        <v>93</v>
      </c>
      <c r="I560" s="164" t="s">
        <v>676</v>
      </c>
      <c r="J560" s="162">
        <v>-1</v>
      </c>
      <c r="K560" s="161">
        <v>1</v>
      </c>
      <c r="L560" s="162">
        <v>-1</v>
      </c>
      <c r="M560" s="162">
        <v>-1</v>
      </c>
      <c r="N560" s="112" t="s">
        <v>540</v>
      </c>
    </row>
    <row r="561" spans="1:14">
      <c r="A561" s="119" t="s">
        <v>668</v>
      </c>
      <c r="B561" s="119" t="s">
        <v>677</v>
      </c>
      <c r="C561" s="120">
        <v>0.375</v>
      </c>
      <c r="D561" s="120">
        <v>0.21</v>
      </c>
      <c r="E561" s="121">
        <v>0.1492</v>
      </c>
      <c r="F561" s="109">
        <v>120</v>
      </c>
      <c r="G561" s="109">
        <v>0.24</v>
      </c>
      <c r="H561" s="119" t="s">
        <v>93</v>
      </c>
      <c r="I561" s="165" t="s">
        <v>36</v>
      </c>
      <c r="J561" s="162">
        <v>-1</v>
      </c>
      <c r="K561" s="162">
        <v>-1</v>
      </c>
      <c r="L561" s="162">
        <v>-1</v>
      </c>
      <c r="M561" s="162">
        <v>-1</v>
      </c>
      <c r="N561" s="121" t="s">
        <v>62</v>
      </c>
    </row>
    <row r="562" spans="1:14">
      <c r="A562" s="119" t="s">
        <v>668</v>
      </c>
      <c r="B562" s="110" t="s">
        <v>678</v>
      </c>
      <c r="C562" s="109">
        <v>0.75</v>
      </c>
      <c r="D562" s="109">
        <v>0.25</v>
      </c>
      <c r="E562" s="121">
        <v>0.25</v>
      </c>
      <c r="F562" s="109">
        <v>100</v>
      </c>
      <c r="G562" s="120">
        <v>0.3</v>
      </c>
      <c r="H562" s="119" t="s">
        <v>93</v>
      </c>
      <c r="I562" s="165" t="s">
        <v>36</v>
      </c>
      <c r="J562" s="162">
        <v>-1</v>
      </c>
      <c r="K562" s="162">
        <v>-1</v>
      </c>
      <c r="L562" s="162">
        <v>-1</v>
      </c>
      <c r="M562" s="162">
        <v>-1</v>
      </c>
      <c r="N562" s="121" t="s">
        <v>62</v>
      </c>
    </row>
    <row r="563" spans="1:14">
      <c r="A563" s="119" t="s">
        <v>668</v>
      </c>
      <c r="B563" s="110" t="s">
        <v>679</v>
      </c>
      <c r="C563" s="109">
        <v>0.75</v>
      </c>
      <c r="D563" s="109">
        <v>9.3799999999999994E-2</v>
      </c>
      <c r="E563" s="121">
        <v>0.66669999999999996</v>
      </c>
      <c r="F563" s="109">
        <v>144</v>
      </c>
      <c r="G563" s="120">
        <v>0.3</v>
      </c>
      <c r="H563" s="119" t="s">
        <v>93</v>
      </c>
      <c r="I563" s="165" t="s">
        <v>36</v>
      </c>
      <c r="J563" s="162">
        <v>-1</v>
      </c>
      <c r="K563" s="162">
        <v>-1</v>
      </c>
      <c r="L563" s="162">
        <v>-1</v>
      </c>
      <c r="M563" s="162">
        <v>-1</v>
      </c>
      <c r="N563" s="121" t="s">
        <v>62</v>
      </c>
    </row>
    <row r="564" spans="1:14">
      <c r="A564" s="119" t="s">
        <v>668</v>
      </c>
      <c r="B564" s="119" t="s">
        <v>680</v>
      </c>
      <c r="C564" s="120">
        <v>0.25</v>
      </c>
      <c r="D564" s="120">
        <v>0.15</v>
      </c>
      <c r="E564" s="121">
        <v>0.13919999999999999</v>
      </c>
      <c r="F564" s="109">
        <v>129.6</v>
      </c>
      <c r="G564" s="109">
        <v>0.36</v>
      </c>
      <c r="H564" s="119" t="s">
        <v>93</v>
      </c>
      <c r="I564" s="165" t="s">
        <v>36</v>
      </c>
      <c r="J564" s="162">
        <v>-1</v>
      </c>
      <c r="K564" s="162">
        <v>-1</v>
      </c>
      <c r="L564" s="162">
        <v>-1</v>
      </c>
      <c r="M564" s="162">
        <v>-1</v>
      </c>
      <c r="N564" s="121" t="s">
        <v>681</v>
      </c>
    </row>
    <row r="565" spans="1:14">
      <c r="A565" s="113" t="s">
        <v>668</v>
      </c>
      <c r="B565" s="113" t="s">
        <v>682</v>
      </c>
      <c r="C565" s="120">
        <v>0.25</v>
      </c>
      <c r="D565" s="120">
        <v>0.45</v>
      </c>
      <c r="E565" s="121">
        <v>4.6699999999999998E-2</v>
      </c>
      <c r="F565" s="120">
        <v>129.6</v>
      </c>
      <c r="G565" s="120">
        <v>0.3</v>
      </c>
      <c r="H565" s="119" t="s">
        <v>93</v>
      </c>
      <c r="I565" s="165" t="s">
        <v>36</v>
      </c>
      <c r="J565" s="162">
        <v>-1</v>
      </c>
      <c r="K565" s="162">
        <v>-1</v>
      </c>
      <c r="L565" s="162">
        <v>-1</v>
      </c>
      <c r="M565" s="162">
        <v>-1</v>
      </c>
      <c r="N565" s="112" t="s">
        <v>681</v>
      </c>
    </row>
    <row r="566" spans="1:14">
      <c r="A566" s="119" t="s">
        <v>668</v>
      </c>
      <c r="B566" s="119" t="s">
        <v>683</v>
      </c>
      <c r="C566" s="120">
        <v>0.375</v>
      </c>
      <c r="D566" s="120">
        <v>0.33</v>
      </c>
      <c r="E566" s="121">
        <v>9.5000000000000001E-2</v>
      </c>
      <c r="F566" s="109">
        <v>70</v>
      </c>
      <c r="G566" s="109">
        <v>0.35</v>
      </c>
      <c r="H566" s="119" t="s">
        <v>93</v>
      </c>
      <c r="I566" s="165" t="s">
        <v>36</v>
      </c>
      <c r="J566" s="162">
        <v>-1</v>
      </c>
      <c r="K566" s="162">
        <v>-1</v>
      </c>
      <c r="L566" s="162">
        <v>-1</v>
      </c>
      <c r="M566" s="162">
        <v>-1</v>
      </c>
      <c r="N566" s="121" t="s">
        <v>62</v>
      </c>
    </row>
    <row r="567" spans="1:14">
      <c r="A567" s="119" t="s">
        <v>668</v>
      </c>
      <c r="B567" s="110" t="s">
        <v>684</v>
      </c>
      <c r="C567" s="109">
        <v>0.5</v>
      </c>
      <c r="D567" s="109">
        <v>2.63</v>
      </c>
      <c r="E567" s="121">
        <v>1.5800000000000002E-2</v>
      </c>
      <c r="F567" s="109">
        <v>85</v>
      </c>
      <c r="G567" s="109">
        <v>0.21</v>
      </c>
      <c r="H567" s="119" t="s">
        <v>96</v>
      </c>
      <c r="I567" s="165" t="s">
        <v>36</v>
      </c>
      <c r="J567" s="162">
        <v>-1</v>
      </c>
      <c r="K567" s="162">
        <v>-1</v>
      </c>
      <c r="L567" s="162">
        <v>-1</v>
      </c>
      <c r="M567" s="162">
        <v>-1</v>
      </c>
      <c r="N567" s="121" t="s">
        <v>62</v>
      </c>
    </row>
    <row r="568" spans="1:14">
      <c r="A568" s="113" t="s">
        <v>668</v>
      </c>
      <c r="B568" s="113" t="s">
        <v>685</v>
      </c>
      <c r="C568" s="113">
        <v>0.2</v>
      </c>
      <c r="D568" s="113">
        <v>8.3299999999999999E-2</v>
      </c>
      <c r="E568" s="121">
        <v>0.2001</v>
      </c>
      <c r="F568" s="113">
        <v>120</v>
      </c>
      <c r="G568" s="113">
        <v>0.2</v>
      </c>
      <c r="H568" s="119" t="s">
        <v>93</v>
      </c>
      <c r="I568" s="164" t="s">
        <v>686</v>
      </c>
      <c r="J568" s="162">
        <v>-1</v>
      </c>
      <c r="K568" s="161">
        <v>1</v>
      </c>
      <c r="L568" s="162">
        <v>-1</v>
      </c>
      <c r="M568" s="162">
        <v>-1</v>
      </c>
      <c r="N568" s="112" t="s">
        <v>540</v>
      </c>
    </row>
    <row r="569" spans="1:14">
      <c r="A569" s="119" t="s">
        <v>668</v>
      </c>
      <c r="B569" s="110" t="s">
        <v>687</v>
      </c>
      <c r="C569" s="120">
        <v>1</v>
      </c>
      <c r="D569" s="120">
        <v>0.77</v>
      </c>
      <c r="E569" s="121">
        <v>0.10829999999999999</v>
      </c>
      <c r="F569" s="109">
        <v>59</v>
      </c>
      <c r="G569" s="109">
        <v>0.22</v>
      </c>
      <c r="H569" s="119" t="s">
        <v>93</v>
      </c>
      <c r="I569" s="165" t="s">
        <v>36</v>
      </c>
      <c r="J569" s="162">
        <v>-1</v>
      </c>
      <c r="K569" s="162">
        <v>-1</v>
      </c>
      <c r="L569" s="162">
        <v>-1</v>
      </c>
      <c r="M569" s="162">
        <v>-1</v>
      </c>
      <c r="N569" s="121" t="s">
        <v>62</v>
      </c>
    </row>
    <row r="570" spans="1:14">
      <c r="A570" s="119" t="s">
        <v>668</v>
      </c>
      <c r="B570" s="110" t="s">
        <v>688</v>
      </c>
      <c r="C570" s="121">
        <v>6.25E-2</v>
      </c>
      <c r="D570" s="120">
        <v>0</v>
      </c>
      <c r="E570" s="121">
        <v>1.28</v>
      </c>
      <c r="F570" s="120">
        <v>488.22</v>
      </c>
      <c r="G570" s="120">
        <v>0.12</v>
      </c>
      <c r="H570" s="119" t="s">
        <v>61</v>
      </c>
      <c r="I570" s="165" t="s">
        <v>36</v>
      </c>
      <c r="J570" s="162">
        <v>-1</v>
      </c>
      <c r="K570" s="162">
        <v>-1</v>
      </c>
      <c r="L570" s="162">
        <v>-1</v>
      </c>
      <c r="M570" s="162">
        <v>-1</v>
      </c>
      <c r="N570" s="121" t="s">
        <v>681</v>
      </c>
    </row>
    <row r="571" spans="1:14">
      <c r="A571" s="113" t="s">
        <v>668</v>
      </c>
      <c r="B571" s="113" t="s">
        <v>689</v>
      </c>
      <c r="C571" s="113">
        <v>1</v>
      </c>
      <c r="D571" s="113">
        <v>0.1</v>
      </c>
      <c r="E571" s="121">
        <v>0.83330000000000004</v>
      </c>
      <c r="F571" s="120">
        <v>105</v>
      </c>
      <c r="G571" s="120">
        <v>0.19</v>
      </c>
      <c r="H571" s="119" t="s">
        <v>93</v>
      </c>
      <c r="I571" s="165" t="s">
        <v>36</v>
      </c>
      <c r="J571" s="162">
        <v>-1</v>
      </c>
      <c r="K571" s="162">
        <v>-1</v>
      </c>
      <c r="L571" s="162">
        <v>-1</v>
      </c>
      <c r="M571" s="162">
        <v>-1</v>
      </c>
      <c r="N571" s="112" t="s">
        <v>681</v>
      </c>
    </row>
    <row r="572" spans="1:14">
      <c r="A572" s="113" t="s">
        <v>668</v>
      </c>
      <c r="B572" s="113" t="s">
        <v>690</v>
      </c>
      <c r="C572" s="113">
        <v>0.5</v>
      </c>
      <c r="D572" s="113">
        <v>0.05</v>
      </c>
      <c r="E572" s="121">
        <v>0.83330000000000004</v>
      </c>
      <c r="F572" s="120">
        <v>105</v>
      </c>
      <c r="G572" s="120">
        <v>0.19</v>
      </c>
      <c r="H572" s="119" t="s">
        <v>93</v>
      </c>
      <c r="I572" s="165" t="s">
        <v>36</v>
      </c>
      <c r="J572" s="162">
        <v>-1</v>
      </c>
      <c r="K572" s="162">
        <v>-1</v>
      </c>
      <c r="L572" s="162">
        <v>-1</v>
      </c>
      <c r="M572" s="162">
        <v>-1</v>
      </c>
      <c r="N572" s="112" t="s">
        <v>681</v>
      </c>
    </row>
    <row r="573" spans="1:14" s="129" customFormat="1">
      <c r="A573" s="113" t="s">
        <v>668</v>
      </c>
      <c r="B573" s="113" t="s">
        <v>691</v>
      </c>
      <c r="C573" s="113">
        <v>0.25</v>
      </c>
      <c r="D573" s="113">
        <v>4.0000000000000001E-3</v>
      </c>
      <c r="E573" s="121">
        <v>5.2083000000000004</v>
      </c>
      <c r="F573" s="120">
        <v>30</v>
      </c>
      <c r="G573" s="120">
        <v>0.3</v>
      </c>
      <c r="H573" s="119" t="s">
        <v>61</v>
      </c>
      <c r="I573" s="165" t="s">
        <v>36</v>
      </c>
      <c r="J573" s="162">
        <v>-1</v>
      </c>
      <c r="K573" s="162">
        <v>-1</v>
      </c>
      <c r="L573" s="162">
        <v>-1</v>
      </c>
      <c r="M573" s="162">
        <v>-1</v>
      </c>
      <c r="N573" s="112" t="s">
        <v>90</v>
      </c>
    </row>
    <row r="574" spans="1:14">
      <c r="A574" s="113" t="s">
        <v>668</v>
      </c>
      <c r="B574" s="113" t="s">
        <v>692</v>
      </c>
      <c r="C574" s="120">
        <v>0.5</v>
      </c>
      <c r="D574" s="120">
        <v>0.05</v>
      </c>
      <c r="E574" s="121">
        <v>0.91920000000000002</v>
      </c>
      <c r="F574" s="120">
        <v>119.80799999999999</v>
      </c>
      <c r="G574" s="120">
        <v>0.30114000000000002</v>
      </c>
      <c r="H574" s="119" t="s">
        <v>93</v>
      </c>
      <c r="I574" s="165" t="s">
        <v>36</v>
      </c>
      <c r="J574" s="162">
        <v>-1</v>
      </c>
      <c r="K574" s="162">
        <v>-1</v>
      </c>
      <c r="L574" s="162">
        <v>-1</v>
      </c>
      <c r="M574" s="162">
        <v>-1</v>
      </c>
      <c r="N574" s="112" t="s">
        <v>41</v>
      </c>
    </row>
    <row r="575" spans="1:14">
      <c r="A575" s="113" t="s">
        <v>668</v>
      </c>
      <c r="B575" s="113" t="s">
        <v>693</v>
      </c>
      <c r="C575" s="113">
        <v>0.75</v>
      </c>
      <c r="D575" s="113">
        <v>1.1333</v>
      </c>
      <c r="E575" s="121">
        <v>5.5100000000000003E-2</v>
      </c>
      <c r="F575" s="109">
        <v>70</v>
      </c>
      <c r="G575" s="113">
        <v>0.24</v>
      </c>
      <c r="H575" s="119" t="s">
        <v>93</v>
      </c>
      <c r="I575" s="164" t="s">
        <v>694</v>
      </c>
      <c r="J575" s="162">
        <v>-1</v>
      </c>
      <c r="K575" s="161">
        <v>7.3529999999999998E-2</v>
      </c>
      <c r="L575" s="162">
        <v>-1</v>
      </c>
      <c r="M575" s="159">
        <v>7.4999999999999997E-2</v>
      </c>
      <c r="N575" s="112" t="s">
        <v>540</v>
      </c>
    </row>
    <row r="576" spans="1:14">
      <c r="A576" s="119" t="s">
        <v>668</v>
      </c>
      <c r="B576" s="110" t="s">
        <v>98</v>
      </c>
      <c r="C576" s="120">
        <v>0.75</v>
      </c>
      <c r="D576" s="120">
        <v>0.9</v>
      </c>
      <c r="E576" s="121">
        <v>6.9199999999999998E-2</v>
      </c>
      <c r="F576" s="120">
        <v>36.940799999999996</v>
      </c>
      <c r="G576" s="120">
        <v>0.31070000000000003</v>
      </c>
      <c r="H576" s="119" t="s">
        <v>93</v>
      </c>
      <c r="I576" s="165" t="s">
        <v>36</v>
      </c>
      <c r="J576" s="162">
        <v>-1</v>
      </c>
      <c r="K576" s="162">
        <v>-1</v>
      </c>
      <c r="L576" s="162">
        <v>-1</v>
      </c>
      <c r="M576" s="162">
        <v>-1</v>
      </c>
      <c r="N576" s="121" t="s">
        <v>62</v>
      </c>
    </row>
    <row r="577" spans="1:14">
      <c r="A577" s="119" t="s">
        <v>668</v>
      </c>
      <c r="B577" s="119" t="s">
        <v>99</v>
      </c>
      <c r="C577" s="120">
        <v>0.75</v>
      </c>
      <c r="D577" s="120">
        <v>0.94</v>
      </c>
      <c r="E577" s="121">
        <v>6.6699999999999995E-2</v>
      </c>
      <c r="F577" s="109">
        <v>22</v>
      </c>
      <c r="G577" s="109">
        <v>0.31</v>
      </c>
      <c r="H577" s="119" t="s">
        <v>93</v>
      </c>
      <c r="I577" s="165" t="s">
        <v>36</v>
      </c>
      <c r="J577" s="162">
        <v>-1</v>
      </c>
      <c r="K577" s="162">
        <v>-1</v>
      </c>
      <c r="L577" s="162">
        <v>-1</v>
      </c>
      <c r="M577" s="162">
        <v>-1</v>
      </c>
      <c r="N577" s="121" t="s">
        <v>62</v>
      </c>
    </row>
    <row r="578" spans="1:14">
      <c r="A578" s="121" t="s">
        <v>695</v>
      </c>
      <c r="B578" s="121" t="s">
        <v>696</v>
      </c>
      <c r="C578" s="121">
        <v>6.5</v>
      </c>
      <c r="D578" s="121">
        <v>28.08</v>
      </c>
      <c r="E578" s="121">
        <v>1.9290000000000002E-2</v>
      </c>
      <c r="F578" s="121">
        <v>7.15</v>
      </c>
      <c r="G578" s="121">
        <v>0.3</v>
      </c>
      <c r="H578" s="121" t="s">
        <v>61</v>
      </c>
      <c r="I578" s="165" t="s">
        <v>36</v>
      </c>
      <c r="J578" s="162">
        <v>-1</v>
      </c>
      <c r="K578" s="162">
        <v>-1</v>
      </c>
      <c r="L578" s="162">
        <v>-1</v>
      </c>
      <c r="M578" s="162">
        <v>-1</v>
      </c>
      <c r="N578" s="121" t="s">
        <v>137</v>
      </c>
    </row>
    <row r="579" spans="1:14">
      <c r="A579" s="121" t="s">
        <v>695</v>
      </c>
      <c r="B579" s="121" t="s">
        <v>697</v>
      </c>
      <c r="C579" s="121">
        <v>6.5</v>
      </c>
      <c r="D579" s="121">
        <v>38.497</v>
      </c>
      <c r="E579" s="121">
        <v>1.4069999999999999E-2</v>
      </c>
      <c r="F579" s="121">
        <v>7.15</v>
      </c>
      <c r="G579" s="121">
        <v>0.3</v>
      </c>
      <c r="H579" s="121" t="s">
        <v>61</v>
      </c>
      <c r="I579" s="165" t="s">
        <v>36</v>
      </c>
      <c r="J579" s="162">
        <v>-1</v>
      </c>
      <c r="K579" s="162">
        <v>-1</v>
      </c>
      <c r="L579" s="162">
        <v>-1</v>
      </c>
      <c r="M579" s="162">
        <v>-1</v>
      </c>
      <c r="N579" s="121" t="s">
        <v>137</v>
      </c>
    </row>
    <row r="580" spans="1:14">
      <c r="A580" s="121" t="s">
        <v>695</v>
      </c>
      <c r="B580" s="121" t="s">
        <v>698</v>
      </c>
      <c r="C580" s="121">
        <v>8.25</v>
      </c>
      <c r="D580" s="121">
        <v>33.866999999999997</v>
      </c>
      <c r="E580" s="121">
        <v>2.0299999999999999E-2</v>
      </c>
      <c r="F580" s="121">
        <v>5.85</v>
      </c>
      <c r="G580" s="121">
        <v>0.28999999999999998</v>
      </c>
      <c r="H580" s="121" t="s">
        <v>61</v>
      </c>
      <c r="I580" s="165" t="s">
        <v>36</v>
      </c>
      <c r="J580" s="162">
        <v>-1</v>
      </c>
      <c r="K580" s="162">
        <v>-1</v>
      </c>
      <c r="L580" s="162">
        <v>-1</v>
      </c>
      <c r="M580" s="162">
        <v>-1</v>
      </c>
      <c r="N580" s="121" t="s">
        <v>137</v>
      </c>
    </row>
    <row r="581" spans="1:14">
      <c r="A581" s="121" t="s">
        <v>695</v>
      </c>
      <c r="B581" s="121" t="s">
        <v>699</v>
      </c>
      <c r="C581" s="121">
        <v>10.25</v>
      </c>
      <c r="D581" s="121">
        <v>42.284999999999997</v>
      </c>
      <c r="E581" s="121">
        <v>2.0199999999999999E-2</v>
      </c>
      <c r="F581" s="121">
        <v>4.9000000000000004</v>
      </c>
      <c r="G581" s="121">
        <v>0.28999999999999998</v>
      </c>
      <c r="H581" s="121" t="s">
        <v>61</v>
      </c>
      <c r="I581" s="165" t="s">
        <v>36</v>
      </c>
      <c r="J581" s="162">
        <v>-1</v>
      </c>
      <c r="K581" s="162">
        <v>-1</v>
      </c>
      <c r="L581" s="162">
        <v>-1</v>
      </c>
      <c r="M581" s="162">
        <v>-1</v>
      </c>
      <c r="N581" s="121" t="s">
        <v>137</v>
      </c>
    </row>
    <row r="582" spans="1:14">
      <c r="A582" s="121" t="s">
        <v>695</v>
      </c>
      <c r="B582" s="121" t="s">
        <v>700</v>
      </c>
      <c r="C582" s="121">
        <v>6.5</v>
      </c>
      <c r="D582" s="121">
        <v>27.132999999999999</v>
      </c>
      <c r="E582" s="121">
        <v>1.9959999999999999E-2</v>
      </c>
      <c r="F582" s="121">
        <v>7.15</v>
      </c>
      <c r="G582" s="121">
        <v>0.3</v>
      </c>
      <c r="H582" s="121" t="s">
        <v>61</v>
      </c>
      <c r="I582" s="165" t="s">
        <v>36</v>
      </c>
      <c r="J582" s="162">
        <v>-1</v>
      </c>
      <c r="K582" s="162">
        <v>-1</v>
      </c>
      <c r="L582" s="162">
        <v>-1</v>
      </c>
      <c r="M582" s="162">
        <v>-1</v>
      </c>
      <c r="N582" s="121" t="s">
        <v>137</v>
      </c>
    </row>
    <row r="583" spans="1:14">
      <c r="A583" s="121" t="s">
        <v>695</v>
      </c>
      <c r="B583" s="121" t="s">
        <v>701</v>
      </c>
      <c r="C583" s="121">
        <v>6.5</v>
      </c>
      <c r="D583" s="121">
        <v>38.497</v>
      </c>
      <c r="E583" s="121">
        <v>1.4069999999999999E-2</v>
      </c>
      <c r="F583" s="121">
        <v>7.15</v>
      </c>
      <c r="G583" s="121">
        <v>0.3</v>
      </c>
      <c r="H583" s="121" t="s">
        <v>61</v>
      </c>
      <c r="I583" s="165" t="s">
        <v>36</v>
      </c>
      <c r="J583" s="162">
        <v>-1</v>
      </c>
      <c r="K583" s="162">
        <v>-1</v>
      </c>
      <c r="L583" s="162">
        <v>-1</v>
      </c>
      <c r="M583" s="162">
        <v>-1</v>
      </c>
      <c r="N583" s="121" t="s">
        <v>137</v>
      </c>
    </row>
    <row r="584" spans="1:14">
      <c r="A584" s="121" t="s">
        <v>695</v>
      </c>
      <c r="B584" s="121" t="s">
        <v>702</v>
      </c>
      <c r="C584" s="121">
        <v>8.25</v>
      </c>
      <c r="D584" s="121">
        <v>33.866999999999997</v>
      </c>
      <c r="E584" s="121">
        <v>2.0299999999999999E-2</v>
      </c>
      <c r="F584" s="121">
        <v>5.85</v>
      </c>
      <c r="G584" s="121">
        <v>0.28999999999999998</v>
      </c>
      <c r="H584" s="121" t="s">
        <v>61</v>
      </c>
      <c r="I584" s="165" t="s">
        <v>36</v>
      </c>
      <c r="J584" s="162">
        <v>-1</v>
      </c>
      <c r="K584" s="162">
        <v>-1</v>
      </c>
      <c r="L584" s="162">
        <v>-1</v>
      </c>
      <c r="M584" s="162">
        <v>-1</v>
      </c>
      <c r="N584" s="121" t="s">
        <v>137</v>
      </c>
    </row>
    <row r="585" spans="1:14">
      <c r="A585" s="121" t="s">
        <v>695</v>
      </c>
      <c r="B585" s="121" t="s">
        <v>703</v>
      </c>
      <c r="C585" s="121">
        <v>10.25</v>
      </c>
      <c r="D585" s="121">
        <v>40.308</v>
      </c>
      <c r="E585" s="121">
        <v>2.1190000000000001E-2</v>
      </c>
      <c r="F585" s="121">
        <v>4.9000000000000004</v>
      </c>
      <c r="G585" s="121">
        <v>0.28999999999999998</v>
      </c>
      <c r="H585" s="121" t="s">
        <v>61</v>
      </c>
      <c r="I585" s="165" t="s">
        <v>36</v>
      </c>
      <c r="J585" s="162">
        <v>-1</v>
      </c>
      <c r="K585" s="162">
        <v>-1</v>
      </c>
      <c r="L585" s="162">
        <v>-1</v>
      </c>
      <c r="M585" s="162">
        <v>-1</v>
      </c>
      <c r="N585" s="121" t="s">
        <v>137</v>
      </c>
    </row>
    <row r="586" spans="1:14">
      <c r="A586" s="121" t="s">
        <v>695</v>
      </c>
      <c r="B586" s="121" t="s">
        <v>704</v>
      </c>
      <c r="C586" s="121">
        <v>6.5</v>
      </c>
      <c r="D586" s="121">
        <v>26.242000000000001</v>
      </c>
      <c r="E586" s="121">
        <v>2.0639999999999999E-2</v>
      </c>
      <c r="F586" s="121">
        <v>7.15</v>
      </c>
      <c r="G586" s="121">
        <v>0.3</v>
      </c>
      <c r="H586" s="121" t="s">
        <v>61</v>
      </c>
      <c r="I586" s="165" t="s">
        <v>36</v>
      </c>
      <c r="J586" s="162">
        <v>-1</v>
      </c>
      <c r="K586" s="162">
        <v>-1</v>
      </c>
      <c r="L586" s="162">
        <v>-1</v>
      </c>
      <c r="M586" s="162">
        <v>-1</v>
      </c>
      <c r="N586" s="121" t="s">
        <v>137</v>
      </c>
    </row>
    <row r="587" spans="1:14">
      <c r="A587" s="121" t="s">
        <v>695</v>
      </c>
      <c r="B587" s="121" t="s">
        <v>705</v>
      </c>
      <c r="C587" s="121">
        <v>6.5</v>
      </c>
      <c r="D587" s="121">
        <v>35.292000000000002</v>
      </c>
      <c r="E587" s="121">
        <v>1.5350000000000001E-2</v>
      </c>
      <c r="F587" s="121">
        <v>7.15</v>
      </c>
      <c r="G587" s="121">
        <v>0.3</v>
      </c>
      <c r="H587" s="121" t="s">
        <v>61</v>
      </c>
      <c r="I587" s="165" t="s">
        <v>36</v>
      </c>
      <c r="J587" s="162">
        <v>-1</v>
      </c>
      <c r="K587" s="162">
        <v>-1</v>
      </c>
      <c r="L587" s="162">
        <v>-1</v>
      </c>
      <c r="M587" s="162">
        <v>-1</v>
      </c>
      <c r="N587" s="121" t="s">
        <v>137</v>
      </c>
    </row>
    <row r="588" spans="1:14">
      <c r="A588" s="121" t="s">
        <v>695</v>
      </c>
      <c r="B588" s="121" t="s">
        <v>706</v>
      </c>
      <c r="C588" s="121">
        <v>8.25</v>
      </c>
      <c r="D588" s="121">
        <v>32.543999999999997</v>
      </c>
      <c r="E588" s="121">
        <v>2.1129999999999999E-2</v>
      </c>
      <c r="F588" s="121">
        <v>5.85</v>
      </c>
      <c r="G588" s="121">
        <v>0.28999999999999998</v>
      </c>
      <c r="H588" s="121" t="s">
        <v>61</v>
      </c>
      <c r="I588" s="165" t="s">
        <v>36</v>
      </c>
      <c r="J588" s="162">
        <v>-1</v>
      </c>
      <c r="K588" s="162">
        <v>-1</v>
      </c>
      <c r="L588" s="162">
        <v>-1</v>
      </c>
      <c r="M588" s="162">
        <v>-1</v>
      </c>
      <c r="N588" s="121" t="s">
        <v>137</v>
      </c>
    </row>
    <row r="589" spans="1:14">
      <c r="A589" s="121" t="s">
        <v>695</v>
      </c>
      <c r="B589" s="121" t="s">
        <v>707</v>
      </c>
      <c r="C589" s="121">
        <v>10.25</v>
      </c>
      <c r="D589" s="121">
        <v>38.497</v>
      </c>
      <c r="E589" s="121">
        <v>2.2190000000000001E-2</v>
      </c>
      <c r="F589" s="121">
        <v>4.9000000000000004</v>
      </c>
      <c r="G589" s="121">
        <v>0.28999999999999998</v>
      </c>
      <c r="H589" s="121" t="s">
        <v>61</v>
      </c>
      <c r="I589" s="165" t="s">
        <v>36</v>
      </c>
      <c r="J589" s="162">
        <v>-1</v>
      </c>
      <c r="K589" s="162">
        <v>-1</v>
      </c>
      <c r="L589" s="162">
        <v>-1</v>
      </c>
      <c r="M589" s="162">
        <v>-1</v>
      </c>
      <c r="N589" s="121" t="s">
        <v>137</v>
      </c>
    </row>
    <row r="590" spans="1:14">
      <c r="A590" s="121" t="s">
        <v>695</v>
      </c>
      <c r="B590" s="121" t="s">
        <v>708</v>
      </c>
      <c r="C590" s="121">
        <v>6.5</v>
      </c>
      <c r="D590" s="121">
        <v>21.83</v>
      </c>
      <c r="E590" s="121">
        <v>2.4809999999999999E-2</v>
      </c>
      <c r="F590" s="121">
        <v>7.15</v>
      </c>
      <c r="G590" s="121">
        <v>0.3</v>
      </c>
      <c r="H590" s="121" t="s">
        <v>61</v>
      </c>
      <c r="I590" s="165" t="s">
        <v>36</v>
      </c>
      <c r="J590" s="162">
        <v>-1</v>
      </c>
      <c r="K590" s="162">
        <v>-1</v>
      </c>
      <c r="L590" s="162">
        <v>-1</v>
      </c>
      <c r="M590" s="162">
        <v>-1</v>
      </c>
      <c r="N590" s="121" t="s">
        <v>137</v>
      </c>
    </row>
    <row r="591" spans="1:14">
      <c r="A591" s="121" t="s">
        <v>695</v>
      </c>
      <c r="B591" s="121" t="s">
        <v>709</v>
      </c>
      <c r="C591" s="121">
        <v>6.5</v>
      </c>
      <c r="D591" s="121">
        <v>32.543999999999997</v>
      </c>
      <c r="E591" s="121">
        <v>1.6639999999999999E-2</v>
      </c>
      <c r="F591" s="121">
        <v>7.15</v>
      </c>
      <c r="G591" s="121">
        <v>0.3</v>
      </c>
      <c r="H591" s="121" t="s">
        <v>61</v>
      </c>
      <c r="I591" s="165" t="s">
        <v>36</v>
      </c>
      <c r="J591" s="162">
        <v>-1</v>
      </c>
      <c r="K591" s="162">
        <v>-1</v>
      </c>
      <c r="L591" s="162">
        <v>-1</v>
      </c>
      <c r="M591" s="162">
        <v>-1</v>
      </c>
      <c r="N591" s="121" t="s">
        <v>137</v>
      </c>
    </row>
    <row r="592" spans="1:14">
      <c r="A592" s="121" t="s">
        <v>695</v>
      </c>
      <c r="B592" s="121" t="s">
        <v>710</v>
      </c>
      <c r="C592" s="121">
        <v>8.25</v>
      </c>
      <c r="D592" s="121">
        <v>28.08</v>
      </c>
      <c r="E592" s="121">
        <v>2.4479999999999998E-2</v>
      </c>
      <c r="F592" s="121">
        <v>5.85</v>
      </c>
      <c r="G592" s="121">
        <v>0.28999999999999998</v>
      </c>
      <c r="H592" s="121" t="s">
        <v>61</v>
      </c>
      <c r="I592" s="165" t="s">
        <v>36</v>
      </c>
      <c r="J592" s="162">
        <v>-1</v>
      </c>
      <c r="K592" s="162">
        <v>-1</v>
      </c>
      <c r="L592" s="162">
        <v>-1</v>
      </c>
      <c r="M592" s="162">
        <v>-1</v>
      </c>
      <c r="N592" s="121" t="s">
        <v>137</v>
      </c>
    </row>
    <row r="593" spans="1:14">
      <c r="A593" s="121" t="s">
        <v>695</v>
      </c>
      <c r="B593" s="121" t="s">
        <v>711</v>
      </c>
      <c r="C593" s="121">
        <v>10.25</v>
      </c>
      <c r="D593" s="121">
        <v>35.292000000000002</v>
      </c>
      <c r="E593" s="121">
        <v>2.4199999999999999E-2</v>
      </c>
      <c r="F593" s="121">
        <v>4.9000000000000004</v>
      </c>
      <c r="G593" s="121">
        <v>0.28999999999999998</v>
      </c>
      <c r="H593" s="121" t="s">
        <v>61</v>
      </c>
      <c r="I593" s="165" t="s">
        <v>36</v>
      </c>
      <c r="J593" s="162">
        <v>-1</v>
      </c>
      <c r="K593" s="162">
        <v>-1</v>
      </c>
      <c r="L593" s="162">
        <v>-1</v>
      </c>
      <c r="M593" s="162">
        <v>-1</v>
      </c>
      <c r="N593" s="121" t="s">
        <v>137</v>
      </c>
    </row>
    <row r="594" spans="1:14">
      <c r="A594" s="121" t="s">
        <v>695</v>
      </c>
      <c r="B594" s="121" t="s">
        <v>712</v>
      </c>
      <c r="C594" s="121">
        <v>6.5</v>
      </c>
      <c r="D594" s="121">
        <v>21.22</v>
      </c>
      <c r="E594" s="121">
        <v>2.5530000000000001E-2</v>
      </c>
      <c r="F594" s="121">
        <v>7.15</v>
      </c>
      <c r="G594" s="121">
        <v>0.3</v>
      </c>
      <c r="H594" s="121" t="s">
        <v>61</v>
      </c>
      <c r="I594" s="165" t="s">
        <v>36</v>
      </c>
      <c r="J594" s="162">
        <v>-1</v>
      </c>
      <c r="K594" s="162">
        <v>-1</v>
      </c>
      <c r="L594" s="162">
        <v>-1</v>
      </c>
      <c r="M594" s="162">
        <v>-1</v>
      </c>
      <c r="N594" s="121" t="s">
        <v>137</v>
      </c>
    </row>
    <row r="595" spans="1:14">
      <c r="A595" s="121" t="s">
        <v>695</v>
      </c>
      <c r="B595" s="121" t="s">
        <v>713</v>
      </c>
      <c r="C595" s="121">
        <v>6.5</v>
      </c>
      <c r="D595" s="121">
        <v>31.312999999999999</v>
      </c>
      <c r="E595" s="121">
        <v>1.7299999999999999E-2</v>
      </c>
      <c r="F595" s="121">
        <v>7.15</v>
      </c>
      <c r="G595" s="121">
        <v>0.3</v>
      </c>
      <c r="H595" s="121" t="s">
        <v>61</v>
      </c>
      <c r="I595" s="165" t="s">
        <v>36</v>
      </c>
      <c r="J595" s="162">
        <v>-1</v>
      </c>
      <c r="K595" s="162">
        <v>-1</v>
      </c>
      <c r="L595" s="162">
        <v>-1</v>
      </c>
      <c r="M595" s="162">
        <v>-1</v>
      </c>
      <c r="N595" s="121" t="s">
        <v>137</v>
      </c>
    </row>
    <row r="596" spans="1:14">
      <c r="A596" s="121" t="s">
        <v>695</v>
      </c>
      <c r="B596" s="121" t="s">
        <v>714</v>
      </c>
      <c r="C596" s="121">
        <v>8.25</v>
      </c>
      <c r="D596" s="121">
        <v>27.132999999999999</v>
      </c>
      <c r="E596" s="121">
        <v>2.5340000000000001E-2</v>
      </c>
      <c r="F596" s="121">
        <v>5.85</v>
      </c>
      <c r="G596" s="121">
        <v>0.28999999999999998</v>
      </c>
      <c r="H596" s="121" t="s">
        <v>61</v>
      </c>
      <c r="I596" s="165" t="s">
        <v>36</v>
      </c>
      <c r="J596" s="162">
        <v>-1</v>
      </c>
      <c r="K596" s="162">
        <v>-1</v>
      </c>
      <c r="L596" s="162">
        <v>-1</v>
      </c>
      <c r="M596" s="162">
        <v>-1</v>
      </c>
      <c r="N596" s="121" t="s">
        <v>137</v>
      </c>
    </row>
    <row r="597" spans="1:14">
      <c r="A597" s="121" t="s">
        <v>695</v>
      </c>
      <c r="B597" s="121" t="s">
        <v>715</v>
      </c>
      <c r="C597" s="121">
        <v>10.25</v>
      </c>
      <c r="D597" s="121">
        <v>35.292000000000002</v>
      </c>
      <c r="E597" s="121">
        <v>2.4199999999999999E-2</v>
      </c>
      <c r="F597" s="121">
        <v>4.9000000000000004</v>
      </c>
      <c r="G597" s="121">
        <v>0.28999999999999998</v>
      </c>
      <c r="H597" s="121" t="s">
        <v>61</v>
      </c>
      <c r="I597" s="165" t="s">
        <v>36</v>
      </c>
      <c r="J597" s="162">
        <v>-1</v>
      </c>
      <c r="K597" s="162">
        <v>-1</v>
      </c>
      <c r="L597" s="162">
        <v>-1</v>
      </c>
      <c r="M597" s="162">
        <v>-1</v>
      </c>
      <c r="N597" s="121" t="s">
        <v>137</v>
      </c>
    </row>
    <row r="598" spans="1:14">
      <c r="A598" s="121" t="s">
        <v>695</v>
      </c>
      <c r="B598" s="121" t="s">
        <v>716</v>
      </c>
      <c r="C598" s="121">
        <v>6.5</v>
      </c>
      <c r="D598" s="121">
        <v>20.085999999999999</v>
      </c>
      <c r="E598" s="121">
        <v>2.6970000000000001E-2</v>
      </c>
      <c r="F598" s="121">
        <v>7.15</v>
      </c>
      <c r="G598" s="121">
        <v>0.3</v>
      </c>
      <c r="H598" s="121" t="s">
        <v>61</v>
      </c>
      <c r="I598" s="165" t="s">
        <v>36</v>
      </c>
      <c r="J598" s="162">
        <v>-1</v>
      </c>
      <c r="K598" s="162">
        <v>-1</v>
      </c>
      <c r="L598" s="162">
        <v>-1</v>
      </c>
      <c r="M598" s="162">
        <v>-1</v>
      </c>
      <c r="N598" s="121" t="s">
        <v>137</v>
      </c>
    </row>
    <row r="599" spans="1:14">
      <c r="A599" s="121" t="s">
        <v>695</v>
      </c>
      <c r="B599" s="121" t="s">
        <v>717</v>
      </c>
      <c r="C599" s="121">
        <v>6.5</v>
      </c>
      <c r="D599" s="121">
        <v>28.08</v>
      </c>
      <c r="E599" s="121">
        <v>1.9290000000000002E-2</v>
      </c>
      <c r="F599" s="121">
        <v>7.15</v>
      </c>
      <c r="G599" s="121">
        <v>0.3</v>
      </c>
      <c r="H599" s="121" t="s">
        <v>61</v>
      </c>
      <c r="I599" s="165" t="s">
        <v>36</v>
      </c>
      <c r="J599" s="162">
        <v>-1</v>
      </c>
      <c r="K599" s="162">
        <v>-1</v>
      </c>
      <c r="L599" s="162">
        <v>-1</v>
      </c>
      <c r="M599" s="162">
        <v>-1</v>
      </c>
      <c r="N599" s="121" t="s">
        <v>137</v>
      </c>
    </row>
    <row r="600" spans="1:14">
      <c r="A600" s="121" t="s">
        <v>695</v>
      </c>
      <c r="B600" s="121" t="s">
        <v>718</v>
      </c>
      <c r="C600" s="121">
        <v>8.25</v>
      </c>
      <c r="D600" s="121">
        <v>26.242000000000001</v>
      </c>
      <c r="E600" s="121">
        <v>2.6200000000000001E-2</v>
      </c>
      <c r="F600" s="121">
        <v>5.85</v>
      </c>
      <c r="G600" s="121">
        <v>0.28999999999999998</v>
      </c>
      <c r="H600" s="121" t="s">
        <v>61</v>
      </c>
      <c r="I600" s="165" t="s">
        <v>36</v>
      </c>
      <c r="J600" s="162">
        <v>-1</v>
      </c>
      <c r="K600" s="162">
        <v>-1</v>
      </c>
      <c r="L600" s="162">
        <v>-1</v>
      </c>
      <c r="M600" s="162">
        <v>-1</v>
      </c>
      <c r="N600" s="121" t="s">
        <v>137</v>
      </c>
    </row>
    <row r="601" spans="1:14">
      <c r="A601" s="121" t="s">
        <v>695</v>
      </c>
      <c r="B601" s="121" t="s">
        <v>719</v>
      </c>
      <c r="C601" s="121">
        <v>10.25</v>
      </c>
      <c r="D601" s="121">
        <v>32.543999999999997</v>
      </c>
      <c r="E601" s="121">
        <v>2.6249999999999999E-2</v>
      </c>
      <c r="F601" s="121">
        <v>4.9000000000000004</v>
      </c>
      <c r="G601" s="121">
        <v>0.28999999999999998</v>
      </c>
      <c r="H601" s="121" t="s">
        <v>61</v>
      </c>
      <c r="I601" s="165" t="s">
        <v>36</v>
      </c>
      <c r="J601" s="162">
        <v>-1</v>
      </c>
      <c r="K601" s="162">
        <v>-1</v>
      </c>
      <c r="L601" s="162">
        <v>-1</v>
      </c>
      <c r="M601" s="162">
        <v>-1</v>
      </c>
      <c r="N601" s="121" t="s">
        <v>137</v>
      </c>
    </row>
    <row r="602" spans="1:14">
      <c r="A602" s="121" t="s">
        <v>720</v>
      </c>
      <c r="B602" s="121" t="s">
        <v>721</v>
      </c>
      <c r="C602" s="121">
        <v>6.5</v>
      </c>
      <c r="D602" s="121">
        <v>21.515999999999998</v>
      </c>
      <c r="E602" s="121">
        <v>2.5180000000000001E-2</v>
      </c>
      <c r="F602" s="121">
        <v>7.15</v>
      </c>
      <c r="G602" s="121">
        <v>0.3</v>
      </c>
      <c r="H602" s="121" t="s">
        <v>61</v>
      </c>
      <c r="I602" s="165" t="s">
        <v>36</v>
      </c>
      <c r="J602" s="162">
        <v>-1</v>
      </c>
      <c r="K602" s="162">
        <v>-1</v>
      </c>
      <c r="L602" s="162">
        <v>-1</v>
      </c>
      <c r="M602" s="162">
        <v>-1</v>
      </c>
      <c r="N602" s="121" t="s">
        <v>137</v>
      </c>
    </row>
    <row r="603" spans="1:14">
      <c r="A603" s="121" t="s">
        <v>720</v>
      </c>
      <c r="B603" s="121" t="s">
        <v>722</v>
      </c>
      <c r="C603" s="121">
        <v>6.5</v>
      </c>
      <c r="D603" s="121">
        <v>30.518000000000001</v>
      </c>
      <c r="E603" s="121">
        <v>1.7749999999999998E-2</v>
      </c>
      <c r="F603" s="121">
        <v>7.15</v>
      </c>
      <c r="G603" s="121">
        <v>0.3</v>
      </c>
      <c r="H603" s="121" t="s">
        <v>61</v>
      </c>
      <c r="I603" s="165" t="s">
        <v>36</v>
      </c>
      <c r="J603" s="162">
        <v>-1</v>
      </c>
      <c r="K603" s="162">
        <v>-1</v>
      </c>
      <c r="L603" s="162">
        <v>-1</v>
      </c>
      <c r="M603" s="162">
        <v>-1</v>
      </c>
      <c r="N603" s="121" t="s">
        <v>137</v>
      </c>
    </row>
    <row r="604" spans="1:14">
      <c r="A604" s="121" t="s">
        <v>720</v>
      </c>
      <c r="B604" s="121" t="s">
        <v>723</v>
      </c>
      <c r="C604" s="121">
        <v>8.5</v>
      </c>
      <c r="D604" s="121">
        <v>28.562999999999999</v>
      </c>
      <c r="E604" s="121">
        <v>2.4799999999999999E-2</v>
      </c>
      <c r="F604" s="121">
        <v>5.71</v>
      </c>
      <c r="G604" s="121">
        <v>0.28999999999999998</v>
      </c>
      <c r="H604" s="121" t="s">
        <v>61</v>
      </c>
      <c r="I604" s="165" t="s">
        <v>36</v>
      </c>
      <c r="J604" s="162">
        <v>-1</v>
      </c>
      <c r="K604" s="162">
        <v>-1</v>
      </c>
      <c r="L604" s="162">
        <v>-1</v>
      </c>
      <c r="M604" s="162">
        <v>-1</v>
      </c>
      <c r="N604" s="121" t="s">
        <v>137</v>
      </c>
    </row>
    <row r="605" spans="1:14">
      <c r="A605" s="121" t="s">
        <v>720</v>
      </c>
      <c r="B605" s="121" t="s">
        <v>724</v>
      </c>
      <c r="C605" s="121">
        <v>10.25</v>
      </c>
      <c r="D605" s="121">
        <v>35.296999999999997</v>
      </c>
      <c r="E605" s="121">
        <v>2.4199999999999999E-2</v>
      </c>
      <c r="F605" s="121">
        <v>4.9000000000000004</v>
      </c>
      <c r="G605" s="121">
        <v>0.28999999999999998</v>
      </c>
      <c r="H605" s="121" t="s">
        <v>61</v>
      </c>
      <c r="I605" s="165" t="s">
        <v>36</v>
      </c>
      <c r="J605" s="162">
        <v>-1</v>
      </c>
      <c r="K605" s="162">
        <v>-1</v>
      </c>
      <c r="L605" s="162">
        <v>-1</v>
      </c>
      <c r="M605" s="162">
        <v>-1</v>
      </c>
      <c r="N605" s="121" t="s">
        <v>137</v>
      </c>
    </row>
    <row r="606" spans="1:14">
      <c r="A606" s="121" t="s">
        <v>720</v>
      </c>
      <c r="B606" s="121" t="s">
        <v>725</v>
      </c>
      <c r="C606" s="121">
        <v>10.25</v>
      </c>
      <c r="D606" s="121">
        <v>53.816000000000003</v>
      </c>
      <c r="E606" s="121">
        <v>1.5869999999999999E-2</v>
      </c>
      <c r="F606" s="121">
        <v>4.9000000000000004</v>
      </c>
      <c r="G606" s="121">
        <v>0.28999999999999998</v>
      </c>
      <c r="H606" s="121" t="s">
        <v>61</v>
      </c>
      <c r="I606" s="165" t="s">
        <v>36</v>
      </c>
      <c r="J606" s="162">
        <v>-1</v>
      </c>
      <c r="K606" s="162">
        <v>-1</v>
      </c>
      <c r="L606" s="162">
        <v>-1</v>
      </c>
      <c r="M606" s="162">
        <v>-1</v>
      </c>
      <c r="N606" s="121" t="s">
        <v>137</v>
      </c>
    </row>
    <row r="607" spans="1:14">
      <c r="A607" s="121" t="s">
        <v>720</v>
      </c>
      <c r="B607" s="121" t="s">
        <v>726</v>
      </c>
      <c r="C607" s="121">
        <v>12.25</v>
      </c>
      <c r="D607" s="121">
        <v>43.715000000000003</v>
      </c>
      <c r="E607" s="121">
        <v>2.3349999999999999E-2</v>
      </c>
      <c r="F607" s="121">
        <v>4.2699999999999996</v>
      </c>
      <c r="G607" s="121">
        <v>0.28000000000000003</v>
      </c>
      <c r="H607" s="121" t="s">
        <v>61</v>
      </c>
      <c r="I607" s="165" t="s">
        <v>36</v>
      </c>
      <c r="J607" s="162">
        <v>-1</v>
      </c>
      <c r="K607" s="162">
        <v>-1</v>
      </c>
      <c r="L607" s="162">
        <v>-1</v>
      </c>
      <c r="M607" s="162">
        <v>-1</v>
      </c>
      <c r="N607" s="121" t="s">
        <v>137</v>
      </c>
    </row>
    <row r="608" spans="1:14">
      <c r="A608" s="121" t="s">
        <v>720</v>
      </c>
      <c r="B608" s="121" t="s">
        <v>727</v>
      </c>
      <c r="C608" s="121">
        <v>6.5</v>
      </c>
      <c r="D608" s="121">
        <v>20.986999999999998</v>
      </c>
      <c r="E608" s="121">
        <v>2.58E-2</v>
      </c>
      <c r="F608" s="121">
        <v>7.15</v>
      </c>
      <c r="G608" s="121">
        <v>0.3</v>
      </c>
      <c r="H608" s="121" t="s">
        <v>61</v>
      </c>
      <c r="I608" s="165" t="s">
        <v>36</v>
      </c>
      <c r="J608" s="162">
        <v>-1</v>
      </c>
      <c r="K608" s="162">
        <v>-1</v>
      </c>
      <c r="L608" s="162">
        <v>-1</v>
      </c>
      <c r="M608" s="162">
        <v>-1</v>
      </c>
      <c r="N608" s="121" t="s">
        <v>137</v>
      </c>
    </row>
    <row r="609" spans="1:14">
      <c r="A609" s="121" t="s">
        <v>720</v>
      </c>
      <c r="B609" s="121" t="s">
        <v>728</v>
      </c>
      <c r="C609" s="121">
        <v>6.5</v>
      </c>
      <c r="D609" s="121">
        <v>30.518000000000001</v>
      </c>
      <c r="E609" s="121">
        <v>1.7749999999999998E-2</v>
      </c>
      <c r="F609" s="121">
        <v>7.15</v>
      </c>
      <c r="G609" s="121">
        <v>0.3</v>
      </c>
      <c r="H609" s="121" t="s">
        <v>61</v>
      </c>
      <c r="I609" s="165" t="s">
        <v>36</v>
      </c>
      <c r="J609" s="162">
        <v>-1</v>
      </c>
      <c r="K609" s="162">
        <v>-1</v>
      </c>
      <c r="L609" s="162">
        <v>-1</v>
      </c>
      <c r="M609" s="162">
        <v>-1</v>
      </c>
      <c r="N609" s="121" t="s">
        <v>137</v>
      </c>
    </row>
    <row r="610" spans="1:14">
      <c r="A610" s="121" t="s">
        <v>720</v>
      </c>
      <c r="B610" s="121" t="s">
        <v>729</v>
      </c>
      <c r="C610" s="121">
        <v>8.5</v>
      </c>
      <c r="D610" s="121">
        <v>27.672000000000001</v>
      </c>
      <c r="E610" s="121">
        <v>2.5600000000000001E-2</v>
      </c>
      <c r="F610" s="121">
        <v>5.71</v>
      </c>
      <c r="G610" s="121">
        <v>0.28999999999999998</v>
      </c>
      <c r="H610" s="121" t="s">
        <v>61</v>
      </c>
      <c r="I610" s="165" t="s">
        <v>36</v>
      </c>
      <c r="J610" s="162">
        <v>-1</v>
      </c>
      <c r="K610" s="162">
        <v>-1</v>
      </c>
      <c r="L610" s="162">
        <v>-1</v>
      </c>
      <c r="M610" s="162">
        <v>-1</v>
      </c>
      <c r="N610" s="121" t="s">
        <v>137</v>
      </c>
    </row>
    <row r="611" spans="1:14">
      <c r="A611" s="121" t="s">
        <v>720</v>
      </c>
      <c r="B611" s="121" t="s">
        <v>730</v>
      </c>
      <c r="C611" s="121">
        <v>10.25</v>
      </c>
      <c r="D611" s="121">
        <v>33.973999999999997</v>
      </c>
      <c r="E611" s="121">
        <v>2.5139999999999999E-2</v>
      </c>
      <c r="F611" s="121">
        <v>4.9000000000000004</v>
      </c>
      <c r="G611" s="121">
        <v>0.28999999999999998</v>
      </c>
      <c r="H611" s="121" t="s">
        <v>61</v>
      </c>
      <c r="I611" s="165" t="s">
        <v>36</v>
      </c>
      <c r="J611" s="162">
        <v>-1</v>
      </c>
      <c r="K611" s="162">
        <v>-1</v>
      </c>
      <c r="L611" s="162">
        <v>-1</v>
      </c>
      <c r="M611" s="162">
        <v>-1</v>
      </c>
      <c r="N611" s="121" t="s">
        <v>137</v>
      </c>
    </row>
    <row r="612" spans="1:14">
      <c r="A612" s="121" t="s">
        <v>720</v>
      </c>
      <c r="B612" s="121" t="s">
        <v>731</v>
      </c>
      <c r="C612" s="121">
        <v>10.25</v>
      </c>
      <c r="D612" s="121">
        <v>50.892000000000003</v>
      </c>
      <c r="E612" s="121">
        <v>1.678E-2</v>
      </c>
      <c r="F612" s="121">
        <v>4.9000000000000004</v>
      </c>
      <c r="G612" s="121">
        <v>0.28999999999999998</v>
      </c>
      <c r="H612" s="121" t="s">
        <v>61</v>
      </c>
      <c r="I612" s="165" t="s">
        <v>36</v>
      </c>
      <c r="J612" s="162">
        <v>-1</v>
      </c>
      <c r="K612" s="162">
        <v>-1</v>
      </c>
      <c r="L612" s="162">
        <v>-1</v>
      </c>
      <c r="M612" s="162">
        <v>-1</v>
      </c>
      <c r="N612" s="121" t="s">
        <v>137</v>
      </c>
    </row>
    <row r="613" spans="1:14">
      <c r="A613" s="121" t="s">
        <v>720</v>
      </c>
      <c r="B613" s="121" t="s">
        <v>732</v>
      </c>
      <c r="C613" s="121">
        <v>12.25</v>
      </c>
      <c r="D613" s="121">
        <v>41.738</v>
      </c>
      <c r="E613" s="121">
        <v>2.4459999999999999E-2</v>
      </c>
      <c r="F613" s="121">
        <v>4.2699999999999996</v>
      </c>
      <c r="G613" s="121">
        <v>0.28000000000000003</v>
      </c>
      <c r="H613" s="121" t="s">
        <v>61</v>
      </c>
      <c r="I613" s="165" t="s">
        <v>36</v>
      </c>
      <c r="J613" s="162">
        <v>-1</v>
      </c>
      <c r="K613" s="162">
        <v>-1</v>
      </c>
      <c r="L613" s="162">
        <v>-1</v>
      </c>
      <c r="M613" s="162">
        <v>-1</v>
      </c>
      <c r="N613" s="121" t="s">
        <v>137</v>
      </c>
    </row>
    <row r="614" spans="1:14">
      <c r="A614" s="121" t="s">
        <v>720</v>
      </c>
      <c r="B614" s="121" t="s">
        <v>733</v>
      </c>
      <c r="C614" s="121">
        <v>6.5</v>
      </c>
      <c r="D614" s="121">
        <v>19.998999999999999</v>
      </c>
      <c r="E614" s="121">
        <v>2.708E-2</v>
      </c>
      <c r="F614" s="121">
        <v>7.15</v>
      </c>
      <c r="G614" s="121">
        <v>0.3</v>
      </c>
      <c r="H614" s="121" t="s">
        <v>61</v>
      </c>
      <c r="I614" s="165" t="s">
        <v>36</v>
      </c>
      <c r="J614" s="162">
        <v>-1</v>
      </c>
      <c r="K614" s="162">
        <v>-1</v>
      </c>
      <c r="L614" s="162">
        <v>-1</v>
      </c>
      <c r="M614" s="162">
        <v>-1</v>
      </c>
      <c r="N614" s="121" t="s">
        <v>137</v>
      </c>
    </row>
    <row r="615" spans="1:14">
      <c r="A615" s="121" t="s">
        <v>720</v>
      </c>
      <c r="B615" s="121" t="s">
        <v>734</v>
      </c>
      <c r="C615" s="121">
        <v>6.5</v>
      </c>
      <c r="D615" s="121">
        <v>27.672000000000001</v>
      </c>
      <c r="E615" s="121">
        <v>1.9570000000000001E-2</v>
      </c>
      <c r="F615" s="121">
        <v>7.15</v>
      </c>
      <c r="G615" s="121">
        <v>0.3</v>
      </c>
      <c r="H615" s="121" t="s">
        <v>61</v>
      </c>
      <c r="I615" s="165" t="s">
        <v>36</v>
      </c>
      <c r="J615" s="162">
        <v>-1</v>
      </c>
      <c r="K615" s="162">
        <v>-1</v>
      </c>
      <c r="L615" s="162">
        <v>-1</v>
      </c>
      <c r="M615" s="162">
        <v>-1</v>
      </c>
      <c r="N615" s="121" t="s">
        <v>137</v>
      </c>
    </row>
    <row r="616" spans="1:14">
      <c r="A616" s="121" t="s">
        <v>720</v>
      </c>
      <c r="B616" s="121" t="s">
        <v>735</v>
      </c>
      <c r="C616" s="121">
        <v>8.5</v>
      </c>
      <c r="D616" s="121">
        <v>25.286999999999999</v>
      </c>
      <c r="E616" s="121">
        <v>2.801E-2</v>
      </c>
      <c r="F616" s="121">
        <v>5.71</v>
      </c>
      <c r="G616" s="121">
        <v>0.28999999999999998</v>
      </c>
      <c r="H616" s="121" t="s">
        <v>61</v>
      </c>
      <c r="I616" s="165" t="s">
        <v>36</v>
      </c>
      <c r="J616" s="162">
        <v>-1</v>
      </c>
      <c r="K616" s="162">
        <v>-1</v>
      </c>
      <c r="L616" s="162">
        <v>-1</v>
      </c>
      <c r="M616" s="162">
        <v>-1</v>
      </c>
      <c r="N616" s="121" t="s">
        <v>137</v>
      </c>
    </row>
    <row r="617" spans="1:14">
      <c r="A617" s="121" t="s">
        <v>720</v>
      </c>
      <c r="B617" s="121" t="s">
        <v>736</v>
      </c>
      <c r="C617" s="121">
        <v>10.25</v>
      </c>
      <c r="D617" s="121">
        <v>32.743000000000002</v>
      </c>
      <c r="E617" s="121">
        <v>2.6089999999999999E-2</v>
      </c>
      <c r="F617" s="121">
        <v>4.9000000000000004</v>
      </c>
      <c r="G617" s="121">
        <v>0.28999999999999998</v>
      </c>
      <c r="H617" s="121" t="s">
        <v>61</v>
      </c>
      <c r="I617" s="165" t="s">
        <v>36</v>
      </c>
      <c r="J617" s="162">
        <v>-1</v>
      </c>
      <c r="K617" s="162">
        <v>-1</v>
      </c>
      <c r="L617" s="162">
        <v>-1</v>
      </c>
      <c r="M617" s="162">
        <v>-1</v>
      </c>
      <c r="N617" s="121" t="s">
        <v>137</v>
      </c>
    </row>
    <row r="618" spans="1:14">
      <c r="A618" s="121" t="s">
        <v>720</v>
      </c>
      <c r="B618" s="121" t="s">
        <v>737</v>
      </c>
      <c r="C618" s="121">
        <v>10.25</v>
      </c>
      <c r="D618" s="121">
        <v>45.878999999999998</v>
      </c>
      <c r="E618" s="121">
        <v>1.8620000000000001E-2</v>
      </c>
      <c r="F618" s="121">
        <v>4.9000000000000004</v>
      </c>
      <c r="G618" s="121">
        <v>0.28999999999999998</v>
      </c>
      <c r="H618" s="121" t="s">
        <v>61</v>
      </c>
      <c r="I618" s="165" t="s">
        <v>36</v>
      </c>
      <c r="J618" s="162">
        <v>-1</v>
      </c>
      <c r="K618" s="162">
        <v>-1</v>
      </c>
      <c r="L618" s="162">
        <v>-1</v>
      </c>
      <c r="M618" s="162">
        <v>-1</v>
      </c>
      <c r="N618" s="121" t="s">
        <v>137</v>
      </c>
    </row>
    <row r="619" spans="1:14">
      <c r="A619" s="121" t="s">
        <v>720</v>
      </c>
      <c r="B619" s="121" t="s">
        <v>738</v>
      </c>
      <c r="C619" s="121">
        <v>12.25</v>
      </c>
      <c r="D619" s="121">
        <v>38.26</v>
      </c>
      <c r="E619" s="121">
        <v>2.6679999999999999E-2</v>
      </c>
      <c r="F619" s="121">
        <v>4.2699999999999996</v>
      </c>
      <c r="G619" s="121">
        <v>0.28000000000000003</v>
      </c>
      <c r="H619" s="121" t="s">
        <v>61</v>
      </c>
      <c r="I619" s="165" t="s">
        <v>36</v>
      </c>
      <c r="J619" s="162">
        <v>-1</v>
      </c>
      <c r="K619" s="162">
        <v>-1</v>
      </c>
      <c r="L619" s="162">
        <v>-1</v>
      </c>
      <c r="M619" s="162">
        <v>-1</v>
      </c>
      <c r="N619" s="121" t="s">
        <v>137</v>
      </c>
    </row>
    <row r="620" spans="1:14">
      <c r="A620" s="121" t="s">
        <v>720</v>
      </c>
      <c r="B620" s="121" t="s">
        <v>739</v>
      </c>
      <c r="C620" s="121">
        <v>6.5</v>
      </c>
      <c r="D620" s="121">
        <v>22.65</v>
      </c>
      <c r="E620" s="121">
        <v>2.3910000000000001E-2</v>
      </c>
      <c r="F620" s="121">
        <v>7.15</v>
      </c>
      <c r="G620" s="121">
        <v>0.3</v>
      </c>
      <c r="H620" s="121" t="s">
        <v>61</v>
      </c>
      <c r="I620" s="165" t="s">
        <v>36</v>
      </c>
      <c r="J620" s="162">
        <v>-1</v>
      </c>
      <c r="K620" s="162">
        <v>-1</v>
      </c>
      <c r="L620" s="162">
        <v>-1</v>
      </c>
      <c r="M620" s="162">
        <v>-1</v>
      </c>
      <c r="N620" s="121" t="s">
        <v>137</v>
      </c>
    </row>
    <row r="621" spans="1:14">
      <c r="A621" s="121" t="s">
        <v>720</v>
      </c>
      <c r="B621" s="121" t="s">
        <v>740</v>
      </c>
      <c r="C621" s="121">
        <v>6.5</v>
      </c>
      <c r="D621" s="121">
        <v>31.593</v>
      </c>
      <c r="E621" s="121">
        <v>1.7149999999999999E-2</v>
      </c>
      <c r="F621" s="121">
        <v>7.15</v>
      </c>
      <c r="G621" s="121">
        <v>0.3</v>
      </c>
      <c r="H621" s="121" t="s">
        <v>61</v>
      </c>
      <c r="I621" s="165" t="s">
        <v>36</v>
      </c>
      <c r="J621" s="162">
        <v>-1</v>
      </c>
      <c r="K621" s="162">
        <v>-1</v>
      </c>
      <c r="L621" s="162">
        <v>-1</v>
      </c>
      <c r="M621" s="162">
        <v>-1</v>
      </c>
      <c r="N621" s="121" t="s">
        <v>137</v>
      </c>
    </row>
    <row r="622" spans="1:14">
      <c r="A622" s="121" t="s">
        <v>720</v>
      </c>
      <c r="B622" s="121" t="s">
        <v>741</v>
      </c>
      <c r="C622" s="121">
        <v>8.5</v>
      </c>
      <c r="D622" s="121">
        <v>28.562999999999999</v>
      </c>
      <c r="E622" s="121">
        <v>2.4799999999999999E-2</v>
      </c>
      <c r="F622" s="121">
        <v>5.71</v>
      </c>
      <c r="G622" s="121">
        <v>0.28999999999999998</v>
      </c>
      <c r="H622" s="121" t="s">
        <v>61</v>
      </c>
      <c r="I622" s="165" t="s">
        <v>36</v>
      </c>
      <c r="J622" s="162">
        <v>-1</v>
      </c>
      <c r="K622" s="162">
        <v>-1</v>
      </c>
      <c r="L622" s="162">
        <v>-1</v>
      </c>
      <c r="M622" s="162">
        <v>-1</v>
      </c>
      <c r="N622" s="121" t="s">
        <v>137</v>
      </c>
    </row>
    <row r="623" spans="1:14">
      <c r="A623" s="121" t="s">
        <v>720</v>
      </c>
      <c r="B623" s="121" t="s">
        <v>742</v>
      </c>
      <c r="C623" s="121">
        <v>10.25</v>
      </c>
      <c r="D623" s="121">
        <v>36.722000000000001</v>
      </c>
      <c r="E623" s="121">
        <v>2.3259999999999999E-2</v>
      </c>
      <c r="F623" s="121">
        <v>4.9000000000000004</v>
      </c>
      <c r="G623" s="121">
        <v>0.28999999999999998</v>
      </c>
      <c r="H623" s="121" t="s">
        <v>61</v>
      </c>
      <c r="I623" s="165" t="s">
        <v>36</v>
      </c>
      <c r="J623" s="162">
        <v>-1</v>
      </c>
      <c r="K623" s="162">
        <v>-1</v>
      </c>
      <c r="L623" s="162">
        <v>-1</v>
      </c>
      <c r="M623" s="162">
        <v>-1</v>
      </c>
      <c r="N623" s="121" t="s">
        <v>137</v>
      </c>
    </row>
    <row r="624" spans="1:14">
      <c r="A624" s="121" t="s">
        <v>720</v>
      </c>
      <c r="B624" s="121" t="s">
        <v>743</v>
      </c>
      <c r="C624" s="121">
        <v>10.25</v>
      </c>
      <c r="D624" s="121">
        <v>57.084000000000003</v>
      </c>
      <c r="E624" s="121">
        <v>1.4959999999999999E-2</v>
      </c>
      <c r="F624" s="121">
        <v>4.9000000000000004</v>
      </c>
      <c r="G624" s="121">
        <v>0.28999999999999998</v>
      </c>
      <c r="H624" s="121" t="s">
        <v>61</v>
      </c>
      <c r="I624" s="165" t="s">
        <v>36</v>
      </c>
      <c r="J624" s="162">
        <v>-1</v>
      </c>
      <c r="K624" s="162">
        <v>-1</v>
      </c>
      <c r="L624" s="162">
        <v>-1</v>
      </c>
      <c r="M624" s="162">
        <v>-1</v>
      </c>
      <c r="N624" s="121" t="s">
        <v>137</v>
      </c>
    </row>
    <row r="625" spans="1:14">
      <c r="A625" s="121" t="s">
        <v>720</v>
      </c>
      <c r="B625" s="121" t="s">
        <v>744</v>
      </c>
      <c r="C625" s="121">
        <v>12.25</v>
      </c>
      <c r="D625" s="121">
        <v>45.878999999999998</v>
      </c>
      <c r="E625" s="121">
        <v>2.2249999999999999E-2</v>
      </c>
      <c r="F625" s="121">
        <v>4.2699999999999996</v>
      </c>
      <c r="G625" s="121">
        <v>0.28000000000000003</v>
      </c>
      <c r="H625" s="121" t="s">
        <v>61</v>
      </c>
      <c r="I625" s="165" t="s">
        <v>36</v>
      </c>
      <c r="J625" s="162">
        <v>-1</v>
      </c>
      <c r="K625" s="162">
        <v>-1</v>
      </c>
      <c r="L625" s="162">
        <v>-1</v>
      </c>
      <c r="M625" s="162">
        <v>-1</v>
      </c>
      <c r="N625" s="121" t="s">
        <v>137</v>
      </c>
    </row>
    <row r="626" spans="1:14">
      <c r="A626" s="121" t="s">
        <v>720</v>
      </c>
      <c r="B626" s="121" t="s">
        <v>745</v>
      </c>
      <c r="C626" s="121">
        <v>48</v>
      </c>
      <c r="D626" s="121">
        <v>11.593</v>
      </c>
      <c r="E626" s="121">
        <v>0.34499999999999997</v>
      </c>
      <c r="F626" s="121">
        <v>1.83</v>
      </c>
      <c r="G626" s="121">
        <v>0.27</v>
      </c>
      <c r="H626" s="121" t="s">
        <v>61</v>
      </c>
      <c r="I626" s="165" t="s">
        <v>36</v>
      </c>
      <c r="J626" s="162">
        <v>-1</v>
      </c>
      <c r="K626" s="162">
        <v>-1</v>
      </c>
      <c r="L626" s="162">
        <v>-1</v>
      </c>
      <c r="M626" s="162">
        <v>-1</v>
      </c>
      <c r="N626" s="121" t="s">
        <v>137</v>
      </c>
    </row>
    <row r="627" spans="1:14">
      <c r="A627" s="121" t="s">
        <v>720</v>
      </c>
      <c r="B627" s="121" t="s">
        <v>746</v>
      </c>
      <c r="C627" s="121">
        <v>48</v>
      </c>
      <c r="D627" s="121">
        <v>15.804</v>
      </c>
      <c r="E627" s="121">
        <v>0.25330000000000003</v>
      </c>
      <c r="F627" s="121">
        <v>1.83</v>
      </c>
      <c r="G627" s="121">
        <v>0.27</v>
      </c>
      <c r="H627" s="121" t="s">
        <v>61</v>
      </c>
      <c r="I627" s="165" t="s">
        <v>36</v>
      </c>
      <c r="J627" s="162">
        <v>-1</v>
      </c>
      <c r="K627" s="162">
        <v>-1</v>
      </c>
      <c r="L627" s="162">
        <v>-1</v>
      </c>
      <c r="M627" s="162">
        <v>-1</v>
      </c>
      <c r="N627" s="121" t="s">
        <v>137</v>
      </c>
    </row>
    <row r="628" spans="1:14">
      <c r="A628" s="121" t="s">
        <v>720</v>
      </c>
      <c r="B628" s="121" t="s">
        <v>747</v>
      </c>
      <c r="C628" s="121">
        <v>48</v>
      </c>
      <c r="D628" s="121">
        <v>19.536999999999999</v>
      </c>
      <c r="E628" s="121">
        <v>0.20474000000000001</v>
      </c>
      <c r="F628" s="121">
        <v>1.83</v>
      </c>
      <c r="G628" s="121">
        <v>0.27</v>
      </c>
      <c r="H628" s="121" t="s">
        <v>61</v>
      </c>
      <c r="I628" s="165" t="s">
        <v>36</v>
      </c>
      <c r="J628" s="162">
        <v>-1</v>
      </c>
      <c r="K628" s="162">
        <v>-1</v>
      </c>
      <c r="L628" s="162">
        <v>-1</v>
      </c>
      <c r="M628" s="162">
        <v>-1</v>
      </c>
      <c r="N628" s="121" t="s">
        <v>137</v>
      </c>
    </row>
    <row r="629" spans="1:14">
      <c r="A629" s="121" t="s">
        <v>720</v>
      </c>
      <c r="B629" s="121" t="s">
        <v>748</v>
      </c>
      <c r="C629" s="121">
        <v>48</v>
      </c>
      <c r="D629" s="121">
        <v>21.515999999999998</v>
      </c>
      <c r="E629" s="121">
        <v>0.18579999999999999</v>
      </c>
      <c r="F629" s="121">
        <v>1.83</v>
      </c>
      <c r="G629" s="121">
        <v>0.27</v>
      </c>
      <c r="H629" s="121" t="s">
        <v>61</v>
      </c>
      <c r="I629" s="165" t="s">
        <v>36</v>
      </c>
      <c r="J629" s="162">
        <v>-1</v>
      </c>
      <c r="K629" s="162">
        <v>-1</v>
      </c>
      <c r="L629" s="162">
        <v>-1</v>
      </c>
      <c r="M629" s="162">
        <v>-1</v>
      </c>
      <c r="N629" s="121" t="s">
        <v>137</v>
      </c>
    </row>
    <row r="630" spans="1:14">
      <c r="A630" s="121" t="s">
        <v>749</v>
      </c>
      <c r="B630" s="121" t="s">
        <v>750</v>
      </c>
      <c r="C630" s="121">
        <v>4.5</v>
      </c>
      <c r="D630" s="121">
        <v>12.746</v>
      </c>
      <c r="E630" s="121">
        <v>2.9420000000000002E-2</v>
      </c>
      <c r="F630" s="121">
        <v>9.89</v>
      </c>
      <c r="G630" s="121">
        <v>0.31</v>
      </c>
      <c r="H630" s="121" t="s">
        <v>61</v>
      </c>
      <c r="I630" s="165" t="s">
        <v>36</v>
      </c>
      <c r="J630" s="162">
        <v>-1</v>
      </c>
      <c r="K630" s="162">
        <v>-1</v>
      </c>
      <c r="L630" s="162">
        <v>-1</v>
      </c>
      <c r="M630" s="162">
        <v>-1</v>
      </c>
      <c r="N630" s="121" t="s">
        <v>137</v>
      </c>
    </row>
    <row r="631" spans="1:14">
      <c r="A631" s="121" t="s">
        <v>749</v>
      </c>
      <c r="B631" s="121" t="s">
        <v>751</v>
      </c>
      <c r="C631" s="121">
        <v>4.5</v>
      </c>
      <c r="D631" s="121">
        <v>15.409000000000001</v>
      </c>
      <c r="E631" s="121">
        <v>2.4340000000000001E-2</v>
      </c>
      <c r="F631" s="121">
        <v>9.89</v>
      </c>
      <c r="G631" s="121">
        <v>0.31</v>
      </c>
      <c r="H631" s="121" t="s">
        <v>61</v>
      </c>
      <c r="I631" s="165" t="s">
        <v>36</v>
      </c>
      <c r="J631" s="162">
        <v>-1</v>
      </c>
      <c r="K631" s="162">
        <v>-1</v>
      </c>
      <c r="L631" s="162">
        <v>-1</v>
      </c>
      <c r="M631" s="162">
        <v>-1</v>
      </c>
      <c r="N631" s="121" t="s">
        <v>137</v>
      </c>
    </row>
    <row r="632" spans="1:14">
      <c r="A632" s="121" t="s">
        <v>749</v>
      </c>
      <c r="B632" s="121" t="s">
        <v>721</v>
      </c>
      <c r="C632" s="121">
        <v>6.5</v>
      </c>
      <c r="D632" s="121">
        <v>19.292999999999999</v>
      </c>
      <c r="E632" s="121">
        <v>2.8080000000000001E-2</v>
      </c>
      <c r="F632" s="121">
        <v>7.15</v>
      </c>
      <c r="G632" s="121">
        <v>0.3</v>
      </c>
      <c r="H632" s="121" t="s">
        <v>61</v>
      </c>
      <c r="I632" s="165" t="s">
        <v>36</v>
      </c>
      <c r="J632" s="162">
        <v>-1</v>
      </c>
      <c r="K632" s="162">
        <v>-1</v>
      </c>
      <c r="L632" s="162">
        <v>-1</v>
      </c>
      <c r="M632" s="162">
        <v>-1</v>
      </c>
      <c r="N632" s="121" t="s">
        <v>137</v>
      </c>
    </row>
    <row r="633" spans="1:14">
      <c r="A633" s="121" t="s">
        <v>749</v>
      </c>
      <c r="B633" s="121" t="s">
        <v>722</v>
      </c>
      <c r="C633" s="121">
        <v>6.5</v>
      </c>
      <c r="D633" s="121">
        <v>26.238</v>
      </c>
      <c r="E633" s="121">
        <v>2.0639999999999999E-2</v>
      </c>
      <c r="F633" s="121">
        <v>7.15</v>
      </c>
      <c r="G633" s="121">
        <v>0.3</v>
      </c>
      <c r="H633" s="121" t="s">
        <v>61</v>
      </c>
      <c r="I633" s="165" t="s">
        <v>36</v>
      </c>
      <c r="J633" s="162">
        <v>-1</v>
      </c>
      <c r="K633" s="162">
        <v>-1</v>
      </c>
      <c r="L633" s="162">
        <v>-1</v>
      </c>
      <c r="M633" s="162">
        <v>-1</v>
      </c>
      <c r="N633" s="121" t="s">
        <v>137</v>
      </c>
    </row>
    <row r="634" spans="1:14">
      <c r="A634" s="121" t="s">
        <v>749</v>
      </c>
      <c r="B634" s="121" t="s">
        <v>752</v>
      </c>
      <c r="C634" s="121">
        <v>8.25</v>
      </c>
      <c r="D634" s="121">
        <v>25.486999999999998</v>
      </c>
      <c r="E634" s="121">
        <v>2.6970000000000001E-2</v>
      </c>
      <c r="F634" s="121">
        <v>5.85</v>
      </c>
      <c r="G634" s="121">
        <v>0.28999999999999998</v>
      </c>
      <c r="H634" s="121" t="s">
        <v>61</v>
      </c>
      <c r="I634" s="165" t="s">
        <v>36</v>
      </c>
      <c r="J634" s="162">
        <v>-1</v>
      </c>
      <c r="K634" s="162">
        <v>-1</v>
      </c>
      <c r="L634" s="162">
        <v>-1</v>
      </c>
      <c r="M634" s="162">
        <v>-1</v>
      </c>
      <c r="N634" s="121" t="s">
        <v>137</v>
      </c>
    </row>
    <row r="635" spans="1:14">
      <c r="A635" s="121" t="s">
        <v>749</v>
      </c>
      <c r="B635" s="121" t="s">
        <v>724</v>
      </c>
      <c r="C635" s="121">
        <v>10.25</v>
      </c>
      <c r="D635" s="121">
        <v>31.792999999999999</v>
      </c>
      <c r="E635" s="121">
        <v>2.6870000000000002E-2</v>
      </c>
      <c r="F635" s="121">
        <v>4.9000000000000004</v>
      </c>
      <c r="G635" s="121">
        <v>0.28999999999999998</v>
      </c>
      <c r="H635" s="121" t="s">
        <v>61</v>
      </c>
      <c r="I635" s="165" t="s">
        <v>36</v>
      </c>
      <c r="J635" s="162">
        <v>-1</v>
      </c>
      <c r="K635" s="162">
        <v>-1</v>
      </c>
      <c r="L635" s="162">
        <v>-1</v>
      </c>
      <c r="M635" s="162">
        <v>-1</v>
      </c>
      <c r="N635" s="121" t="s">
        <v>137</v>
      </c>
    </row>
    <row r="636" spans="1:14">
      <c r="A636" s="121" t="s">
        <v>749</v>
      </c>
      <c r="B636" s="121" t="s">
        <v>725</v>
      </c>
      <c r="C636" s="121">
        <v>10.25</v>
      </c>
      <c r="D636" s="121">
        <v>43.914999999999999</v>
      </c>
      <c r="E636" s="121">
        <v>1.9449999999999999E-2</v>
      </c>
      <c r="F636" s="121">
        <v>4.9000000000000004</v>
      </c>
      <c r="G636" s="121">
        <v>0.28999999999999998</v>
      </c>
      <c r="H636" s="121" t="s">
        <v>61</v>
      </c>
      <c r="I636" s="165" t="s">
        <v>36</v>
      </c>
      <c r="J636" s="162">
        <v>-1</v>
      </c>
      <c r="K636" s="162">
        <v>-1</v>
      </c>
      <c r="L636" s="162">
        <v>-1</v>
      </c>
      <c r="M636" s="162">
        <v>-1</v>
      </c>
      <c r="N636" s="121" t="s">
        <v>137</v>
      </c>
    </row>
    <row r="637" spans="1:14">
      <c r="A637" s="121" t="s">
        <v>749</v>
      </c>
      <c r="B637" s="121" t="s">
        <v>726</v>
      </c>
      <c r="C637" s="121">
        <v>12.25</v>
      </c>
      <c r="D637" s="121">
        <v>38.46</v>
      </c>
      <c r="E637" s="121">
        <v>2.6540000000000001E-2</v>
      </c>
      <c r="F637" s="121">
        <v>4.2699999999999996</v>
      </c>
      <c r="G637" s="121">
        <v>0.28000000000000003</v>
      </c>
      <c r="H637" s="121" t="s">
        <v>61</v>
      </c>
      <c r="I637" s="165" t="s">
        <v>36</v>
      </c>
      <c r="J637" s="162">
        <v>-1</v>
      </c>
      <c r="K637" s="162">
        <v>-1</v>
      </c>
      <c r="L637" s="162">
        <v>-1</v>
      </c>
      <c r="M637" s="162">
        <v>-1</v>
      </c>
      <c r="N637" s="121" t="s">
        <v>137</v>
      </c>
    </row>
    <row r="638" spans="1:14">
      <c r="A638" s="121" t="s">
        <v>749</v>
      </c>
      <c r="B638" s="121" t="s">
        <v>753</v>
      </c>
      <c r="C638" s="121">
        <v>4.5</v>
      </c>
      <c r="D638" s="121">
        <v>12.545</v>
      </c>
      <c r="E638" s="121">
        <v>2.989E-2</v>
      </c>
      <c r="F638" s="121">
        <v>9.89</v>
      </c>
      <c r="G638" s="121">
        <v>0.31</v>
      </c>
      <c r="H638" s="121" t="s">
        <v>61</v>
      </c>
      <c r="I638" s="165" t="s">
        <v>36</v>
      </c>
      <c r="J638" s="162">
        <v>-1</v>
      </c>
      <c r="K638" s="162">
        <v>-1</v>
      </c>
      <c r="L638" s="162">
        <v>-1</v>
      </c>
      <c r="M638" s="162">
        <v>-1</v>
      </c>
      <c r="N638" s="121" t="s">
        <v>137</v>
      </c>
    </row>
    <row r="639" spans="1:14">
      <c r="A639" s="121" t="s">
        <v>749</v>
      </c>
      <c r="B639" s="121" t="s">
        <v>754</v>
      </c>
      <c r="C639" s="121">
        <v>4.5</v>
      </c>
      <c r="D639" s="121">
        <v>14.853</v>
      </c>
      <c r="E639" s="121">
        <v>2.5250000000000002E-2</v>
      </c>
      <c r="F639" s="121">
        <v>9.89</v>
      </c>
      <c r="G639" s="121">
        <v>0.31</v>
      </c>
      <c r="H639" s="121" t="s">
        <v>61</v>
      </c>
      <c r="I639" s="165" t="s">
        <v>36</v>
      </c>
      <c r="J639" s="162">
        <v>-1</v>
      </c>
      <c r="K639" s="162">
        <v>-1</v>
      </c>
      <c r="L639" s="162">
        <v>-1</v>
      </c>
      <c r="M639" s="162">
        <v>-1</v>
      </c>
      <c r="N639" s="121" t="s">
        <v>137</v>
      </c>
    </row>
    <row r="640" spans="1:14">
      <c r="A640" s="121" t="s">
        <v>749</v>
      </c>
      <c r="B640" s="121" t="s">
        <v>727</v>
      </c>
      <c r="C640" s="121">
        <v>6.5</v>
      </c>
      <c r="D640" s="121">
        <v>18.46</v>
      </c>
      <c r="E640" s="121">
        <v>2.9340000000000001E-2</v>
      </c>
      <c r="F640" s="121">
        <v>7.15</v>
      </c>
      <c r="G640" s="121">
        <v>0.3</v>
      </c>
      <c r="H640" s="121" t="s">
        <v>61</v>
      </c>
      <c r="I640" s="165" t="s">
        <v>36</v>
      </c>
      <c r="J640" s="162">
        <v>-1</v>
      </c>
      <c r="K640" s="162">
        <v>-1</v>
      </c>
      <c r="L640" s="162">
        <v>-1</v>
      </c>
      <c r="M640" s="162">
        <v>-1</v>
      </c>
      <c r="N640" s="121" t="s">
        <v>137</v>
      </c>
    </row>
    <row r="641" spans="1:14">
      <c r="A641" s="121" t="s">
        <v>749</v>
      </c>
      <c r="B641" s="121" t="s">
        <v>728</v>
      </c>
      <c r="C641" s="121">
        <v>6.5</v>
      </c>
      <c r="D641" s="121">
        <v>24.776</v>
      </c>
      <c r="E641" s="121">
        <v>2.1860000000000001E-2</v>
      </c>
      <c r="F641" s="121">
        <v>7.15</v>
      </c>
      <c r="G641" s="121">
        <v>0.3</v>
      </c>
      <c r="H641" s="121" t="s">
        <v>61</v>
      </c>
      <c r="I641" s="165" t="s">
        <v>36</v>
      </c>
      <c r="J641" s="162">
        <v>-1</v>
      </c>
      <c r="K641" s="162">
        <v>-1</v>
      </c>
      <c r="L641" s="162">
        <v>-1</v>
      </c>
      <c r="M641" s="162">
        <v>-1</v>
      </c>
      <c r="N641" s="121" t="s">
        <v>137</v>
      </c>
    </row>
    <row r="642" spans="1:14">
      <c r="A642" s="121" t="s">
        <v>749</v>
      </c>
      <c r="B642" s="121" t="s">
        <v>755</v>
      </c>
      <c r="C642" s="121">
        <v>8.25</v>
      </c>
      <c r="D642" s="121">
        <v>24.100999999999999</v>
      </c>
      <c r="E642" s="121">
        <v>2.853E-2</v>
      </c>
      <c r="F642" s="121">
        <v>5.85</v>
      </c>
      <c r="G642" s="121">
        <v>0.28999999999999998</v>
      </c>
      <c r="H642" s="121" t="s">
        <v>61</v>
      </c>
      <c r="I642" s="165" t="s">
        <v>36</v>
      </c>
      <c r="J642" s="162">
        <v>-1</v>
      </c>
      <c r="K642" s="162">
        <v>-1</v>
      </c>
      <c r="L642" s="162">
        <v>-1</v>
      </c>
      <c r="M642" s="162">
        <v>-1</v>
      </c>
      <c r="N642" s="121" t="s">
        <v>137</v>
      </c>
    </row>
    <row r="643" spans="1:14">
      <c r="A643" s="121" t="s">
        <v>749</v>
      </c>
      <c r="B643" s="121" t="s">
        <v>730</v>
      </c>
      <c r="C643" s="121">
        <v>10.25</v>
      </c>
      <c r="D643" s="121">
        <v>29.71</v>
      </c>
      <c r="E643" s="121">
        <v>2.8750000000000001E-2</v>
      </c>
      <c r="F643" s="121">
        <v>4.9000000000000004</v>
      </c>
      <c r="G643" s="121">
        <v>0.28999999999999998</v>
      </c>
      <c r="H643" s="121" t="s">
        <v>61</v>
      </c>
      <c r="I643" s="165" t="s">
        <v>36</v>
      </c>
      <c r="J643" s="162">
        <v>-1</v>
      </c>
      <c r="K643" s="162">
        <v>-1</v>
      </c>
      <c r="L643" s="162">
        <v>-1</v>
      </c>
      <c r="M643" s="162">
        <v>-1</v>
      </c>
      <c r="N643" s="121" t="s">
        <v>137</v>
      </c>
    </row>
    <row r="644" spans="1:14">
      <c r="A644" s="121" t="s">
        <v>749</v>
      </c>
      <c r="B644" s="121" t="s">
        <v>731</v>
      </c>
      <c r="C644" s="121">
        <v>10.25</v>
      </c>
      <c r="D644" s="121">
        <v>40.127000000000002</v>
      </c>
      <c r="E644" s="121">
        <v>2.129E-2</v>
      </c>
      <c r="F644" s="121">
        <v>4.9000000000000004</v>
      </c>
      <c r="G644" s="121">
        <v>0.28999999999999998</v>
      </c>
      <c r="H644" s="121" t="s">
        <v>61</v>
      </c>
      <c r="I644" s="165" t="s">
        <v>36</v>
      </c>
      <c r="J644" s="162">
        <v>-1</v>
      </c>
      <c r="K644" s="162">
        <v>-1</v>
      </c>
      <c r="L644" s="162">
        <v>-1</v>
      </c>
      <c r="M644" s="162">
        <v>-1</v>
      </c>
      <c r="N644" s="121" t="s">
        <v>137</v>
      </c>
    </row>
    <row r="645" spans="1:14">
      <c r="A645" s="121" t="s">
        <v>749</v>
      </c>
      <c r="B645" s="121" t="s">
        <v>732</v>
      </c>
      <c r="C645" s="121">
        <v>12.25</v>
      </c>
      <c r="D645" s="121">
        <v>35.497</v>
      </c>
      <c r="E645" s="121">
        <v>2.8760000000000001E-2</v>
      </c>
      <c r="F645" s="121">
        <v>4.2699999999999996</v>
      </c>
      <c r="G645" s="121">
        <v>0.28000000000000003</v>
      </c>
      <c r="H645" s="121" t="s">
        <v>61</v>
      </c>
      <c r="I645" s="165" t="s">
        <v>36</v>
      </c>
      <c r="J645" s="162">
        <v>-1</v>
      </c>
      <c r="K645" s="162">
        <v>-1</v>
      </c>
      <c r="L645" s="162">
        <v>-1</v>
      </c>
      <c r="M645" s="162">
        <v>-1</v>
      </c>
      <c r="N645" s="121" t="s">
        <v>137</v>
      </c>
    </row>
    <row r="646" spans="1:14">
      <c r="A646" s="121" t="s">
        <v>749</v>
      </c>
      <c r="B646" s="121" t="s">
        <v>756</v>
      </c>
      <c r="C646" s="121">
        <v>4.5</v>
      </c>
      <c r="D646" s="121">
        <v>11.446999999999999</v>
      </c>
      <c r="E646" s="121">
        <v>3.2759999999999997E-2</v>
      </c>
      <c r="F646" s="121">
        <v>9.89</v>
      </c>
      <c r="G646" s="121">
        <v>0.31</v>
      </c>
      <c r="H646" s="121" t="s">
        <v>61</v>
      </c>
      <c r="I646" s="165" t="s">
        <v>36</v>
      </c>
      <c r="J646" s="162">
        <v>-1</v>
      </c>
      <c r="K646" s="162">
        <v>-1</v>
      </c>
      <c r="L646" s="162">
        <v>-1</v>
      </c>
      <c r="M646" s="162">
        <v>-1</v>
      </c>
      <c r="N646" s="121" t="s">
        <v>137</v>
      </c>
    </row>
    <row r="647" spans="1:14">
      <c r="A647" s="121" t="s">
        <v>749</v>
      </c>
      <c r="B647" s="121" t="s">
        <v>757</v>
      </c>
      <c r="C647" s="121">
        <v>4.5</v>
      </c>
      <c r="D647" s="121">
        <v>13.612</v>
      </c>
      <c r="E647" s="121">
        <v>2.7550000000000002E-2</v>
      </c>
      <c r="F647" s="121">
        <v>9.89</v>
      </c>
      <c r="G647" s="121">
        <v>0.31</v>
      </c>
      <c r="H647" s="121" t="s">
        <v>61</v>
      </c>
      <c r="I647" s="165" t="s">
        <v>36</v>
      </c>
      <c r="J647" s="162">
        <v>-1</v>
      </c>
      <c r="K647" s="162">
        <v>-1</v>
      </c>
      <c r="L647" s="162">
        <v>-1</v>
      </c>
      <c r="M647" s="162">
        <v>-1</v>
      </c>
      <c r="N647" s="121" t="s">
        <v>137</v>
      </c>
    </row>
    <row r="648" spans="1:14">
      <c r="A648" s="121" t="s">
        <v>749</v>
      </c>
      <c r="B648" s="121" t="s">
        <v>733</v>
      </c>
      <c r="C648" s="121">
        <v>6.5</v>
      </c>
      <c r="D648" s="121">
        <v>16.978999999999999</v>
      </c>
      <c r="E648" s="121">
        <v>3.1899999999999998E-2</v>
      </c>
      <c r="F648" s="121">
        <v>7.15</v>
      </c>
      <c r="G648" s="121">
        <v>0.3</v>
      </c>
      <c r="H648" s="121" t="s">
        <v>61</v>
      </c>
      <c r="I648" s="165" t="s">
        <v>36</v>
      </c>
      <c r="J648" s="162">
        <v>-1</v>
      </c>
      <c r="K648" s="162">
        <v>-1</v>
      </c>
      <c r="L648" s="162">
        <v>-1</v>
      </c>
      <c r="M648" s="162">
        <v>-1</v>
      </c>
      <c r="N648" s="121" t="s">
        <v>137</v>
      </c>
    </row>
    <row r="649" spans="1:14">
      <c r="A649" s="121" t="s">
        <v>749</v>
      </c>
      <c r="B649" s="121" t="s">
        <v>734</v>
      </c>
      <c r="C649" s="121">
        <v>6.5</v>
      </c>
      <c r="D649" s="121">
        <v>21.716000000000001</v>
      </c>
      <c r="E649" s="121">
        <v>2.494E-2</v>
      </c>
      <c r="F649" s="121">
        <v>7.15</v>
      </c>
      <c r="G649" s="121">
        <v>0.3</v>
      </c>
      <c r="H649" s="121" t="s">
        <v>61</v>
      </c>
      <c r="I649" s="165" t="s">
        <v>36</v>
      </c>
      <c r="J649" s="162">
        <v>-1</v>
      </c>
      <c r="K649" s="162">
        <v>-1</v>
      </c>
      <c r="L649" s="162">
        <v>-1</v>
      </c>
      <c r="M649" s="162">
        <v>-1</v>
      </c>
      <c r="N649" s="121" t="s">
        <v>137</v>
      </c>
    </row>
    <row r="650" spans="1:14">
      <c r="A650" s="121" t="s">
        <v>749</v>
      </c>
      <c r="B650" s="121" t="s">
        <v>758</v>
      </c>
      <c r="C650" s="121">
        <v>8.25</v>
      </c>
      <c r="D650" s="121">
        <v>21.716000000000001</v>
      </c>
      <c r="E650" s="121">
        <v>3.1660000000000001E-2</v>
      </c>
      <c r="F650" s="121">
        <v>5.85</v>
      </c>
      <c r="G650" s="121">
        <v>0.28999999999999998</v>
      </c>
      <c r="H650" s="121" t="s">
        <v>61</v>
      </c>
      <c r="I650" s="165" t="s">
        <v>36</v>
      </c>
      <c r="J650" s="162">
        <v>-1</v>
      </c>
      <c r="K650" s="162">
        <v>-1</v>
      </c>
      <c r="L650" s="162">
        <v>-1</v>
      </c>
      <c r="M650" s="162">
        <v>-1</v>
      </c>
      <c r="N650" s="121" t="s">
        <v>137</v>
      </c>
    </row>
    <row r="651" spans="1:14">
      <c r="A651" s="121" t="s">
        <v>749</v>
      </c>
      <c r="B651" s="121" t="s">
        <v>736</v>
      </c>
      <c r="C651" s="121">
        <v>10.25</v>
      </c>
      <c r="D651" s="121">
        <v>27.030999999999999</v>
      </c>
      <c r="E651" s="121">
        <v>3.1600000000000003E-2</v>
      </c>
      <c r="F651" s="121">
        <v>4.9000000000000004</v>
      </c>
      <c r="G651" s="121">
        <v>0.28999999999999998</v>
      </c>
      <c r="H651" s="121" t="s">
        <v>61</v>
      </c>
      <c r="I651" s="165" t="s">
        <v>36</v>
      </c>
      <c r="J651" s="162">
        <v>-1</v>
      </c>
      <c r="K651" s="162">
        <v>-1</v>
      </c>
      <c r="L651" s="162">
        <v>-1</v>
      </c>
      <c r="M651" s="162">
        <v>-1</v>
      </c>
      <c r="N651" s="121" t="s">
        <v>137</v>
      </c>
    </row>
    <row r="652" spans="1:14">
      <c r="A652" s="121" t="s">
        <v>749</v>
      </c>
      <c r="B652" s="121" t="s">
        <v>737</v>
      </c>
      <c r="C652" s="121">
        <v>10.25</v>
      </c>
      <c r="D652" s="121">
        <v>34.173999999999999</v>
      </c>
      <c r="E652" s="121">
        <v>2.5000000000000001E-2</v>
      </c>
      <c r="F652" s="121">
        <v>4.9000000000000004</v>
      </c>
      <c r="G652" s="121">
        <v>0.28999999999999998</v>
      </c>
      <c r="H652" s="121" t="s">
        <v>61</v>
      </c>
      <c r="I652" s="165" t="s">
        <v>36</v>
      </c>
      <c r="J652" s="162">
        <v>-1</v>
      </c>
      <c r="K652" s="162">
        <v>-1</v>
      </c>
      <c r="L652" s="162">
        <v>-1</v>
      </c>
      <c r="M652" s="162">
        <v>-1</v>
      </c>
      <c r="N652" s="121" t="s">
        <v>137</v>
      </c>
    </row>
    <row r="653" spans="1:14">
      <c r="A653" s="121" t="s">
        <v>749</v>
      </c>
      <c r="B653" s="121" t="s">
        <v>738</v>
      </c>
      <c r="C653" s="121">
        <v>12.25</v>
      </c>
      <c r="D653" s="121">
        <v>34.173999999999999</v>
      </c>
      <c r="E653" s="121">
        <v>2.9870000000000001E-2</v>
      </c>
      <c r="F653" s="121">
        <v>4.2699999999999996</v>
      </c>
      <c r="G653" s="121">
        <v>0.28000000000000003</v>
      </c>
      <c r="H653" s="121" t="s">
        <v>61</v>
      </c>
      <c r="I653" s="165" t="s">
        <v>36</v>
      </c>
      <c r="J653" s="162">
        <v>-1</v>
      </c>
      <c r="K653" s="162">
        <v>-1</v>
      </c>
      <c r="L653" s="162">
        <v>-1</v>
      </c>
      <c r="M653" s="162">
        <v>-1</v>
      </c>
      <c r="N653" s="121" t="s">
        <v>137</v>
      </c>
    </row>
    <row r="654" spans="1:14">
      <c r="A654" s="121" t="s">
        <v>749</v>
      </c>
      <c r="B654" s="121" t="s">
        <v>759</v>
      </c>
      <c r="C654" s="121">
        <v>4.5</v>
      </c>
      <c r="D654" s="121">
        <v>14.853</v>
      </c>
      <c r="E654" s="121">
        <v>2.5250000000000002E-2</v>
      </c>
      <c r="F654" s="121">
        <v>9.89</v>
      </c>
      <c r="G654" s="121">
        <v>0.31</v>
      </c>
      <c r="H654" s="121" t="s">
        <v>61</v>
      </c>
      <c r="I654" s="165" t="s">
        <v>36</v>
      </c>
      <c r="J654" s="162">
        <v>-1</v>
      </c>
      <c r="K654" s="162">
        <v>-1</v>
      </c>
      <c r="L654" s="162">
        <v>-1</v>
      </c>
      <c r="M654" s="162">
        <v>-1</v>
      </c>
      <c r="N654" s="121" t="s">
        <v>137</v>
      </c>
    </row>
    <row r="655" spans="1:14">
      <c r="A655" s="121" t="s">
        <v>749</v>
      </c>
      <c r="B655" s="121" t="s">
        <v>760</v>
      </c>
      <c r="C655" s="121">
        <v>4.5</v>
      </c>
      <c r="D655" s="121">
        <v>17.327999999999999</v>
      </c>
      <c r="E655" s="121">
        <v>2.164E-2</v>
      </c>
      <c r="F655" s="121">
        <v>9.89</v>
      </c>
      <c r="G655" s="121">
        <v>0.31</v>
      </c>
      <c r="H655" s="121" t="s">
        <v>61</v>
      </c>
      <c r="I655" s="165" t="s">
        <v>36</v>
      </c>
      <c r="J655" s="162">
        <v>-1</v>
      </c>
      <c r="K655" s="162">
        <v>-1</v>
      </c>
      <c r="L655" s="162">
        <v>-1</v>
      </c>
      <c r="M655" s="162">
        <v>-1</v>
      </c>
      <c r="N655" s="121" t="s">
        <v>137</v>
      </c>
    </row>
    <row r="656" spans="1:14">
      <c r="A656" s="121" t="s">
        <v>749</v>
      </c>
      <c r="B656" s="121" t="s">
        <v>739</v>
      </c>
      <c r="C656" s="121">
        <v>6.5</v>
      </c>
      <c r="D656" s="121">
        <v>22.85</v>
      </c>
      <c r="E656" s="121">
        <v>2.3709999999999998E-2</v>
      </c>
      <c r="F656" s="121">
        <v>7.15</v>
      </c>
      <c r="G656" s="121">
        <v>0.3</v>
      </c>
      <c r="H656" s="121" t="s">
        <v>61</v>
      </c>
      <c r="I656" s="165" t="s">
        <v>36</v>
      </c>
      <c r="J656" s="162">
        <v>-1</v>
      </c>
      <c r="K656" s="162">
        <v>-1</v>
      </c>
      <c r="L656" s="162">
        <v>-1</v>
      </c>
      <c r="M656" s="162">
        <v>-1</v>
      </c>
      <c r="N656" s="121" t="s">
        <v>137</v>
      </c>
    </row>
    <row r="657" spans="1:14">
      <c r="A657" s="121" t="s">
        <v>749</v>
      </c>
      <c r="B657" s="121" t="s">
        <v>740</v>
      </c>
      <c r="C657" s="121">
        <v>6.5</v>
      </c>
      <c r="D657" s="121">
        <v>29.71</v>
      </c>
      <c r="E657" s="121">
        <v>1.823E-2</v>
      </c>
      <c r="F657" s="121">
        <v>7.15</v>
      </c>
      <c r="G657" s="121">
        <v>0.3</v>
      </c>
      <c r="H657" s="121" t="s">
        <v>61</v>
      </c>
      <c r="I657" s="165" t="s">
        <v>36</v>
      </c>
      <c r="J657" s="162">
        <v>-1</v>
      </c>
      <c r="K657" s="162">
        <v>-1</v>
      </c>
      <c r="L657" s="162">
        <v>-1</v>
      </c>
      <c r="M657" s="162">
        <v>-1</v>
      </c>
      <c r="N657" s="121" t="s">
        <v>137</v>
      </c>
    </row>
    <row r="658" spans="1:14">
      <c r="A658" s="121" t="s">
        <v>749</v>
      </c>
      <c r="B658" s="121" t="s">
        <v>761</v>
      </c>
      <c r="C658" s="121">
        <v>8.25</v>
      </c>
      <c r="D658" s="121">
        <v>29.71</v>
      </c>
      <c r="E658" s="121">
        <v>2.3140000000000001E-2</v>
      </c>
      <c r="F658" s="121">
        <v>5.85</v>
      </c>
      <c r="G658" s="121">
        <v>0.28999999999999998</v>
      </c>
      <c r="H658" s="121" t="s">
        <v>61</v>
      </c>
      <c r="I658" s="165" t="s">
        <v>36</v>
      </c>
      <c r="J658" s="162">
        <v>-1</v>
      </c>
      <c r="K658" s="162">
        <v>-1</v>
      </c>
      <c r="L658" s="162">
        <v>-1</v>
      </c>
      <c r="M658" s="162">
        <v>-1</v>
      </c>
      <c r="N658" s="121" t="s">
        <v>137</v>
      </c>
    </row>
    <row r="659" spans="1:14">
      <c r="A659" s="121" t="s">
        <v>749</v>
      </c>
      <c r="B659" s="121" t="s">
        <v>742</v>
      </c>
      <c r="C659" s="121">
        <v>10.25</v>
      </c>
      <c r="D659" s="121">
        <v>36.921999999999997</v>
      </c>
      <c r="E659" s="121">
        <v>2.3130000000000001E-2</v>
      </c>
      <c r="F659" s="121">
        <v>4.9000000000000004</v>
      </c>
      <c r="G659" s="121">
        <v>0.28999999999999998</v>
      </c>
      <c r="H659" s="121" t="s">
        <v>61</v>
      </c>
      <c r="I659" s="165" t="s">
        <v>36</v>
      </c>
      <c r="J659" s="162">
        <v>-1</v>
      </c>
      <c r="K659" s="162">
        <v>-1</v>
      </c>
      <c r="L659" s="162">
        <v>-1</v>
      </c>
      <c r="M659" s="162">
        <v>-1</v>
      </c>
      <c r="N659" s="121" t="s">
        <v>137</v>
      </c>
    </row>
    <row r="660" spans="1:14">
      <c r="A660" s="121" t="s">
        <v>749</v>
      </c>
      <c r="B660" s="121" t="s">
        <v>743</v>
      </c>
      <c r="C660" s="121">
        <v>10.25</v>
      </c>
      <c r="D660" s="121">
        <v>48.46</v>
      </c>
      <c r="E660" s="121">
        <v>1.763E-2</v>
      </c>
      <c r="F660" s="121">
        <v>4.9000000000000004</v>
      </c>
      <c r="G660" s="121">
        <v>0.28999999999999998</v>
      </c>
      <c r="H660" s="121" t="s">
        <v>61</v>
      </c>
      <c r="I660" s="165" t="s">
        <v>36</v>
      </c>
      <c r="J660" s="162">
        <v>-1</v>
      </c>
      <c r="K660" s="162">
        <v>-1</v>
      </c>
      <c r="L660" s="162">
        <v>-1</v>
      </c>
      <c r="M660" s="162">
        <v>-1</v>
      </c>
      <c r="N660" s="121" t="s">
        <v>137</v>
      </c>
    </row>
    <row r="661" spans="1:14">
      <c r="A661" s="121" t="s">
        <v>749</v>
      </c>
      <c r="B661" s="121" t="s">
        <v>744</v>
      </c>
      <c r="C661" s="121">
        <v>12.25</v>
      </c>
      <c r="D661" s="121">
        <v>43.914999999999999</v>
      </c>
      <c r="E661" s="121">
        <v>2.325E-2</v>
      </c>
      <c r="F661" s="121">
        <v>4.2699999999999996</v>
      </c>
      <c r="G661" s="121">
        <v>0.28000000000000003</v>
      </c>
      <c r="H661" s="121" t="s">
        <v>61</v>
      </c>
      <c r="I661" s="165" t="s">
        <v>36</v>
      </c>
      <c r="J661" s="162">
        <v>-1</v>
      </c>
      <c r="K661" s="162">
        <v>-1</v>
      </c>
      <c r="L661" s="162">
        <v>-1</v>
      </c>
      <c r="M661" s="162">
        <v>-1</v>
      </c>
      <c r="N661" s="121" t="s">
        <v>137</v>
      </c>
    </row>
    <row r="662" spans="1:14">
      <c r="A662" s="121" t="s">
        <v>762</v>
      </c>
      <c r="B662" s="121" t="s">
        <v>763</v>
      </c>
      <c r="C662" s="121">
        <v>2.27</v>
      </c>
      <c r="D662" s="121">
        <v>0</v>
      </c>
      <c r="E662" s="121">
        <v>9.8299999999999998E-2</v>
      </c>
      <c r="F662" s="121">
        <v>29.09</v>
      </c>
      <c r="G662" s="121">
        <v>0.26</v>
      </c>
      <c r="H662" s="121" t="s">
        <v>61</v>
      </c>
      <c r="I662" s="165" t="s">
        <v>36</v>
      </c>
      <c r="J662" s="162">
        <v>-1</v>
      </c>
      <c r="K662" s="162">
        <v>-1</v>
      </c>
      <c r="L662" s="162">
        <v>-1</v>
      </c>
      <c r="M662" s="162">
        <v>-1</v>
      </c>
      <c r="N662" s="121" t="s">
        <v>169</v>
      </c>
    </row>
    <row r="663" spans="1:14">
      <c r="A663" s="121" t="s">
        <v>762</v>
      </c>
      <c r="B663" s="121" t="s">
        <v>764</v>
      </c>
      <c r="C663" s="121">
        <v>1.83</v>
      </c>
      <c r="D663" s="121">
        <v>0.70899999999999996</v>
      </c>
      <c r="E663" s="121">
        <v>4.6699999999999998E-2</v>
      </c>
      <c r="F663" s="121">
        <v>35.69</v>
      </c>
      <c r="G663" s="121">
        <v>0.26</v>
      </c>
      <c r="H663" s="121" t="s">
        <v>61</v>
      </c>
      <c r="I663" s="165" t="s">
        <v>36</v>
      </c>
      <c r="J663" s="162">
        <v>-1</v>
      </c>
      <c r="K663" s="162">
        <v>-1</v>
      </c>
      <c r="L663" s="162">
        <v>-1</v>
      </c>
      <c r="M663" s="162">
        <v>-1</v>
      </c>
      <c r="N663" s="121" t="s">
        <v>169</v>
      </c>
    </row>
    <row r="664" spans="1:14">
      <c r="A664" s="121" t="s">
        <v>762</v>
      </c>
      <c r="B664" s="121" t="s">
        <v>765</v>
      </c>
      <c r="C664" s="121">
        <v>2.5499999999999998</v>
      </c>
      <c r="D664" s="121">
        <v>1.0609999999999999</v>
      </c>
      <c r="E664" s="121">
        <v>5.8299999999999998E-2</v>
      </c>
      <c r="F664" s="121">
        <v>25.92</v>
      </c>
      <c r="G664" s="121">
        <v>0.26</v>
      </c>
      <c r="H664" s="121" t="s">
        <v>61</v>
      </c>
      <c r="I664" s="165" t="s">
        <v>36</v>
      </c>
      <c r="J664" s="162">
        <v>-1</v>
      </c>
      <c r="K664" s="162">
        <v>-1</v>
      </c>
      <c r="L664" s="162">
        <v>-1</v>
      </c>
      <c r="M664" s="162">
        <v>-1</v>
      </c>
      <c r="N664" s="121" t="s">
        <v>169</v>
      </c>
    </row>
    <row r="665" spans="1:14">
      <c r="A665" s="121" t="s">
        <v>762</v>
      </c>
      <c r="B665" s="121" t="s">
        <v>766</v>
      </c>
      <c r="C665" s="121">
        <v>3.27</v>
      </c>
      <c r="D665" s="121">
        <v>1.2490000000000001</v>
      </c>
      <c r="E665" s="121">
        <v>7.0800000000000002E-2</v>
      </c>
      <c r="F665" s="121">
        <v>20.440000000000001</v>
      </c>
      <c r="G665" s="121">
        <v>0.26</v>
      </c>
      <c r="H665" s="121" t="s">
        <v>61</v>
      </c>
      <c r="I665" s="165" t="s">
        <v>36</v>
      </c>
      <c r="J665" s="162">
        <v>-1</v>
      </c>
      <c r="K665" s="162">
        <v>-1</v>
      </c>
      <c r="L665" s="162">
        <v>-1</v>
      </c>
      <c r="M665" s="162">
        <v>-1</v>
      </c>
      <c r="N665" s="121" t="s">
        <v>169</v>
      </c>
    </row>
    <row r="666" spans="1:14">
      <c r="A666" s="121" t="s">
        <v>762</v>
      </c>
      <c r="B666" s="121" t="s">
        <v>767</v>
      </c>
      <c r="C666" s="121">
        <v>4.47</v>
      </c>
      <c r="D666" s="121">
        <v>1.4370000000000001</v>
      </c>
      <c r="E666" s="121">
        <v>9.1700000000000004E-2</v>
      </c>
      <c r="F666" s="121">
        <v>15.23</v>
      </c>
      <c r="G666" s="121">
        <v>0.27</v>
      </c>
      <c r="H666" s="121" t="s">
        <v>61</v>
      </c>
      <c r="I666" s="165" t="s">
        <v>36</v>
      </c>
      <c r="J666" s="162">
        <v>-1</v>
      </c>
      <c r="K666" s="162">
        <v>-1</v>
      </c>
      <c r="L666" s="162">
        <v>-1</v>
      </c>
      <c r="M666" s="162">
        <v>-1</v>
      </c>
      <c r="N666" s="121" t="s">
        <v>169</v>
      </c>
    </row>
    <row r="667" spans="1:14">
      <c r="A667" s="121" t="s">
        <v>762</v>
      </c>
      <c r="B667" s="121" t="s">
        <v>768</v>
      </c>
      <c r="C667" s="121">
        <v>5.67</v>
      </c>
      <c r="D667" s="121">
        <v>1.548</v>
      </c>
      <c r="E667" s="121">
        <v>0.1125</v>
      </c>
      <c r="F667" s="121">
        <v>12.22</v>
      </c>
      <c r="G667" s="121">
        <v>0.27</v>
      </c>
      <c r="H667" s="121" t="s">
        <v>61</v>
      </c>
      <c r="I667" s="165" t="s">
        <v>36</v>
      </c>
      <c r="J667" s="162">
        <v>-1</v>
      </c>
      <c r="K667" s="162">
        <v>-1</v>
      </c>
      <c r="L667" s="162">
        <v>-1</v>
      </c>
      <c r="M667" s="162">
        <v>-1</v>
      </c>
      <c r="N667" s="121" t="s">
        <v>169</v>
      </c>
    </row>
    <row r="668" spans="1:14">
      <c r="A668" s="121" t="s">
        <v>762</v>
      </c>
      <c r="B668" s="121" t="s">
        <v>769</v>
      </c>
      <c r="C668" s="121">
        <v>6.87</v>
      </c>
      <c r="D668" s="121">
        <v>1.625</v>
      </c>
      <c r="E668" s="121">
        <v>0.13420000000000001</v>
      </c>
      <c r="F668" s="121">
        <v>10.26</v>
      </c>
      <c r="G668" s="121">
        <v>0.27</v>
      </c>
      <c r="H668" s="121" t="s">
        <v>61</v>
      </c>
      <c r="I668" s="165" t="s">
        <v>36</v>
      </c>
      <c r="J668" s="162">
        <v>-1</v>
      </c>
      <c r="K668" s="162">
        <v>-1</v>
      </c>
      <c r="L668" s="162">
        <v>-1</v>
      </c>
      <c r="M668" s="162">
        <v>-1</v>
      </c>
      <c r="N668" s="121" t="s">
        <v>169</v>
      </c>
    </row>
    <row r="669" spans="1:14">
      <c r="A669" s="121" t="s">
        <v>762</v>
      </c>
      <c r="B669" s="121" t="s">
        <v>770</v>
      </c>
      <c r="C669" s="121">
        <v>8.07</v>
      </c>
      <c r="D669" s="121">
        <v>1.6639999999999999</v>
      </c>
      <c r="E669" s="121">
        <v>0.155</v>
      </c>
      <c r="F669" s="121">
        <v>8.8800000000000008</v>
      </c>
      <c r="G669" s="121">
        <v>0.27</v>
      </c>
      <c r="H669" s="121" t="s">
        <v>61</v>
      </c>
      <c r="I669" s="165" t="s">
        <v>36</v>
      </c>
      <c r="J669" s="162">
        <v>-1</v>
      </c>
      <c r="K669" s="162">
        <v>-1</v>
      </c>
      <c r="L669" s="162">
        <v>-1</v>
      </c>
      <c r="M669" s="162">
        <v>-1</v>
      </c>
      <c r="N669" s="121" t="s">
        <v>169</v>
      </c>
    </row>
    <row r="670" spans="1:14">
      <c r="A670" s="121" t="s">
        <v>762</v>
      </c>
      <c r="B670" s="121" t="s">
        <v>771</v>
      </c>
      <c r="C670" s="121">
        <v>2.27</v>
      </c>
      <c r="D670" s="121">
        <v>8.9999999999999993E-3</v>
      </c>
      <c r="E670" s="121">
        <v>7.5149999999999995E-2</v>
      </c>
      <c r="F670" s="121">
        <v>29.09</v>
      </c>
      <c r="G670" s="121">
        <v>0.26</v>
      </c>
      <c r="H670" s="121" t="s">
        <v>61</v>
      </c>
      <c r="I670" s="165" t="s">
        <v>36</v>
      </c>
      <c r="J670" s="162">
        <v>-1</v>
      </c>
      <c r="K670" s="162">
        <v>-1</v>
      </c>
      <c r="L670" s="162">
        <v>-1</v>
      </c>
      <c r="M670" s="162">
        <v>-1</v>
      </c>
      <c r="N670" s="121" t="s">
        <v>169</v>
      </c>
    </row>
    <row r="671" spans="1:14">
      <c r="A671" s="121" t="s">
        <v>762</v>
      </c>
      <c r="B671" s="121" t="s">
        <v>772</v>
      </c>
      <c r="C671" s="121">
        <v>1.83</v>
      </c>
      <c r="D671" s="121">
        <v>0.86299999999999999</v>
      </c>
      <c r="E671" s="121">
        <v>4.4299999999999999E-2</v>
      </c>
      <c r="F671" s="121">
        <v>35.69</v>
      </c>
      <c r="G671" s="121">
        <v>0.26</v>
      </c>
      <c r="H671" s="121" t="s">
        <v>61</v>
      </c>
      <c r="I671" s="165" t="s">
        <v>36</v>
      </c>
      <c r="J671" s="162">
        <v>-1</v>
      </c>
      <c r="K671" s="162">
        <v>-1</v>
      </c>
      <c r="L671" s="162">
        <v>-1</v>
      </c>
      <c r="M671" s="162">
        <v>-1</v>
      </c>
      <c r="N671" s="121" t="s">
        <v>169</v>
      </c>
    </row>
    <row r="672" spans="1:14">
      <c r="A672" s="121" t="s">
        <v>762</v>
      </c>
      <c r="B672" s="121" t="s">
        <v>773</v>
      </c>
      <c r="C672" s="121">
        <v>2.5499999999999998</v>
      </c>
      <c r="D672" s="121">
        <v>1.137</v>
      </c>
      <c r="E672" s="121">
        <v>5.6860000000000001E-2</v>
      </c>
      <c r="F672" s="121">
        <v>25.92</v>
      </c>
      <c r="G672" s="121">
        <v>0.26</v>
      </c>
      <c r="H672" s="121" t="s">
        <v>61</v>
      </c>
      <c r="I672" s="165" t="s">
        <v>36</v>
      </c>
      <c r="J672" s="162">
        <v>-1</v>
      </c>
      <c r="K672" s="162">
        <v>-1</v>
      </c>
      <c r="L672" s="162">
        <v>-1</v>
      </c>
      <c r="M672" s="162">
        <v>-1</v>
      </c>
      <c r="N672" s="121" t="s">
        <v>169</v>
      </c>
    </row>
    <row r="673" spans="1:14">
      <c r="A673" s="121" t="s">
        <v>762</v>
      </c>
      <c r="B673" s="121" t="s">
        <v>774</v>
      </c>
      <c r="C673" s="121">
        <v>3.27</v>
      </c>
      <c r="D673" s="121">
        <v>1.298</v>
      </c>
      <c r="E673" s="121">
        <v>6.9250000000000006E-2</v>
      </c>
      <c r="F673" s="121">
        <v>20.440000000000001</v>
      </c>
      <c r="G673" s="121">
        <v>0.26</v>
      </c>
      <c r="H673" s="121" t="s">
        <v>61</v>
      </c>
      <c r="I673" s="165" t="s">
        <v>36</v>
      </c>
      <c r="J673" s="162">
        <v>-1</v>
      </c>
      <c r="K673" s="162">
        <v>-1</v>
      </c>
      <c r="L673" s="162">
        <v>-1</v>
      </c>
      <c r="M673" s="162">
        <v>-1</v>
      </c>
      <c r="N673" s="121" t="s">
        <v>169</v>
      </c>
    </row>
    <row r="674" spans="1:14">
      <c r="A674" s="121" t="s">
        <v>762</v>
      </c>
      <c r="B674" s="121" t="s">
        <v>775</v>
      </c>
      <c r="C674" s="121">
        <v>4.47</v>
      </c>
      <c r="D674" s="121">
        <v>1.474</v>
      </c>
      <c r="E674" s="121">
        <v>9.085E-2</v>
      </c>
      <c r="F674" s="121">
        <v>15.23</v>
      </c>
      <c r="G674" s="121">
        <v>0.27</v>
      </c>
      <c r="H674" s="121" t="s">
        <v>61</v>
      </c>
      <c r="I674" s="165" t="s">
        <v>36</v>
      </c>
      <c r="J674" s="162">
        <v>-1</v>
      </c>
      <c r="K674" s="162">
        <v>-1</v>
      </c>
      <c r="L674" s="162">
        <v>-1</v>
      </c>
      <c r="M674" s="162">
        <v>-1</v>
      </c>
      <c r="N674" s="121" t="s">
        <v>169</v>
      </c>
    </row>
    <row r="675" spans="1:14">
      <c r="A675" s="121" t="s">
        <v>762</v>
      </c>
      <c r="B675" s="121" t="s">
        <v>776</v>
      </c>
      <c r="C675" s="121">
        <v>5.67</v>
      </c>
      <c r="D675" s="121">
        <v>1.5669999999999999</v>
      </c>
      <c r="E675" s="121">
        <v>0.1118</v>
      </c>
      <c r="F675" s="121">
        <v>12.22</v>
      </c>
      <c r="G675" s="121">
        <v>0.27</v>
      </c>
      <c r="H675" s="121" t="s">
        <v>61</v>
      </c>
      <c r="I675" s="165" t="s">
        <v>36</v>
      </c>
      <c r="J675" s="162">
        <v>-1</v>
      </c>
      <c r="K675" s="162">
        <v>-1</v>
      </c>
      <c r="L675" s="162">
        <v>-1</v>
      </c>
      <c r="M675" s="162">
        <v>-1</v>
      </c>
      <c r="N675" s="121" t="s">
        <v>169</v>
      </c>
    </row>
    <row r="676" spans="1:14">
      <c r="A676" s="121" t="s">
        <v>762</v>
      </c>
      <c r="B676" s="121" t="s">
        <v>777</v>
      </c>
      <c r="C676" s="121">
        <v>6.87</v>
      </c>
      <c r="D676" s="121">
        <v>1.625</v>
      </c>
      <c r="E676" s="121">
        <v>0.13297999999999999</v>
      </c>
      <c r="F676" s="121">
        <v>10.26</v>
      </c>
      <c r="G676" s="121">
        <v>0.27</v>
      </c>
      <c r="H676" s="121" t="s">
        <v>61</v>
      </c>
      <c r="I676" s="165" t="s">
        <v>36</v>
      </c>
      <c r="J676" s="162">
        <v>-1</v>
      </c>
      <c r="K676" s="162">
        <v>-1</v>
      </c>
      <c r="L676" s="162">
        <v>-1</v>
      </c>
      <c r="M676" s="162">
        <v>-1</v>
      </c>
      <c r="N676" s="121" t="s">
        <v>169</v>
      </c>
    </row>
    <row r="677" spans="1:14">
      <c r="A677" s="121" t="s">
        <v>762</v>
      </c>
      <c r="B677" s="121" t="s">
        <v>778</v>
      </c>
      <c r="C677" s="121">
        <v>8.07</v>
      </c>
      <c r="D677" s="121">
        <v>1.6839999999999999</v>
      </c>
      <c r="E677" s="121">
        <v>0.15429999999999999</v>
      </c>
      <c r="F677" s="121">
        <v>8.8800000000000008</v>
      </c>
      <c r="G677" s="121">
        <v>0.27</v>
      </c>
      <c r="H677" s="121" t="s">
        <v>61</v>
      </c>
      <c r="I677" s="165" t="s">
        <v>36</v>
      </c>
      <c r="J677" s="162">
        <v>-1</v>
      </c>
      <c r="K677" s="162">
        <v>-1</v>
      </c>
      <c r="L677" s="162">
        <v>-1</v>
      </c>
      <c r="M677" s="162">
        <v>-1</v>
      </c>
      <c r="N677" s="121" t="s">
        <v>169</v>
      </c>
    </row>
    <row r="678" spans="1:14">
      <c r="A678" s="121" t="s">
        <v>762</v>
      </c>
      <c r="B678" s="121" t="s">
        <v>779</v>
      </c>
      <c r="C678" s="121">
        <v>2.27</v>
      </c>
      <c r="D678" s="121">
        <v>0.39500000000000002</v>
      </c>
      <c r="E678" s="121">
        <v>6.5000000000000002E-2</v>
      </c>
      <c r="F678" s="121">
        <v>29.09</v>
      </c>
      <c r="G678" s="121">
        <v>0.26</v>
      </c>
      <c r="H678" s="121" t="s">
        <v>61</v>
      </c>
      <c r="I678" s="165" t="s">
        <v>36</v>
      </c>
      <c r="J678" s="162">
        <v>-1</v>
      </c>
      <c r="K678" s="162">
        <v>-1</v>
      </c>
      <c r="L678" s="162">
        <v>-1</v>
      </c>
      <c r="M678" s="162">
        <v>-1</v>
      </c>
      <c r="N678" s="121" t="s">
        <v>169</v>
      </c>
    </row>
    <row r="679" spans="1:14">
      <c r="A679" s="121" t="s">
        <v>762</v>
      </c>
      <c r="B679" s="121" t="s">
        <v>780</v>
      </c>
      <c r="C679" s="121">
        <v>1.83</v>
      </c>
      <c r="D679" s="121">
        <v>1.002</v>
      </c>
      <c r="E679" s="121">
        <v>4.2500000000000003E-2</v>
      </c>
      <c r="F679" s="121">
        <v>35.69</v>
      </c>
      <c r="G679" s="121">
        <v>0.26</v>
      </c>
      <c r="H679" s="121" t="s">
        <v>61</v>
      </c>
      <c r="I679" s="165" t="s">
        <v>36</v>
      </c>
      <c r="J679" s="162">
        <v>-1</v>
      </c>
      <c r="K679" s="162">
        <v>-1</v>
      </c>
      <c r="L679" s="162">
        <v>-1</v>
      </c>
      <c r="M679" s="162">
        <v>-1</v>
      </c>
      <c r="N679" s="121" t="s">
        <v>169</v>
      </c>
    </row>
    <row r="680" spans="1:14">
      <c r="A680" s="121" t="s">
        <v>762</v>
      </c>
      <c r="B680" s="121" t="s">
        <v>781</v>
      </c>
      <c r="C680" s="121">
        <v>2.5499999999999998</v>
      </c>
      <c r="D680" s="121">
        <v>1.216</v>
      </c>
      <c r="E680" s="121">
        <v>5.5800000000000002E-2</v>
      </c>
      <c r="F680" s="121">
        <v>25.92</v>
      </c>
      <c r="G680" s="121">
        <v>0.26</v>
      </c>
      <c r="H680" s="121" t="s">
        <v>61</v>
      </c>
      <c r="I680" s="165" t="s">
        <v>36</v>
      </c>
      <c r="J680" s="162">
        <v>-1</v>
      </c>
      <c r="K680" s="162">
        <v>-1</v>
      </c>
      <c r="L680" s="162">
        <v>-1</v>
      </c>
      <c r="M680" s="162">
        <v>-1</v>
      </c>
      <c r="N680" s="121" t="s">
        <v>169</v>
      </c>
    </row>
    <row r="681" spans="1:14">
      <c r="A681" s="121" t="s">
        <v>762</v>
      </c>
      <c r="B681" s="121" t="s">
        <v>782</v>
      </c>
      <c r="C681" s="121">
        <v>3.27</v>
      </c>
      <c r="D681" s="121">
        <v>1.349</v>
      </c>
      <c r="E681" s="121">
        <v>6.83E-2</v>
      </c>
      <c r="F681" s="121">
        <v>20.440000000000001</v>
      </c>
      <c r="G681" s="121">
        <v>0.26</v>
      </c>
      <c r="H681" s="121" t="s">
        <v>61</v>
      </c>
      <c r="I681" s="165" t="s">
        <v>36</v>
      </c>
      <c r="J681" s="162">
        <v>-1</v>
      </c>
      <c r="K681" s="162">
        <v>-1</v>
      </c>
      <c r="L681" s="162">
        <v>-1</v>
      </c>
      <c r="M681" s="162">
        <v>-1</v>
      </c>
      <c r="N681" s="121" t="s">
        <v>169</v>
      </c>
    </row>
    <row r="682" spans="1:14">
      <c r="A682" s="121" t="s">
        <v>762</v>
      </c>
      <c r="B682" s="121" t="s">
        <v>783</v>
      </c>
      <c r="C682" s="121">
        <v>4.47</v>
      </c>
      <c r="D682" s="121">
        <v>1.492</v>
      </c>
      <c r="E682" s="121">
        <v>0.09</v>
      </c>
      <c r="F682" s="121">
        <v>15.23</v>
      </c>
      <c r="G682" s="121">
        <v>0.27</v>
      </c>
      <c r="H682" s="121" t="s">
        <v>61</v>
      </c>
      <c r="I682" s="165" t="s">
        <v>36</v>
      </c>
      <c r="J682" s="162">
        <v>-1</v>
      </c>
      <c r="K682" s="162">
        <v>-1</v>
      </c>
      <c r="L682" s="162">
        <v>-1</v>
      </c>
      <c r="M682" s="162">
        <v>-1</v>
      </c>
      <c r="N682" s="121" t="s">
        <v>169</v>
      </c>
    </row>
    <row r="683" spans="1:14">
      <c r="A683" s="121" t="s">
        <v>762</v>
      </c>
      <c r="B683" s="121" t="s">
        <v>784</v>
      </c>
      <c r="C683" s="121">
        <v>5.67</v>
      </c>
      <c r="D683" s="121">
        <v>1.5860000000000001</v>
      </c>
      <c r="E683" s="121">
        <v>0.1108</v>
      </c>
      <c r="F683" s="121">
        <v>12.22</v>
      </c>
      <c r="G683" s="121">
        <v>0.27</v>
      </c>
      <c r="H683" s="121" t="s">
        <v>61</v>
      </c>
      <c r="I683" s="165" t="s">
        <v>36</v>
      </c>
      <c r="J683" s="162">
        <v>-1</v>
      </c>
      <c r="K683" s="162">
        <v>-1</v>
      </c>
      <c r="L683" s="162">
        <v>-1</v>
      </c>
      <c r="M683" s="162">
        <v>-1</v>
      </c>
      <c r="N683" s="121" t="s">
        <v>169</v>
      </c>
    </row>
    <row r="684" spans="1:14">
      <c r="A684" s="121" t="s">
        <v>762</v>
      </c>
      <c r="B684" s="121" t="s">
        <v>785</v>
      </c>
      <c r="C684" s="121">
        <v>6.87</v>
      </c>
      <c r="D684" s="121">
        <v>1.6439999999999999</v>
      </c>
      <c r="E684" s="121">
        <v>0.1333</v>
      </c>
      <c r="F684" s="121">
        <v>10.26</v>
      </c>
      <c r="G684" s="121">
        <v>0.27</v>
      </c>
      <c r="H684" s="121" t="s">
        <v>61</v>
      </c>
      <c r="I684" s="165" t="s">
        <v>36</v>
      </c>
      <c r="J684" s="162">
        <v>-1</v>
      </c>
      <c r="K684" s="162">
        <v>-1</v>
      </c>
      <c r="L684" s="162">
        <v>-1</v>
      </c>
      <c r="M684" s="162">
        <v>-1</v>
      </c>
      <c r="N684" s="121" t="s">
        <v>169</v>
      </c>
    </row>
    <row r="685" spans="1:14">
      <c r="A685" s="121" t="s">
        <v>762</v>
      </c>
      <c r="B685" s="121" t="s">
        <v>786</v>
      </c>
      <c r="C685" s="121">
        <v>8.07</v>
      </c>
      <c r="D685" s="121">
        <v>1.6839999999999999</v>
      </c>
      <c r="E685" s="121">
        <v>0.1542</v>
      </c>
      <c r="F685" s="121">
        <v>8.8800000000000008</v>
      </c>
      <c r="G685" s="121">
        <v>0.27</v>
      </c>
      <c r="H685" s="121" t="s">
        <v>61</v>
      </c>
      <c r="I685" s="165" t="s">
        <v>36</v>
      </c>
      <c r="J685" s="162">
        <v>-1</v>
      </c>
      <c r="K685" s="162">
        <v>-1</v>
      </c>
      <c r="L685" s="162">
        <v>-1</v>
      </c>
      <c r="M685" s="162">
        <v>-1</v>
      </c>
      <c r="N685" s="121" t="s">
        <v>169</v>
      </c>
    </row>
    <row r="686" spans="1:14">
      <c r="A686" s="121" t="s">
        <v>762</v>
      </c>
      <c r="B686" s="121" t="s">
        <v>787</v>
      </c>
      <c r="C686" s="121">
        <v>2.27</v>
      </c>
      <c r="D686" s="121">
        <v>0</v>
      </c>
      <c r="E686" s="121">
        <v>9.4200000000000006E-2</v>
      </c>
      <c r="F686" s="121">
        <v>29.09</v>
      </c>
      <c r="G686" s="121">
        <v>0.26</v>
      </c>
      <c r="H686" s="121" t="s">
        <v>61</v>
      </c>
      <c r="I686" s="165" t="s">
        <v>36</v>
      </c>
      <c r="J686" s="162">
        <v>-1</v>
      </c>
      <c r="K686" s="162">
        <v>-1</v>
      </c>
      <c r="L686" s="162">
        <v>-1</v>
      </c>
      <c r="M686" s="162">
        <v>-1</v>
      </c>
      <c r="N686" s="121" t="s">
        <v>169</v>
      </c>
    </row>
    <row r="687" spans="1:14">
      <c r="A687" s="121" t="s">
        <v>762</v>
      </c>
      <c r="B687" s="121" t="s">
        <v>788</v>
      </c>
      <c r="C687" s="121">
        <v>1.83</v>
      </c>
      <c r="D687" s="121">
        <v>1.3149999999999999</v>
      </c>
      <c r="E687" s="121">
        <v>3.9199999999999999E-2</v>
      </c>
      <c r="F687" s="121">
        <v>35.69</v>
      </c>
      <c r="G687" s="121">
        <v>0.26</v>
      </c>
      <c r="H687" s="121" t="s">
        <v>61</v>
      </c>
      <c r="I687" s="165" t="s">
        <v>36</v>
      </c>
      <c r="J687" s="162">
        <v>-1</v>
      </c>
      <c r="K687" s="162">
        <v>-1</v>
      </c>
      <c r="L687" s="162">
        <v>-1</v>
      </c>
      <c r="M687" s="162">
        <v>-1</v>
      </c>
      <c r="N687" s="121" t="s">
        <v>169</v>
      </c>
    </row>
    <row r="688" spans="1:14">
      <c r="A688" s="121" t="s">
        <v>762</v>
      </c>
      <c r="B688" s="121" t="s">
        <v>789</v>
      </c>
      <c r="C688" s="121">
        <v>2.5499999999999998</v>
      </c>
      <c r="D688" s="121">
        <v>1.917</v>
      </c>
      <c r="E688" s="121">
        <v>4.6699999999999998E-2</v>
      </c>
      <c r="F688" s="121">
        <v>25.92</v>
      </c>
      <c r="G688" s="121">
        <v>0.26</v>
      </c>
      <c r="H688" s="121" t="s">
        <v>61</v>
      </c>
      <c r="I688" s="165" t="s">
        <v>36</v>
      </c>
      <c r="J688" s="162">
        <v>-1</v>
      </c>
      <c r="K688" s="162">
        <v>-1</v>
      </c>
      <c r="L688" s="162">
        <v>-1</v>
      </c>
      <c r="M688" s="162">
        <v>-1</v>
      </c>
      <c r="N688" s="121" t="s">
        <v>169</v>
      </c>
    </row>
    <row r="689" spans="1:14">
      <c r="A689" s="121" t="s">
        <v>762</v>
      </c>
      <c r="B689" s="121" t="s">
        <v>790</v>
      </c>
      <c r="C689" s="121">
        <v>3.27</v>
      </c>
      <c r="D689" s="121">
        <v>2.2759999999999998</v>
      </c>
      <c r="E689" s="121">
        <v>5.5E-2</v>
      </c>
      <c r="F689" s="121">
        <v>20.440000000000001</v>
      </c>
      <c r="G689" s="121">
        <v>0.26</v>
      </c>
      <c r="H689" s="121" t="s">
        <v>61</v>
      </c>
      <c r="I689" s="165" t="s">
        <v>36</v>
      </c>
      <c r="J689" s="162">
        <v>-1</v>
      </c>
      <c r="K689" s="162">
        <v>-1</v>
      </c>
      <c r="L689" s="162">
        <v>-1</v>
      </c>
      <c r="M689" s="162">
        <v>-1</v>
      </c>
      <c r="N689" s="121" t="s">
        <v>169</v>
      </c>
    </row>
    <row r="690" spans="1:14">
      <c r="A690" s="121" t="s">
        <v>762</v>
      </c>
      <c r="B690" s="121" t="s">
        <v>791</v>
      </c>
      <c r="C690" s="121">
        <v>4.47</v>
      </c>
      <c r="D690" s="121">
        <v>2.6349999999999998</v>
      </c>
      <c r="E690" s="121">
        <v>7.0000000000000007E-2</v>
      </c>
      <c r="F690" s="121">
        <v>15.23</v>
      </c>
      <c r="G690" s="121">
        <v>0.27</v>
      </c>
      <c r="H690" s="121" t="s">
        <v>61</v>
      </c>
      <c r="I690" s="165" t="s">
        <v>36</v>
      </c>
      <c r="J690" s="162">
        <v>-1</v>
      </c>
      <c r="K690" s="162">
        <v>-1</v>
      </c>
      <c r="L690" s="162">
        <v>-1</v>
      </c>
      <c r="M690" s="162">
        <v>-1</v>
      </c>
      <c r="N690" s="121" t="s">
        <v>169</v>
      </c>
    </row>
    <row r="691" spans="1:14">
      <c r="A691" s="121" t="s">
        <v>762</v>
      </c>
      <c r="B691" s="121" t="s">
        <v>792</v>
      </c>
      <c r="C691" s="121">
        <v>5.67</v>
      </c>
      <c r="D691" s="121">
        <v>2.8820000000000001</v>
      </c>
      <c r="E691" s="121">
        <v>8.4199999999999997E-2</v>
      </c>
      <c r="F691" s="121">
        <v>12.22</v>
      </c>
      <c r="G691" s="121">
        <v>0.27</v>
      </c>
      <c r="H691" s="121" t="s">
        <v>61</v>
      </c>
      <c r="I691" s="165" t="s">
        <v>36</v>
      </c>
      <c r="J691" s="162">
        <v>-1</v>
      </c>
      <c r="K691" s="162">
        <v>-1</v>
      </c>
      <c r="L691" s="162">
        <v>-1</v>
      </c>
      <c r="M691" s="162">
        <v>-1</v>
      </c>
      <c r="N691" s="121" t="s">
        <v>169</v>
      </c>
    </row>
    <row r="692" spans="1:14">
      <c r="A692" s="121" t="s">
        <v>762</v>
      </c>
      <c r="B692" s="121" t="s">
        <v>793</v>
      </c>
      <c r="C692" s="121">
        <v>6.87</v>
      </c>
      <c r="D692" s="121">
        <v>3.0139999999999998</v>
      </c>
      <c r="E692" s="121">
        <v>9.9199999999999997E-2</v>
      </c>
      <c r="F692" s="121">
        <v>10.26</v>
      </c>
      <c r="G692" s="121">
        <v>0.27</v>
      </c>
      <c r="H692" s="121" t="s">
        <v>61</v>
      </c>
      <c r="I692" s="165" t="s">
        <v>36</v>
      </c>
      <c r="J692" s="162">
        <v>-1</v>
      </c>
      <c r="K692" s="162">
        <v>-1</v>
      </c>
      <c r="L692" s="162">
        <v>-1</v>
      </c>
      <c r="M692" s="162">
        <v>-1</v>
      </c>
      <c r="N692" s="121" t="s">
        <v>169</v>
      </c>
    </row>
    <row r="693" spans="1:14">
      <c r="A693" s="121" t="s">
        <v>762</v>
      </c>
      <c r="B693" s="121" t="s">
        <v>794</v>
      </c>
      <c r="C693" s="121">
        <v>8.07</v>
      </c>
      <c r="D693" s="121">
        <v>3.117</v>
      </c>
      <c r="E693" s="121">
        <v>0.115</v>
      </c>
      <c r="F693" s="121">
        <v>8.8800000000000008</v>
      </c>
      <c r="G693" s="121">
        <v>0.27</v>
      </c>
      <c r="H693" s="121" t="s">
        <v>61</v>
      </c>
      <c r="I693" s="165" t="s">
        <v>36</v>
      </c>
      <c r="J693" s="162">
        <v>-1</v>
      </c>
      <c r="K693" s="162">
        <v>-1</v>
      </c>
      <c r="L693" s="162">
        <v>-1</v>
      </c>
      <c r="M693" s="162">
        <v>-1</v>
      </c>
      <c r="N693" s="121" t="s">
        <v>169</v>
      </c>
    </row>
    <row r="694" spans="1:14">
      <c r="A694" s="121" t="s">
        <v>762</v>
      </c>
      <c r="B694" s="121" t="s">
        <v>795</v>
      </c>
      <c r="C694" s="121">
        <v>2.27</v>
      </c>
      <c r="D694" s="121">
        <v>0.249</v>
      </c>
      <c r="E694" s="121">
        <v>6.8860000000000005E-2</v>
      </c>
      <c r="F694" s="121">
        <v>29.09</v>
      </c>
      <c r="G694" s="121">
        <v>0.26</v>
      </c>
      <c r="H694" s="121" t="s">
        <v>61</v>
      </c>
      <c r="I694" s="165" t="s">
        <v>36</v>
      </c>
      <c r="J694" s="162">
        <v>-1</v>
      </c>
      <c r="K694" s="162">
        <v>-1</v>
      </c>
      <c r="L694" s="162">
        <v>-1</v>
      </c>
      <c r="M694" s="162">
        <v>-1</v>
      </c>
      <c r="N694" s="121" t="s">
        <v>169</v>
      </c>
    </row>
    <row r="695" spans="1:14">
      <c r="A695" s="121" t="s">
        <v>762</v>
      </c>
      <c r="B695" s="121" t="s">
        <v>796</v>
      </c>
      <c r="C695" s="121">
        <v>1.83</v>
      </c>
      <c r="D695" s="121">
        <v>1.5860000000000001</v>
      </c>
      <c r="E695" s="121">
        <v>3.6740000000000002E-2</v>
      </c>
      <c r="F695" s="121">
        <v>35.69</v>
      </c>
      <c r="G695" s="121">
        <v>0.26</v>
      </c>
      <c r="H695" s="121" t="s">
        <v>61</v>
      </c>
      <c r="I695" s="165" t="s">
        <v>36</v>
      </c>
      <c r="J695" s="162">
        <v>-1</v>
      </c>
      <c r="K695" s="162">
        <v>-1</v>
      </c>
      <c r="L695" s="162">
        <v>-1</v>
      </c>
      <c r="M695" s="162">
        <v>-1</v>
      </c>
      <c r="N695" s="121" t="s">
        <v>169</v>
      </c>
    </row>
    <row r="696" spans="1:14">
      <c r="A696" s="121" t="s">
        <v>762</v>
      </c>
      <c r="B696" s="121" t="s">
        <v>797</v>
      </c>
      <c r="C696" s="121">
        <v>2.5499999999999998</v>
      </c>
      <c r="D696" s="121">
        <v>2.0779999999999998</v>
      </c>
      <c r="E696" s="121">
        <v>4.5150000000000003E-2</v>
      </c>
      <c r="F696" s="121">
        <v>25.92</v>
      </c>
      <c r="G696" s="121">
        <v>0.26</v>
      </c>
      <c r="H696" s="121" t="s">
        <v>61</v>
      </c>
      <c r="I696" s="165" t="s">
        <v>36</v>
      </c>
      <c r="J696" s="162">
        <v>-1</v>
      </c>
      <c r="K696" s="162">
        <v>-1</v>
      </c>
      <c r="L696" s="162">
        <v>-1</v>
      </c>
      <c r="M696" s="162">
        <v>-1</v>
      </c>
      <c r="N696" s="121" t="s">
        <v>169</v>
      </c>
    </row>
    <row r="697" spans="1:14">
      <c r="A697" s="121" t="s">
        <v>762</v>
      </c>
      <c r="B697" s="121" t="s">
        <v>798</v>
      </c>
      <c r="C697" s="121">
        <v>3.27</v>
      </c>
      <c r="D697" s="121">
        <v>2.3809999999999998</v>
      </c>
      <c r="E697" s="121">
        <v>5.4149999999999997E-2</v>
      </c>
      <c r="F697" s="121">
        <v>20.440000000000001</v>
      </c>
      <c r="G697" s="121">
        <v>0.26</v>
      </c>
      <c r="H697" s="121" t="s">
        <v>61</v>
      </c>
      <c r="I697" s="165" t="s">
        <v>36</v>
      </c>
      <c r="J697" s="162">
        <v>-1</v>
      </c>
      <c r="K697" s="162">
        <v>-1</v>
      </c>
      <c r="L697" s="162">
        <v>-1</v>
      </c>
      <c r="M697" s="162">
        <v>-1</v>
      </c>
      <c r="N697" s="121" t="s">
        <v>169</v>
      </c>
    </row>
    <row r="698" spans="1:14">
      <c r="A698" s="121" t="s">
        <v>762</v>
      </c>
      <c r="B698" s="121" t="s">
        <v>799</v>
      </c>
      <c r="C698" s="121">
        <v>4.47</v>
      </c>
      <c r="D698" s="121">
        <v>2.6949999999999998</v>
      </c>
      <c r="E698" s="121">
        <v>6.898E-2</v>
      </c>
      <c r="F698" s="121">
        <v>15.23</v>
      </c>
      <c r="G698" s="121">
        <v>0.27</v>
      </c>
      <c r="H698" s="121" t="s">
        <v>61</v>
      </c>
      <c r="I698" s="165" t="s">
        <v>36</v>
      </c>
      <c r="J698" s="162">
        <v>-1</v>
      </c>
      <c r="K698" s="162">
        <v>-1</v>
      </c>
      <c r="L698" s="162">
        <v>-1</v>
      </c>
      <c r="M698" s="162">
        <v>-1</v>
      </c>
      <c r="N698" s="121" t="s">
        <v>169</v>
      </c>
    </row>
    <row r="699" spans="1:14">
      <c r="A699" s="121" t="s">
        <v>762</v>
      </c>
      <c r="B699" s="121" t="s">
        <v>800</v>
      </c>
      <c r="C699" s="121">
        <v>5.67</v>
      </c>
      <c r="D699" s="121">
        <v>2.9140000000000001</v>
      </c>
      <c r="E699" s="121">
        <v>8.3710000000000007E-2</v>
      </c>
      <c r="F699" s="121">
        <v>12.22</v>
      </c>
      <c r="G699" s="121">
        <v>0.27</v>
      </c>
      <c r="H699" s="121" t="s">
        <v>61</v>
      </c>
      <c r="I699" s="165" t="s">
        <v>36</v>
      </c>
      <c r="J699" s="162">
        <v>-1</v>
      </c>
      <c r="K699" s="162">
        <v>-1</v>
      </c>
      <c r="L699" s="162">
        <v>-1</v>
      </c>
      <c r="M699" s="162">
        <v>-1</v>
      </c>
      <c r="N699" s="121" t="s">
        <v>169</v>
      </c>
    </row>
    <row r="700" spans="1:14">
      <c r="A700" s="121" t="s">
        <v>762</v>
      </c>
      <c r="B700" s="121" t="s">
        <v>801</v>
      </c>
      <c r="C700" s="121">
        <v>6.87</v>
      </c>
      <c r="D700" s="121">
        <v>3.048</v>
      </c>
      <c r="E700" s="121">
        <v>9.9159999999999998E-2</v>
      </c>
      <c r="F700" s="121">
        <v>10.26</v>
      </c>
      <c r="G700" s="121">
        <v>0.27</v>
      </c>
      <c r="H700" s="121" t="s">
        <v>61</v>
      </c>
      <c r="I700" s="165" t="s">
        <v>36</v>
      </c>
      <c r="J700" s="162">
        <v>-1</v>
      </c>
      <c r="K700" s="162">
        <v>-1</v>
      </c>
      <c r="L700" s="162">
        <v>-1</v>
      </c>
      <c r="M700" s="162">
        <v>-1</v>
      </c>
      <c r="N700" s="121" t="s">
        <v>169</v>
      </c>
    </row>
    <row r="701" spans="1:14">
      <c r="A701" s="121" t="s">
        <v>762</v>
      </c>
      <c r="B701" s="121" t="s">
        <v>802</v>
      </c>
      <c r="C701" s="121">
        <v>8.07</v>
      </c>
      <c r="D701" s="121">
        <v>3.1520000000000001</v>
      </c>
      <c r="E701" s="121">
        <v>0.11384</v>
      </c>
      <c r="F701" s="121">
        <v>8.8800000000000008</v>
      </c>
      <c r="G701" s="121">
        <v>0.27</v>
      </c>
      <c r="H701" s="121" t="s">
        <v>61</v>
      </c>
      <c r="I701" s="165" t="s">
        <v>36</v>
      </c>
      <c r="J701" s="162">
        <v>-1</v>
      </c>
      <c r="K701" s="162">
        <v>-1</v>
      </c>
      <c r="L701" s="162">
        <v>-1</v>
      </c>
      <c r="M701" s="162">
        <v>-1</v>
      </c>
      <c r="N701" s="121" t="s">
        <v>169</v>
      </c>
    </row>
    <row r="702" spans="1:14">
      <c r="A702" s="121" t="s">
        <v>762</v>
      </c>
      <c r="B702" s="121" t="s">
        <v>803</v>
      </c>
      <c r="C702" s="121">
        <v>2.27</v>
      </c>
      <c r="D702" s="121">
        <v>0.81</v>
      </c>
      <c r="E702" s="121">
        <v>5.7500000000000002E-2</v>
      </c>
      <c r="F702" s="121">
        <v>29.09</v>
      </c>
      <c r="G702" s="121">
        <v>0.26</v>
      </c>
      <c r="H702" s="121" t="s">
        <v>61</v>
      </c>
      <c r="I702" s="165" t="s">
        <v>36</v>
      </c>
      <c r="J702" s="162">
        <v>-1</v>
      </c>
      <c r="K702" s="162">
        <v>-1</v>
      </c>
      <c r="L702" s="162">
        <v>-1</v>
      </c>
      <c r="M702" s="162">
        <v>-1</v>
      </c>
      <c r="N702" s="121" t="s">
        <v>169</v>
      </c>
    </row>
    <row r="703" spans="1:14">
      <c r="A703" s="121" t="s">
        <v>762</v>
      </c>
      <c r="B703" s="121" t="s">
        <v>804</v>
      </c>
      <c r="C703" s="121">
        <v>1.83</v>
      </c>
      <c r="D703" s="121">
        <v>1.8080000000000001</v>
      </c>
      <c r="E703" s="121">
        <v>3.4770000000000002E-2</v>
      </c>
      <c r="F703" s="121">
        <v>35.69</v>
      </c>
      <c r="G703" s="121">
        <v>0.26</v>
      </c>
      <c r="H703" s="121" t="s">
        <v>61</v>
      </c>
      <c r="I703" s="165" t="s">
        <v>36</v>
      </c>
      <c r="J703" s="162">
        <v>-1</v>
      </c>
      <c r="K703" s="162">
        <v>-1</v>
      </c>
      <c r="L703" s="162">
        <v>-1</v>
      </c>
      <c r="M703" s="162">
        <v>-1</v>
      </c>
      <c r="N703" s="121" t="s">
        <v>169</v>
      </c>
    </row>
    <row r="704" spans="1:14">
      <c r="A704" s="121" t="s">
        <v>762</v>
      </c>
      <c r="B704" s="121" t="s">
        <v>805</v>
      </c>
      <c r="C704" s="121">
        <v>2.5499999999999998</v>
      </c>
      <c r="D704" s="121">
        <v>2.2250000000000001</v>
      </c>
      <c r="E704" s="121">
        <v>4.4200000000000003E-2</v>
      </c>
      <c r="F704" s="121">
        <v>25.92</v>
      </c>
      <c r="G704" s="121">
        <v>0.26</v>
      </c>
      <c r="H704" s="121" t="s">
        <v>61</v>
      </c>
      <c r="I704" s="165" t="s">
        <v>36</v>
      </c>
      <c r="J704" s="162">
        <v>-1</v>
      </c>
      <c r="K704" s="162">
        <v>-1</v>
      </c>
      <c r="L704" s="162">
        <v>-1</v>
      </c>
      <c r="M704" s="162">
        <v>-1</v>
      </c>
      <c r="N704" s="121" t="s">
        <v>169</v>
      </c>
    </row>
    <row r="705" spans="1:14">
      <c r="A705" s="121" t="s">
        <v>762</v>
      </c>
      <c r="B705" s="121" t="s">
        <v>806</v>
      </c>
      <c r="C705" s="121">
        <v>3.27</v>
      </c>
      <c r="D705" s="121">
        <v>2.4910000000000001</v>
      </c>
      <c r="E705" s="121">
        <v>5.3039999999999997E-2</v>
      </c>
      <c r="F705" s="121">
        <v>20.440000000000001</v>
      </c>
      <c r="G705" s="121">
        <v>0.26</v>
      </c>
      <c r="H705" s="121" t="s">
        <v>61</v>
      </c>
      <c r="I705" s="165" t="s">
        <v>36</v>
      </c>
      <c r="J705" s="162">
        <v>-1</v>
      </c>
      <c r="K705" s="162">
        <v>-1</v>
      </c>
      <c r="L705" s="162">
        <v>-1</v>
      </c>
      <c r="M705" s="162">
        <v>-1</v>
      </c>
      <c r="N705" s="121" t="s">
        <v>169</v>
      </c>
    </row>
    <row r="706" spans="1:14">
      <c r="A706" s="121" t="s">
        <v>762</v>
      </c>
      <c r="B706" s="121" t="s">
        <v>807</v>
      </c>
      <c r="C706" s="121">
        <v>4.47</v>
      </c>
      <c r="D706" s="121">
        <v>2.7559999999999998</v>
      </c>
      <c r="E706" s="121">
        <v>6.83E-2</v>
      </c>
      <c r="F706" s="121">
        <v>15.23</v>
      </c>
      <c r="G706" s="121">
        <v>0.27</v>
      </c>
      <c r="H706" s="121" t="s">
        <v>61</v>
      </c>
      <c r="I706" s="165" t="s">
        <v>36</v>
      </c>
      <c r="J706" s="162">
        <v>-1</v>
      </c>
      <c r="K706" s="162">
        <v>-1</v>
      </c>
      <c r="L706" s="162">
        <v>-1</v>
      </c>
      <c r="M706" s="162">
        <v>-1</v>
      </c>
      <c r="N706" s="121" t="s">
        <v>169</v>
      </c>
    </row>
    <row r="707" spans="1:14">
      <c r="A707" s="121" t="s">
        <v>762</v>
      </c>
      <c r="B707" s="121" t="s">
        <v>808</v>
      </c>
      <c r="C707" s="121">
        <v>5.67</v>
      </c>
      <c r="D707" s="121">
        <v>2.9470000000000001</v>
      </c>
      <c r="E707" s="121">
        <v>8.3299999999999999E-2</v>
      </c>
      <c r="F707" s="121">
        <v>12.22</v>
      </c>
      <c r="G707" s="121">
        <v>0.27</v>
      </c>
      <c r="H707" s="121" t="s">
        <v>61</v>
      </c>
      <c r="I707" s="165" t="s">
        <v>36</v>
      </c>
      <c r="J707" s="162">
        <v>-1</v>
      </c>
      <c r="K707" s="162">
        <v>-1</v>
      </c>
      <c r="L707" s="162">
        <v>-1</v>
      </c>
      <c r="M707" s="162">
        <v>-1</v>
      </c>
      <c r="N707" s="121" t="s">
        <v>169</v>
      </c>
    </row>
    <row r="708" spans="1:14">
      <c r="A708" s="121" t="s">
        <v>762</v>
      </c>
      <c r="B708" s="121" t="s">
        <v>809</v>
      </c>
      <c r="C708" s="121">
        <v>6.87</v>
      </c>
      <c r="D708" s="121">
        <v>3.0819999999999999</v>
      </c>
      <c r="E708" s="121">
        <v>9.8299999999999998E-2</v>
      </c>
      <c r="F708" s="121">
        <v>10.26</v>
      </c>
      <c r="G708" s="121">
        <v>0.27</v>
      </c>
      <c r="H708" s="121" t="s">
        <v>61</v>
      </c>
      <c r="I708" s="165" t="s">
        <v>36</v>
      </c>
      <c r="J708" s="162">
        <v>-1</v>
      </c>
      <c r="K708" s="162">
        <v>-1</v>
      </c>
      <c r="L708" s="162">
        <v>-1</v>
      </c>
      <c r="M708" s="162">
        <v>-1</v>
      </c>
      <c r="N708" s="121" t="s">
        <v>169</v>
      </c>
    </row>
    <row r="709" spans="1:14">
      <c r="A709" s="121" t="s">
        <v>762</v>
      </c>
      <c r="B709" s="121" t="s">
        <v>810</v>
      </c>
      <c r="C709" s="121">
        <v>8.07</v>
      </c>
      <c r="D709" s="121">
        <v>3.1880000000000002</v>
      </c>
      <c r="E709" s="121">
        <v>0.1142</v>
      </c>
      <c r="F709" s="121">
        <v>8.8800000000000008</v>
      </c>
      <c r="G709" s="121">
        <v>0.27</v>
      </c>
      <c r="H709" s="121" t="s">
        <v>61</v>
      </c>
      <c r="I709" s="165" t="s">
        <v>36</v>
      </c>
      <c r="J709" s="162">
        <v>-1</v>
      </c>
      <c r="K709" s="162">
        <v>-1</v>
      </c>
      <c r="L709" s="162">
        <v>-1</v>
      </c>
      <c r="M709" s="162">
        <v>-1</v>
      </c>
      <c r="N709" s="121" t="s">
        <v>169</v>
      </c>
    </row>
    <row r="710" spans="1:14">
      <c r="A710" s="121" t="s">
        <v>762</v>
      </c>
      <c r="B710" s="121" t="s">
        <v>811</v>
      </c>
      <c r="C710" s="121">
        <v>2.27</v>
      </c>
      <c r="D710" s="121">
        <v>0</v>
      </c>
      <c r="E710" s="121">
        <v>9.8299999999999998E-2</v>
      </c>
      <c r="F710" s="121">
        <v>29.09</v>
      </c>
      <c r="G710" s="121">
        <v>0.26</v>
      </c>
      <c r="H710" s="121" t="s">
        <v>61</v>
      </c>
      <c r="I710" s="165" t="s">
        <v>36</v>
      </c>
      <c r="J710" s="162">
        <v>-1</v>
      </c>
      <c r="K710" s="162">
        <v>-1</v>
      </c>
      <c r="L710" s="162">
        <v>-1</v>
      </c>
      <c r="M710" s="162">
        <v>-1</v>
      </c>
      <c r="N710" s="121" t="s">
        <v>169</v>
      </c>
    </row>
    <row r="711" spans="1:14">
      <c r="A711" s="121" t="s">
        <v>762</v>
      </c>
      <c r="B711" s="121" t="s">
        <v>812</v>
      </c>
      <c r="C711" s="121">
        <v>1.83</v>
      </c>
      <c r="D711" s="121">
        <v>3.45</v>
      </c>
      <c r="E711" s="121">
        <v>2.58E-2</v>
      </c>
      <c r="F711" s="121">
        <v>35.69</v>
      </c>
      <c r="G711" s="121">
        <v>0.26</v>
      </c>
      <c r="H711" s="121" t="s">
        <v>61</v>
      </c>
      <c r="I711" s="165" t="s">
        <v>36</v>
      </c>
      <c r="J711" s="162">
        <v>-1</v>
      </c>
      <c r="K711" s="162">
        <v>-1</v>
      </c>
      <c r="L711" s="162">
        <v>-1</v>
      </c>
      <c r="M711" s="162">
        <v>-1</v>
      </c>
      <c r="N711" s="121" t="s">
        <v>169</v>
      </c>
    </row>
    <row r="712" spans="1:14">
      <c r="A712" s="121" t="s">
        <v>762</v>
      </c>
      <c r="B712" s="121" t="s">
        <v>813</v>
      </c>
      <c r="C712" s="121">
        <v>2.5499999999999998</v>
      </c>
      <c r="D712" s="121">
        <v>6.4589999999999996</v>
      </c>
      <c r="E712" s="121">
        <v>2.3730000000000001E-2</v>
      </c>
      <c r="F712" s="121">
        <v>25.92</v>
      </c>
      <c r="G712" s="121">
        <v>0.26</v>
      </c>
      <c r="H712" s="121" t="s">
        <v>61</v>
      </c>
      <c r="I712" s="165" t="s">
        <v>36</v>
      </c>
      <c r="J712" s="162">
        <v>-1</v>
      </c>
      <c r="K712" s="162">
        <v>-1</v>
      </c>
      <c r="L712" s="162">
        <v>-1</v>
      </c>
      <c r="M712" s="162">
        <v>-1</v>
      </c>
      <c r="N712" s="121" t="s">
        <v>169</v>
      </c>
    </row>
    <row r="713" spans="1:14">
      <c r="A713" s="121" t="s">
        <v>762</v>
      </c>
      <c r="B713" s="121" t="s">
        <v>814</v>
      </c>
      <c r="C713" s="121">
        <v>3.27</v>
      </c>
      <c r="D713" s="121">
        <v>9.3949999999999996</v>
      </c>
      <c r="E713" s="121">
        <v>2.2759999999999999E-2</v>
      </c>
      <c r="F713" s="121">
        <v>20.440000000000001</v>
      </c>
      <c r="G713" s="121">
        <v>0.26</v>
      </c>
      <c r="H713" s="121" t="s">
        <v>61</v>
      </c>
      <c r="I713" s="165" t="s">
        <v>36</v>
      </c>
      <c r="J713" s="162">
        <v>-1</v>
      </c>
      <c r="K713" s="162">
        <v>-1</v>
      </c>
      <c r="L713" s="162">
        <v>-1</v>
      </c>
      <c r="M713" s="162">
        <v>-1</v>
      </c>
      <c r="N713" s="121" t="s">
        <v>169</v>
      </c>
    </row>
    <row r="714" spans="1:14">
      <c r="A714" s="121" t="s">
        <v>762</v>
      </c>
      <c r="B714" s="121" t="s">
        <v>815</v>
      </c>
      <c r="C714" s="121">
        <v>4.47</v>
      </c>
      <c r="D714" s="121">
        <v>14.441000000000001</v>
      </c>
      <c r="E714" s="121">
        <v>2.1899999999999999E-2</v>
      </c>
      <c r="F714" s="121">
        <v>15.23</v>
      </c>
      <c r="G714" s="121">
        <v>0.27</v>
      </c>
      <c r="H714" s="121" t="s">
        <v>61</v>
      </c>
      <c r="I714" s="165" t="s">
        <v>36</v>
      </c>
      <c r="J714" s="162">
        <v>-1</v>
      </c>
      <c r="K714" s="162">
        <v>-1</v>
      </c>
      <c r="L714" s="162">
        <v>-1</v>
      </c>
      <c r="M714" s="162">
        <v>-1</v>
      </c>
      <c r="N714" s="121" t="s">
        <v>169</v>
      </c>
    </row>
    <row r="715" spans="1:14">
      <c r="A715" s="121" t="s">
        <v>762</v>
      </c>
      <c r="B715" s="121" t="s">
        <v>816</v>
      </c>
      <c r="C715" s="121">
        <v>5.67</v>
      </c>
      <c r="D715" s="121">
        <v>19.422000000000001</v>
      </c>
      <c r="E715" s="121">
        <v>2.1600000000000001E-2</v>
      </c>
      <c r="F715" s="121">
        <v>12.22</v>
      </c>
      <c r="G715" s="121">
        <v>0.27</v>
      </c>
      <c r="H715" s="121" t="s">
        <v>61</v>
      </c>
      <c r="I715" s="165" t="s">
        <v>36</v>
      </c>
      <c r="J715" s="162">
        <v>-1</v>
      </c>
      <c r="K715" s="162">
        <v>-1</v>
      </c>
      <c r="L715" s="162">
        <v>-1</v>
      </c>
      <c r="M715" s="162">
        <v>-1</v>
      </c>
      <c r="N715" s="121" t="s">
        <v>169</v>
      </c>
    </row>
    <row r="716" spans="1:14">
      <c r="A716" s="121" t="s">
        <v>762</v>
      </c>
      <c r="B716" s="121" t="s">
        <v>817</v>
      </c>
      <c r="C716" s="121">
        <v>6.87</v>
      </c>
      <c r="D716" s="121">
        <v>24.227</v>
      </c>
      <c r="E716" s="121">
        <v>2.1260000000000001E-2</v>
      </c>
      <c r="F716" s="121">
        <v>10.26</v>
      </c>
      <c r="G716" s="121">
        <v>0.27</v>
      </c>
      <c r="H716" s="121" t="s">
        <v>61</v>
      </c>
      <c r="I716" s="165" t="s">
        <v>36</v>
      </c>
      <c r="J716" s="162">
        <v>-1</v>
      </c>
      <c r="K716" s="162">
        <v>-1</v>
      </c>
      <c r="L716" s="162">
        <v>-1</v>
      </c>
      <c r="M716" s="162">
        <v>-1</v>
      </c>
      <c r="N716" s="121" t="s">
        <v>169</v>
      </c>
    </row>
    <row r="717" spans="1:14">
      <c r="A717" s="121" t="s">
        <v>762</v>
      </c>
      <c r="B717" s="121" t="s">
        <v>818</v>
      </c>
      <c r="C717" s="121">
        <v>8.07</v>
      </c>
      <c r="D717" s="121">
        <v>29.457999999999998</v>
      </c>
      <c r="E717" s="121">
        <v>2.1409999999999998E-2</v>
      </c>
      <c r="F717" s="121">
        <v>8.8800000000000008</v>
      </c>
      <c r="G717" s="121">
        <v>0.27</v>
      </c>
      <c r="H717" s="121" t="s">
        <v>61</v>
      </c>
      <c r="I717" s="165" t="s">
        <v>36</v>
      </c>
      <c r="J717" s="162">
        <v>-1</v>
      </c>
      <c r="K717" s="162">
        <v>-1</v>
      </c>
      <c r="L717" s="162">
        <v>-1</v>
      </c>
      <c r="M717" s="162">
        <v>-1</v>
      </c>
      <c r="N717" s="121" t="s">
        <v>169</v>
      </c>
    </row>
    <row r="718" spans="1:14">
      <c r="A718" s="121" t="s">
        <v>762</v>
      </c>
      <c r="B718" s="121" t="s">
        <v>819</v>
      </c>
      <c r="C718" s="121">
        <v>2.27</v>
      </c>
      <c r="D718" s="121">
        <v>8.9999999999999993E-3</v>
      </c>
      <c r="E718" s="121">
        <v>7.4999999999999997E-2</v>
      </c>
      <c r="F718" s="121">
        <v>29.09</v>
      </c>
      <c r="G718" s="121">
        <v>0.26</v>
      </c>
      <c r="H718" s="121" t="s">
        <v>61</v>
      </c>
      <c r="I718" s="165" t="s">
        <v>36</v>
      </c>
      <c r="J718" s="162">
        <v>-1</v>
      </c>
      <c r="K718" s="162">
        <v>-1</v>
      </c>
      <c r="L718" s="162">
        <v>-1</v>
      </c>
      <c r="M718" s="162">
        <v>-1</v>
      </c>
      <c r="N718" s="121" t="s">
        <v>169</v>
      </c>
    </row>
    <row r="719" spans="1:14">
      <c r="A719" s="121" t="s">
        <v>762</v>
      </c>
      <c r="B719" s="121" t="s">
        <v>820</v>
      </c>
      <c r="C719" s="121">
        <v>1.83</v>
      </c>
      <c r="D719" s="121">
        <v>4.0030000000000001</v>
      </c>
      <c r="E719" s="121">
        <v>2.3449999999999999E-2</v>
      </c>
      <c r="F719" s="121">
        <v>35.69</v>
      </c>
      <c r="G719" s="121">
        <v>0.26</v>
      </c>
      <c r="H719" s="121" t="s">
        <v>61</v>
      </c>
      <c r="I719" s="165" t="s">
        <v>36</v>
      </c>
      <c r="J719" s="162">
        <v>-1</v>
      </c>
      <c r="K719" s="162">
        <v>-1</v>
      </c>
      <c r="L719" s="162">
        <v>-1</v>
      </c>
      <c r="M719" s="162">
        <v>-1</v>
      </c>
      <c r="N719" s="121" t="s">
        <v>169</v>
      </c>
    </row>
    <row r="720" spans="1:14">
      <c r="A720" s="121" t="s">
        <v>762</v>
      </c>
      <c r="B720" s="121" t="s">
        <v>821</v>
      </c>
      <c r="C720" s="121">
        <v>2.5499999999999998</v>
      </c>
      <c r="D720" s="121">
        <v>7.0039999999999996</v>
      </c>
      <c r="E720" s="121">
        <v>2.2499999999999999E-2</v>
      </c>
      <c r="F720" s="121">
        <v>25.92</v>
      </c>
      <c r="G720" s="121">
        <v>0.26</v>
      </c>
      <c r="H720" s="121" t="s">
        <v>61</v>
      </c>
      <c r="I720" s="165" t="s">
        <v>36</v>
      </c>
      <c r="J720" s="162">
        <v>-1</v>
      </c>
      <c r="K720" s="162">
        <v>-1</v>
      </c>
      <c r="L720" s="162">
        <v>-1</v>
      </c>
      <c r="M720" s="162">
        <v>-1</v>
      </c>
      <c r="N720" s="121" t="s">
        <v>169</v>
      </c>
    </row>
    <row r="721" spans="1:14">
      <c r="A721" s="121" t="s">
        <v>762</v>
      </c>
      <c r="B721" s="121" t="s">
        <v>822</v>
      </c>
      <c r="C721" s="121">
        <v>3.27</v>
      </c>
      <c r="D721" s="121">
        <v>10.021000000000001</v>
      </c>
      <c r="E721" s="121">
        <v>2.1829999999999999E-2</v>
      </c>
      <c r="F721" s="121">
        <v>20.440000000000001</v>
      </c>
      <c r="G721" s="121">
        <v>0.26</v>
      </c>
      <c r="H721" s="121" t="s">
        <v>61</v>
      </c>
      <c r="I721" s="165" t="s">
        <v>36</v>
      </c>
      <c r="J721" s="162">
        <v>-1</v>
      </c>
      <c r="K721" s="162">
        <v>-1</v>
      </c>
      <c r="L721" s="162">
        <v>-1</v>
      </c>
      <c r="M721" s="162">
        <v>-1</v>
      </c>
      <c r="N721" s="121" t="s">
        <v>169</v>
      </c>
    </row>
    <row r="722" spans="1:14">
      <c r="A722" s="121" t="s">
        <v>762</v>
      </c>
      <c r="B722" s="121" t="s">
        <v>823</v>
      </c>
      <c r="C722" s="121">
        <v>4.47</v>
      </c>
      <c r="D722" s="121">
        <v>15.057</v>
      </c>
      <c r="E722" s="121">
        <v>2.1080000000000002E-2</v>
      </c>
      <c r="F722" s="121">
        <v>15.23</v>
      </c>
      <c r="G722" s="121">
        <v>0.27</v>
      </c>
      <c r="H722" s="121" t="s">
        <v>61</v>
      </c>
      <c r="I722" s="165" t="s">
        <v>36</v>
      </c>
      <c r="J722" s="162">
        <v>-1</v>
      </c>
      <c r="K722" s="162">
        <v>-1</v>
      </c>
      <c r="L722" s="162">
        <v>-1</v>
      </c>
      <c r="M722" s="162">
        <v>-1</v>
      </c>
      <c r="N722" s="121" t="s">
        <v>169</v>
      </c>
    </row>
    <row r="723" spans="1:14">
      <c r="A723" s="121" t="s">
        <v>762</v>
      </c>
      <c r="B723" s="121" t="s">
        <v>824</v>
      </c>
      <c r="C723" s="121">
        <v>5.67</v>
      </c>
      <c r="D723" s="121">
        <v>19.927</v>
      </c>
      <c r="E723" s="121">
        <v>2.1090000000000001E-2</v>
      </c>
      <c r="F723" s="121">
        <v>12.22</v>
      </c>
      <c r="G723" s="121">
        <v>0.27</v>
      </c>
      <c r="H723" s="121" t="s">
        <v>61</v>
      </c>
      <c r="I723" s="165" t="s">
        <v>36</v>
      </c>
      <c r="J723" s="162">
        <v>-1</v>
      </c>
      <c r="K723" s="162">
        <v>-1</v>
      </c>
      <c r="L723" s="162">
        <v>-1</v>
      </c>
      <c r="M723" s="162">
        <v>-1</v>
      </c>
      <c r="N723" s="121" t="s">
        <v>169</v>
      </c>
    </row>
    <row r="724" spans="1:14">
      <c r="A724" s="121" t="s">
        <v>762</v>
      </c>
      <c r="B724" s="121" t="s">
        <v>825</v>
      </c>
      <c r="C724" s="121">
        <v>6.87</v>
      </c>
      <c r="D724" s="121">
        <v>24.978000000000002</v>
      </c>
      <c r="E724" s="121">
        <v>2.0650000000000002E-2</v>
      </c>
      <c r="F724" s="121">
        <v>10.26</v>
      </c>
      <c r="G724" s="121">
        <v>0.27</v>
      </c>
      <c r="H724" s="121" t="s">
        <v>61</v>
      </c>
      <c r="I724" s="165" t="s">
        <v>36</v>
      </c>
      <c r="J724" s="162">
        <v>-1</v>
      </c>
      <c r="K724" s="162">
        <v>-1</v>
      </c>
      <c r="L724" s="162">
        <v>-1</v>
      </c>
      <c r="M724" s="162">
        <v>-1</v>
      </c>
      <c r="N724" s="121" t="s">
        <v>169</v>
      </c>
    </row>
    <row r="725" spans="1:14">
      <c r="A725" s="121" t="s">
        <v>762</v>
      </c>
      <c r="B725" s="121" t="s">
        <v>826</v>
      </c>
      <c r="C725" s="121">
        <v>8.07</v>
      </c>
      <c r="D725" s="121">
        <v>30.533000000000001</v>
      </c>
      <c r="E725" s="121">
        <v>2.07E-2</v>
      </c>
      <c r="F725" s="121">
        <v>8.8800000000000008</v>
      </c>
      <c r="G725" s="121">
        <v>0.27</v>
      </c>
      <c r="H725" s="121" t="s">
        <v>61</v>
      </c>
      <c r="I725" s="165" t="s">
        <v>36</v>
      </c>
      <c r="J725" s="162">
        <v>-1</v>
      </c>
      <c r="K725" s="162">
        <v>-1</v>
      </c>
      <c r="L725" s="162">
        <v>-1</v>
      </c>
      <c r="M725" s="162">
        <v>-1</v>
      </c>
      <c r="N725" s="121" t="s">
        <v>169</v>
      </c>
    </row>
    <row r="726" spans="1:14">
      <c r="A726" s="121" t="s">
        <v>762</v>
      </c>
      <c r="B726" s="121" t="s">
        <v>827</v>
      </c>
      <c r="C726" s="121">
        <v>2.27</v>
      </c>
      <c r="D726" s="121">
        <v>0.39500000000000002</v>
      </c>
      <c r="E726" s="121">
        <v>6.5000000000000002E-2</v>
      </c>
      <c r="F726" s="121">
        <v>29.09</v>
      </c>
      <c r="G726" s="121">
        <v>0.26</v>
      </c>
      <c r="H726" s="121" t="s">
        <v>61</v>
      </c>
      <c r="I726" s="165" t="s">
        <v>36</v>
      </c>
      <c r="J726" s="162">
        <v>-1</v>
      </c>
      <c r="K726" s="162">
        <v>-1</v>
      </c>
      <c r="L726" s="162">
        <v>-1</v>
      </c>
      <c r="M726" s="162">
        <v>-1</v>
      </c>
      <c r="N726" s="121" t="s">
        <v>169</v>
      </c>
    </row>
    <row r="727" spans="1:14">
      <c r="A727" s="121" t="s">
        <v>762</v>
      </c>
      <c r="B727" s="121" t="s">
        <v>828</v>
      </c>
      <c r="C727" s="121">
        <v>1.83</v>
      </c>
      <c r="D727" s="121">
        <v>4.3940000000000001</v>
      </c>
      <c r="E727" s="121">
        <v>2.2100000000000002E-2</v>
      </c>
      <c r="F727" s="121">
        <v>35.69</v>
      </c>
      <c r="G727" s="121">
        <v>0.26</v>
      </c>
      <c r="H727" s="121" t="s">
        <v>61</v>
      </c>
      <c r="I727" s="165" t="s">
        <v>36</v>
      </c>
      <c r="J727" s="162">
        <v>-1</v>
      </c>
      <c r="K727" s="162">
        <v>-1</v>
      </c>
      <c r="L727" s="162">
        <v>-1</v>
      </c>
      <c r="M727" s="162">
        <v>-1</v>
      </c>
      <c r="N727" s="121" t="s">
        <v>169</v>
      </c>
    </row>
    <row r="728" spans="1:14">
      <c r="A728" s="121" t="s">
        <v>762</v>
      </c>
      <c r="B728" s="121" t="s">
        <v>829</v>
      </c>
      <c r="C728" s="121">
        <v>2.5499999999999998</v>
      </c>
      <c r="D728" s="121">
        <v>7.4039999999999999</v>
      </c>
      <c r="E728" s="121">
        <v>2.146E-2</v>
      </c>
      <c r="F728" s="121">
        <v>25.92</v>
      </c>
      <c r="G728" s="121">
        <v>0.26</v>
      </c>
      <c r="H728" s="121" t="s">
        <v>61</v>
      </c>
      <c r="I728" s="165" t="s">
        <v>36</v>
      </c>
      <c r="J728" s="162">
        <v>-1</v>
      </c>
      <c r="K728" s="162">
        <v>-1</v>
      </c>
      <c r="L728" s="162">
        <v>-1</v>
      </c>
      <c r="M728" s="162">
        <v>-1</v>
      </c>
      <c r="N728" s="121" t="s">
        <v>169</v>
      </c>
    </row>
    <row r="729" spans="1:14">
      <c r="A729" s="121" t="s">
        <v>762</v>
      </c>
      <c r="B729" s="121" t="s">
        <v>830</v>
      </c>
      <c r="C729" s="121">
        <v>3.27</v>
      </c>
      <c r="D729" s="121">
        <v>10.358000000000001</v>
      </c>
      <c r="E729" s="121">
        <v>2.121E-2</v>
      </c>
      <c r="F729" s="121">
        <v>20.440000000000001</v>
      </c>
      <c r="G729" s="121">
        <v>0.26</v>
      </c>
      <c r="H729" s="121" t="s">
        <v>61</v>
      </c>
      <c r="I729" s="165" t="s">
        <v>36</v>
      </c>
      <c r="J729" s="162">
        <v>-1</v>
      </c>
      <c r="K729" s="162">
        <v>-1</v>
      </c>
      <c r="L729" s="162">
        <v>-1</v>
      </c>
      <c r="M729" s="162">
        <v>-1</v>
      </c>
      <c r="N729" s="121" t="s">
        <v>169</v>
      </c>
    </row>
    <row r="730" spans="1:14">
      <c r="A730" s="121" t="s">
        <v>762</v>
      </c>
      <c r="B730" s="121" t="s">
        <v>831</v>
      </c>
      <c r="C730" s="121">
        <v>4.47</v>
      </c>
      <c r="D730" s="121">
        <v>15.382</v>
      </c>
      <c r="E730" s="121">
        <v>2.0670000000000001E-2</v>
      </c>
      <c r="F730" s="121">
        <v>15.23</v>
      </c>
      <c r="G730" s="121">
        <v>0.27</v>
      </c>
      <c r="H730" s="121" t="s">
        <v>61</v>
      </c>
      <c r="I730" s="165" t="s">
        <v>36</v>
      </c>
      <c r="J730" s="162">
        <v>-1</v>
      </c>
      <c r="K730" s="162">
        <v>-1</v>
      </c>
      <c r="L730" s="162">
        <v>-1</v>
      </c>
      <c r="M730" s="162">
        <v>-1</v>
      </c>
      <c r="N730" s="121" t="s">
        <v>169</v>
      </c>
    </row>
    <row r="731" spans="1:14">
      <c r="A731" s="121" t="s">
        <v>762</v>
      </c>
      <c r="B731" s="121" t="s">
        <v>832</v>
      </c>
      <c r="C731" s="121">
        <v>5.67</v>
      </c>
      <c r="D731" s="121">
        <v>20.456</v>
      </c>
      <c r="E731" s="121">
        <v>2.0580000000000001E-2</v>
      </c>
      <c r="F731" s="121">
        <v>12.22</v>
      </c>
      <c r="G731" s="121">
        <v>0.27</v>
      </c>
      <c r="H731" s="121" t="s">
        <v>61</v>
      </c>
      <c r="I731" s="165" t="s">
        <v>36</v>
      </c>
      <c r="J731" s="162">
        <v>-1</v>
      </c>
      <c r="K731" s="162">
        <v>-1</v>
      </c>
      <c r="L731" s="162">
        <v>-1</v>
      </c>
      <c r="M731" s="162">
        <v>-1</v>
      </c>
      <c r="N731" s="121" t="s">
        <v>169</v>
      </c>
    </row>
    <row r="732" spans="1:14">
      <c r="A732" s="121" t="s">
        <v>762</v>
      </c>
      <c r="B732" s="121" t="s">
        <v>833</v>
      </c>
      <c r="C732" s="121">
        <v>6.87</v>
      </c>
      <c r="D732" s="121">
        <v>25.771000000000001</v>
      </c>
      <c r="E732" s="121">
        <v>2.0650000000000002E-2</v>
      </c>
      <c r="F732" s="121">
        <v>10.26</v>
      </c>
      <c r="G732" s="121">
        <v>0.27</v>
      </c>
      <c r="H732" s="121" t="s">
        <v>61</v>
      </c>
      <c r="I732" s="165" t="s">
        <v>36</v>
      </c>
      <c r="J732" s="162">
        <v>-1</v>
      </c>
      <c r="K732" s="162">
        <v>-1</v>
      </c>
      <c r="L732" s="162">
        <v>-1</v>
      </c>
      <c r="M732" s="162">
        <v>-1</v>
      </c>
      <c r="N732" s="121" t="s">
        <v>169</v>
      </c>
    </row>
    <row r="733" spans="1:14">
      <c r="A733" s="121" t="s">
        <v>762</v>
      </c>
      <c r="B733" s="121" t="s">
        <v>834</v>
      </c>
      <c r="C733" s="121">
        <v>8.07</v>
      </c>
      <c r="D733" s="121">
        <v>30.533000000000001</v>
      </c>
      <c r="E733" s="121">
        <v>2.07E-2</v>
      </c>
      <c r="F733" s="121">
        <v>8.8800000000000008</v>
      </c>
      <c r="G733" s="121">
        <v>0.27</v>
      </c>
      <c r="H733" s="121" t="s">
        <v>61</v>
      </c>
      <c r="I733" s="165" t="s">
        <v>36</v>
      </c>
      <c r="J733" s="162">
        <v>-1</v>
      </c>
      <c r="K733" s="162">
        <v>-1</v>
      </c>
      <c r="L733" s="162">
        <v>-1</v>
      </c>
      <c r="M733" s="162">
        <v>-1</v>
      </c>
      <c r="N733" s="121" t="s">
        <v>169</v>
      </c>
    </row>
    <row r="734" spans="1:14">
      <c r="A734" s="121" t="s">
        <v>762</v>
      </c>
      <c r="B734" s="121" t="s">
        <v>835</v>
      </c>
      <c r="C734" s="121">
        <v>2.52</v>
      </c>
      <c r="D734" s="121">
        <v>0</v>
      </c>
      <c r="E734" s="121">
        <v>0.1067</v>
      </c>
      <c r="F734" s="121">
        <v>41.9</v>
      </c>
      <c r="G734" s="121">
        <v>0.26</v>
      </c>
      <c r="H734" s="121" t="s">
        <v>61</v>
      </c>
      <c r="I734" s="165" t="s">
        <v>36</v>
      </c>
      <c r="J734" s="162">
        <v>-1</v>
      </c>
      <c r="K734" s="162">
        <v>-1</v>
      </c>
      <c r="L734" s="162">
        <v>-1</v>
      </c>
      <c r="M734" s="162">
        <v>-1</v>
      </c>
      <c r="N734" s="121" t="s">
        <v>169</v>
      </c>
    </row>
    <row r="735" spans="1:14">
      <c r="A735" s="121" t="s">
        <v>762</v>
      </c>
      <c r="B735" s="121" t="s">
        <v>836</v>
      </c>
      <c r="C735" s="121">
        <v>2.08</v>
      </c>
      <c r="D735" s="121">
        <v>1.8080000000000001</v>
      </c>
      <c r="E735" s="121">
        <v>4.052E-2</v>
      </c>
      <c r="F735" s="121">
        <v>50.36</v>
      </c>
      <c r="G735" s="121">
        <v>0.25</v>
      </c>
      <c r="H735" s="121" t="s">
        <v>61</v>
      </c>
      <c r="I735" s="165" t="s">
        <v>36</v>
      </c>
      <c r="J735" s="162">
        <v>-1</v>
      </c>
      <c r="K735" s="162">
        <v>-1</v>
      </c>
      <c r="L735" s="162">
        <v>-1</v>
      </c>
      <c r="M735" s="162">
        <v>-1</v>
      </c>
      <c r="N735" s="121" t="s">
        <v>169</v>
      </c>
    </row>
    <row r="736" spans="1:14">
      <c r="A736" s="121" t="s">
        <v>762</v>
      </c>
      <c r="B736" s="121" t="s">
        <v>837</v>
      </c>
      <c r="C736" s="121">
        <v>2.8</v>
      </c>
      <c r="D736" s="121">
        <v>2.7559999999999998</v>
      </c>
      <c r="E736" s="121">
        <v>4.4200000000000003E-2</v>
      </c>
      <c r="F736" s="121">
        <v>37.69</v>
      </c>
      <c r="G736" s="121">
        <v>0.26</v>
      </c>
      <c r="H736" s="121" t="s">
        <v>61</v>
      </c>
      <c r="I736" s="165" t="s">
        <v>36</v>
      </c>
      <c r="J736" s="162">
        <v>-1</v>
      </c>
      <c r="K736" s="162">
        <v>-1</v>
      </c>
      <c r="L736" s="162">
        <v>-1</v>
      </c>
      <c r="M736" s="162">
        <v>-1</v>
      </c>
      <c r="N736" s="121" t="s">
        <v>169</v>
      </c>
    </row>
    <row r="737" spans="1:14">
      <c r="A737" s="121" t="s">
        <v>762</v>
      </c>
      <c r="B737" s="121" t="s">
        <v>838</v>
      </c>
      <c r="C737" s="121">
        <v>3.52</v>
      </c>
      <c r="D737" s="121">
        <v>3.411</v>
      </c>
      <c r="E737" s="121">
        <v>4.9200000000000001E-2</v>
      </c>
      <c r="F737" s="121">
        <v>30.2</v>
      </c>
      <c r="G737" s="121">
        <v>0.26</v>
      </c>
      <c r="H737" s="121" t="s">
        <v>61</v>
      </c>
      <c r="I737" s="165" t="s">
        <v>36</v>
      </c>
      <c r="J737" s="162">
        <v>-1</v>
      </c>
      <c r="K737" s="162">
        <v>-1</v>
      </c>
      <c r="L737" s="162">
        <v>-1</v>
      </c>
      <c r="M737" s="162">
        <v>-1</v>
      </c>
      <c r="N737" s="121" t="s">
        <v>169</v>
      </c>
    </row>
    <row r="738" spans="1:14">
      <c r="A738" s="121" t="s">
        <v>762</v>
      </c>
      <c r="B738" s="121" t="s">
        <v>839</v>
      </c>
      <c r="C738" s="121">
        <v>4.72</v>
      </c>
      <c r="D738" s="121">
        <v>4.0970000000000004</v>
      </c>
      <c r="E738" s="121">
        <v>5.8299999999999998E-2</v>
      </c>
      <c r="F738" s="121">
        <v>22.79</v>
      </c>
      <c r="G738" s="121">
        <v>0.26</v>
      </c>
      <c r="H738" s="121" t="s">
        <v>61</v>
      </c>
      <c r="I738" s="165" t="s">
        <v>36</v>
      </c>
      <c r="J738" s="162">
        <v>-1</v>
      </c>
      <c r="K738" s="162">
        <v>-1</v>
      </c>
      <c r="L738" s="162">
        <v>-1</v>
      </c>
      <c r="M738" s="162">
        <v>-1</v>
      </c>
      <c r="N738" s="121" t="s">
        <v>169</v>
      </c>
    </row>
    <row r="739" spans="1:14">
      <c r="A739" s="121" t="s">
        <v>762</v>
      </c>
      <c r="B739" s="121" t="s">
        <v>840</v>
      </c>
      <c r="C739" s="121">
        <v>5.92</v>
      </c>
      <c r="D739" s="121">
        <v>4.5529999999999999</v>
      </c>
      <c r="E739" s="121">
        <v>6.7769999999999997E-2</v>
      </c>
      <c r="F739" s="121">
        <v>18.37</v>
      </c>
      <c r="G739" s="121">
        <v>0.26</v>
      </c>
      <c r="H739" s="121" t="s">
        <v>61</v>
      </c>
      <c r="I739" s="165" t="s">
        <v>36</v>
      </c>
      <c r="J739" s="162">
        <v>-1</v>
      </c>
      <c r="K739" s="162">
        <v>-1</v>
      </c>
      <c r="L739" s="162">
        <v>-1</v>
      </c>
      <c r="M739" s="162">
        <v>-1</v>
      </c>
      <c r="N739" s="121" t="s">
        <v>169</v>
      </c>
    </row>
    <row r="740" spans="1:14">
      <c r="A740" s="121" t="s">
        <v>762</v>
      </c>
      <c r="B740" s="121" t="s">
        <v>841</v>
      </c>
      <c r="C740" s="121">
        <v>7.12</v>
      </c>
      <c r="D740" s="121">
        <v>4.8920000000000003</v>
      </c>
      <c r="E740" s="121">
        <v>7.7810000000000004E-2</v>
      </c>
      <c r="F740" s="121">
        <v>15.45</v>
      </c>
      <c r="G740" s="121">
        <v>0.27</v>
      </c>
      <c r="H740" s="121" t="s">
        <v>61</v>
      </c>
      <c r="I740" s="165" t="s">
        <v>36</v>
      </c>
      <c r="J740" s="162">
        <v>-1</v>
      </c>
      <c r="K740" s="162">
        <v>-1</v>
      </c>
      <c r="L740" s="162">
        <v>-1</v>
      </c>
      <c r="M740" s="162">
        <v>-1</v>
      </c>
      <c r="N740" s="121" t="s">
        <v>169</v>
      </c>
    </row>
    <row r="741" spans="1:14">
      <c r="A741" s="121" t="s">
        <v>762</v>
      </c>
      <c r="B741" s="121" t="s">
        <v>842</v>
      </c>
      <c r="C741" s="121">
        <v>8.32</v>
      </c>
      <c r="D741" s="121">
        <v>5.1369999999999996</v>
      </c>
      <c r="E741" s="121">
        <v>8.7499999999999994E-2</v>
      </c>
      <c r="F741" s="121">
        <v>13.37</v>
      </c>
      <c r="G741" s="121">
        <v>0.27</v>
      </c>
      <c r="H741" s="121" t="s">
        <v>61</v>
      </c>
      <c r="I741" s="165" t="s">
        <v>36</v>
      </c>
      <c r="J741" s="162">
        <v>-1</v>
      </c>
      <c r="K741" s="162">
        <v>-1</v>
      </c>
      <c r="L741" s="162">
        <v>-1</v>
      </c>
      <c r="M741" s="162">
        <v>-1</v>
      </c>
      <c r="N741" s="121" t="s">
        <v>169</v>
      </c>
    </row>
    <row r="742" spans="1:14">
      <c r="A742" s="121" t="s">
        <v>762</v>
      </c>
      <c r="B742" s="121" t="s">
        <v>843</v>
      </c>
      <c r="C742" s="121">
        <v>2.27</v>
      </c>
      <c r="D742" s="121">
        <v>0.36499999999999999</v>
      </c>
      <c r="E742" s="121">
        <v>6.7500000000000004E-2</v>
      </c>
      <c r="F742" s="121">
        <v>29.09</v>
      </c>
      <c r="G742" s="121">
        <v>0.26</v>
      </c>
      <c r="H742" s="121" t="s">
        <v>61</v>
      </c>
      <c r="I742" s="165" t="s">
        <v>36</v>
      </c>
      <c r="J742" s="162">
        <v>-1</v>
      </c>
      <c r="K742" s="162">
        <v>-1</v>
      </c>
      <c r="L742" s="162">
        <v>-1</v>
      </c>
      <c r="M742" s="162">
        <v>-1</v>
      </c>
      <c r="N742" s="121" t="s">
        <v>169</v>
      </c>
    </row>
    <row r="743" spans="1:14">
      <c r="A743" s="121" t="s">
        <v>762</v>
      </c>
      <c r="B743" s="121" t="s">
        <v>844</v>
      </c>
      <c r="C743" s="121">
        <v>1.83</v>
      </c>
      <c r="D743" s="121">
        <v>2.2250000000000001</v>
      </c>
      <c r="E743" s="121">
        <v>3.2500000000000001E-2</v>
      </c>
      <c r="F743" s="121">
        <v>35.69</v>
      </c>
      <c r="G743" s="121">
        <v>0.26</v>
      </c>
      <c r="H743" s="121" t="s">
        <v>61</v>
      </c>
      <c r="I743" s="165" t="s">
        <v>36</v>
      </c>
      <c r="J743" s="162">
        <v>-1</v>
      </c>
      <c r="K743" s="162">
        <v>-1</v>
      </c>
      <c r="L743" s="162">
        <v>-1</v>
      </c>
      <c r="M743" s="162">
        <v>-1</v>
      </c>
      <c r="N743" s="121" t="s">
        <v>169</v>
      </c>
    </row>
    <row r="744" spans="1:14">
      <c r="A744" s="121" t="s">
        <v>762</v>
      </c>
      <c r="B744" s="121" t="s">
        <v>845</v>
      </c>
      <c r="C744" s="121">
        <v>2.5499999999999998</v>
      </c>
      <c r="D744" s="121">
        <v>3.0139999999999998</v>
      </c>
      <c r="E744" s="121">
        <v>3.8300000000000001E-2</v>
      </c>
      <c r="F744" s="121">
        <v>25.92</v>
      </c>
      <c r="G744" s="121">
        <v>0.26</v>
      </c>
      <c r="H744" s="121" t="s">
        <v>61</v>
      </c>
      <c r="I744" s="165" t="s">
        <v>36</v>
      </c>
      <c r="J744" s="162">
        <v>-1</v>
      </c>
      <c r="K744" s="162">
        <v>-1</v>
      </c>
      <c r="L744" s="162">
        <v>-1</v>
      </c>
      <c r="M744" s="162">
        <v>-1</v>
      </c>
      <c r="N744" s="121" t="s">
        <v>169</v>
      </c>
    </row>
    <row r="745" spans="1:14">
      <c r="A745" s="121" t="s">
        <v>762</v>
      </c>
      <c r="B745" s="121" t="s">
        <v>846</v>
      </c>
      <c r="C745" s="121">
        <v>3.27</v>
      </c>
      <c r="D745" s="121">
        <v>3.569</v>
      </c>
      <c r="E745" s="121">
        <v>4.4200000000000003E-2</v>
      </c>
      <c r="F745" s="121">
        <v>20.440000000000001</v>
      </c>
      <c r="G745" s="121">
        <v>0.26</v>
      </c>
      <c r="H745" s="121" t="s">
        <v>61</v>
      </c>
      <c r="I745" s="165" t="s">
        <v>36</v>
      </c>
      <c r="J745" s="162">
        <v>-1</v>
      </c>
      <c r="K745" s="162">
        <v>-1</v>
      </c>
      <c r="L745" s="162">
        <v>-1</v>
      </c>
      <c r="M745" s="162">
        <v>-1</v>
      </c>
      <c r="N745" s="121" t="s">
        <v>169</v>
      </c>
    </row>
    <row r="746" spans="1:14">
      <c r="A746" s="121" t="s">
        <v>762</v>
      </c>
      <c r="B746" s="121" t="s">
        <v>847</v>
      </c>
      <c r="C746" s="121">
        <v>4.47</v>
      </c>
      <c r="D746" s="121">
        <v>4.1929999999999996</v>
      </c>
      <c r="E746" s="121">
        <v>5.3969999999999997E-2</v>
      </c>
      <c r="F746" s="121">
        <v>15.23</v>
      </c>
      <c r="G746" s="121">
        <v>0.27</v>
      </c>
      <c r="H746" s="121" t="s">
        <v>61</v>
      </c>
      <c r="I746" s="165" t="s">
        <v>36</v>
      </c>
      <c r="J746" s="162">
        <v>-1</v>
      </c>
      <c r="K746" s="162">
        <v>-1</v>
      </c>
      <c r="L746" s="162">
        <v>-1</v>
      </c>
      <c r="M746" s="162">
        <v>-1</v>
      </c>
      <c r="N746" s="121" t="s">
        <v>169</v>
      </c>
    </row>
    <row r="747" spans="1:14">
      <c r="A747" s="121" t="s">
        <v>762</v>
      </c>
      <c r="B747" s="121" t="s">
        <v>848</v>
      </c>
      <c r="C747" s="121">
        <v>5.67</v>
      </c>
      <c r="D747" s="121">
        <v>4.6070000000000002</v>
      </c>
      <c r="E747" s="121">
        <v>6.4199999999999993E-2</v>
      </c>
      <c r="F747" s="121">
        <v>12.22</v>
      </c>
      <c r="G747" s="121">
        <v>0.27</v>
      </c>
      <c r="H747" s="121" t="s">
        <v>61</v>
      </c>
      <c r="I747" s="165" t="s">
        <v>36</v>
      </c>
      <c r="J747" s="162">
        <v>-1</v>
      </c>
      <c r="K747" s="162">
        <v>-1</v>
      </c>
      <c r="L747" s="162">
        <v>-1</v>
      </c>
      <c r="M747" s="162">
        <v>-1</v>
      </c>
      <c r="N747" s="121" t="s">
        <v>169</v>
      </c>
    </row>
    <row r="748" spans="1:14">
      <c r="A748" s="121" t="s">
        <v>762</v>
      </c>
      <c r="B748" s="121" t="s">
        <v>849</v>
      </c>
      <c r="C748" s="121">
        <v>6.87</v>
      </c>
      <c r="D748" s="121">
        <v>4.952</v>
      </c>
      <c r="E748" s="121">
        <v>7.4200000000000002E-2</v>
      </c>
      <c r="F748" s="121">
        <v>10.26</v>
      </c>
      <c r="G748" s="121">
        <v>0.27</v>
      </c>
      <c r="H748" s="121" t="s">
        <v>61</v>
      </c>
      <c r="I748" s="165" t="s">
        <v>36</v>
      </c>
      <c r="J748" s="162">
        <v>-1</v>
      </c>
      <c r="K748" s="162">
        <v>-1</v>
      </c>
      <c r="L748" s="162">
        <v>-1</v>
      </c>
      <c r="M748" s="162">
        <v>-1</v>
      </c>
      <c r="N748" s="121" t="s">
        <v>169</v>
      </c>
    </row>
    <row r="749" spans="1:14">
      <c r="A749" s="121" t="s">
        <v>762</v>
      </c>
      <c r="B749" s="121" t="s">
        <v>850</v>
      </c>
      <c r="C749" s="121">
        <v>8.07</v>
      </c>
      <c r="D749" s="121">
        <v>5.1369999999999996</v>
      </c>
      <c r="E749" s="121">
        <v>8.5000000000000006E-2</v>
      </c>
      <c r="F749" s="121">
        <v>8.8800000000000008</v>
      </c>
      <c r="G749" s="121">
        <v>0.27</v>
      </c>
      <c r="H749" s="121" t="s">
        <v>61</v>
      </c>
      <c r="I749" s="165" t="s">
        <v>36</v>
      </c>
      <c r="J749" s="162">
        <v>-1</v>
      </c>
      <c r="K749" s="162">
        <v>-1</v>
      </c>
      <c r="L749" s="162">
        <v>-1</v>
      </c>
      <c r="M749" s="162">
        <v>-1</v>
      </c>
      <c r="N749" s="121" t="s">
        <v>169</v>
      </c>
    </row>
    <row r="750" spans="1:14">
      <c r="A750" s="121" t="s">
        <v>762</v>
      </c>
      <c r="B750" s="121" t="s">
        <v>851</v>
      </c>
      <c r="C750" s="121">
        <v>2.27</v>
      </c>
      <c r="D750" s="121">
        <v>1.091</v>
      </c>
      <c r="E750" s="121">
        <v>5.4199999999999998E-2</v>
      </c>
      <c r="F750" s="121">
        <v>29.09</v>
      </c>
      <c r="G750" s="121">
        <v>0.26</v>
      </c>
      <c r="H750" s="121" t="s">
        <v>61</v>
      </c>
      <c r="I750" s="165" t="s">
        <v>36</v>
      </c>
      <c r="J750" s="162">
        <v>-1</v>
      </c>
      <c r="K750" s="162">
        <v>-1</v>
      </c>
      <c r="L750" s="162">
        <v>-1</v>
      </c>
      <c r="M750" s="162">
        <v>-1</v>
      </c>
      <c r="N750" s="121" t="s">
        <v>169</v>
      </c>
    </row>
    <row r="751" spans="1:14">
      <c r="A751" s="121" t="s">
        <v>762</v>
      </c>
      <c r="B751" s="121" t="s">
        <v>852</v>
      </c>
      <c r="C751" s="121">
        <v>1.83</v>
      </c>
      <c r="D751" s="121">
        <v>2.5760000000000001</v>
      </c>
      <c r="E751" s="121">
        <v>0.03</v>
      </c>
      <c r="F751" s="121">
        <v>35.69</v>
      </c>
      <c r="G751" s="121">
        <v>0.26</v>
      </c>
      <c r="H751" s="121" t="s">
        <v>61</v>
      </c>
      <c r="I751" s="165" t="s">
        <v>36</v>
      </c>
      <c r="J751" s="162">
        <v>-1</v>
      </c>
      <c r="K751" s="162">
        <v>-1</v>
      </c>
      <c r="L751" s="162">
        <v>-1</v>
      </c>
      <c r="M751" s="162">
        <v>-1</v>
      </c>
      <c r="N751" s="121" t="s">
        <v>169</v>
      </c>
    </row>
    <row r="752" spans="1:14">
      <c r="A752" s="121" t="s">
        <v>762</v>
      </c>
      <c r="B752" s="121" t="s">
        <v>853</v>
      </c>
      <c r="C752" s="121">
        <v>2.5499999999999998</v>
      </c>
      <c r="D752" s="121">
        <v>3.2610000000000001</v>
      </c>
      <c r="E752" s="121">
        <v>3.653E-2</v>
      </c>
      <c r="F752" s="121">
        <v>25.92</v>
      </c>
      <c r="G752" s="121">
        <v>0.26</v>
      </c>
      <c r="H752" s="121" t="s">
        <v>61</v>
      </c>
      <c r="I752" s="165" t="s">
        <v>36</v>
      </c>
      <c r="J752" s="162">
        <v>-1</v>
      </c>
      <c r="K752" s="162">
        <v>-1</v>
      </c>
      <c r="L752" s="162">
        <v>-1</v>
      </c>
      <c r="M752" s="162">
        <v>-1</v>
      </c>
      <c r="N752" s="121" t="s">
        <v>169</v>
      </c>
    </row>
    <row r="753" spans="1:14">
      <c r="A753" s="121" t="s">
        <v>762</v>
      </c>
      <c r="B753" s="121" t="s">
        <v>854</v>
      </c>
      <c r="C753" s="121">
        <v>3.27</v>
      </c>
      <c r="D753" s="121">
        <v>3.7789999999999999</v>
      </c>
      <c r="E753" s="121">
        <v>4.2500000000000003E-2</v>
      </c>
      <c r="F753" s="121">
        <v>20.440000000000001</v>
      </c>
      <c r="G753" s="121">
        <v>0.26</v>
      </c>
      <c r="H753" s="121" t="s">
        <v>61</v>
      </c>
      <c r="I753" s="165" t="s">
        <v>36</v>
      </c>
      <c r="J753" s="162">
        <v>-1</v>
      </c>
      <c r="K753" s="162">
        <v>-1</v>
      </c>
      <c r="L753" s="162">
        <v>-1</v>
      </c>
      <c r="M753" s="162">
        <v>-1</v>
      </c>
      <c r="N753" s="121" t="s">
        <v>169</v>
      </c>
    </row>
    <row r="754" spans="1:14">
      <c r="A754" s="121" t="s">
        <v>762</v>
      </c>
      <c r="B754" s="121" t="s">
        <v>855</v>
      </c>
      <c r="C754" s="121">
        <v>4.47</v>
      </c>
      <c r="D754" s="121">
        <v>4.343</v>
      </c>
      <c r="E754" s="121">
        <v>5.3030000000000001E-2</v>
      </c>
      <c r="F754" s="121">
        <v>15.23</v>
      </c>
      <c r="G754" s="121">
        <v>0.27</v>
      </c>
      <c r="H754" s="121" t="s">
        <v>61</v>
      </c>
      <c r="I754" s="165" t="s">
        <v>36</v>
      </c>
      <c r="J754" s="162">
        <v>-1</v>
      </c>
      <c r="K754" s="162">
        <v>-1</v>
      </c>
      <c r="L754" s="162">
        <v>-1</v>
      </c>
      <c r="M754" s="162">
        <v>-1</v>
      </c>
      <c r="N754" s="121" t="s">
        <v>169</v>
      </c>
    </row>
    <row r="755" spans="1:14">
      <c r="A755" s="121" t="s">
        <v>762</v>
      </c>
      <c r="B755" s="121" t="s">
        <v>856</v>
      </c>
      <c r="C755" s="121">
        <v>5.67</v>
      </c>
      <c r="D755" s="121">
        <v>4.7190000000000003</v>
      </c>
      <c r="E755" s="121">
        <v>6.3729999999999995E-2</v>
      </c>
      <c r="F755" s="121">
        <v>12.22</v>
      </c>
      <c r="G755" s="121">
        <v>0.27</v>
      </c>
      <c r="H755" s="121" t="s">
        <v>61</v>
      </c>
      <c r="I755" s="165" t="s">
        <v>36</v>
      </c>
      <c r="J755" s="162">
        <v>-1</v>
      </c>
      <c r="K755" s="162">
        <v>-1</v>
      </c>
      <c r="L755" s="162">
        <v>-1</v>
      </c>
      <c r="M755" s="162">
        <v>-1</v>
      </c>
      <c r="N755" s="121" t="s">
        <v>169</v>
      </c>
    </row>
    <row r="756" spans="1:14">
      <c r="A756" s="121" t="s">
        <v>762</v>
      </c>
      <c r="B756" s="121" t="s">
        <v>857</v>
      </c>
      <c r="C756" s="121">
        <v>6.87</v>
      </c>
      <c r="D756" s="121">
        <v>5.0129999999999999</v>
      </c>
      <c r="E756" s="121">
        <v>7.3669999999999999E-2</v>
      </c>
      <c r="F756" s="121">
        <v>10.26</v>
      </c>
      <c r="G756" s="121">
        <v>0.27</v>
      </c>
      <c r="H756" s="121" t="s">
        <v>61</v>
      </c>
      <c r="I756" s="165" t="s">
        <v>36</v>
      </c>
      <c r="J756" s="162">
        <v>-1</v>
      </c>
      <c r="K756" s="162">
        <v>-1</v>
      </c>
      <c r="L756" s="162">
        <v>-1</v>
      </c>
      <c r="M756" s="162">
        <v>-1</v>
      </c>
      <c r="N756" s="121" t="s">
        <v>169</v>
      </c>
    </row>
    <row r="757" spans="1:14">
      <c r="A757" s="121" t="s">
        <v>762</v>
      </c>
      <c r="B757" s="121" t="s">
        <v>858</v>
      </c>
      <c r="C757" s="121">
        <v>8.07</v>
      </c>
      <c r="D757" s="121">
        <v>5.2</v>
      </c>
      <c r="E757" s="121">
        <v>8.4199999999999997E-2</v>
      </c>
      <c r="F757" s="121">
        <v>8.8800000000000008</v>
      </c>
      <c r="G757" s="121">
        <v>0.27</v>
      </c>
      <c r="H757" s="121" t="s">
        <v>61</v>
      </c>
      <c r="I757" s="165" t="s">
        <v>36</v>
      </c>
      <c r="J757" s="162">
        <v>-1</v>
      </c>
      <c r="K757" s="162">
        <v>-1</v>
      </c>
      <c r="L757" s="162">
        <v>-1</v>
      </c>
      <c r="M757" s="162">
        <v>-1</v>
      </c>
      <c r="N757" s="121" t="s">
        <v>169</v>
      </c>
    </row>
    <row r="758" spans="1:14">
      <c r="A758" s="121" t="s">
        <v>859</v>
      </c>
      <c r="B758" s="121" t="s">
        <v>860</v>
      </c>
      <c r="C758" s="121">
        <v>19.5</v>
      </c>
      <c r="D758" s="121">
        <v>30</v>
      </c>
      <c r="E758" s="121">
        <v>5.4199999999999998E-2</v>
      </c>
      <c r="F758" s="121">
        <v>12.95</v>
      </c>
      <c r="G758" s="121">
        <v>0.11</v>
      </c>
      <c r="H758" s="121" t="s">
        <v>61</v>
      </c>
      <c r="I758" s="165" t="s">
        <v>36</v>
      </c>
      <c r="J758" s="162">
        <v>-1</v>
      </c>
      <c r="K758" s="162">
        <v>-1</v>
      </c>
      <c r="L758" s="162">
        <v>-1</v>
      </c>
      <c r="M758" s="162">
        <v>-1</v>
      </c>
      <c r="N758" s="121" t="s">
        <v>137</v>
      </c>
    </row>
    <row r="759" spans="1:14">
      <c r="A759" s="119" t="s">
        <v>861</v>
      </c>
      <c r="B759" s="119" t="s">
        <v>862</v>
      </c>
      <c r="C759" s="120">
        <v>0.5</v>
      </c>
      <c r="D759" s="120">
        <v>0.43</v>
      </c>
      <c r="E759" s="121">
        <v>9.6699999999999994E-2</v>
      </c>
      <c r="F759" s="120">
        <v>41</v>
      </c>
      <c r="G759" s="120">
        <v>0.39</v>
      </c>
      <c r="H759" s="119" t="s">
        <v>67</v>
      </c>
      <c r="I759" s="164" t="s">
        <v>863</v>
      </c>
      <c r="J759" s="162">
        <v>-1</v>
      </c>
      <c r="K759" s="161">
        <v>9.1600000000000001E-2</v>
      </c>
      <c r="L759" s="120">
        <v>0.3</v>
      </c>
      <c r="M759" s="120">
        <v>45</v>
      </c>
      <c r="N759" s="121" t="s">
        <v>864</v>
      </c>
    </row>
    <row r="760" spans="1:14">
      <c r="A760" s="119" t="s">
        <v>861</v>
      </c>
      <c r="B760" s="119" t="s">
        <v>865</v>
      </c>
      <c r="C760" s="120">
        <v>0.75</v>
      </c>
      <c r="D760" s="120">
        <v>0.65</v>
      </c>
      <c r="E760" s="121">
        <v>9.6699999999999994E-2</v>
      </c>
      <c r="F760" s="120">
        <v>41</v>
      </c>
      <c r="G760" s="120">
        <v>0.39</v>
      </c>
      <c r="H760" s="119" t="s">
        <v>67</v>
      </c>
      <c r="I760" s="164" t="s">
        <v>863</v>
      </c>
      <c r="J760" s="162">
        <v>-1</v>
      </c>
      <c r="K760" s="161">
        <v>9.1600000000000001E-2</v>
      </c>
      <c r="L760" s="120">
        <v>0.3</v>
      </c>
      <c r="M760" s="120">
        <v>45</v>
      </c>
      <c r="N760" s="121" t="s">
        <v>864</v>
      </c>
    </row>
    <row r="761" spans="1:14">
      <c r="A761" s="119" t="s">
        <v>861</v>
      </c>
      <c r="B761" s="119" t="s">
        <v>866</v>
      </c>
      <c r="C761" s="120">
        <v>1</v>
      </c>
      <c r="D761" s="120">
        <v>0.86</v>
      </c>
      <c r="E761" s="121">
        <v>9.6699999999999994E-2</v>
      </c>
      <c r="F761" s="120">
        <v>41</v>
      </c>
      <c r="G761" s="120">
        <v>0.39</v>
      </c>
      <c r="H761" s="119" t="s">
        <v>67</v>
      </c>
      <c r="I761" s="164" t="s">
        <v>863</v>
      </c>
      <c r="J761" s="162">
        <v>-1</v>
      </c>
      <c r="K761" s="161">
        <v>9.1600000000000001E-2</v>
      </c>
      <c r="L761" s="120">
        <v>0.3</v>
      </c>
      <c r="M761" s="120">
        <v>45</v>
      </c>
      <c r="N761" s="121" t="s">
        <v>864</v>
      </c>
    </row>
    <row r="762" spans="1:14">
      <c r="A762" s="119" t="s">
        <v>861</v>
      </c>
      <c r="B762" s="110" t="s">
        <v>867</v>
      </c>
      <c r="C762" s="120">
        <v>0.5</v>
      </c>
      <c r="D762" s="120">
        <v>0.50505050505050497</v>
      </c>
      <c r="E762" s="121">
        <v>8.2500000000000004E-2</v>
      </c>
      <c r="F762" s="120">
        <v>32</v>
      </c>
      <c r="G762" s="120">
        <v>0.36</v>
      </c>
      <c r="H762" s="119" t="s">
        <v>67</v>
      </c>
      <c r="I762" s="164" t="s">
        <v>868</v>
      </c>
      <c r="J762" s="161">
        <v>1.1999999999999999E-3</v>
      </c>
      <c r="K762" s="161">
        <v>8.1670000000000006E-2</v>
      </c>
      <c r="L762" s="120">
        <v>0.39</v>
      </c>
      <c r="M762" s="120">
        <v>35</v>
      </c>
      <c r="N762" s="121" t="s">
        <v>864</v>
      </c>
    </row>
    <row r="763" spans="1:14">
      <c r="A763" s="119" t="s">
        <v>861</v>
      </c>
      <c r="B763" s="110" t="s">
        <v>869</v>
      </c>
      <c r="C763" s="120">
        <v>1</v>
      </c>
      <c r="D763" s="120">
        <v>1.0101010101010099</v>
      </c>
      <c r="E763" s="121">
        <v>8.3000000000000004E-2</v>
      </c>
      <c r="F763" s="120">
        <v>32</v>
      </c>
      <c r="G763" s="120">
        <v>0.36</v>
      </c>
      <c r="H763" s="119" t="s">
        <v>67</v>
      </c>
      <c r="I763" s="164" t="s">
        <v>868</v>
      </c>
      <c r="J763" s="161">
        <v>1.1999999999999999E-3</v>
      </c>
      <c r="K763" s="161">
        <v>8.1670000000000006E-2</v>
      </c>
      <c r="L763" s="120">
        <v>0.39</v>
      </c>
      <c r="M763" s="120">
        <v>35</v>
      </c>
      <c r="N763" s="121" t="s">
        <v>864</v>
      </c>
    </row>
    <row r="764" spans="1:14" s="129" customFormat="1">
      <c r="A764" s="119" t="s">
        <v>861</v>
      </c>
      <c r="B764" s="110" t="s">
        <v>870</v>
      </c>
      <c r="C764" s="120">
        <v>1.5</v>
      </c>
      <c r="D764" s="120">
        <v>1.5151515151515151</v>
      </c>
      <c r="E764" s="121">
        <v>8.3000000000000004E-2</v>
      </c>
      <c r="F764" s="120">
        <v>32</v>
      </c>
      <c r="G764" s="120">
        <v>0.36</v>
      </c>
      <c r="H764" s="119" t="s">
        <v>67</v>
      </c>
      <c r="I764" s="164" t="s">
        <v>868</v>
      </c>
      <c r="J764" s="161">
        <v>1.1999999999999999E-3</v>
      </c>
      <c r="K764" s="161">
        <v>8.1670000000000006E-2</v>
      </c>
      <c r="L764" s="120">
        <v>0.39</v>
      </c>
      <c r="M764" s="120">
        <v>35</v>
      </c>
      <c r="N764" s="121" t="s">
        <v>864</v>
      </c>
    </row>
    <row r="765" spans="1:14">
      <c r="A765" s="119" t="s">
        <v>861</v>
      </c>
      <c r="B765" s="110" t="s">
        <v>871</v>
      </c>
      <c r="C765" s="120">
        <v>2</v>
      </c>
      <c r="D765" s="120">
        <v>2.0202020202020199</v>
      </c>
      <c r="E765" s="121">
        <v>8.3000000000000004E-2</v>
      </c>
      <c r="F765" s="120">
        <v>32</v>
      </c>
      <c r="G765" s="120">
        <v>0.36</v>
      </c>
      <c r="H765" s="119" t="s">
        <v>67</v>
      </c>
      <c r="I765" s="164" t="s">
        <v>868</v>
      </c>
      <c r="J765" s="161">
        <v>1.1999999999999999E-3</v>
      </c>
      <c r="K765" s="161">
        <v>8.1670000000000006E-2</v>
      </c>
      <c r="L765" s="120">
        <v>0.39</v>
      </c>
      <c r="M765" s="120">
        <v>35</v>
      </c>
      <c r="N765" s="121" t="s">
        <v>864</v>
      </c>
    </row>
    <row r="766" spans="1:14">
      <c r="A766" s="119" t="s">
        <v>861</v>
      </c>
      <c r="B766" s="110" t="s">
        <v>872</v>
      </c>
      <c r="C766" s="120">
        <v>4</v>
      </c>
      <c r="D766" s="120">
        <v>4.0404040404040398</v>
      </c>
      <c r="E766" s="121">
        <v>8.3000000000000004E-2</v>
      </c>
      <c r="F766" s="120">
        <v>32</v>
      </c>
      <c r="G766" s="120">
        <v>0.36</v>
      </c>
      <c r="H766" s="119" t="s">
        <v>67</v>
      </c>
      <c r="I766" s="164" t="s">
        <v>868</v>
      </c>
      <c r="J766" s="161">
        <v>1.1999999999999999E-3</v>
      </c>
      <c r="K766" s="161">
        <v>8.1670000000000006E-2</v>
      </c>
      <c r="L766" s="120">
        <v>0.39</v>
      </c>
      <c r="M766" s="120">
        <v>35</v>
      </c>
      <c r="N766" s="121" t="s">
        <v>864</v>
      </c>
    </row>
    <row r="767" spans="1:14">
      <c r="A767" s="119" t="s">
        <v>861</v>
      </c>
      <c r="B767" s="110" t="s">
        <v>873</v>
      </c>
      <c r="C767" s="120">
        <v>0.5</v>
      </c>
      <c r="D767" s="120">
        <v>0.8</v>
      </c>
      <c r="E767" s="121">
        <v>5.1700000000000003E-2</v>
      </c>
      <c r="F767" s="120">
        <v>36.940799999999996</v>
      </c>
      <c r="G767" s="120">
        <v>0.27962999999999999</v>
      </c>
      <c r="H767" s="119" t="s">
        <v>67</v>
      </c>
      <c r="I767" s="167" t="s">
        <v>874</v>
      </c>
      <c r="J767" s="169">
        <v>1.1999999999999999E-3</v>
      </c>
      <c r="K767" s="169">
        <v>6.1269999999999998E-2</v>
      </c>
      <c r="L767" s="168">
        <v>0.45</v>
      </c>
      <c r="M767" s="168">
        <v>41</v>
      </c>
      <c r="N767" s="121" t="s">
        <v>62</v>
      </c>
    </row>
    <row r="768" spans="1:14">
      <c r="A768" s="125" t="s">
        <v>875</v>
      </c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</row>
    <row r="769" spans="1:14">
      <c r="A769" s="125" t="s">
        <v>27</v>
      </c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</row>
  </sheetData>
  <sortState xmlns:xlrd2="http://schemas.microsoft.com/office/spreadsheetml/2017/richdata2" ref="A31:N674">
    <sortCondition ref="A31:A674"/>
    <sortCondition ref="B31:B67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7"/>
  <sheetViews>
    <sheetView zoomScale="70" zoomScaleNormal="70" workbookViewId="0">
      <selection activeCell="C12" sqref="C12"/>
    </sheetView>
  </sheetViews>
  <sheetFormatPr defaultColWidth="9.140625" defaultRowHeight="14.45"/>
  <cols>
    <col min="1" max="1" width="29.42578125" style="36" customWidth="1"/>
    <col min="2" max="2" width="20.7109375" style="36" customWidth="1"/>
    <col min="3" max="3" width="41.85546875" style="36" customWidth="1"/>
    <col min="4" max="4" width="15.42578125" style="28" customWidth="1"/>
    <col min="5" max="5" width="23.7109375" style="28" customWidth="1"/>
    <col min="6" max="6" width="27" style="28" customWidth="1"/>
    <col min="7" max="7" width="14.7109375" style="28" customWidth="1"/>
    <col min="8" max="8" width="23" style="28" customWidth="1"/>
    <col min="9" max="9" width="16.85546875" style="28" customWidth="1"/>
    <col min="10" max="10" width="45.42578125" style="28" customWidth="1"/>
    <col min="11" max="11" width="28.28515625" style="36" customWidth="1"/>
    <col min="12" max="16384" width="9.140625" style="36"/>
  </cols>
  <sheetData>
    <row r="1" spans="1:11">
      <c r="A1" s="108" t="s">
        <v>2</v>
      </c>
      <c r="B1" s="138"/>
      <c r="C1" s="138"/>
      <c r="D1" s="132"/>
      <c r="E1" s="132"/>
      <c r="F1" s="132"/>
      <c r="G1" s="132"/>
      <c r="H1" s="132"/>
      <c r="I1" s="132"/>
      <c r="J1" s="132"/>
      <c r="K1" s="138"/>
    </row>
    <row r="2" spans="1:11">
      <c r="A2" s="138" t="s">
        <v>1736</v>
      </c>
      <c r="B2" s="108" t="s">
        <v>3</v>
      </c>
      <c r="C2" s="108" t="s">
        <v>4</v>
      </c>
      <c r="D2" s="107" t="s">
        <v>5</v>
      </c>
      <c r="E2" s="107" t="s">
        <v>6</v>
      </c>
      <c r="F2" s="107" t="s">
        <v>7</v>
      </c>
      <c r="G2" s="107" t="s">
        <v>8</v>
      </c>
      <c r="H2" s="107" t="s">
        <v>9</v>
      </c>
      <c r="I2" s="108" t="s">
        <v>10</v>
      </c>
      <c r="J2" s="130" t="s">
        <v>1737</v>
      </c>
      <c r="K2" s="130" t="s">
        <v>1738</v>
      </c>
    </row>
    <row r="3" spans="1:11">
      <c r="A3" s="138" t="s">
        <v>1739</v>
      </c>
      <c r="B3" s="108" t="s">
        <v>1740</v>
      </c>
      <c r="C3" s="108" t="s">
        <v>18</v>
      </c>
      <c r="D3" s="107" t="s">
        <v>1725</v>
      </c>
      <c r="E3" s="107" t="s">
        <v>1726</v>
      </c>
      <c r="F3" s="107" t="s">
        <v>1727</v>
      </c>
      <c r="G3" s="107" t="s">
        <v>1741</v>
      </c>
      <c r="H3" s="107" t="s">
        <v>1728</v>
      </c>
      <c r="I3" s="108" t="s">
        <v>24</v>
      </c>
      <c r="J3" s="130" t="s">
        <v>1742</v>
      </c>
      <c r="K3" s="107" t="s">
        <v>1743</v>
      </c>
    </row>
    <row r="4" spans="1:11">
      <c r="A4" s="138"/>
      <c r="B4" s="26"/>
      <c r="C4" s="26"/>
      <c r="D4" s="27"/>
      <c r="E4" s="27"/>
      <c r="F4" s="27"/>
      <c r="G4" s="27"/>
      <c r="H4" s="27"/>
      <c r="I4" s="108"/>
      <c r="J4" s="130"/>
      <c r="K4" s="138"/>
    </row>
    <row r="5" spans="1:11">
      <c r="A5" s="138" t="s">
        <v>1744</v>
      </c>
      <c r="B5" s="132" t="s">
        <v>668</v>
      </c>
      <c r="C5" s="61" t="s">
        <v>688</v>
      </c>
      <c r="D5" s="116">
        <v>6.25E-2</v>
      </c>
      <c r="E5" s="107">
        <v>0</v>
      </c>
      <c r="F5" s="107">
        <v>314.2432</v>
      </c>
      <c r="G5" s="107">
        <v>488.2176</v>
      </c>
      <c r="H5" s="107">
        <v>0.11950000000000001</v>
      </c>
      <c r="I5" s="107" t="s">
        <v>61</v>
      </c>
      <c r="J5" s="132" t="s">
        <v>1745</v>
      </c>
      <c r="K5" s="138" t="s">
        <v>1746</v>
      </c>
    </row>
    <row r="6" spans="1:11">
      <c r="A6" s="59"/>
      <c r="B6" s="60" t="s">
        <v>312</v>
      </c>
      <c r="C6" s="64"/>
      <c r="D6" s="107"/>
      <c r="E6" s="107"/>
      <c r="F6" s="107"/>
      <c r="G6" s="107"/>
      <c r="H6" s="107"/>
      <c r="I6" s="107"/>
      <c r="J6" s="130"/>
      <c r="K6" s="138"/>
    </row>
    <row r="7" spans="1:11">
      <c r="A7" s="131"/>
      <c r="B7" s="131"/>
      <c r="C7" s="62"/>
      <c r="D7" s="111"/>
      <c r="E7" s="111"/>
      <c r="F7" s="111"/>
      <c r="G7" s="111"/>
      <c r="H7" s="111"/>
      <c r="I7" s="108"/>
      <c r="J7" s="130"/>
      <c r="K7" s="138"/>
    </row>
    <row r="8" spans="1:11">
      <c r="A8" s="131"/>
      <c r="B8" s="130"/>
      <c r="C8" s="131"/>
      <c r="D8" s="107"/>
      <c r="E8" s="107"/>
      <c r="F8" s="107"/>
      <c r="G8" s="107"/>
      <c r="H8" s="107"/>
      <c r="I8" s="107"/>
      <c r="J8" s="131"/>
      <c r="K8" s="138"/>
    </row>
    <row r="9" spans="1:11">
      <c r="A9" s="131" t="s">
        <v>1747</v>
      </c>
      <c r="B9" s="130" t="s">
        <v>1748</v>
      </c>
      <c r="C9" s="62" t="s">
        <v>667</v>
      </c>
      <c r="D9" s="111">
        <v>0.875</v>
      </c>
      <c r="E9" s="111">
        <v>0.18</v>
      </c>
      <c r="F9" s="111">
        <v>0.21</v>
      </c>
      <c r="G9" s="111" t="s">
        <v>36</v>
      </c>
      <c r="H9" s="111" t="s">
        <v>36</v>
      </c>
      <c r="I9" s="108" t="s">
        <v>61</v>
      </c>
      <c r="J9" s="130" t="s">
        <v>1749</v>
      </c>
      <c r="K9" s="27" t="s">
        <v>1750</v>
      </c>
    </row>
    <row r="10" spans="1:11">
      <c r="A10" s="59"/>
      <c r="B10" s="60" t="s">
        <v>312</v>
      </c>
      <c r="C10" s="63"/>
      <c r="D10" s="111"/>
      <c r="E10" s="111"/>
      <c r="F10" s="111"/>
      <c r="G10" s="111"/>
      <c r="H10" s="111"/>
      <c r="I10" s="108"/>
      <c r="J10" s="130"/>
      <c r="K10" s="27"/>
    </row>
    <row r="11" spans="1:11">
      <c r="A11" s="131" t="s">
        <v>1747</v>
      </c>
      <c r="B11" s="130" t="s">
        <v>1751</v>
      </c>
      <c r="C11" s="62" t="s">
        <v>106</v>
      </c>
      <c r="D11" s="111">
        <v>6.25E-2</v>
      </c>
      <c r="E11" s="111">
        <v>0.06</v>
      </c>
      <c r="F11" s="111">
        <v>2</v>
      </c>
      <c r="G11" s="111" t="s">
        <v>36</v>
      </c>
      <c r="H11" s="111" t="s">
        <v>36</v>
      </c>
      <c r="I11" s="108" t="s">
        <v>67</v>
      </c>
      <c r="J11" s="130" t="s">
        <v>1749</v>
      </c>
      <c r="K11" s="27" t="s">
        <v>1750</v>
      </c>
    </row>
    <row r="12" spans="1:11">
      <c r="A12" s="131" t="s">
        <v>1747</v>
      </c>
      <c r="B12" s="130" t="s">
        <v>1752</v>
      </c>
      <c r="C12" s="62" t="s">
        <v>1753</v>
      </c>
      <c r="D12" s="111">
        <v>5.5</v>
      </c>
      <c r="E12" s="111">
        <v>0.65</v>
      </c>
      <c r="F12" s="111">
        <f>(1/E12)*D12</f>
        <v>8.4615384615384599</v>
      </c>
      <c r="G12" s="111" t="s">
        <v>36</v>
      </c>
      <c r="H12" s="111" t="s">
        <v>36</v>
      </c>
      <c r="I12" s="108" t="s">
        <v>67</v>
      </c>
      <c r="J12" s="130"/>
      <c r="K12" s="111"/>
    </row>
    <row r="13" spans="1:11">
      <c r="A13" s="131" t="s">
        <v>1747</v>
      </c>
      <c r="B13" s="130" t="s">
        <v>1751</v>
      </c>
      <c r="C13" s="62" t="s">
        <v>69</v>
      </c>
      <c r="D13" s="111">
        <v>0.5</v>
      </c>
      <c r="E13" s="111">
        <v>0.45</v>
      </c>
      <c r="F13" s="111">
        <v>0.9</v>
      </c>
      <c r="G13" s="111" t="s">
        <v>36</v>
      </c>
      <c r="H13" s="111" t="s">
        <v>36</v>
      </c>
      <c r="I13" s="108" t="s">
        <v>67</v>
      </c>
      <c r="J13" s="130" t="s">
        <v>1749</v>
      </c>
      <c r="K13" s="27" t="s">
        <v>1750</v>
      </c>
    </row>
    <row r="14" spans="1:11">
      <c r="A14" s="131"/>
      <c r="B14" s="130"/>
      <c r="C14" s="62"/>
      <c r="D14" s="111"/>
      <c r="E14" s="111"/>
      <c r="F14" s="111"/>
      <c r="G14" s="111"/>
      <c r="H14" s="111"/>
      <c r="I14" s="108"/>
      <c r="J14" s="130"/>
      <c r="K14" s="27"/>
    </row>
    <row r="15" spans="1:11">
      <c r="A15" s="131"/>
      <c r="B15" s="131"/>
      <c r="C15" s="131"/>
      <c r="D15" s="107"/>
      <c r="E15" s="107"/>
      <c r="F15" s="107"/>
      <c r="G15" s="107"/>
      <c r="H15" s="107"/>
      <c r="I15" s="107"/>
      <c r="J15" s="131"/>
      <c r="K15" s="138"/>
    </row>
    <row r="16" spans="1:11">
      <c r="A16" s="131" t="s">
        <v>1754</v>
      </c>
      <c r="B16" s="130" t="s">
        <v>1751</v>
      </c>
      <c r="C16" s="62" t="s">
        <v>86</v>
      </c>
      <c r="D16" s="111">
        <v>0.625</v>
      </c>
      <c r="E16" s="111">
        <v>0.78</v>
      </c>
      <c r="F16" s="111">
        <v>1.25</v>
      </c>
      <c r="G16" s="111" t="s">
        <v>36</v>
      </c>
      <c r="H16" s="111" t="s">
        <v>36</v>
      </c>
      <c r="I16" s="108" t="s">
        <v>67</v>
      </c>
      <c r="J16" s="130" t="s">
        <v>1755</v>
      </c>
      <c r="K16" s="27" t="s">
        <v>1756</v>
      </c>
    </row>
    <row r="17" spans="1:11">
      <c r="A17" s="59"/>
      <c r="B17" s="60" t="s">
        <v>312</v>
      </c>
      <c r="C17" s="63"/>
      <c r="D17" s="111"/>
      <c r="E17" s="111"/>
      <c r="F17" s="111"/>
      <c r="G17" s="111"/>
      <c r="H17" s="111"/>
      <c r="I17" s="108"/>
      <c r="J17" s="130"/>
      <c r="K17" s="27"/>
    </row>
    <row r="18" spans="1:11">
      <c r="A18" s="131" t="s">
        <v>1754</v>
      </c>
      <c r="B18" s="130" t="s">
        <v>1757</v>
      </c>
      <c r="C18" s="110" t="s">
        <v>1758</v>
      </c>
      <c r="D18" s="109">
        <v>0.75</v>
      </c>
      <c r="E18" s="107">
        <v>1.3</v>
      </c>
      <c r="F18" s="107">
        <v>0.57999999999999996</v>
      </c>
      <c r="G18" s="109">
        <v>7</v>
      </c>
      <c r="H18" s="109" t="s">
        <v>36</v>
      </c>
      <c r="I18" s="108" t="s">
        <v>102</v>
      </c>
      <c r="J18" s="130" t="s">
        <v>1755</v>
      </c>
      <c r="K18" s="27" t="s">
        <v>1756</v>
      </c>
    </row>
    <row r="19" spans="1:11">
      <c r="A19" s="131"/>
      <c r="B19" s="130"/>
      <c r="C19" s="62"/>
      <c r="D19" s="111"/>
      <c r="E19" s="111"/>
      <c r="F19" s="111"/>
      <c r="G19" s="111"/>
      <c r="H19" s="111"/>
      <c r="I19" s="108"/>
      <c r="J19" s="130"/>
      <c r="K19" s="27"/>
    </row>
    <row r="20" spans="1:11">
      <c r="A20" s="131"/>
      <c r="B20" s="131"/>
      <c r="C20" s="131"/>
      <c r="D20" s="107"/>
      <c r="E20" s="107"/>
      <c r="F20" s="107"/>
      <c r="G20" s="107"/>
      <c r="H20" s="107"/>
      <c r="I20" s="107"/>
      <c r="J20" s="131"/>
      <c r="K20" s="138"/>
    </row>
    <row r="21" spans="1:11">
      <c r="A21" s="131" t="s">
        <v>1759</v>
      </c>
      <c r="B21" s="130" t="s">
        <v>1760</v>
      </c>
      <c r="C21" s="62" t="s">
        <v>1761</v>
      </c>
      <c r="D21" s="111">
        <v>8</v>
      </c>
      <c r="E21" s="111">
        <v>0.87</v>
      </c>
      <c r="F21" s="111">
        <v>5</v>
      </c>
      <c r="G21" s="111">
        <v>115</v>
      </c>
      <c r="H21" s="111">
        <v>0.21</v>
      </c>
      <c r="I21" s="108" t="s">
        <v>96</v>
      </c>
      <c r="J21" s="130" t="s">
        <v>1762</v>
      </c>
      <c r="K21" s="138" t="s">
        <v>1763</v>
      </c>
    </row>
    <row r="22" spans="1:11">
      <c r="A22" s="59"/>
      <c r="B22" s="60" t="s">
        <v>312</v>
      </c>
      <c r="C22" s="63"/>
      <c r="D22" s="111"/>
      <c r="E22" s="111"/>
      <c r="F22" s="111"/>
      <c r="G22" s="111"/>
      <c r="H22" s="111"/>
      <c r="I22" s="108"/>
      <c r="J22" s="130"/>
      <c r="K22" s="138"/>
    </row>
    <row r="23" spans="1:11" s="35" customFormat="1">
      <c r="A23" s="131"/>
      <c r="B23" s="130"/>
      <c r="C23" s="62"/>
      <c r="D23" s="111"/>
      <c r="E23" s="111"/>
      <c r="F23" s="111"/>
      <c r="G23" s="111"/>
      <c r="H23" s="111"/>
      <c r="I23" s="108"/>
      <c r="J23" s="130"/>
      <c r="K23" s="131"/>
    </row>
    <row r="24" spans="1:11">
      <c r="A24" s="131"/>
      <c r="B24" s="131"/>
      <c r="C24" s="131"/>
      <c r="D24" s="107"/>
      <c r="E24" s="107"/>
      <c r="F24" s="107"/>
      <c r="G24" s="107"/>
      <c r="H24" s="107"/>
      <c r="I24" s="107"/>
      <c r="J24" s="131"/>
      <c r="K24" s="138"/>
    </row>
    <row r="25" spans="1:11">
      <c r="A25" s="131" t="s">
        <v>1764</v>
      </c>
      <c r="B25" s="130" t="s">
        <v>115</v>
      </c>
      <c r="C25" s="61" t="s">
        <v>131</v>
      </c>
      <c r="D25" s="107">
        <v>6</v>
      </c>
      <c r="E25" s="107">
        <v>0.44</v>
      </c>
      <c r="F25" s="107">
        <v>13.533000000000001</v>
      </c>
      <c r="G25" s="107">
        <v>139.77599999999998</v>
      </c>
      <c r="H25" s="107">
        <v>0.21510000000000001</v>
      </c>
      <c r="I25" s="108" t="s">
        <v>96</v>
      </c>
      <c r="J25" s="130" t="s">
        <v>1765</v>
      </c>
      <c r="K25" s="138" t="s">
        <v>1763</v>
      </c>
    </row>
    <row r="26" spans="1:11">
      <c r="A26" s="59"/>
      <c r="B26" s="60" t="s">
        <v>1766</v>
      </c>
      <c r="C26" s="59"/>
      <c r="D26" s="130"/>
      <c r="E26" s="130"/>
      <c r="F26" s="130"/>
      <c r="G26" s="130"/>
      <c r="H26" s="130"/>
      <c r="I26" s="130"/>
      <c r="J26" s="130"/>
      <c r="K26" s="138"/>
    </row>
    <row r="27" spans="1:11">
      <c r="A27" s="131"/>
      <c r="B27" s="131"/>
      <c r="C27" s="131"/>
      <c r="D27" s="130"/>
      <c r="E27" s="130"/>
      <c r="F27" s="130"/>
      <c r="G27" s="130"/>
      <c r="H27" s="130"/>
      <c r="I27" s="130"/>
      <c r="J27" s="130"/>
      <c r="K27" s="1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showGridLines="0" zoomScale="70" zoomScaleNormal="70" workbookViewId="0">
      <pane xSplit="4" ySplit="5" topLeftCell="E6" activePane="bottomRight" state="frozen"/>
      <selection pane="bottomRight" activeCell="G28" sqref="G28"/>
      <selection pane="bottomLeft" activeCell="A5" sqref="A5"/>
      <selection pane="topRight" activeCell="E1" sqref="E1"/>
    </sheetView>
  </sheetViews>
  <sheetFormatPr defaultColWidth="9.140625" defaultRowHeight="14.45"/>
  <cols>
    <col min="1" max="1" width="29.5703125" style="51" customWidth="1"/>
    <col min="2" max="2" width="25" style="51" customWidth="1"/>
    <col min="3" max="3" width="17" style="51" customWidth="1"/>
    <col min="4" max="4" width="17.28515625" style="51" customWidth="1"/>
    <col min="5" max="5" width="15.85546875" style="51" customWidth="1"/>
    <col min="6" max="6" width="17.42578125" style="51" customWidth="1"/>
    <col min="7" max="7" width="15.5703125" style="51" customWidth="1"/>
    <col min="8" max="8" width="15.85546875" style="51" customWidth="1"/>
    <col min="9" max="9" width="15.42578125" style="51" customWidth="1"/>
    <col min="10" max="10" width="15.140625" style="51" customWidth="1"/>
    <col min="11" max="11" width="14.42578125" style="51" customWidth="1"/>
    <col min="12" max="12" width="14.28515625" style="51" customWidth="1"/>
    <col min="13" max="13" width="14.85546875" style="51" customWidth="1"/>
    <col min="14" max="14" width="15.7109375" style="51" customWidth="1"/>
    <col min="15" max="16" width="15.140625" style="51" customWidth="1"/>
    <col min="17" max="19" width="15.85546875" style="51" customWidth="1"/>
    <col min="20" max="20" width="15.42578125" style="51" customWidth="1"/>
    <col min="21" max="16384" width="9.140625" style="51"/>
  </cols>
  <sheetData>
    <row r="1" spans="1:21">
      <c r="A1" s="51" t="s">
        <v>1767</v>
      </c>
    </row>
    <row r="2" spans="1:21">
      <c r="A2" s="54" t="s">
        <v>1768</v>
      </c>
    </row>
    <row r="3" spans="1:21">
      <c r="A3" s="51" t="s">
        <v>27</v>
      </c>
      <c r="L3" s="51" t="s">
        <v>1769</v>
      </c>
    </row>
    <row r="4" spans="1:21">
      <c r="A4" s="51" t="s">
        <v>1770</v>
      </c>
      <c r="B4" s="51" t="s">
        <v>1771</v>
      </c>
      <c r="C4" s="53" t="s">
        <v>1772</v>
      </c>
      <c r="D4" s="53" t="s">
        <v>1772</v>
      </c>
      <c r="E4" s="53" t="s">
        <v>1773</v>
      </c>
      <c r="F4" s="53" t="s">
        <v>1774</v>
      </c>
      <c r="G4" s="53" t="s">
        <v>1775</v>
      </c>
      <c r="H4" s="53" t="s">
        <v>1776</v>
      </c>
      <c r="I4" s="53" t="s">
        <v>1777</v>
      </c>
      <c r="J4" s="53" t="s">
        <v>1778</v>
      </c>
      <c r="K4" s="53" t="s">
        <v>1779</v>
      </c>
      <c r="L4" s="53" t="s">
        <v>1780</v>
      </c>
      <c r="M4" s="53" t="s">
        <v>1781</v>
      </c>
      <c r="N4" s="53" t="s">
        <v>1782</v>
      </c>
      <c r="O4" s="53" t="s">
        <v>1783</v>
      </c>
      <c r="P4" s="53" t="s">
        <v>1784</v>
      </c>
      <c r="Q4" s="53" t="s">
        <v>1785</v>
      </c>
      <c r="R4" s="53" t="s">
        <v>1786</v>
      </c>
      <c r="S4" s="53" t="s">
        <v>1787</v>
      </c>
      <c r="T4" s="53" t="s">
        <v>1788</v>
      </c>
      <c r="U4" s="53"/>
    </row>
    <row r="5" spans="1:21">
      <c r="A5" s="51" t="s">
        <v>1789</v>
      </c>
      <c r="B5" s="51" t="s">
        <v>1790</v>
      </c>
    </row>
    <row r="6" spans="1:21">
      <c r="A6" s="53" t="s">
        <v>1791</v>
      </c>
      <c r="B6" s="53" t="s">
        <v>1792</v>
      </c>
      <c r="C6" s="53" t="s">
        <v>1793</v>
      </c>
      <c r="D6" s="53" t="s">
        <v>1794</v>
      </c>
      <c r="E6" s="57">
        <v>19.625</v>
      </c>
      <c r="F6" s="57">
        <v>24.83</v>
      </c>
      <c r="G6" s="57">
        <v>24.83</v>
      </c>
      <c r="H6" s="57">
        <v>24.83</v>
      </c>
      <c r="I6" s="57">
        <v>19.625</v>
      </c>
      <c r="J6" s="57">
        <v>12.54</v>
      </c>
      <c r="K6" s="57">
        <v>14.125</v>
      </c>
      <c r="L6" s="57">
        <v>14.125</v>
      </c>
      <c r="M6" s="57">
        <v>24.83</v>
      </c>
      <c r="N6" s="57">
        <v>24.83</v>
      </c>
      <c r="O6" s="57">
        <v>24.83</v>
      </c>
      <c r="P6" s="57">
        <v>24.83</v>
      </c>
      <c r="Q6" s="57">
        <v>24.83</v>
      </c>
      <c r="R6" s="57">
        <v>24.83</v>
      </c>
      <c r="S6" s="57">
        <v>24.83</v>
      </c>
      <c r="T6" s="57">
        <v>24.83</v>
      </c>
    </row>
    <row r="7" spans="1:21">
      <c r="A7" s="53" t="s">
        <v>1791</v>
      </c>
      <c r="B7" s="53" t="s">
        <v>1795</v>
      </c>
      <c r="C7" s="53" t="s">
        <v>1796</v>
      </c>
      <c r="D7" s="53" t="s">
        <v>1797</v>
      </c>
      <c r="E7" s="56">
        <v>8.0140816326530615</v>
      </c>
      <c r="F7" s="56">
        <v>13.939032258064517</v>
      </c>
      <c r="G7" s="56">
        <v>10.005121951219513</v>
      </c>
      <c r="H7" s="56">
        <v>13.939032258064517</v>
      </c>
      <c r="I7" s="56">
        <v>13.939032258064517</v>
      </c>
      <c r="J7" s="56">
        <v>8.0140816326530615</v>
      </c>
      <c r="K7" s="56">
        <v>8.0140816326530615</v>
      </c>
      <c r="L7" s="56">
        <v>13.939032258064517</v>
      </c>
      <c r="M7" s="56">
        <v>13.939032258064517</v>
      </c>
      <c r="N7" s="56">
        <v>13.939032258064517</v>
      </c>
      <c r="O7" s="56">
        <v>13.939032258064517</v>
      </c>
      <c r="P7" s="56">
        <v>13.939032258064517</v>
      </c>
      <c r="Q7" s="56">
        <v>13.939032258064517</v>
      </c>
      <c r="R7" s="56">
        <v>13.939032258064517</v>
      </c>
      <c r="S7" s="56">
        <v>13.939032258064517</v>
      </c>
      <c r="T7" s="56">
        <v>13.939032258064517</v>
      </c>
    </row>
    <row r="8" spans="1:21">
      <c r="A8" s="53" t="s">
        <v>1791</v>
      </c>
      <c r="B8" s="53" t="s">
        <v>1798</v>
      </c>
      <c r="C8" s="53" t="s">
        <v>1799</v>
      </c>
      <c r="D8" s="53" t="s">
        <v>1800</v>
      </c>
      <c r="E8" s="56">
        <v>16.883333333333333</v>
      </c>
      <c r="F8" s="56">
        <v>21.691025641025643</v>
      </c>
      <c r="G8" s="56">
        <v>10.134507042253521</v>
      </c>
      <c r="H8" s="56">
        <v>10.134507042253521</v>
      </c>
      <c r="I8" s="56">
        <v>10.134507042253521</v>
      </c>
      <c r="J8" s="56">
        <v>10.134507042253521</v>
      </c>
      <c r="K8" s="56">
        <v>10.134507042253521</v>
      </c>
      <c r="L8" s="56">
        <v>10.134507042253521</v>
      </c>
      <c r="M8" s="56">
        <v>10.134507042253521</v>
      </c>
      <c r="N8" s="56">
        <v>10.134507042253521</v>
      </c>
      <c r="O8" s="56">
        <v>21.691025641025643</v>
      </c>
      <c r="P8" s="56">
        <v>10.134507042253521</v>
      </c>
      <c r="Q8" s="56">
        <v>10.134507042253521</v>
      </c>
      <c r="R8" s="56">
        <v>21.691025641025643</v>
      </c>
      <c r="S8" s="56">
        <v>21.691025641025643</v>
      </c>
      <c r="T8" s="56">
        <v>21.691025641025643</v>
      </c>
    </row>
    <row r="9" spans="1:21">
      <c r="A9" s="51" t="s">
        <v>27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1">
      <c r="A10" s="53" t="s">
        <v>1801</v>
      </c>
      <c r="B10" s="53" t="s">
        <v>1792</v>
      </c>
      <c r="C10" s="53" t="s">
        <v>1793</v>
      </c>
      <c r="D10" s="53" t="s">
        <v>1794</v>
      </c>
      <c r="E10" s="57">
        <v>28.625</v>
      </c>
      <c r="F10" s="57">
        <v>34.909999999999997</v>
      </c>
      <c r="G10" s="57">
        <v>24.83</v>
      </c>
      <c r="H10" s="57">
        <v>34.909999999999997</v>
      </c>
      <c r="I10" s="57">
        <v>24.83</v>
      </c>
      <c r="J10" s="57">
        <v>24.83</v>
      </c>
      <c r="K10" s="57">
        <v>24.83</v>
      </c>
      <c r="L10" s="57">
        <v>34.909999999999997</v>
      </c>
      <c r="M10" s="57">
        <v>34.909999999999997</v>
      </c>
      <c r="N10" s="57">
        <v>34.909999999999997</v>
      </c>
      <c r="O10" s="57">
        <v>34.909999999999997</v>
      </c>
      <c r="P10" s="57">
        <v>34.909999999999997</v>
      </c>
      <c r="Q10" s="57">
        <v>34.909999999999997</v>
      </c>
      <c r="R10" s="57">
        <v>34.909999999999997</v>
      </c>
      <c r="S10" s="57">
        <v>34.909999999999997</v>
      </c>
      <c r="T10" s="57">
        <v>34.909999999999997</v>
      </c>
    </row>
    <row r="11" spans="1:21">
      <c r="A11" s="53" t="s">
        <v>1801</v>
      </c>
      <c r="B11" s="53" t="s">
        <v>1795</v>
      </c>
      <c r="C11" s="53" t="s">
        <v>1796</v>
      </c>
      <c r="D11" s="53" t="s">
        <v>1797</v>
      </c>
      <c r="E11" s="56">
        <v>7.3338095238095242</v>
      </c>
      <c r="F11" s="56">
        <v>7.3338095238095242</v>
      </c>
      <c r="G11" s="56">
        <v>7.3338095238095242</v>
      </c>
      <c r="H11" s="56">
        <v>7.3338095238095242</v>
      </c>
      <c r="I11" s="56">
        <v>7.3338095238095242</v>
      </c>
      <c r="J11" s="56">
        <v>7.3338095238095242</v>
      </c>
      <c r="K11" s="56">
        <v>7.3338095238095242</v>
      </c>
      <c r="L11" s="56">
        <v>7.3338095238095242</v>
      </c>
      <c r="M11" s="56">
        <v>7.3338095238095242</v>
      </c>
      <c r="N11" s="56">
        <v>7.3338095238095242</v>
      </c>
      <c r="O11" s="56">
        <v>7.3338095238095242</v>
      </c>
      <c r="P11" s="56">
        <v>7.3338095238095242</v>
      </c>
      <c r="Q11" s="56">
        <v>7.3338095238095242</v>
      </c>
      <c r="R11" s="56">
        <v>7.3338095238095242</v>
      </c>
      <c r="S11" s="56">
        <v>7.3338095238095242</v>
      </c>
      <c r="T11" s="56">
        <v>7.3338095238095242</v>
      </c>
    </row>
    <row r="12" spans="1:21">
      <c r="A12" s="53" t="s">
        <v>1801</v>
      </c>
      <c r="B12" s="53" t="s">
        <v>1798</v>
      </c>
      <c r="C12" s="53" t="s">
        <v>1799</v>
      </c>
      <c r="D12" s="53" t="s">
        <v>1800</v>
      </c>
      <c r="E12" s="56">
        <v>25.461764705882352</v>
      </c>
      <c r="F12" s="56">
        <v>25.461764705882352</v>
      </c>
      <c r="G12" s="56">
        <v>21.691025641025643</v>
      </c>
      <c r="H12" s="56">
        <v>21.691025641025643</v>
      </c>
      <c r="I12" s="56">
        <v>21.691025641025643</v>
      </c>
      <c r="J12" s="56">
        <v>21.691025641025643</v>
      </c>
      <c r="K12" s="56">
        <v>10.134507042253521</v>
      </c>
      <c r="L12" s="56">
        <v>21.691025641025643</v>
      </c>
      <c r="M12" s="56">
        <v>21.691025641025643</v>
      </c>
      <c r="N12" s="56">
        <v>21.691025641025643</v>
      </c>
      <c r="O12" s="56">
        <v>21.691025641025643</v>
      </c>
      <c r="P12" s="56">
        <v>21.691025641025643</v>
      </c>
      <c r="Q12" s="56">
        <v>21.691025641025643</v>
      </c>
      <c r="R12" s="56">
        <v>25.461764705882352</v>
      </c>
      <c r="S12" s="56">
        <v>21.691025641025643</v>
      </c>
      <c r="T12" s="56">
        <v>25.461764705882352</v>
      </c>
    </row>
    <row r="13" spans="1:21">
      <c r="A13" s="55" t="s">
        <v>1802</v>
      </c>
      <c r="B13" s="55"/>
      <c r="C13" s="55"/>
      <c r="D13" s="55"/>
    </row>
    <row r="17" spans="5:20"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</row>
    <row r="18" spans="5:20"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</row>
    <row r="20" spans="5:20"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</row>
    <row r="23" spans="5:20"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"/>
  <sheetViews>
    <sheetView showGridLines="0" zoomScale="80" zoomScaleNormal="80" workbookViewId="0">
      <pane xSplit="4" ySplit="5" topLeftCell="E6" activePane="bottomRight" state="frozen"/>
      <selection pane="bottomRight" activeCell="E16" sqref="E16"/>
      <selection pane="bottomLeft" activeCell="A6" sqref="A6"/>
      <selection pane="topRight" activeCell="E1" sqref="E1"/>
    </sheetView>
  </sheetViews>
  <sheetFormatPr defaultColWidth="9.140625" defaultRowHeight="14.45"/>
  <cols>
    <col min="1" max="1" width="26.5703125" style="45" customWidth="1"/>
    <col min="2" max="2" width="24" style="45" customWidth="1"/>
    <col min="3" max="3" width="17" style="45" customWidth="1"/>
    <col min="4" max="4" width="17.140625" style="45" customWidth="1"/>
    <col min="5" max="5" width="38.7109375" style="45" customWidth="1"/>
    <col min="6" max="6" width="38.5703125" style="45" customWidth="1"/>
    <col min="7" max="8" width="40.140625" style="45" customWidth="1"/>
    <col min="9" max="9" width="43.85546875" style="45" customWidth="1"/>
    <col min="10" max="11" width="40.42578125" style="45" customWidth="1"/>
    <col min="12" max="12" width="44.85546875" style="45" customWidth="1"/>
    <col min="13" max="13" width="41.42578125" style="45" customWidth="1"/>
    <col min="14" max="14" width="40.7109375" style="45" customWidth="1"/>
    <col min="15" max="15" width="38.7109375" style="45" customWidth="1"/>
    <col min="16" max="16" width="40" style="45" customWidth="1"/>
    <col min="17" max="17" width="38.42578125" style="45" customWidth="1"/>
    <col min="18" max="18" width="39.140625" style="45" customWidth="1"/>
    <col min="19" max="19" width="38.5703125" style="45" customWidth="1"/>
    <col min="20" max="20" width="39.5703125" style="45" customWidth="1"/>
    <col min="21" max="16384" width="9.140625" style="45"/>
  </cols>
  <sheetData>
    <row r="1" spans="1:20">
      <c r="A1" s="51" t="s">
        <v>1803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>
      <c r="A2" s="54" t="s">
        <v>1804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 t="s">
        <v>1769</v>
      </c>
      <c r="M3" s="51"/>
      <c r="N3" s="51"/>
      <c r="O3" s="51"/>
      <c r="P3" s="51"/>
      <c r="Q3" s="51"/>
      <c r="R3" s="51"/>
      <c r="S3" s="51"/>
      <c r="T3" s="51"/>
    </row>
    <row r="4" spans="1:20">
      <c r="A4" s="51" t="s">
        <v>1770</v>
      </c>
      <c r="B4" s="51" t="s">
        <v>1771</v>
      </c>
      <c r="C4" s="53" t="s">
        <v>1772</v>
      </c>
      <c r="D4" s="53" t="s">
        <v>1772</v>
      </c>
      <c r="E4" s="52" t="s">
        <v>1773</v>
      </c>
      <c r="F4" s="52" t="s">
        <v>1774</v>
      </c>
      <c r="G4" s="52" t="s">
        <v>1775</v>
      </c>
      <c r="H4" s="52" t="s">
        <v>1776</v>
      </c>
      <c r="I4" s="52" t="s">
        <v>1777</v>
      </c>
      <c r="J4" s="52" t="s">
        <v>1778</v>
      </c>
      <c r="K4" s="52" t="s">
        <v>1779</v>
      </c>
      <c r="L4" s="52" t="s">
        <v>1780</v>
      </c>
      <c r="M4" s="52" t="s">
        <v>1781</v>
      </c>
      <c r="N4" s="52" t="s">
        <v>1782</v>
      </c>
      <c r="O4" s="52" t="s">
        <v>1783</v>
      </c>
      <c r="P4" s="52" t="s">
        <v>1784</v>
      </c>
      <c r="Q4" s="52" t="s">
        <v>1785</v>
      </c>
      <c r="R4" s="52" t="s">
        <v>1786</v>
      </c>
      <c r="S4" s="52" t="s">
        <v>1787</v>
      </c>
      <c r="T4" s="52" t="s">
        <v>1788</v>
      </c>
    </row>
    <row r="5" spans="1:20">
      <c r="A5" s="51" t="s">
        <v>1789</v>
      </c>
      <c r="B5" s="51" t="s">
        <v>1790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>
      <c r="A6" s="47" t="s">
        <v>1791</v>
      </c>
      <c r="B6" s="47" t="s">
        <v>1792</v>
      </c>
      <c r="C6" s="47" t="s">
        <v>1793</v>
      </c>
      <c r="D6" s="47" t="s">
        <v>1794</v>
      </c>
      <c r="E6" s="48" t="s">
        <v>1682</v>
      </c>
      <c r="F6" s="48" t="s">
        <v>1683</v>
      </c>
      <c r="G6" s="48" t="s">
        <v>1683</v>
      </c>
      <c r="H6" s="48" t="s">
        <v>1683</v>
      </c>
      <c r="I6" s="48" t="s">
        <v>1682</v>
      </c>
      <c r="J6" s="48" t="s">
        <v>1679</v>
      </c>
      <c r="K6" s="48" t="s">
        <v>1678</v>
      </c>
      <c r="L6" s="48" t="s">
        <v>1678</v>
      </c>
      <c r="M6" s="48" t="s">
        <v>1683</v>
      </c>
      <c r="N6" s="48" t="s">
        <v>1683</v>
      </c>
      <c r="O6" s="48" t="s">
        <v>1683</v>
      </c>
      <c r="P6" s="48" t="s">
        <v>1683</v>
      </c>
      <c r="Q6" s="48" t="s">
        <v>1683</v>
      </c>
      <c r="R6" s="48" t="s">
        <v>1683</v>
      </c>
      <c r="S6" s="48" t="s">
        <v>1683</v>
      </c>
      <c r="T6" s="48" t="s">
        <v>1683</v>
      </c>
    </row>
    <row r="7" spans="1:20">
      <c r="A7" s="47" t="s">
        <v>1791</v>
      </c>
      <c r="B7" s="47" t="s">
        <v>1795</v>
      </c>
      <c r="C7" s="47" t="s">
        <v>1796</v>
      </c>
      <c r="D7" s="47" t="s">
        <v>1797</v>
      </c>
      <c r="E7" s="46" t="s">
        <v>1668</v>
      </c>
      <c r="F7" s="50" t="s">
        <v>1677</v>
      </c>
      <c r="G7" s="46" t="s">
        <v>1673</v>
      </c>
      <c r="H7" s="50" t="s">
        <v>1677</v>
      </c>
      <c r="I7" s="50" t="s">
        <v>1677</v>
      </c>
      <c r="J7" s="46" t="s">
        <v>1668</v>
      </c>
      <c r="K7" s="46" t="s">
        <v>1668</v>
      </c>
      <c r="L7" s="50" t="s">
        <v>1677</v>
      </c>
      <c r="M7" s="50" t="s">
        <v>1677</v>
      </c>
      <c r="N7" s="50" t="s">
        <v>1677</v>
      </c>
      <c r="O7" s="50" t="s">
        <v>1677</v>
      </c>
      <c r="P7" s="50" t="s">
        <v>1677</v>
      </c>
      <c r="Q7" s="50" t="s">
        <v>1677</v>
      </c>
      <c r="R7" s="50" t="s">
        <v>1677</v>
      </c>
      <c r="S7" s="50" t="s">
        <v>1677</v>
      </c>
      <c r="T7" s="50" t="s">
        <v>1677</v>
      </c>
    </row>
    <row r="8" spans="1:20">
      <c r="A8" s="47" t="s">
        <v>1791</v>
      </c>
      <c r="B8" s="47" t="s">
        <v>1798</v>
      </c>
      <c r="C8" s="47" t="s">
        <v>1799</v>
      </c>
      <c r="D8" s="47" t="s">
        <v>1800</v>
      </c>
      <c r="E8" s="46" t="s">
        <v>1681</v>
      </c>
      <c r="F8" s="46" t="s">
        <v>1684</v>
      </c>
      <c r="G8" s="46" t="s">
        <v>1674</v>
      </c>
      <c r="H8" s="46" t="s">
        <v>1674</v>
      </c>
      <c r="I8" s="46" t="s">
        <v>1674</v>
      </c>
      <c r="J8" s="46" t="s">
        <v>1674</v>
      </c>
      <c r="K8" s="46" t="s">
        <v>1674</v>
      </c>
      <c r="L8" s="46" t="s">
        <v>1674</v>
      </c>
      <c r="M8" s="46" t="s">
        <v>1674</v>
      </c>
      <c r="N8" s="46" t="s">
        <v>1674</v>
      </c>
      <c r="O8" s="46" t="s">
        <v>1684</v>
      </c>
      <c r="P8" s="46" t="s">
        <v>1674</v>
      </c>
      <c r="Q8" s="46" t="s">
        <v>1674</v>
      </c>
      <c r="R8" s="46" t="s">
        <v>1684</v>
      </c>
      <c r="S8" s="46" t="s">
        <v>1684</v>
      </c>
      <c r="T8" s="46" t="s">
        <v>1684</v>
      </c>
    </row>
    <row r="9" spans="1:20">
      <c r="A9" s="47" t="s">
        <v>27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>
      <c r="A10" s="47" t="s">
        <v>1801</v>
      </c>
      <c r="B10" s="47" t="s">
        <v>1792</v>
      </c>
      <c r="C10" s="47" t="s">
        <v>1793</v>
      </c>
      <c r="D10" s="47" t="s">
        <v>1794</v>
      </c>
      <c r="E10" s="48" t="s">
        <v>1686</v>
      </c>
      <c r="F10" s="48" t="s">
        <v>1687</v>
      </c>
      <c r="G10" s="48" t="s">
        <v>1683</v>
      </c>
      <c r="H10" s="48" t="s">
        <v>1687</v>
      </c>
      <c r="I10" s="48" t="s">
        <v>1683</v>
      </c>
      <c r="J10" s="48" t="s">
        <v>1683</v>
      </c>
      <c r="K10" s="48" t="s">
        <v>1683</v>
      </c>
      <c r="L10" s="48" t="s">
        <v>1687</v>
      </c>
      <c r="M10" s="48" t="s">
        <v>1687</v>
      </c>
      <c r="N10" s="48" t="s">
        <v>1687</v>
      </c>
      <c r="O10" s="48" t="s">
        <v>1687</v>
      </c>
      <c r="P10" s="48" t="s">
        <v>1687</v>
      </c>
      <c r="Q10" s="48" t="s">
        <v>1687</v>
      </c>
      <c r="R10" s="48" t="s">
        <v>1687</v>
      </c>
      <c r="S10" s="48" t="s">
        <v>1687</v>
      </c>
      <c r="T10" s="48" t="s">
        <v>1687</v>
      </c>
    </row>
    <row r="11" spans="1:20">
      <c r="A11" s="47" t="s">
        <v>1801</v>
      </c>
      <c r="B11" s="47" t="s">
        <v>1795</v>
      </c>
      <c r="C11" s="47" t="s">
        <v>1796</v>
      </c>
      <c r="D11" s="47" t="s">
        <v>1797</v>
      </c>
      <c r="E11" s="46" t="s">
        <v>1669</v>
      </c>
      <c r="F11" s="46" t="s">
        <v>1669</v>
      </c>
      <c r="G11" s="46" t="s">
        <v>1669</v>
      </c>
      <c r="H11" s="46" t="s">
        <v>1669</v>
      </c>
      <c r="I11" s="46" t="s">
        <v>1669</v>
      </c>
      <c r="J11" s="46" t="s">
        <v>1669</v>
      </c>
      <c r="K11" s="46" t="s">
        <v>1669</v>
      </c>
      <c r="L11" s="46" t="s">
        <v>1669</v>
      </c>
      <c r="M11" s="46" t="s">
        <v>1669</v>
      </c>
      <c r="N11" s="46" t="s">
        <v>1669</v>
      </c>
      <c r="O11" s="46" t="s">
        <v>1669</v>
      </c>
      <c r="P11" s="46" t="s">
        <v>1669</v>
      </c>
      <c r="Q11" s="46" t="s">
        <v>1669</v>
      </c>
      <c r="R11" s="46" t="s">
        <v>1669</v>
      </c>
      <c r="S11" s="46" t="s">
        <v>1669</v>
      </c>
      <c r="T11" s="46" t="s">
        <v>1669</v>
      </c>
    </row>
    <row r="12" spans="1:20">
      <c r="A12" s="47" t="s">
        <v>1801</v>
      </c>
      <c r="B12" s="47" t="s">
        <v>1798</v>
      </c>
      <c r="C12" s="47" t="s">
        <v>1799</v>
      </c>
      <c r="D12" s="47" t="s">
        <v>1800</v>
      </c>
      <c r="E12" s="46" t="s">
        <v>1685</v>
      </c>
      <c r="F12" s="46" t="s">
        <v>1685</v>
      </c>
      <c r="G12" s="46" t="s">
        <v>1684</v>
      </c>
      <c r="H12" s="46" t="s">
        <v>1684</v>
      </c>
      <c r="I12" s="46" t="s">
        <v>1684</v>
      </c>
      <c r="J12" s="46" t="s">
        <v>1684</v>
      </c>
      <c r="K12" s="46" t="s">
        <v>1674</v>
      </c>
      <c r="L12" s="46" t="s">
        <v>1684</v>
      </c>
      <c r="M12" s="46" t="s">
        <v>1684</v>
      </c>
      <c r="N12" s="46" t="s">
        <v>1684</v>
      </c>
      <c r="O12" s="46" t="s">
        <v>1684</v>
      </c>
      <c r="P12" s="46" t="s">
        <v>1684</v>
      </c>
      <c r="Q12" s="46" t="s">
        <v>1684</v>
      </c>
      <c r="R12" s="46" t="s">
        <v>1685</v>
      </c>
      <c r="S12" s="46" t="s">
        <v>1684</v>
      </c>
      <c r="T12" s="46" t="s">
        <v>1685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>
      <selection activeCell="B38" sqref="B38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10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  <c r="J1" s="138"/>
    </row>
    <row r="2" spans="1:10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  <c r="J2" s="138"/>
    </row>
    <row r="3" spans="1:10">
      <c r="A3" s="108"/>
      <c r="B3" s="2" t="s">
        <v>1805</v>
      </c>
      <c r="C3" s="107"/>
      <c r="D3" s="107"/>
      <c r="E3" s="107"/>
      <c r="F3" s="107"/>
      <c r="G3" s="107"/>
      <c r="H3" s="108"/>
      <c r="I3" s="130"/>
      <c r="J3" s="138"/>
    </row>
    <row r="4" spans="1:10" s="25" customFormat="1">
      <c r="A4" s="108"/>
      <c r="B4" s="11"/>
      <c r="C4" s="107"/>
      <c r="D4" s="107"/>
      <c r="E4" s="107"/>
      <c r="F4" s="107"/>
      <c r="G4" s="107"/>
      <c r="H4" s="108"/>
      <c r="I4" s="130"/>
      <c r="J4" s="138"/>
    </row>
    <row r="5" spans="1:10" s="25" customFormat="1">
      <c r="A5" s="29" t="s">
        <v>34</v>
      </c>
      <c r="B5" s="12" t="s">
        <v>1753</v>
      </c>
      <c r="C5" s="34">
        <v>5.5</v>
      </c>
      <c r="D5" s="34">
        <v>0.65</v>
      </c>
      <c r="E5" s="34">
        <v>8.4615384615384599</v>
      </c>
      <c r="F5" s="34" t="s">
        <v>36</v>
      </c>
      <c r="G5" s="34" t="s">
        <v>36</v>
      </c>
      <c r="H5" s="20" t="s">
        <v>36</v>
      </c>
      <c r="I5" s="33" t="s">
        <v>38</v>
      </c>
      <c r="J5" s="138"/>
    </row>
    <row r="7" spans="1:10">
      <c r="A7" s="29" t="s">
        <v>34</v>
      </c>
      <c r="B7" s="29" t="s">
        <v>47</v>
      </c>
      <c r="C7" s="32">
        <v>1.5</v>
      </c>
      <c r="D7" s="32">
        <v>0.77</v>
      </c>
      <c r="E7" s="32">
        <v>1.95</v>
      </c>
      <c r="F7" s="32" t="s">
        <v>36</v>
      </c>
      <c r="G7" s="32" t="s">
        <v>36</v>
      </c>
      <c r="H7" s="20" t="s">
        <v>36</v>
      </c>
      <c r="I7" s="33" t="s">
        <v>41</v>
      </c>
      <c r="J7" s="138"/>
    </row>
    <row r="8" spans="1:10">
      <c r="A8" s="29" t="s">
        <v>34</v>
      </c>
      <c r="B8" s="29" t="s">
        <v>45</v>
      </c>
      <c r="C8" s="32">
        <v>0.5</v>
      </c>
      <c r="D8" s="32">
        <v>0.73</v>
      </c>
      <c r="E8" s="32">
        <v>0.68</v>
      </c>
      <c r="F8" s="32" t="s">
        <v>36</v>
      </c>
      <c r="G8" s="32" t="s">
        <v>36</v>
      </c>
      <c r="H8" s="20" t="s">
        <v>36</v>
      </c>
      <c r="I8" s="33" t="s">
        <v>41</v>
      </c>
      <c r="J8" s="138"/>
    </row>
    <row r="9" spans="1:10">
      <c r="A9" s="29" t="s">
        <v>34</v>
      </c>
      <c r="B9" s="29" t="s">
        <v>48</v>
      </c>
      <c r="C9" s="32">
        <v>3.5</v>
      </c>
      <c r="D9" s="32">
        <v>0.8</v>
      </c>
      <c r="E9" s="32">
        <v>4.375</v>
      </c>
      <c r="F9" s="32" t="s">
        <v>36</v>
      </c>
      <c r="G9" s="32" t="s">
        <v>36</v>
      </c>
      <c r="H9" s="20" t="s">
        <v>36</v>
      </c>
      <c r="I9" s="33" t="s">
        <v>41</v>
      </c>
      <c r="J9" s="138"/>
    </row>
    <row r="10" spans="1:10">
      <c r="A10" s="29" t="s">
        <v>34</v>
      </c>
      <c r="B10" s="29" t="s">
        <v>46</v>
      </c>
      <c r="C10" s="32">
        <v>0.75</v>
      </c>
      <c r="D10" s="32">
        <v>0.75</v>
      </c>
      <c r="E10" s="32">
        <v>1</v>
      </c>
      <c r="F10" s="32" t="s">
        <v>36</v>
      </c>
      <c r="G10" s="32" t="s">
        <v>36</v>
      </c>
      <c r="H10" s="20" t="s">
        <v>36</v>
      </c>
      <c r="I10" s="33" t="s">
        <v>41</v>
      </c>
      <c r="J10" s="138"/>
    </row>
    <row r="11" spans="1:10">
      <c r="A11" s="29" t="s">
        <v>34</v>
      </c>
      <c r="B11" s="29" t="s">
        <v>55</v>
      </c>
      <c r="C11" s="32">
        <v>1.5</v>
      </c>
      <c r="D11" s="32">
        <v>0.94</v>
      </c>
      <c r="E11" s="32">
        <v>1.6</v>
      </c>
      <c r="F11" s="32" t="s">
        <v>36</v>
      </c>
      <c r="G11" s="32" t="s">
        <v>36</v>
      </c>
      <c r="H11" s="20" t="s">
        <v>36</v>
      </c>
      <c r="I11" s="33" t="s">
        <v>41</v>
      </c>
      <c r="J11" s="138"/>
    </row>
    <row r="12" spans="1:10">
      <c r="A12" s="29" t="s">
        <v>34</v>
      </c>
      <c r="B12" s="29" t="s">
        <v>53</v>
      </c>
      <c r="C12" s="32">
        <v>0.5</v>
      </c>
      <c r="D12" s="32">
        <v>0.77</v>
      </c>
      <c r="E12" s="32">
        <v>0.65</v>
      </c>
      <c r="F12" s="32" t="s">
        <v>36</v>
      </c>
      <c r="G12" s="32" t="s">
        <v>36</v>
      </c>
      <c r="H12" s="20" t="s">
        <v>36</v>
      </c>
      <c r="I12" s="33" t="s">
        <v>41</v>
      </c>
      <c r="J12" s="138"/>
    </row>
    <row r="13" spans="1:10">
      <c r="A13" s="29" t="s">
        <v>34</v>
      </c>
      <c r="B13" s="29" t="s">
        <v>56</v>
      </c>
      <c r="C13" s="32">
        <v>3.5</v>
      </c>
      <c r="D13" s="32">
        <v>1</v>
      </c>
      <c r="E13" s="32">
        <v>3.5</v>
      </c>
      <c r="F13" s="32" t="s">
        <v>36</v>
      </c>
      <c r="G13" s="32" t="s">
        <v>36</v>
      </c>
      <c r="H13" s="20" t="s">
        <v>36</v>
      </c>
      <c r="I13" s="33" t="s">
        <v>41</v>
      </c>
      <c r="J13" s="138"/>
    </row>
    <row r="14" spans="1:10">
      <c r="A14" s="29" t="s">
        <v>34</v>
      </c>
      <c r="B14" s="29" t="s">
        <v>54</v>
      </c>
      <c r="C14" s="32">
        <v>0.75</v>
      </c>
      <c r="D14" s="32">
        <v>0.85</v>
      </c>
      <c r="E14" s="32">
        <v>0.88</v>
      </c>
      <c r="F14" s="32" t="s">
        <v>36</v>
      </c>
      <c r="G14" s="32" t="s">
        <v>36</v>
      </c>
      <c r="H14" s="20" t="s">
        <v>36</v>
      </c>
      <c r="I14" s="33" t="s">
        <v>41</v>
      </c>
      <c r="J14" s="138"/>
    </row>
    <row r="15" spans="1:10">
      <c r="A15" s="29" t="s">
        <v>34</v>
      </c>
      <c r="B15" s="29" t="s">
        <v>51</v>
      </c>
      <c r="C15" s="32">
        <v>1.5</v>
      </c>
      <c r="D15" s="32">
        <v>0.8</v>
      </c>
      <c r="E15" s="32">
        <v>1.875</v>
      </c>
      <c r="F15" s="32" t="s">
        <v>36</v>
      </c>
      <c r="G15" s="32" t="s">
        <v>36</v>
      </c>
      <c r="H15" s="20" t="s">
        <v>36</v>
      </c>
      <c r="I15" s="33" t="s">
        <v>41</v>
      </c>
      <c r="J15" s="138"/>
    </row>
    <row r="16" spans="1:10">
      <c r="A16" s="29" t="s">
        <v>34</v>
      </c>
      <c r="B16" s="29" t="s">
        <v>49</v>
      </c>
      <c r="C16" s="32">
        <v>0.5</v>
      </c>
      <c r="D16" s="32">
        <v>0.76</v>
      </c>
      <c r="E16" s="32">
        <v>0.66</v>
      </c>
      <c r="F16" s="32" t="s">
        <v>36</v>
      </c>
      <c r="G16" s="32" t="s">
        <v>36</v>
      </c>
      <c r="H16" s="20" t="s">
        <v>36</v>
      </c>
      <c r="I16" s="33" t="s">
        <v>41</v>
      </c>
      <c r="J16" s="138"/>
    </row>
    <row r="17" spans="1:10">
      <c r="A17" s="29" t="s">
        <v>34</v>
      </c>
      <c r="B17" s="29" t="s">
        <v>52</v>
      </c>
      <c r="C17" s="32">
        <v>3.5</v>
      </c>
      <c r="D17" s="32">
        <v>0.82</v>
      </c>
      <c r="E17" s="32">
        <v>4.2699999999999996</v>
      </c>
      <c r="F17" s="32" t="s">
        <v>36</v>
      </c>
      <c r="G17" s="32" t="s">
        <v>36</v>
      </c>
      <c r="H17" s="20" t="s">
        <v>36</v>
      </c>
      <c r="I17" s="33" t="s">
        <v>41</v>
      </c>
      <c r="J17" s="138"/>
    </row>
    <row r="18" spans="1:10">
      <c r="A18" s="29" t="s">
        <v>34</v>
      </c>
      <c r="B18" s="29" t="s">
        <v>50</v>
      </c>
      <c r="C18" s="32">
        <v>0.75</v>
      </c>
      <c r="D18" s="32">
        <v>0.81</v>
      </c>
      <c r="E18" s="32">
        <v>0.93</v>
      </c>
      <c r="F18" s="32" t="s">
        <v>36</v>
      </c>
      <c r="G18" s="32" t="s">
        <v>36</v>
      </c>
      <c r="H18" s="20" t="s">
        <v>36</v>
      </c>
      <c r="I18" s="33" t="s">
        <v>41</v>
      </c>
      <c r="J18" s="138"/>
    </row>
    <row r="19" spans="1:10">
      <c r="A19" s="29" t="s">
        <v>34</v>
      </c>
      <c r="B19" s="29" t="s">
        <v>43</v>
      </c>
      <c r="C19" s="32">
        <v>1.5</v>
      </c>
      <c r="D19" s="32">
        <v>0.87</v>
      </c>
      <c r="E19" s="32">
        <v>1.72</v>
      </c>
      <c r="F19" s="32" t="s">
        <v>36</v>
      </c>
      <c r="G19" s="32" t="s">
        <v>36</v>
      </c>
      <c r="H19" s="20" t="s">
        <v>36</v>
      </c>
      <c r="I19" s="33" t="s">
        <v>41</v>
      </c>
      <c r="J19" s="138"/>
    </row>
    <row r="20" spans="1:10">
      <c r="A20" s="29" t="s">
        <v>34</v>
      </c>
      <c r="B20" s="29" t="s">
        <v>40</v>
      </c>
      <c r="C20" s="32">
        <v>0.5</v>
      </c>
      <c r="D20" s="32">
        <v>0.77</v>
      </c>
      <c r="E20" s="32">
        <v>0.65</v>
      </c>
      <c r="F20" s="32" t="s">
        <v>36</v>
      </c>
      <c r="G20" s="32" t="s">
        <v>36</v>
      </c>
      <c r="H20" s="20" t="s">
        <v>36</v>
      </c>
      <c r="I20" s="33" t="s">
        <v>41</v>
      </c>
      <c r="J20" s="138"/>
    </row>
    <row r="21" spans="1:10">
      <c r="A21" s="29" t="s">
        <v>34</v>
      </c>
      <c r="B21" s="29" t="s">
        <v>44</v>
      </c>
      <c r="C21" s="32">
        <v>3.5</v>
      </c>
      <c r="D21" s="32">
        <v>0.85</v>
      </c>
      <c r="E21" s="32">
        <v>4.12</v>
      </c>
      <c r="F21" s="32" t="s">
        <v>36</v>
      </c>
      <c r="G21" s="32" t="s">
        <v>36</v>
      </c>
      <c r="H21" s="20" t="s">
        <v>36</v>
      </c>
      <c r="I21" s="33" t="s">
        <v>41</v>
      </c>
      <c r="J21" s="138"/>
    </row>
    <row r="22" spans="1:10">
      <c r="A22" s="29" t="s">
        <v>34</v>
      </c>
      <c r="B22" s="29" t="s">
        <v>42</v>
      </c>
      <c r="C22" s="32">
        <v>0.75</v>
      </c>
      <c r="D22" s="32">
        <v>0.84</v>
      </c>
      <c r="E22" s="32">
        <v>0.89</v>
      </c>
      <c r="F22" s="32" t="s">
        <v>36</v>
      </c>
      <c r="G22" s="32" t="s">
        <v>36</v>
      </c>
      <c r="H22" s="20" t="s">
        <v>36</v>
      </c>
      <c r="I22" s="33" t="s">
        <v>41</v>
      </c>
      <c r="J22" s="138"/>
    </row>
    <row r="24" spans="1:10">
      <c r="A24" s="33" t="s">
        <v>34</v>
      </c>
      <c r="B24" s="33" t="s">
        <v>39</v>
      </c>
      <c r="C24" s="34">
        <v>5.5</v>
      </c>
      <c r="D24" s="34">
        <v>0.65</v>
      </c>
      <c r="E24" s="34">
        <v>8.4615384615384599</v>
      </c>
      <c r="F24" s="34" t="s">
        <v>36</v>
      </c>
      <c r="G24" s="34" t="s">
        <v>36</v>
      </c>
      <c r="H24" s="20" t="s">
        <v>36</v>
      </c>
      <c r="I24" s="33" t="s">
        <v>38</v>
      </c>
      <c r="J24" s="138"/>
    </row>
    <row r="25" spans="1:10">
      <c r="A25" s="33" t="s">
        <v>34</v>
      </c>
      <c r="B25" s="33" t="s">
        <v>35</v>
      </c>
      <c r="C25" s="34">
        <v>6</v>
      </c>
      <c r="D25" s="34">
        <v>0.92</v>
      </c>
      <c r="E25" s="34">
        <v>6.5217391304347823</v>
      </c>
      <c r="F25" s="34" t="s">
        <v>36</v>
      </c>
      <c r="G25" s="34" t="s">
        <v>36</v>
      </c>
      <c r="H25" s="20" t="s">
        <v>36</v>
      </c>
      <c r="I25" s="33" t="s">
        <v>38</v>
      </c>
      <c r="J25" s="138"/>
    </row>
  </sheetData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8"/>
  <sheetViews>
    <sheetView zoomScaleNormal="100" workbookViewId="0">
      <pane ySplit="3" topLeftCell="A4" activePane="bottomLeft" state="frozen"/>
      <selection pane="bottomLeft" activeCell="B37" sqref="B37"/>
    </sheetView>
  </sheetViews>
  <sheetFormatPr defaultColWidth="9.140625" defaultRowHeight="14.45"/>
  <cols>
    <col min="1" max="1" width="18.7109375" style="8" customWidth="1"/>
    <col min="2" max="2" width="38.5703125" style="8" customWidth="1"/>
    <col min="3" max="3" width="13" style="8" customWidth="1"/>
    <col min="4" max="4" width="14.85546875" style="8" customWidth="1"/>
    <col min="5" max="5" width="14.42578125" style="8" customWidth="1"/>
    <col min="6" max="6" width="18" style="8" customWidth="1"/>
    <col min="7" max="7" width="16.28515625" style="8" customWidth="1"/>
    <col min="8" max="8" width="24.5703125" style="8" customWidth="1"/>
    <col min="9" max="9" width="17.5703125" style="8" customWidth="1"/>
    <col min="10" max="16384" width="9.140625" style="8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4" spans="1:9" s="10" customFormat="1">
      <c r="A4" s="108"/>
      <c r="B4" s="11"/>
      <c r="C4" s="107"/>
      <c r="D4" s="107"/>
      <c r="E4" s="107"/>
      <c r="F4" s="107"/>
      <c r="G4" s="107"/>
      <c r="H4" s="108"/>
      <c r="I4" s="130"/>
    </row>
    <row r="5" spans="1:9">
      <c r="A5" s="108" t="s">
        <v>861</v>
      </c>
      <c r="B5" s="108" t="s">
        <v>1646</v>
      </c>
      <c r="C5" s="107">
        <v>1</v>
      </c>
      <c r="D5" s="107">
        <v>0.91</v>
      </c>
      <c r="E5" s="107">
        <v>1.1034600000000001</v>
      </c>
      <c r="F5" s="107">
        <v>40.0608</v>
      </c>
      <c r="G5" s="107">
        <v>0.38957000000000003</v>
      </c>
      <c r="H5" s="108" t="s">
        <v>67</v>
      </c>
      <c r="I5" s="130" t="s">
        <v>62</v>
      </c>
    </row>
    <row r="6" spans="1:9">
      <c r="A6" s="108" t="s">
        <v>861</v>
      </c>
      <c r="B6" s="108" t="s">
        <v>1647</v>
      </c>
      <c r="C6" s="107">
        <v>1</v>
      </c>
      <c r="D6" s="107">
        <v>0.84</v>
      </c>
      <c r="E6" s="107">
        <v>1.1936800000000001</v>
      </c>
      <c r="F6" s="107">
        <v>43.929600000000001</v>
      </c>
      <c r="G6" s="107">
        <v>0.38957000000000003</v>
      </c>
      <c r="H6" s="108" t="s">
        <v>67</v>
      </c>
      <c r="I6" s="130" t="s">
        <v>62</v>
      </c>
    </row>
    <row r="7" spans="1:9">
      <c r="A7" s="108" t="s">
        <v>861</v>
      </c>
      <c r="B7" s="108" t="s">
        <v>1648</v>
      </c>
      <c r="C7" s="107">
        <v>1</v>
      </c>
      <c r="D7" s="107">
        <v>1.28</v>
      </c>
      <c r="E7" s="107">
        <v>0.78422000000000003</v>
      </c>
      <c r="F7" s="107">
        <v>26.207999999999998</v>
      </c>
      <c r="G7" s="107">
        <v>0.38957000000000003</v>
      </c>
      <c r="H7" s="108" t="s">
        <v>67</v>
      </c>
      <c r="I7" s="130" t="s">
        <v>62</v>
      </c>
    </row>
    <row r="8" spans="1:9">
      <c r="A8" s="108" t="s">
        <v>861</v>
      </c>
      <c r="B8" s="108" t="s">
        <v>1658</v>
      </c>
      <c r="C8" s="107">
        <v>1</v>
      </c>
      <c r="D8" s="107">
        <v>1.02</v>
      </c>
      <c r="E8" s="107">
        <v>0.97853999999999997</v>
      </c>
      <c r="F8" s="107">
        <v>34.881599999999999</v>
      </c>
      <c r="G8" s="107">
        <v>0.38957000000000003</v>
      </c>
      <c r="H8" s="108" t="s">
        <v>67</v>
      </c>
      <c r="I8" s="130" t="s">
        <v>62</v>
      </c>
    </row>
    <row r="9" spans="1:9">
      <c r="A9" s="108" t="s">
        <v>861</v>
      </c>
      <c r="B9" s="39" t="s">
        <v>1806</v>
      </c>
      <c r="C9" s="107">
        <v>1</v>
      </c>
      <c r="D9" s="109">
        <v>1.43</v>
      </c>
      <c r="E9" s="109">
        <v>0.7</v>
      </c>
      <c r="F9" s="109">
        <v>23</v>
      </c>
      <c r="G9" s="107">
        <v>0.38957000000000003</v>
      </c>
      <c r="H9" s="108" t="s">
        <v>67</v>
      </c>
      <c r="I9" s="130" t="s">
        <v>62</v>
      </c>
    </row>
    <row r="10" spans="1:9">
      <c r="A10" s="108" t="s">
        <v>861</v>
      </c>
      <c r="B10" s="39" t="s">
        <v>1807</v>
      </c>
      <c r="C10" s="109">
        <v>1</v>
      </c>
      <c r="D10" s="109">
        <v>1.43</v>
      </c>
      <c r="E10" s="109">
        <v>0.7</v>
      </c>
      <c r="F10" s="109">
        <v>25</v>
      </c>
      <c r="G10" s="107">
        <v>0.38957000000000003</v>
      </c>
      <c r="H10" s="108" t="s">
        <v>67</v>
      </c>
      <c r="I10" s="130" t="s">
        <v>62</v>
      </c>
    </row>
    <row r="11" spans="1:9">
      <c r="A11" s="108" t="s">
        <v>861</v>
      </c>
      <c r="B11" s="108" t="s">
        <v>866</v>
      </c>
      <c r="C11" s="107">
        <v>1</v>
      </c>
      <c r="D11" s="107">
        <v>0.86</v>
      </c>
      <c r="E11" s="107">
        <v>1.1589800000000001</v>
      </c>
      <c r="F11" s="107">
        <v>42.431999999999995</v>
      </c>
      <c r="G11" s="107">
        <v>0.38957000000000003</v>
      </c>
      <c r="H11" s="108" t="s">
        <v>67</v>
      </c>
      <c r="I11" s="130" t="s">
        <v>62</v>
      </c>
    </row>
    <row r="12" spans="1:9">
      <c r="A12" s="108" t="s">
        <v>861</v>
      </c>
      <c r="B12" s="108" t="s">
        <v>862</v>
      </c>
      <c r="C12" s="107">
        <v>0.5</v>
      </c>
      <c r="D12" s="107">
        <v>0.43</v>
      </c>
      <c r="E12" s="107">
        <v>1.1589800000000001</v>
      </c>
      <c r="F12" s="107">
        <v>42.432000000000002</v>
      </c>
      <c r="G12" s="107">
        <v>0.38957000000000003</v>
      </c>
      <c r="H12" s="108" t="s">
        <v>67</v>
      </c>
      <c r="I12" s="130" t="s">
        <v>62</v>
      </c>
    </row>
    <row r="13" spans="1:9">
      <c r="A13" s="108" t="s">
        <v>861</v>
      </c>
      <c r="B13" s="108" t="s">
        <v>865</v>
      </c>
      <c r="C13" s="107">
        <v>0.75</v>
      </c>
      <c r="D13" s="107">
        <v>0.65</v>
      </c>
      <c r="E13" s="107">
        <v>1.1589800000000001</v>
      </c>
      <c r="F13" s="107">
        <v>42.432000000000002</v>
      </c>
      <c r="G13" s="107">
        <v>0.38957000000000003</v>
      </c>
      <c r="H13" s="108" t="s">
        <v>67</v>
      </c>
      <c r="I13" s="130" t="s">
        <v>62</v>
      </c>
    </row>
    <row r="14" spans="1:9">
      <c r="A14" s="108" t="s">
        <v>861</v>
      </c>
      <c r="B14" s="38" t="s">
        <v>1808</v>
      </c>
      <c r="C14" s="107">
        <v>1</v>
      </c>
      <c r="D14" s="107">
        <v>1.21</v>
      </c>
      <c r="E14" s="107">
        <v>0.82586000000000004</v>
      </c>
      <c r="F14" s="107">
        <v>27.892799999999998</v>
      </c>
      <c r="G14" s="107">
        <v>0.38957000000000003</v>
      </c>
      <c r="H14" s="108" t="s">
        <v>67</v>
      </c>
      <c r="I14" s="130" t="s">
        <v>62</v>
      </c>
    </row>
    <row r="15" spans="1:9">
      <c r="A15" s="108" t="s">
        <v>861</v>
      </c>
      <c r="B15" s="108" t="s">
        <v>1695</v>
      </c>
      <c r="C15" s="107">
        <v>1</v>
      </c>
      <c r="D15" s="107">
        <v>0.88</v>
      </c>
      <c r="E15" s="107">
        <v>1.1381600000000001</v>
      </c>
      <c r="F15" s="107">
        <v>41.870399999999997</v>
      </c>
      <c r="G15" s="107">
        <v>0.38957000000000003</v>
      </c>
      <c r="H15" s="108" t="s">
        <v>67</v>
      </c>
      <c r="I15" s="130" t="s">
        <v>62</v>
      </c>
    </row>
    <row r="16" spans="1:9">
      <c r="A16" s="108" t="s">
        <v>861</v>
      </c>
      <c r="B16" s="108" t="s">
        <v>1696</v>
      </c>
      <c r="C16" s="107">
        <v>1</v>
      </c>
      <c r="D16" s="107">
        <v>0.85</v>
      </c>
      <c r="E16" s="107">
        <v>1.1798000000000002</v>
      </c>
      <c r="F16" s="107">
        <v>43.929600000000001</v>
      </c>
      <c r="G16" s="107">
        <v>0.38957000000000003</v>
      </c>
      <c r="H16" s="108" t="s">
        <v>67</v>
      </c>
      <c r="I16" s="130" t="s">
        <v>62</v>
      </c>
    </row>
    <row r="17" spans="1:9">
      <c r="A17" s="108" t="s">
        <v>861</v>
      </c>
      <c r="B17" s="110" t="s">
        <v>1701</v>
      </c>
      <c r="C17" s="107">
        <v>1</v>
      </c>
      <c r="D17" s="109">
        <v>1.56</v>
      </c>
      <c r="E17" s="109">
        <v>0.64</v>
      </c>
      <c r="F17" s="109">
        <v>23</v>
      </c>
      <c r="G17" s="109">
        <v>0.45</v>
      </c>
      <c r="H17" s="108" t="s">
        <v>67</v>
      </c>
      <c r="I17" s="130" t="s">
        <v>62</v>
      </c>
    </row>
    <row r="18" spans="1:9">
      <c r="A18" s="108" t="s">
        <v>861</v>
      </c>
      <c r="B18" s="37" t="s">
        <v>1809</v>
      </c>
      <c r="C18" s="34">
        <v>0.75</v>
      </c>
      <c r="D18" s="34">
        <v>1.0204</v>
      </c>
      <c r="E18" s="34">
        <v>0.08</v>
      </c>
      <c r="F18" s="34">
        <v>35</v>
      </c>
      <c r="G18" s="130">
        <v>0.39</v>
      </c>
      <c r="H18" s="108" t="s">
        <v>67</v>
      </c>
      <c r="I18" s="130" t="s">
        <v>497</v>
      </c>
    </row>
    <row r="19" spans="1:9">
      <c r="A19" s="108" t="s">
        <v>861</v>
      </c>
      <c r="B19" s="38" t="s">
        <v>869</v>
      </c>
      <c r="C19" s="107">
        <v>1</v>
      </c>
      <c r="D19" s="107">
        <v>1.1200000000000001</v>
      </c>
      <c r="E19" s="107">
        <v>0.89525999999999994</v>
      </c>
      <c r="F19" s="107">
        <v>30.950399999999998</v>
      </c>
      <c r="G19" s="107">
        <v>0.38957000000000003</v>
      </c>
      <c r="H19" s="108" t="s">
        <v>67</v>
      </c>
      <c r="I19" s="130" t="s">
        <v>62</v>
      </c>
    </row>
    <row r="20" spans="1:9">
      <c r="A20" s="108" t="s">
        <v>861</v>
      </c>
      <c r="B20" s="38" t="s">
        <v>867</v>
      </c>
      <c r="C20" s="107">
        <v>0.5</v>
      </c>
      <c r="D20" s="107">
        <v>0.56000000000000005</v>
      </c>
      <c r="E20" s="107">
        <v>0.89526000000000006</v>
      </c>
      <c r="F20" s="107">
        <v>30.950399999999998</v>
      </c>
      <c r="G20" s="107">
        <v>0.38957000000000003</v>
      </c>
      <c r="H20" s="108" t="s">
        <v>67</v>
      </c>
      <c r="I20" s="130" t="s">
        <v>62</v>
      </c>
    </row>
    <row r="21" spans="1:9">
      <c r="A21" s="108" t="s">
        <v>861</v>
      </c>
      <c r="B21" s="38" t="s">
        <v>1810</v>
      </c>
      <c r="C21" s="107">
        <v>0.75</v>
      </c>
      <c r="D21" s="107">
        <v>0.84</v>
      </c>
      <c r="E21" s="107">
        <v>0.89526000000000006</v>
      </c>
      <c r="F21" s="107">
        <v>30.950399999999998</v>
      </c>
      <c r="G21" s="107">
        <v>0.38957000000000003</v>
      </c>
      <c r="H21" s="108" t="s">
        <v>67</v>
      </c>
      <c r="I21" s="130" t="s">
        <v>62</v>
      </c>
    </row>
    <row r="22" spans="1:9">
      <c r="A22" s="108" t="s">
        <v>861</v>
      </c>
      <c r="B22" s="38" t="s">
        <v>1811</v>
      </c>
      <c r="C22" s="107">
        <v>1</v>
      </c>
      <c r="D22" s="107">
        <v>1.1000000000000001</v>
      </c>
      <c r="E22" s="107">
        <v>0.90914000000000006</v>
      </c>
      <c r="F22" s="107">
        <v>31.699199999999998</v>
      </c>
      <c r="G22" s="107">
        <v>0.38957000000000003</v>
      </c>
      <c r="H22" s="108" t="s">
        <v>67</v>
      </c>
      <c r="I22" s="130" t="s">
        <v>62</v>
      </c>
    </row>
    <row r="23" spans="1:9">
      <c r="A23" s="108" t="s">
        <v>861</v>
      </c>
      <c r="B23" s="38" t="s">
        <v>1812</v>
      </c>
      <c r="C23" s="107">
        <v>1</v>
      </c>
      <c r="D23" s="107">
        <v>0.94</v>
      </c>
      <c r="E23" s="107">
        <v>1.06182</v>
      </c>
      <c r="F23" s="107">
        <v>38.375999999999998</v>
      </c>
      <c r="G23" s="107">
        <v>0.38957000000000003</v>
      </c>
      <c r="H23" s="108" t="s">
        <v>67</v>
      </c>
      <c r="I23" s="130" t="s">
        <v>62</v>
      </c>
    </row>
    <row r="24" spans="1:9">
      <c r="A24" s="108" t="s">
        <v>861</v>
      </c>
      <c r="B24" s="39" t="s">
        <v>1813</v>
      </c>
      <c r="C24" s="109">
        <v>1</v>
      </c>
      <c r="D24" s="109">
        <v>1.1100000000000001</v>
      </c>
      <c r="E24" s="109">
        <v>0.9</v>
      </c>
      <c r="F24" s="109">
        <v>31</v>
      </c>
      <c r="G24" s="107">
        <v>0.38957000000000003</v>
      </c>
      <c r="H24" s="108" t="s">
        <v>67</v>
      </c>
      <c r="I24" s="130" t="s">
        <v>62</v>
      </c>
    </row>
    <row r="25" spans="1:9">
      <c r="A25" s="108" t="s">
        <v>861</v>
      </c>
      <c r="B25" s="39" t="s">
        <v>1814</v>
      </c>
      <c r="C25" s="109">
        <v>1</v>
      </c>
      <c r="D25" s="109">
        <v>1.67</v>
      </c>
      <c r="E25" s="109">
        <v>0.6</v>
      </c>
      <c r="F25" s="109">
        <v>25</v>
      </c>
      <c r="G25" s="107">
        <v>0.38957000000000003</v>
      </c>
      <c r="H25" s="108" t="s">
        <v>67</v>
      </c>
      <c r="I25" s="130" t="s">
        <v>62</v>
      </c>
    </row>
    <row r="26" spans="1:9">
      <c r="A26" s="108" t="s">
        <v>861</v>
      </c>
      <c r="B26" s="39" t="s">
        <v>1815</v>
      </c>
      <c r="C26" s="107">
        <v>1</v>
      </c>
      <c r="D26" s="109">
        <v>1.45</v>
      </c>
      <c r="E26" s="109">
        <v>0.69</v>
      </c>
      <c r="F26" s="109">
        <v>25</v>
      </c>
      <c r="G26" s="109">
        <v>0.45</v>
      </c>
      <c r="H26" s="108" t="s">
        <v>67</v>
      </c>
      <c r="I26" s="130" t="s">
        <v>62</v>
      </c>
    </row>
    <row r="27" spans="1:9">
      <c r="A27" s="108" t="s">
        <v>861</v>
      </c>
      <c r="B27" s="38" t="s">
        <v>1816</v>
      </c>
      <c r="C27" s="107">
        <v>1</v>
      </c>
      <c r="D27" s="107">
        <v>1.26</v>
      </c>
      <c r="E27" s="107">
        <v>0.79116000000000009</v>
      </c>
      <c r="F27" s="107">
        <v>26.52</v>
      </c>
      <c r="G27" s="107">
        <v>0.38957000000000003</v>
      </c>
      <c r="H27" s="108" t="s">
        <v>67</v>
      </c>
      <c r="I27" s="130" t="s">
        <v>62</v>
      </c>
    </row>
    <row r="28" spans="1:9">
      <c r="A28" s="108" t="s">
        <v>861</v>
      </c>
      <c r="B28" s="39" t="s">
        <v>1817</v>
      </c>
      <c r="C28" s="109">
        <v>1</v>
      </c>
      <c r="D28" s="109">
        <v>1.67</v>
      </c>
      <c r="E28" s="109">
        <v>0.6</v>
      </c>
      <c r="F28" s="109">
        <v>22</v>
      </c>
      <c r="G28" s="107">
        <v>0.38957000000000003</v>
      </c>
      <c r="H28" s="108" t="s">
        <v>67</v>
      </c>
      <c r="I28" s="130" t="s">
        <v>62</v>
      </c>
    </row>
    <row r="29" spans="1:9">
      <c r="A29" s="108" t="s">
        <v>861</v>
      </c>
      <c r="B29" s="30" t="s">
        <v>1708</v>
      </c>
      <c r="C29" s="107">
        <v>1</v>
      </c>
      <c r="D29" s="107">
        <v>0.96</v>
      </c>
      <c r="E29" s="107">
        <v>1.0409999999999999</v>
      </c>
      <c r="F29" s="107">
        <v>37.9392</v>
      </c>
      <c r="G29" s="107">
        <v>0.38957000000000003</v>
      </c>
      <c r="H29" s="108" t="s">
        <v>67</v>
      </c>
      <c r="I29" s="130" t="s">
        <v>62</v>
      </c>
    </row>
    <row r="30" spans="1:9">
      <c r="A30" s="108" t="s">
        <v>861</v>
      </c>
      <c r="B30" s="30" t="s">
        <v>1709</v>
      </c>
      <c r="C30" s="107">
        <v>0.5</v>
      </c>
      <c r="D30" s="107">
        <v>0.48</v>
      </c>
      <c r="E30" s="107">
        <v>1.0409999999999999</v>
      </c>
      <c r="F30" s="107">
        <v>37.9392</v>
      </c>
      <c r="G30" s="107">
        <v>0.38957000000000003</v>
      </c>
      <c r="H30" s="108" t="s">
        <v>67</v>
      </c>
      <c r="I30" s="130" t="s">
        <v>62</v>
      </c>
    </row>
    <row r="31" spans="1:9">
      <c r="A31" s="108" t="s">
        <v>861</v>
      </c>
      <c r="B31" s="30" t="s">
        <v>1710</v>
      </c>
      <c r="C31" s="107">
        <v>2</v>
      </c>
      <c r="D31" s="107">
        <v>1.92</v>
      </c>
      <c r="E31" s="107">
        <v>1.0409999999999999</v>
      </c>
      <c r="F31" s="107">
        <v>37.9392</v>
      </c>
      <c r="G31" s="107">
        <v>0.38957000000000003</v>
      </c>
      <c r="H31" s="108" t="s">
        <v>67</v>
      </c>
      <c r="I31" s="130" t="s">
        <v>62</v>
      </c>
    </row>
    <row r="32" spans="1:9">
      <c r="A32" s="108" t="s">
        <v>861</v>
      </c>
      <c r="B32" s="30" t="s">
        <v>1711</v>
      </c>
      <c r="C32" s="107">
        <v>4</v>
      </c>
      <c r="D32" s="107">
        <v>3.84</v>
      </c>
      <c r="E32" s="107">
        <v>1.0409999999999999</v>
      </c>
      <c r="F32" s="107">
        <v>37.9392</v>
      </c>
      <c r="G32" s="107">
        <v>0.38957000000000003</v>
      </c>
      <c r="H32" s="108" t="s">
        <v>67</v>
      </c>
      <c r="I32" s="130" t="s">
        <v>62</v>
      </c>
    </row>
    <row r="33" spans="1:9">
      <c r="A33" s="108" t="s">
        <v>861</v>
      </c>
      <c r="B33" s="30" t="s">
        <v>873</v>
      </c>
      <c r="C33" s="107">
        <v>0.5</v>
      </c>
      <c r="D33" s="107">
        <v>0.8</v>
      </c>
      <c r="E33" s="107">
        <v>0.62460000000000004</v>
      </c>
      <c r="F33" s="107">
        <v>36.940799999999996</v>
      </c>
      <c r="G33" s="107">
        <v>0.27962999999999999</v>
      </c>
      <c r="H33" s="108" t="s">
        <v>67</v>
      </c>
      <c r="I33" s="130" t="s">
        <v>62</v>
      </c>
    </row>
    <row r="35" spans="1:9">
      <c r="A35" s="113" t="s">
        <v>861</v>
      </c>
      <c r="B35" s="13" t="s">
        <v>1818</v>
      </c>
      <c r="C35" s="113">
        <v>0.75</v>
      </c>
      <c r="D35" s="113">
        <v>0.94</v>
      </c>
      <c r="E35" s="113">
        <v>1.253333333</v>
      </c>
      <c r="F35" s="113">
        <v>0</v>
      </c>
      <c r="G35" s="107">
        <v>0.38957000000000003</v>
      </c>
      <c r="H35" s="108" t="s">
        <v>67</v>
      </c>
      <c r="I35" s="112" t="s">
        <v>41</v>
      </c>
    </row>
    <row r="36" spans="1:9">
      <c r="A36" s="113" t="s">
        <v>861</v>
      </c>
      <c r="B36" s="13" t="s">
        <v>1819</v>
      </c>
      <c r="C36" s="113">
        <v>1.5</v>
      </c>
      <c r="D36" s="113">
        <v>1.87</v>
      </c>
      <c r="E36" s="113">
        <v>1.246666667</v>
      </c>
      <c r="F36" s="113">
        <v>0</v>
      </c>
      <c r="G36" s="107">
        <v>0.38957000000000003</v>
      </c>
      <c r="H36" s="108" t="s">
        <v>67</v>
      </c>
      <c r="I36" s="112" t="s">
        <v>41</v>
      </c>
    </row>
    <row r="37" spans="1:9">
      <c r="A37" s="113" t="s">
        <v>861</v>
      </c>
      <c r="B37" s="13" t="s">
        <v>1820</v>
      </c>
      <c r="C37" s="113">
        <v>0.75</v>
      </c>
      <c r="D37" s="113">
        <v>0.68</v>
      </c>
      <c r="E37" s="113">
        <v>0.90666666699999998</v>
      </c>
      <c r="F37" s="113">
        <v>0</v>
      </c>
      <c r="G37" s="107">
        <v>0.38957000000000003</v>
      </c>
      <c r="H37" s="108" t="s">
        <v>67</v>
      </c>
      <c r="I37" s="112" t="s">
        <v>41</v>
      </c>
    </row>
    <row r="38" spans="1:9">
      <c r="A38" s="113" t="s">
        <v>861</v>
      </c>
      <c r="B38" s="13" t="s">
        <v>1821</v>
      </c>
      <c r="C38" s="113">
        <v>1</v>
      </c>
      <c r="D38" s="113">
        <v>0.91</v>
      </c>
      <c r="E38" s="113">
        <v>0.91</v>
      </c>
      <c r="F38" s="113">
        <v>0</v>
      </c>
      <c r="G38" s="107">
        <v>0.38957000000000003</v>
      </c>
      <c r="H38" s="108" t="s">
        <v>67</v>
      </c>
      <c r="I38" s="112" t="s">
        <v>41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0"/>
  <sheetViews>
    <sheetView workbookViewId="0">
      <pane ySplit="3" topLeftCell="A4" activePane="bottomLeft" state="frozen"/>
      <selection pane="bottomLeft" activeCell="B38" sqref="B38"/>
    </sheetView>
  </sheetViews>
  <sheetFormatPr defaultRowHeight="14.4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22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4" spans="1:9" s="4" customFormat="1">
      <c r="A4" s="108"/>
      <c r="B4" s="108"/>
      <c r="C4" s="107"/>
      <c r="D4" s="107"/>
      <c r="E4" s="107"/>
      <c r="F4" s="107"/>
      <c r="G4" s="107"/>
      <c r="H4" s="108"/>
      <c r="I4" s="130"/>
    </row>
    <row r="5" spans="1:9">
      <c r="A5" s="108" t="s">
        <v>1822</v>
      </c>
      <c r="B5" s="6" t="s">
        <v>1823</v>
      </c>
      <c r="C5" s="109">
        <v>0.5</v>
      </c>
      <c r="D5" s="109">
        <v>0.13</v>
      </c>
      <c r="E5" s="109">
        <v>4</v>
      </c>
      <c r="F5" s="109">
        <v>150</v>
      </c>
      <c r="G5" s="109">
        <v>0.2</v>
      </c>
      <c r="H5" s="108" t="s">
        <v>96</v>
      </c>
      <c r="I5" s="130" t="s">
        <v>62</v>
      </c>
    </row>
    <row r="6" spans="1:9">
      <c r="A6" s="108" t="s">
        <v>1822</v>
      </c>
      <c r="B6" s="6" t="s">
        <v>1824</v>
      </c>
      <c r="C6" s="109">
        <v>0.5</v>
      </c>
      <c r="D6" s="109">
        <v>0.08</v>
      </c>
      <c r="E6" s="109">
        <v>6.4</v>
      </c>
      <c r="F6" s="109">
        <v>163</v>
      </c>
      <c r="G6" s="109">
        <v>0.2</v>
      </c>
      <c r="H6" s="108" t="s">
        <v>96</v>
      </c>
      <c r="I6" s="130" t="s">
        <v>62</v>
      </c>
    </row>
    <row r="7" spans="1:9">
      <c r="A7" s="108" t="s">
        <v>1822</v>
      </c>
      <c r="B7" s="17" t="s">
        <v>1825</v>
      </c>
      <c r="C7" s="107">
        <v>0.5</v>
      </c>
      <c r="D7" s="107">
        <v>7.0000000000000007E-2</v>
      </c>
      <c r="E7" s="107">
        <v>7.6340000000000012</v>
      </c>
      <c r="F7" s="107">
        <v>99.839999999999989</v>
      </c>
      <c r="G7" s="107">
        <v>0.18881000000000001</v>
      </c>
      <c r="H7" s="108" t="s">
        <v>96</v>
      </c>
      <c r="I7" s="130" t="s">
        <v>62</v>
      </c>
    </row>
    <row r="8" spans="1:9">
      <c r="A8" s="108" t="s">
        <v>1822</v>
      </c>
      <c r="B8" s="17" t="s">
        <v>1826</v>
      </c>
      <c r="C8" s="107">
        <v>0.5</v>
      </c>
      <c r="D8" s="107">
        <v>0.05</v>
      </c>
      <c r="E8" s="107">
        <v>11.104000000000001</v>
      </c>
      <c r="F8" s="107">
        <v>119.80799999999999</v>
      </c>
      <c r="G8" s="107">
        <v>0.18881000000000001</v>
      </c>
      <c r="H8" s="108" t="s">
        <v>96</v>
      </c>
      <c r="I8" s="130" t="s">
        <v>62</v>
      </c>
    </row>
    <row r="9" spans="1:9">
      <c r="A9" s="108" t="s">
        <v>1822</v>
      </c>
      <c r="B9" s="17" t="s">
        <v>1827</v>
      </c>
      <c r="C9" s="107">
        <v>0.5</v>
      </c>
      <c r="D9" s="107">
        <v>0.03</v>
      </c>
      <c r="E9" s="107">
        <v>15.962</v>
      </c>
      <c r="F9" s="107">
        <v>139.77599999999998</v>
      </c>
      <c r="G9" s="107">
        <v>0.18881000000000001</v>
      </c>
      <c r="H9" s="108" t="s">
        <v>96</v>
      </c>
      <c r="I9" s="130" t="s">
        <v>62</v>
      </c>
    </row>
    <row r="10" spans="1:9">
      <c r="A10" s="108" t="s">
        <v>1822</v>
      </c>
      <c r="B10" s="17" t="s">
        <v>1828</v>
      </c>
      <c r="C10" s="107">
        <v>0.5</v>
      </c>
      <c r="D10" s="107">
        <v>0.02</v>
      </c>
      <c r="E10" s="107">
        <v>22.208000000000002</v>
      </c>
      <c r="F10" s="107">
        <v>159.744</v>
      </c>
      <c r="G10" s="107">
        <v>0.18881000000000001</v>
      </c>
      <c r="H10" s="108" t="s">
        <v>96</v>
      </c>
      <c r="I10" s="130" t="s">
        <v>62</v>
      </c>
    </row>
    <row r="11" spans="1:9">
      <c r="A11" s="108" t="s">
        <v>1822</v>
      </c>
      <c r="B11" s="17" t="s">
        <v>1829</v>
      </c>
      <c r="C11" s="107">
        <v>0.5</v>
      </c>
      <c r="D11" s="107">
        <v>0.02</v>
      </c>
      <c r="E11" s="107">
        <v>29.841999999999999</v>
      </c>
      <c r="F11" s="107">
        <v>179.71199999999999</v>
      </c>
      <c r="G11" s="107">
        <v>0.18881000000000001</v>
      </c>
      <c r="H11" s="108" t="s">
        <v>96</v>
      </c>
      <c r="I11" s="130" t="s">
        <v>62</v>
      </c>
    </row>
    <row r="12" spans="1:9">
      <c r="A12" s="108" t="s">
        <v>1822</v>
      </c>
      <c r="B12" s="6" t="s">
        <v>1830</v>
      </c>
      <c r="C12" s="109">
        <v>1</v>
      </c>
      <c r="D12" s="109">
        <v>0.01</v>
      </c>
      <c r="E12" s="109">
        <v>72</v>
      </c>
      <c r="F12" s="109">
        <v>180</v>
      </c>
      <c r="G12" s="109">
        <v>0.22</v>
      </c>
      <c r="H12" s="108" t="s">
        <v>102</v>
      </c>
      <c r="I12" s="130" t="s">
        <v>62</v>
      </c>
    </row>
    <row r="13" spans="1:9">
      <c r="A13" s="108" t="s">
        <v>1822</v>
      </c>
      <c r="B13" s="6" t="s">
        <v>1831</v>
      </c>
      <c r="C13" s="109">
        <v>2</v>
      </c>
      <c r="D13" s="109">
        <v>0.03</v>
      </c>
      <c r="E13" s="109">
        <v>72</v>
      </c>
      <c r="F13" s="109">
        <v>180</v>
      </c>
      <c r="G13" s="109">
        <v>0.22</v>
      </c>
      <c r="H13" s="108" t="s">
        <v>102</v>
      </c>
      <c r="I13" s="130" t="s">
        <v>62</v>
      </c>
    </row>
    <row r="14" spans="1:9">
      <c r="A14" s="108" t="s">
        <v>1822</v>
      </c>
      <c r="B14" s="6" t="s">
        <v>1832</v>
      </c>
      <c r="C14" s="109">
        <v>3</v>
      </c>
      <c r="D14" s="109">
        <v>4.2000000000000003E-2</v>
      </c>
      <c r="E14" s="109">
        <v>72</v>
      </c>
      <c r="F14" s="109">
        <v>180</v>
      </c>
      <c r="G14" s="109">
        <v>0.22</v>
      </c>
      <c r="H14" s="108" t="s">
        <v>102</v>
      </c>
      <c r="I14" s="130" t="s">
        <v>62</v>
      </c>
    </row>
    <row r="15" spans="1:9">
      <c r="A15" s="108" t="s">
        <v>1822</v>
      </c>
      <c r="B15" s="6" t="s">
        <v>1833</v>
      </c>
      <c r="C15" s="109">
        <v>4</v>
      </c>
      <c r="D15" s="109">
        <v>0.06</v>
      </c>
      <c r="E15" s="109">
        <v>72</v>
      </c>
      <c r="F15" s="109">
        <v>180</v>
      </c>
      <c r="G15" s="109">
        <v>0.22</v>
      </c>
      <c r="H15" s="108" t="s">
        <v>102</v>
      </c>
      <c r="I15" s="130" t="s">
        <v>62</v>
      </c>
    </row>
    <row r="16" spans="1:9">
      <c r="A16" s="108" t="s">
        <v>1822</v>
      </c>
      <c r="B16" s="17" t="s">
        <v>1834</v>
      </c>
      <c r="C16" s="107">
        <v>0.5</v>
      </c>
      <c r="D16" s="107">
        <v>0.04</v>
      </c>
      <c r="E16" s="107">
        <v>13.186</v>
      </c>
      <c r="F16" s="107">
        <v>119.80799999999999</v>
      </c>
      <c r="G16" s="107">
        <v>0.18881000000000001</v>
      </c>
      <c r="H16" s="108" t="s">
        <v>96</v>
      </c>
      <c r="I16" s="130" t="s">
        <v>62</v>
      </c>
    </row>
    <row r="17" spans="1:9">
      <c r="A17" s="108" t="s">
        <v>1822</v>
      </c>
      <c r="B17" s="17" t="s">
        <v>1835</v>
      </c>
      <c r="C17" s="107">
        <v>0.5</v>
      </c>
      <c r="D17" s="107">
        <v>0.02</v>
      </c>
      <c r="E17" s="107">
        <v>24.290000000000003</v>
      </c>
      <c r="F17" s="107">
        <v>139.77599999999998</v>
      </c>
      <c r="G17" s="107">
        <v>0.18881000000000001</v>
      </c>
      <c r="H17" s="108" t="s">
        <v>96</v>
      </c>
      <c r="I17" s="130" t="s">
        <v>62</v>
      </c>
    </row>
    <row r="18" spans="1:9">
      <c r="A18" s="108" t="s">
        <v>1822</v>
      </c>
      <c r="B18" s="17" t="s">
        <v>1836</v>
      </c>
      <c r="C18" s="107">
        <v>0.5</v>
      </c>
      <c r="D18" s="107">
        <v>0.01</v>
      </c>
      <c r="E18" s="107">
        <v>43.028000000000006</v>
      </c>
      <c r="F18" s="107">
        <v>159.744</v>
      </c>
      <c r="G18" s="107">
        <v>0.18881000000000001</v>
      </c>
      <c r="H18" s="108" t="s">
        <v>96</v>
      </c>
      <c r="I18" s="130" t="s">
        <v>62</v>
      </c>
    </row>
    <row r="19" spans="1:9">
      <c r="A19" s="108" t="s">
        <v>1822</v>
      </c>
      <c r="B19" s="17" t="s">
        <v>1837</v>
      </c>
      <c r="C19" s="107">
        <v>0.5</v>
      </c>
      <c r="D19" s="107">
        <v>0.01</v>
      </c>
      <c r="E19" s="107">
        <v>72.176000000000002</v>
      </c>
      <c r="F19" s="107">
        <v>179.71199999999999</v>
      </c>
      <c r="G19" s="107">
        <v>0.18881000000000001</v>
      </c>
      <c r="H19" s="108" t="s">
        <v>96</v>
      </c>
      <c r="I19" s="130" t="s">
        <v>62</v>
      </c>
    </row>
    <row r="20" spans="1:9">
      <c r="A20" s="108" t="s">
        <v>1822</v>
      </c>
      <c r="B20" s="3" t="s">
        <v>544</v>
      </c>
      <c r="C20" s="107">
        <v>1</v>
      </c>
      <c r="D20" s="107">
        <v>0.05</v>
      </c>
      <c r="E20" s="107">
        <v>21.9998</v>
      </c>
      <c r="F20" s="107">
        <v>159.744</v>
      </c>
      <c r="G20" s="107">
        <v>0.18881000000000001</v>
      </c>
      <c r="H20" s="108" t="s">
        <v>96</v>
      </c>
      <c r="I20" s="130" t="s">
        <v>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6"/>
  <sheetViews>
    <sheetView workbookViewId="0">
      <pane ySplit="3" topLeftCell="A4" activePane="bottomLeft" state="frozen"/>
      <selection pane="bottomLeft" activeCell="B39" sqref="B39"/>
    </sheetView>
  </sheetViews>
  <sheetFormatPr defaultColWidth="9.140625" defaultRowHeight="14.45"/>
  <cols>
    <col min="1" max="1" width="23.28515625" style="22" bestFit="1" customWidth="1"/>
    <col min="2" max="2" width="48.28515625" style="22" customWidth="1"/>
    <col min="3" max="3" width="13.85546875" style="22" bestFit="1" customWidth="1"/>
    <col min="4" max="4" width="23" style="22" bestFit="1" customWidth="1"/>
    <col min="5" max="5" width="27.28515625" style="22" bestFit="1" customWidth="1"/>
    <col min="6" max="6" width="11.28515625" style="22" customWidth="1"/>
    <col min="7" max="7" width="22.42578125" style="22" bestFit="1" customWidth="1"/>
    <col min="8" max="8" width="14.140625" style="22" bestFit="1" customWidth="1"/>
    <col min="9" max="9" width="15.7109375" style="22" bestFit="1" customWidth="1"/>
    <col min="10" max="16384" width="9.140625" style="22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08"/>
      <c r="B3" s="19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668</v>
      </c>
      <c r="B5" s="108" t="s">
        <v>677</v>
      </c>
      <c r="C5" s="107">
        <v>0.375</v>
      </c>
      <c r="D5" s="107">
        <v>0.21</v>
      </c>
      <c r="E5" s="107">
        <v>1.79</v>
      </c>
      <c r="F5" s="109">
        <v>120</v>
      </c>
      <c r="G5" s="109">
        <v>0.24</v>
      </c>
      <c r="H5" s="108" t="s">
        <v>93</v>
      </c>
      <c r="I5" s="130" t="s">
        <v>62</v>
      </c>
    </row>
    <row r="6" spans="1:9">
      <c r="A6" s="108" t="s">
        <v>668</v>
      </c>
      <c r="B6" s="110" t="s">
        <v>678</v>
      </c>
      <c r="C6" s="109">
        <v>0.75</v>
      </c>
      <c r="D6" s="109">
        <v>0.25</v>
      </c>
      <c r="E6" s="109">
        <v>3</v>
      </c>
      <c r="F6" s="109">
        <v>100</v>
      </c>
      <c r="G6" s="107">
        <v>0.3</v>
      </c>
      <c r="H6" s="108" t="s">
        <v>93</v>
      </c>
      <c r="I6" s="130" t="s">
        <v>62</v>
      </c>
    </row>
    <row r="7" spans="1:9">
      <c r="A7" s="108" t="s">
        <v>668</v>
      </c>
      <c r="B7" s="110" t="s">
        <v>679</v>
      </c>
      <c r="C7" s="109">
        <v>0.75</v>
      </c>
      <c r="D7" s="109">
        <v>9.3799999999999994E-2</v>
      </c>
      <c r="E7" s="109">
        <v>8</v>
      </c>
      <c r="F7" s="109">
        <v>144</v>
      </c>
      <c r="G7" s="107">
        <v>0.3</v>
      </c>
      <c r="H7" s="108" t="s">
        <v>93</v>
      </c>
      <c r="I7" s="130" t="s">
        <v>62</v>
      </c>
    </row>
    <row r="8" spans="1:9">
      <c r="A8" s="108" t="s">
        <v>668</v>
      </c>
      <c r="B8" s="108" t="s">
        <v>680</v>
      </c>
      <c r="C8" s="107">
        <v>0.25</v>
      </c>
      <c r="D8" s="107">
        <v>0.15</v>
      </c>
      <c r="E8" s="107">
        <v>1.67</v>
      </c>
      <c r="F8" s="109">
        <v>70</v>
      </c>
      <c r="G8" s="109">
        <v>0.36</v>
      </c>
      <c r="H8" s="108" t="s">
        <v>93</v>
      </c>
      <c r="I8" s="130" t="s">
        <v>62</v>
      </c>
    </row>
    <row r="9" spans="1:9">
      <c r="A9" s="108" t="s">
        <v>668</v>
      </c>
      <c r="B9" s="108" t="s">
        <v>683</v>
      </c>
      <c r="C9" s="107">
        <v>0.375</v>
      </c>
      <c r="D9" s="107">
        <v>0.33</v>
      </c>
      <c r="E9" s="107">
        <v>1.1399999999999999</v>
      </c>
      <c r="F9" s="109">
        <v>70</v>
      </c>
      <c r="G9" s="109">
        <v>0.35</v>
      </c>
      <c r="H9" s="108" t="s">
        <v>93</v>
      </c>
      <c r="I9" s="130" t="s">
        <v>62</v>
      </c>
    </row>
    <row r="10" spans="1:9">
      <c r="A10" s="108" t="s">
        <v>668</v>
      </c>
      <c r="B10" s="30" t="s">
        <v>683</v>
      </c>
      <c r="C10" s="107">
        <v>0.37429999999999997</v>
      </c>
      <c r="D10" s="107">
        <v>0.34</v>
      </c>
      <c r="E10" s="107">
        <v>1.1104000000000001</v>
      </c>
      <c r="F10" s="107">
        <v>69.887999999999991</v>
      </c>
      <c r="G10" s="107">
        <v>0.34894000000000003</v>
      </c>
      <c r="H10" s="108" t="s">
        <v>102</v>
      </c>
      <c r="I10" s="130" t="s">
        <v>62</v>
      </c>
    </row>
    <row r="11" spans="1:9">
      <c r="A11" s="108" t="s">
        <v>668</v>
      </c>
      <c r="B11" s="110" t="s">
        <v>684</v>
      </c>
      <c r="C11" s="109">
        <v>0.5</v>
      </c>
      <c r="D11" s="109">
        <v>2.63</v>
      </c>
      <c r="E11" s="109">
        <v>0.19</v>
      </c>
      <c r="F11" s="109">
        <v>85</v>
      </c>
      <c r="G11" s="109">
        <v>0.21</v>
      </c>
      <c r="H11" s="108" t="s">
        <v>96</v>
      </c>
      <c r="I11" s="130" t="s">
        <v>62</v>
      </c>
    </row>
    <row r="12" spans="1:9">
      <c r="A12" s="108" t="s">
        <v>668</v>
      </c>
      <c r="B12" s="110" t="s">
        <v>687</v>
      </c>
      <c r="C12" s="107">
        <v>1</v>
      </c>
      <c r="D12" s="107">
        <v>0.77</v>
      </c>
      <c r="E12" s="109">
        <v>1.3</v>
      </c>
      <c r="F12" s="109">
        <v>59</v>
      </c>
      <c r="G12" s="109" t="s">
        <v>36</v>
      </c>
      <c r="H12" s="108" t="s">
        <v>93</v>
      </c>
      <c r="I12" s="130" t="s">
        <v>62</v>
      </c>
    </row>
    <row r="13" spans="1:9">
      <c r="A13" s="108" t="s">
        <v>668</v>
      </c>
      <c r="B13" s="30" t="s">
        <v>688</v>
      </c>
      <c r="C13" s="132">
        <v>6.25E-2</v>
      </c>
      <c r="D13" s="107">
        <v>0</v>
      </c>
      <c r="E13" s="107">
        <v>4</v>
      </c>
      <c r="F13" s="107">
        <v>488.2176</v>
      </c>
      <c r="G13" s="107">
        <v>0.11950000000000001</v>
      </c>
      <c r="H13" s="108" t="s">
        <v>61</v>
      </c>
      <c r="I13" s="130" t="s">
        <v>62</v>
      </c>
    </row>
    <row r="14" spans="1:9">
      <c r="A14" s="108" t="s">
        <v>668</v>
      </c>
      <c r="B14" s="30" t="s">
        <v>98</v>
      </c>
      <c r="C14" s="107">
        <v>0.75</v>
      </c>
      <c r="D14" s="107">
        <v>0.9</v>
      </c>
      <c r="E14" s="107">
        <v>0.83299999999999996</v>
      </c>
      <c r="F14" s="107">
        <v>36.940799999999996</v>
      </c>
      <c r="G14" s="107">
        <v>0.31070000000000003</v>
      </c>
      <c r="H14" s="108" t="s">
        <v>93</v>
      </c>
      <c r="I14" s="130" t="s">
        <v>62</v>
      </c>
    </row>
    <row r="15" spans="1:9">
      <c r="A15" s="108" t="s">
        <v>668</v>
      </c>
      <c r="B15" s="108" t="s">
        <v>99</v>
      </c>
      <c r="C15" s="107">
        <v>0.75</v>
      </c>
      <c r="D15" s="107">
        <v>0.94</v>
      </c>
      <c r="E15" s="107">
        <v>0.8</v>
      </c>
      <c r="F15" s="109">
        <v>22</v>
      </c>
      <c r="G15" s="109">
        <v>0.31</v>
      </c>
      <c r="H15" s="108" t="s">
        <v>93</v>
      </c>
      <c r="I15" s="130" t="s">
        <v>62</v>
      </c>
    </row>
    <row r="17" spans="1:9">
      <c r="A17" s="113" t="s">
        <v>668</v>
      </c>
      <c r="B17" s="113" t="s">
        <v>685</v>
      </c>
      <c r="C17" s="113">
        <v>0.2</v>
      </c>
      <c r="D17" s="113">
        <v>8.3299999999999999E-2</v>
      </c>
      <c r="E17" s="113">
        <v>1</v>
      </c>
      <c r="F17" s="113">
        <v>120</v>
      </c>
      <c r="G17" s="113">
        <v>0.2</v>
      </c>
      <c r="H17" s="108" t="s">
        <v>93</v>
      </c>
      <c r="I17" s="112" t="s">
        <v>540</v>
      </c>
    </row>
    <row r="18" spans="1:9">
      <c r="A18" s="113" t="s">
        <v>668</v>
      </c>
      <c r="B18" s="113" t="s">
        <v>669</v>
      </c>
      <c r="C18" s="113">
        <v>0.5</v>
      </c>
      <c r="D18" s="113">
        <v>8.3299999999999999E-2</v>
      </c>
      <c r="E18" s="113">
        <v>1</v>
      </c>
      <c r="F18" s="113">
        <v>120</v>
      </c>
      <c r="G18" s="113">
        <v>0.2</v>
      </c>
      <c r="H18" s="108" t="s">
        <v>93</v>
      </c>
      <c r="I18" s="112" t="s">
        <v>540</v>
      </c>
    </row>
    <row r="19" spans="1:9">
      <c r="A19" s="113" t="s">
        <v>668</v>
      </c>
      <c r="B19" s="113" t="s">
        <v>671</v>
      </c>
      <c r="C19" s="113">
        <v>1</v>
      </c>
      <c r="D19" s="113">
        <v>8.3299999999999999E-2</v>
      </c>
      <c r="E19" s="113">
        <v>1</v>
      </c>
      <c r="F19" s="113">
        <v>120</v>
      </c>
      <c r="G19" s="113">
        <v>0.2</v>
      </c>
      <c r="H19" s="108" t="s">
        <v>93</v>
      </c>
      <c r="I19" s="112" t="s">
        <v>540</v>
      </c>
    </row>
    <row r="20" spans="1:9">
      <c r="A20" s="113" t="s">
        <v>668</v>
      </c>
      <c r="B20" s="113" t="s">
        <v>673</v>
      </c>
      <c r="C20" s="113">
        <v>1.5</v>
      </c>
      <c r="D20" s="113">
        <v>8.3299999999999999E-2</v>
      </c>
      <c r="E20" s="113">
        <v>1</v>
      </c>
      <c r="F20" s="113">
        <v>120</v>
      </c>
      <c r="G20" s="113">
        <v>0.2</v>
      </c>
      <c r="H20" s="108" t="s">
        <v>93</v>
      </c>
      <c r="I20" s="112" t="s">
        <v>540</v>
      </c>
    </row>
    <row r="21" spans="1:9">
      <c r="A21" s="113" t="s">
        <v>668</v>
      </c>
      <c r="B21" s="113" t="s">
        <v>675</v>
      </c>
      <c r="C21" s="113">
        <v>2.5</v>
      </c>
      <c r="D21" s="113">
        <v>8.3299999999999999E-2</v>
      </c>
      <c r="E21" s="113">
        <v>1</v>
      </c>
      <c r="F21" s="113">
        <v>120</v>
      </c>
      <c r="G21" s="113">
        <v>0.2</v>
      </c>
      <c r="H21" s="108" t="s">
        <v>93</v>
      </c>
      <c r="I21" s="112" t="s">
        <v>540</v>
      </c>
    </row>
    <row r="22" spans="1:9">
      <c r="A22" s="113" t="s">
        <v>668</v>
      </c>
      <c r="B22" s="113" t="s">
        <v>1707</v>
      </c>
      <c r="C22" s="113">
        <v>0.75</v>
      </c>
      <c r="D22" s="113">
        <v>1.1333</v>
      </c>
      <c r="E22" s="113">
        <v>7.3529999999999998E-2</v>
      </c>
      <c r="F22" s="109">
        <v>70</v>
      </c>
      <c r="G22" s="113">
        <v>0.24</v>
      </c>
      <c r="H22" s="108" t="s">
        <v>93</v>
      </c>
      <c r="I22" s="112" t="s">
        <v>540</v>
      </c>
    </row>
    <row r="23" spans="1:9">
      <c r="A23" s="113" t="s">
        <v>668</v>
      </c>
      <c r="B23" s="113" t="s">
        <v>682</v>
      </c>
      <c r="C23" s="107">
        <v>0.25</v>
      </c>
      <c r="D23" s="107">
        <v>0.45</v>
      </c>
      <c r="E23" s="107">
        <v>0.56000000000000005</v>
      </c>
      <c r="F23" s="107">
        <v>69.887999999999991</v>
      </c>
      <c r="G23" s="107">
        <v>0.30114000000000002</v>
      </c>
      <c r="H23" s="108" t="s">
        <v>93</v>
      </c>
      <c r="I23" s="112" t="s">
        <v>41</v>
      </c>
    </row>
    <row r="24" spans="1:9">
      <c r="A24" s="113" t="s">
        <v>668</v>
      </c>
      <c r="B24" s="113" t="s">
        <v>690</v>
      </c>
      <c r="C24" s="113">
        <v>0.5</v>
      </c>
      <c r="D24" s="113">
        <v>0.05</v>
      </c>
      <c r="E24" s="113">
        <v>0.1</v>
      </c>
      <c r="F24" s="107">
        <v>159.744</v>
      </c>
      <c r="G24" s="107">
        <v>0.18881000000000001</v>
      </c>
      <c r="H24" s="108" t="s">
        <v>93</v>
      </c>
      <c r="I24" s="112" t="s">
        <v>41</v>
      </c>
    </row>
    <row r="25" spans="1:9">
      <c r="A25" s="113" t="s">
        <v>668</v>
      </c>
      <c r="B25" s="113" t="s">
        <v>689</v>
      </c>
      <c r="C25" s="113">
        <v>1</v>
      </c>
      <c r="D25" s="113">
        <v>0.1</v>
      </c>
      <c r="E25" s="113">
        <v>0.1</v>
      </c>
      <c r="F25" s="107">
        <v>159.744</v>
      </c>
      <c r="G25" s="107">
        <v>0.18881000000000001</v>
      </c>
      <c r="H25" s="108" t="s">
        <v>93</v>
      </c>
      <c r="I25" s="112" t="s">
        <v>41</v>
      </c>
    </row>
    <row r="26" spans="1:9">
      <c r="A26" s="113" t="s">
        <v>668</v>
      </c>
      <c r="B26" s="113" t="s">
        <v>692</v>
      </c>
      <c r="C26" s="107">
        <v>0.5</v>
      </c>
      <c r="D26" s="107">
        <v>0.05</v>
      </c>
      <c r="E26" s="107">
        <v>11.034600000000001</v>
      </c>
      <c r="F26" s="107">
        <v>119.80799999999999</v>
      </c>
      <c r="G26" s="107">
        <v>0.30114000000000002</v>
      </c>
      <c r="H26" s="108" t="s">
        <v>93</v>
      </c>
      <c r="I26" s="112" t="s">
        <v>41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6"/>
  <sheetViews>
    <sheetView workbookViewId="0">
      <pane ySplit="3" topLeftCell="A4" activePane="bottomLeft" state="frozen"/>
      <selection pane="bottomLeft" activeCell="B38" sqref="B38"/>
    </sheetView>
  </sheetViews>
  <sheetFormatPr defaultRowHeight="14.4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13" t="s">
        <v>642</v>
      </c>
      <c r="B5" s="110" t="s">
        <v>643</v>
      </c>
      <c r="C5" s="109">
        <v>0.5</v>
      </c>
      <c r="D5" s="109">
        <v>0.32</v>
      </c>
      <c r="E5" s="109">
        <v>1.5629999999999999</v>
      </c>
      <c r="F5" s="109">
        <v>45</v>
      </c>
      <c r="G5" s="109">
        <v>0.32</v>
      </c>
      <c r="H5" s="108" t="s">
        <v>67</v>
      </c>
      <c r="I5" s="130" t="s">
        <v>62</v>
      </c>
    </row>
    <row r="6" spans="1:9">
      <c r="A6" s="113" t="s">
        <v>642</v>
      </c>
      <c r="B6" s="110" t="s">
        <v>644</v>
      </c>
      <c r="C6" s="109">
        <v>0.625</v>
      </c>
      <c r="D6" s="109">
        <v>0.39</v>
      </c>
      <c r="E6" s="109">
        <v>1.603</v>
      </c>
      <c r="F6" s="109">
        <v>45</v>
      </c>
      <c r="G6" s="109">
        <v>0.32</v>
      </c>
      <c r="H6" s="108" t="s">
        <v>67</v>
      </c>
      <c r="I6" s="130" t="s">
        <v>62</v>
      </c>
    </row>
    <row r="7" spans="1:9">
      <c r="A7" s="113" t="s">
        <v>642</v>
      </c>
      <c r="B7" s="110" t="s">
        <v>645</v>
      </c>
      <c r="C7" s="109">
        <v>0.75</v>
      </c>
      <c r="D7" s="109">
        <v>0.47</v>
      </c>
      <c r="E7" s="109">
        <v>1.5960000000000001</v>
      </c>
      <c r="F7" s="109">
        <v>45</v>
      </c>
      <c r="G7" s="109">
        <v>0.32</v>
      </c>
      <c r="H7" s="108" t="s">
        <v>67</v>
      </c>
      <c r="I7" s="130" t="s">
        <v>62</v>
      </c>
    </row>
    <row r="8" spans="1:9">
      <c r="A8" s="113" t="s">
        <v>642</v>
      </c>
      <c r="B8" s="108" t="s">
        <v>646</v>
      </c>
      <c r="C8" s="107">
        <v>0.5</v>
      </c>
      <c r="D8" s="107">
        <v>0.3846</v>
      </c>
      <c r="E8" s="107">
        <v>1.3</v>
      </c>
      <c r="F8" s="109">
        <v>45</v>
      </c>
      <c r="G8" s="109">
        <v>0.32</v>
      </c>
      <c r="H8" s="108" t="s">
        <v>61</v>
      </c>
      <c r="I8" s="130" t="s">
        <v>62</v>
      </c>
    </row>
    <row r="9" spans="1:9">
      <c r="A9" s="113" t="s">
        <v>642</v>
      </c>
      <c r="B9" s="108" t="s">
        <v>647</v>
      </c>
      <c r="C9" s="107">
        <v>0.625</v>
      </c>
      <c r="D9" s="107">
        <v>0.41670000000000001</v>
      </c>
      <c r="E9" s="109">
        <v>1.5</v>
      </c>
      <c r="F9" s="109">
        <v>45</v>
      </c>
      <c r="G9" s="109">
        <v>0.32</v>
      </c>
      <c r="H9" s="108" t="s">
        <v>61</v>
      </c>
      <c r="I9" s="130" t="s">
        <v>62</v>
      </c>
    </row>
    <row r="10" spans="1:9">
      <c r="A10" s="113" t="s">
        <v>642</v>
      </c>
      <c r="B10" s="108" t="s">
        <v>648</v>
      </c>
      <c r="C10" s="107">
        <v>0.75</v>
      </c>
      <c r="D10" s="107">
        <v>0.44119999999999998</v>
      </c>
      <c r="E10" s="107">
        <v>1.7</v>
      </c>
      <c r="F10" s="109">
        <v>45</v>
      </c>
      <c r="G10" s="109">
        <v>0.32</v>
      </c>
      <c r="H10" s="108" t="s">
        <v>61</v>
      </c>
      <c r="I10" s="130" t="s">
        <v>62</v>
      </c>
    </row>
    <row r="11" spans="1:9">
      <c r="A11" s="113" t="s">
        <v>642</v>
      </c>
      <c r="B11" s="39" t="s">
        <v>1838</v>
      </c>
      <c r="C11" s="107">
        <v>0.5</v>
      </c>
      <c r="D11" s="107">
        <v>0.1923</v>
      </c>
      <c r="E11" s="107">
        <v>2.6</v>
      </c>
      <c r="F11" s="107">
        <v>70</v>
      </c>
      <c r="G11" s="107">
        <v>0.26</v>
      </c>
      <c r="H11" s="108" t="s">
        <v>61</v>
      </c>
      <c r="I11" s="130" t="s">
        <v>62</v>
      </c>
    </row>
    <row r="12" spans="1:9">
      <c r="A12" s="113" t="s">
        <v>642</v>
      </c>
      <c r="B12" s="39" t="s">
        <v>1839</v>
      </c>
      <c r="C12" s="107">
        <v>0.625</v>
      </c>
      <c r="D12" s="107">
        <v>0.2404</v>
      </c>
      <c r="E12" s="107">
        <v>2.6</v>
      </c>
      <c r="F12" s="107">
        <v>70</v>
      </c>
      <c r="G12" s="107">
        <v>0.26</v>
      </c>
      <c r="H12" s="108" t="s">
        <v>61</v>
      </c>
      <c r="I12" s="130" t="s">
        <v>62</v>
      </c>
    </row>
    <row r="13" spans="1:9">
      <c r="A13" s="113" t="s">
        <v>642</v>
      </c>
      <c r="B13" s="110" t="s">
        <v>650</v>
      </c>
      <c r="C13" s="107">
        <v>0.5</v>
      </c>
      <c r="D13" s="107">
        <v>0.15629999999999999</v>
      </c>
      <c r="E13" s="107">
        <v>3.2</v>
      </c>
      <c r="F13" s="107">
        <v>80</v>
      </c>
      <c r="G13" s="107">
        <v>0.26</v>
      </c>
      <c r="H13" s="108" t="s">
        <v>61</v>
      </c>
      <c r="I13" s="130" t="s">
        <v>62</v>
      </c>
    </row>
    <row r="14" spans="1:9">
      <c r="A14" s="113" t="s">
        <v>642</v>
      </c>
      <c r="B14" s="110" t="s">
        <v>651</v>
      </c>
      <c r="C14" s="107">
        <v>0.625</v>
      </c>
      <c r="D14" s="107">
        <v>0.1953</v>
      </c>
      <c r="E14" s="107">
        <v>3.2</v>
      </c>
      <c r="F14" s="107">
        <v>80</v>
      </c>
      <c r="G14" s="107">
        <v>0.26</v>
      </c>
      <c r="H14" s="108" t="s">
        <v>61</v>
      </c>
      <c r="I14" s="130" t="s">
        <v>62</v>
      </c>
    </row>
    <row r="15" spans="1:9">
      <c r="A15" s="113" t="s">
        <v>642</v>
      </c>
      <c r="B15" s="108" t="s">
        <v>652</v>
      </c>
      <c r="C15" s="107">
        <v>0.75</v>
      </c>
      <c r="D15" s="107">
        <v>0.28849999999999998</v>
      </c>
      <c r="E15" s="107">
        <v>2.6</v>
      </c>
      <c r="F15" s="107">
        <v>70</v>
      </c>
      <c r="G15" s="107">
        <v>0.26</v>
      </c>
      <c r="H15" s="108" t="s">
        <v>61</v>
      </c>
      <c r="I15" s="130" t="s">
        <v>62</v>
      </c>
    </row>
    <row r="16" spans="1:9">
      <c r="A16" s="113" t="s">
        <v>642</v>
      </c>
      <c r="B16" s="108" t="s">
        <v>653</v>
      </c>
      <c r="C16" s="107">
        <v>0.75</v>
      </c>
      <c r="D16" s="107">
        <v>0.2344</v>
      </c>
      <c r="E16" s="107">
        <v>3.2</v>
      </c>
      <c r="F16" s="107">
        <v>80</v>
      </c>
      <c r="G16" s="107">
        <v>0.26</v>
      </c>
      <c r="H16" s="108" t="s">
        <v>61</v>
      </c>
      <c r="I16" s="130" t="s">
        <v>62</v>
      </c>
    </row>
    <row r="17" spans="1:10">
      <c r="A17" s="113" t="s">
        <v>642</v>
      </c>
      <c r="B17" s="110" t="s">
        <v>656</v>
      </c>
      <c r="C17" s="109">
        <v>0.5</v>
      </c>
      <c r="D17" s="109">
        <v>0.83</v>
      </c>
      <c r="E17" s="109">
        <v>0.6</v>
      </c>
      <c r="F17" s="109">
        <v>25</v>
      </c>
      <c r="G17" s="109">
        <v>0.32</v>
      </c>
      <c r="H17" s="108" t="s">
        <v>61</v>
      </c>
      <c r="I17" s="130" t="s">
        <v>62</v>
      </c>
      <c r="J17" s="138"/>
    </row>
    <row r="18" spans="1:10">
      <c r="A18" s="113" t="s">
        <v>642</v>
      </c>
      <c r="B18" s="110" t="s">
        <v>657</v>
      </c>
      <c r="C18" s="109">
        <v>0.5</v>
      </c>
      <c r="D18" s="109">
        <v>0.38</v>
      </c>
      <c r="E18" s="109">
        <v>1.3</v>
      </c>
      <c r="F18" s="109">
        <v>38</v>
      </c>
      <c r="G18" s="109">
        <v>0.32</v>
      </c>
      <c r="H18" s="108" t="s">
        <v>61</v>
      </c>
      <c r="I18" s="130" t="s">
        <v>62</v>
      </c>
      <c r="J18" s="138"/>
    </row>
    <row r="19" spans="1:10">
      <c r="A19" s="113" t="s">
        <v>642</v>
      </c>
      <c r="B19" s="110" t="s">
        <v>659</v>
      </c>
      <c r="C19" s="109">
        <v>0.5</v>
      </c>
      <c r="D19" s="109">
        <v>1</v>
      </c>
      <c r="E19" s="109">
        <v>0.5</v>
      </c>
      <c r="F19" s="109">
        <v>38</v>
      </c>
      <c r="G19" s="109">
        <v>0.32</v>
      </c>
      <c r="H19" s="108" t="s">
        <v>61</v>
      </c>
      <c r="I19" s="130" t="s">
        <v>62</v>
      </c>
      <c r="J19" s="138"/>
    </row>
    <row r="20" spans="1:10">
      <c r="A20" s="113" t="s">
        <v>642</v>
      </c>
      <c r="B20" s="108" t="s">
        <v>661</v>
      </c>
      <c r="C20" s="107">
        <v>0.5</v>
      </c>
      <c r="D20" s="107">
        <v>9.1999999999999998E-2</v>
      </c>
      <c r="E20" s="109">
        <v>5.45</v>
      </c>
      <c r="F20" s="109">
        <v>105</v>
      </c>
      <c r="G20" s="109">
        <v>0.2</v>
      </c>
      <c r="H20" s="108" t="s">
        <v>61</v>
      </c>
      <c r="I20" s="130" t="s">
        <v>62</v>
      </c>
      <c r="J20" s="138"/>
    </row>
    <row r="21" spans="1:10">
      <c r="A21" s="113" t="s">
        <v>642</v>
      </c>
      <c r="B21" s="110" t="s">
        <v>663</v>
      </c>
      <c r="C21" s="107">
        <v>0.75</v>
      </c>
      <c r="D21" s="107">
        <v>0.14000000000000001</v>
      </c>
      <c r="E21" s="107">
        <v>5.0800999999999998</v>
      </c>
      <c r="F21" s="107">
        <v>116</v>
      </c>
      <c r="G21" s="109">
        <v>0.2</v>
      </c>
      <c r="H21" s="108" t="s">
        <v>61</v>
      </c>
      <c r="I21" s="130" t="s">
        <v>62</v>
      </c>
      <c r="J21" s="138"/>
    </row>
    <row r="22" spans="1:10">
      <c r="A22" s="113" t="s">
        <v>642</v>
      </c>
      <c r="B22" s="110" t="s">
        <v>660</v>
      </c>
      <c r="C22" s="107">
        <v>0.38</v>
      </c>
      <c r="D22" s="107">
        <v>7.0000000000000007E-2</v>
      </c>
      <c r="E22" s="107">
        <v>5.1478000000000002</v>
      </c>
      <c r="F22" s="107">
        <v>116</v>
      </c>
      <c r="G22" s="109">
        <v>0.2</v>
      </c>
      <c r="H22" s="108" t="s">
        <v>61</v>
      </c>
      <c r="I22" s="130" t="s">
        <v>62</v>
      </c>
      <c r="J22" s="138"/>
    </row>
    <row r="23" spans="1:10">
      <c r="A23" s="113" t="s">
        <v>642</v>
      </c>
      <c r="B23" s="108" t="s">
        <v>662</v>
      </c>
      <c r="C23" s="107">
        <v>0.625</v>
      </c>
      <c r="D23" s="107">
        <v>0.11</v>
      </c>
      <c r="E23" s="109">
        <v>5.6</v>
      </c>
      <c r="F23" s="109">
        <v>105</v>
      </c>
      <c r="G23" s="109">
        <v>0.2</v>
      </c>
      <c r="H23" s="108" t="s">
        <v>61</v>
      </c>
      <c r="I23" s="130" t="s">
        <v>62</v>
      </c>
      <c r="J23" s="138"/>
    </row>
    <row r="24" spans="1:10">
      <c r="A24" s="113" t="s">
        <v>642</v>
      </c>
      <c r="B24" s="108" t="s">
        <v>664</v>
      </c>
      <c r="C24" s="107">
        <v>0.75</v>
      </c>
      <c r="D24" s="109">
        <v>0.13</v>
      </c>
      <c r="E24" s="107">
        <v>5.77</v>
      </c>
      <c r="F24" s="109">
        <v>105</v>
      </c>
      <c r="G24" s="109">
        <v>0.2</v>
      </c>
      <c r="H24" s="108" t="s">
        <v>61</v>
      </c>
      <c r="I24" s="130" t="s">
        <v>62</v>
      </c>
      <c r="J24" s="138"/>
    </row>
    <row r="25" spans="1:10">
      <c r="A25" s="113" t="s">
        <v>642</v>
      </c>
      <c r="B25" s="39" t="s">
        <v>1840</v>
      </c>
      <c r="C25" s="109">
        <v>0.5</v>
      </c>
      <c r="D25" s="109">
        <v>0.5</v>
      </c>
      <c r="E25" s="109">
        <v>1</v>
      </c>
      <c r="F25" s="109">
        <v>30</v>
      </c>
      <c r="G25" s="109">
        <v>0.32</v>
      </c>
      <c r="H25" s="108" t="s">
        <v>61</v>
      </c>
      <c r="I25" s="130" t="s">
        <v>62</v>
      </c>
      <c r="J25" s="138"/>
    </row>
    <row r="26" spans="1:10">
      <c r="A26" s="113" t="s">
        <v>642</v>
      </c>
      <c r="B26" s="39" t="s">
        <v>1841</v>
      </c>
      <c r="C26" s="109">
        <v>0.5</v>
      </c>
      <c r="D26" s="109">
        <v>0.36</v>
      </c>
      <c r="E26" s="109">
        <v>1.4</v>
      </c>
      <c r="F26" s="109">
        <v>38</v>
      </c>
      <c r="G26" s="109">
        <v>0.32</v>
      </c>
      <c r="H26" s="108" t="s">
        <v>61</v>
      </c>
      <c r="I26" s="130" t="s">
        <v>62</v>
      </c>
      <c r="J26" s="138"/>
    </row>
    <row r="27" spans="1:10">
      <c r="A27" s="113" t="s">
        <v>642</v>
      </c>
      <c r="B27" s="110" t="s">
        <v>665</v>
      </c>
      <c r="C27" s="109">
        <v>0.5</v>
      </c>
      <c r="D27" s="109">
        <v>0.28999999999999998</v>
      </c>
      <c r="E27" s="109">
        <v>1.7</v>
      </c>
      <c r="F27" s="109">
        <v>45</v>
      </c>
      <c r="G27" s="109">
        <v>0.32</v>
      </c>
      <c r="H27" s="108" t="s">
        <v>61</v>
      </c>
      <c r="I27" s="130" t="s">
        <v>62</v>
      </c>
      <c r="J27" s="138"/>
    </row>
    <row r="28" spans="1:10">
      <c r="A28" s="113" t="s">
        <v>642</v>
      </c>
      <c r="B28" s="39" t="s">
        <v>1842</v>
      </c>
      <c r="C28" s="109">
        <v>0.5</v>
      </c>
      <c r="D28" s="109">
        <v>0.28000000000000003</v>
      </c>
      <c r="E28" s="109">
        <v>1.8</v>
      </c>
      <c r="F28" s="109">
        <v>53</v>
      </c>
      <c r="G28" s="109">
        <v>0.32</v>
      </c>
      <c r="H28" s="108" t="s">
        <v>61</v>
      </c>
      <c r="I28" s="130" t="s">
        <v>62</v>
      </c>
      <c r="J28" s="138"/>
    </row>
    <row r="29" spans="1:10">
      <c r="A29" s="113" t="s">
        <v>642</v>
      </c>
      <c r="B29" s="39" t="s">
        <v>1843</v>
      </c>
      <c r="C29" s="109">
        <v>0.5</v>
      </c>
      <c r="D29" s="109">
        <v>0.24</v>
      </c>
      <c r="E29" s="109">
        <v>2.1</v>
      </c>
      <c r="F29" s="109">
        <v>60</v>
      </c>
      <c r="G29" s="109">
        <v>0.32</v>
      </c>
      <c r="H29" s="108" t="s">
        <v>61</v>
      </c>
      <c r="I29" s="130" t="s">
        <v>62</v>
      </c>
      <c r="J29" s="138"/>
    </row>
    <row r="31" spans="1:10">
      <c r="A31" s="113" t="s">
        <v>642</v>
      </c>
      <c r="B31" s="115" t="s">
        <v>654</v>
      </c>
      <c r="C31" s="113">
        <v>1.0049999999999999</v>
      </c>
      <c r="D31" s="113">
        <v>0.2</v>
      </c>
      <c r="E31" s="113">
        <v>5.0250000000000004</v>
      </c>
      <c r="F31" s="27">
        <v>116</v>
      </c>
      <c r="G31" s="27">
        <v>0.2</v>
      </c>
      <c r="H31" s="29" t="s">
        <v>61</v>
      </c>
      <c r="I31" s="112" t="s">
        <v>41</v>
      </c>
      <c r="J31" s="138"/>
    </row>
    <row r="32" spans="1:10">
      <c r="A32" s="113" t="s">
        <v>642</v>
      </c>
      <c r="B32" s="115" t="s">
        <v>655</v>
      </c>
      <c r="C32" s="113">
        <v>1.7549999999999999</v>
      </c>
      <c r="D32" s="113">
        <v>0.35</v>
      </c>
      <c r="E32" s="113">
        <v>5.01</v>
      </c>
      <c r="F32" s="27">
        <v>116</v>
      </c>
      <c r="G32" s="27">
        <v>0.2</v>
      </c>
      <c r="H32" s="108" t="s">
        <v>61</v>
      </c>
      <c r="I32" s="112" t="s">
        <v>41</v>
      </c>
      <c r="J32" s="138"/>
    </row>
    <row r="33" spans="1:10">
      <c r="A33" s="113" t="s">
        <v>642</v>
      </c>
      <c r="B33" s="115" t="s">
        <v>649</v>
      </c>
      <c r="C33" s="113">
        <v>6.0049999999999999</v>
      </c>
      <c r="D33" s="113">
        <v>1.4</v>
      </c>
      <c r="E33" s="113">
        <v>4.29</v>
      </c>
      <c r="F33" s="27">
        <v>116</v>
      </c>
      <c r="G33" s="27">
        <v>0.2</v>
      </c>
      <c r="H33" s="108" t="s">
        <v>61</v>
      </c>
      <c r="I33" s="112" t="s">
        <v>41</v>
      </c>
      <c r="J33" s="138"/>
    </row>
    <row r="34" spans="1:10">
      <c r="A34" s="113" t="s">
        <v>642</v>
      </c>
      <c r="B34" s="115" t="s">
        <v>658</v>
      </c>
      <c r="C34" s="113">
        <v>1.0049999999999999</v>
      </c>
      <c r="D34" s="113">
        <v>0.2</v>
      </c>
      <c r="E34" s="113">
        <v>5.0250000000000004</v>
      </c>
      <c r="F34" s="27">
        <v>116</v>
      </c>
      <c r="G34" s="27">
        <v>0.2</v>
      </c>
      <c r="H34" s="29" t="s">
        <v>61</v>
      </c>
      <c r="I34" s="112" t="s">
        <v>41</v>
      </c>
      <c r="J34" s="138"/>
    </row>
    <row r="35" spans="1:10">
      <c r="A35" s="113" t="s">
        <v>642</v>
      </c>
      <c r="B35" s="115" t="s">
        <v>667</v>
      </c>
      <c r="C35" s="113">
        <v>0.875</v>
      </c>
      <c r="D35" s="113">
        <v>0.18</v>
      </c>
      <c r="E35" s="113">
        <v>4.8600000000000003</v>
      </c>
      <c r="F35" s="107">
        <v>115.81439999999999</v>
      </c>
      <c r="G35" s="107">
        <v>0.20075999999999999</v>
      </c>
      <c r="H35" s="108" t="s">
        <v>61</v>
      </c>
      <c r="I35" s="112" t="s">
        <v>41</v>
      </c>
      <c r="J35" s="138"/>
    </row>
    <row r="36" spans="1:10">
      <c r="A36" s="113" t="s">
        <v>642</v>
      </c>
      <c r="B36" s="115" t="s">
        <v>666</v>
      </c>
      <c r="C36" s="113">
        <v>0.375</v>
      </c>
      <c r="D36" s="113">
        <v>7.5020000000000003E-2</v>
      </c>
      <c r="E36" s="113">
        <v>5</v>
      </c>
      <c r="F36" s="107">
        <v>115.81439999999999</v>
      </c>
      <c r="G36" s="107">
        <v>0.20075999999999999</v>
      </c>
      <c r="H36" s="108" t="s">
        <v>61</v>
      </c>
      <c r="I36" s="112" t="s">
        <v>41</v>
      </c>
      <c r="J36" s="138"/>
    </row>
    <row r="37" spans="1:10" s="24" customFormat="1">
      <c r="A37" s="113" t="s">
        <v>642</v>
      </c>
      <c r="B37" s="37" t="s">
        <v>1844</v>
      </c>
      <c r="C37" s="32">
        <v>1</v>
      </c>
      <c r="D37" s="32">
        <v>4</v>
      </c>
      <c r="E37" s="32">
        <v>0.25</v>
      </c>
      <c r="F37" s="32">
        <v>1.5</v>
      </c>
      <c r="G37" s="34">
        <v>0.35</v>
      </c>
      <c r="H37" s="29" t="s">
        <v>61</v>
      </c>
      <c r="I37" s="112" t="s">
        <v>41</v>
      </c>
      <c r="J37" s="138"/>
    </row>
    <row r="38" spans="1:10">
      <c r="A38" s="113" t="s">
        <v>642</v>
      </c>
      <c r="B38" s="40" t="s">
        <v>1845</v>
      </c>
      <c r="C38" s="107">
        <v>1</v>
      </c>
      <c r="D38" s="107">
        <v>0.2</v>
      </c>
      <c r="E38" s="107">
        <v>5</v>
      </c>
      <c r="F38" s="107">
        <v>115.81439999999999</v>
      </c>
      <c r="G38" s="107">
        <v>0.20075999999999999</v>
      </c>
      <c r="H38" s="108" t="s">
        <v>61</v>
      </c>
      <c r="I38" s="112" t="s">
        <v>41</v>
      </c>
      <c r="J38" s="138"/>
    </row>
    <row r="39" spans="1:10">
      <c r="A39" s="113" t="s">
        <v>642</v>
      </c>
      <c r="B39" s="37" t="s">
        <v>1846</v>
      </c>
      <c r="C39" s="32">
        <v>0.875</v>
      </c>
      <c r="D39" s="32">
        <v>0.2</v>
      </c>
      <c r="E39" s="32">
        <v>4.375</v>
      </c>
      <c r="F39" s="32">
        <v>116</v>
      </c>
      <c r="G39" s="34">
        <v>0.2</v>
      </c>
      <c r="H39" s="108" t="s">
        <v>61</v>
      </c>
      <c r="I39" s="112" t="s">
        <v>41</v>
      </c>
      <c r="J39" s="138"/>
    </row>
    <row r="40" spans="1:10">
      <c r="A40" s="113"/>
      <c r="B40" s="26"/>
      <c r="C40" s="27"/>
      <c r="D40" s="27"/>
      <c r="E40" s="27"/>
      <c r="F40" s="32"/>
      <c r="G40" s="34"/>
      <c r="H40" s="108"/>
      <c r="I40" s="130"/>
      <c r="J40" s="138"/>
    </row>
    <row r="41" spans="1:10">
      <c r="A41" s="113" t="s">
        <v>642</v>
      </c>
      <c r="B41" s="30" t="s">
        <v>103</v>
      </c>
      <c r="C41" s="107">
        <v>1</v>
      </c>
      <c r="D41" s="107">
        <v>4</v>
      </c>
      <c r="E41" s="107">
        <v>0.25</v>
      </c>
      <c r="F41" s="107">
        <v>1.5</v>
      </c>
      <c r="G41" s="107">
        <v>0.35</v>
      </c>
      <c r="H41" s="108" t="s">
        <v>61</v>
      </c>
      <c r="I41" s="130" t="s">
        <v>62</v>
      </c>
      <c r="J41" s="138"/>
    </row>
    <row r="42" spans="1:10">
      <c r="A42" s="138"/>
      <c r="B42" s="138"/>
      <c r="C42" s="138"/>
      <c r="D42" s="138"/>
      <c r="E42" s="138"/>
      <c r="F42" s="138"/>
      <c r="G42" s="138"/>
      <c r="H42" s="138"/>
      <c r="I42" s="138"/>
      <c r="J42" s="138"/>
    </row>
    <row r="44" spans="1:10">
      <c r="A44" s="108"/>
      <c r="B44" s="114"/>
      <c r="C44" s="111"/>
      <c r="D44" s="111"/>
      <c r="E44" s="111"/>
      <c r="F44" s="111"/>
      <c r="G44" s="111"/>
      <c r="H44" s="114"/>
      <c r="I44" s="130"/>
      <c r="J44" s="138"/>
    </row>
    <row r="45" spans="1:10">
      <c r="A45" s="108"/>
      <c r="B45" s="114"/>
      <c r="C45" s="111"/>
      <c r="D45" s="111"/>
      <c r="E45" s="111"/>
      <c r="F45" s="111"/>
      <c r="G45" s="111"/>
      <c r="H45" s="114"/>
      <c r="I45" s="130"/>
      <c r="J45" s="138"/>
    </row>
    <row r="46" spans="1:10">
      <c r="A46" s="108"/>
      <c r="B46" s="114"/>
      <c r="C46" s="111"/>
      <c r="D46" s="111"/>
      <c r="E46" s="111"/>
      <c r="F46" s="111"/>
      <c r="G46" s="111"/>
      <c r="H46" s="114"/>
      <c r="I46" s="130"/>
      <c r="J46" s="138"/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1"/>
  <sheetViews>
    <sheetView workbookViewId="0">
      <pane ySplit="3" topLeftCell="A4" activePane="bottomLeft" state="frozen"/>
      <selection pane="bottomLeft" activeCell="C40" sqref="C40"/>
    </sheetView>
  </sheetViews>
  <sheetFormatPr defaultRowHeight="14.45"/>
  <cols>
    <col min="1" max="1" width="30.28515625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26" t="s">
        <v>1847</v>
      </c>
      <c r="B5" s="26" t="s">
        <v>267</v>
      </c>
      <c r="C5" s="27">
        <v>0.5</v>
      </c>
      <c r="D5" s="27">
        <v>1.26</v>
      </c>
      <c r="E5" s="27">
        <v>0.3968253968253968</v>
      </c>
      <c r="F5" s="109">
        <v>18</v>
      </c>
      <c r="G5" s="109">
        <v>0.19</v>
      </c>
      <c r="H5" s="108" t="s">
        <v>67</v>
      </c>
      <c r="I5" s="130" t="s">
        <v>62</v>
      </c>
    </row>
    <row r="6" spans="1:9">
      <c r="A6" s="26" t="s">
        <v>1847</v>
      </c>
      <c r="B6" s="26" t="s">
        <v>268</v>
      </c>
      <c r="C6" s="27">
        <v>0.75</v>
      </c>
      <c r="D6" s="27">
        <v>1.89</v>
      </c>
      <c r="E6" s="27">
        <v>0.39682539682539686</v>
      </c>
      <c r="F6" s="109">
        <v>18</v>
      </c>
      <c r="G6" s="109">
        <v>0.19</v>
      </c>
      <c r="H6" s="108" t="s">
        <v>67</v>
      </c>
      <c r="I6" s="130" t="s">
        <v>62</v>
      </c>
    </row>
    <row r="7" spans="1:9">
      <c r="A7" s="26" t="s">
        <v>1847</v>
      </c>
      <c r="B7" s="26" t="s">
        <v>266</v>
      </c>
      <c r="C7" s="27">
        <v>0.375</v>
      </c>
      <c r="D7" s="27">
        <v>0.95</v>
      </c>
      <c r="E7" s="27">
        <v>0.39473684210526316</v>
      </c>
      <c r="F7" s="109">
        <v>18</v>
      </c>
      <c r="G7" s="109">
        <v>0.19</v>
      </c>
      <c r="H7" s="108" t="s">
        <v>67</v>
      </c>
      <c r="I7" s="130" t="s">
        <v>62</v>
      </c>
    </row>
    <row r="8" spans="1:9">
      <c r="A8" s="26" t="s">
        <v>1848</v>
      </c>
      <c r="B8" s="41" t="s">
        <v>1849</v>
      </c>
      <c r="C8" s="107">
        <v>0.5</v>
      </c>
      <c r="D8" s="107">
        <v>1.2</v>
      </c>
      <c r="E8" s="107">
        <v>0.41639999999999999</v>
      </c>
      <c r="F8" s="107">
        <v>17.9712</v>
      </c>
      <c r="G8" s="107">
        <v>0.32982</v>
      </c>
      <c r="H8" s="108" t="s">
        <v>1850</v>
      </c>
      <c r="I8" s="130" t="s">
        <v>62</v>
      </c>
    </row>
    <row r="9" spans="1:9" s="5" customFormat="1">
      <c r="A9" s="26" t="s">
        <v>1848</v>
      </c>
      <c r="B9" s="39" t="s">
        <v>1758</v>
      </c>
      <c r="C9" s="109">
        <v>0.75</v>
      </c>
      <c r="D9" s="107">
        <v>1.3</v>
      </c>
      <c r="E9" s="107">
        <v>0.57999999999999996</v>
      </c>
      <c r="F9" s="109">
        <v>7</v>
      </c>
      <c r="G9" s="109" t="s">
        <v>36</v>
      </c>
      <c r="H9" s="108" t="s">
        <v>102</v>
      </c>
      <c r="I9" s="130" t="s">
        <v>1851</v>
      </c>
    </row>
    <row r="10" spans="1:9">
      <c r="A10" s="26" t="s">
        <v>1848</v>
      </c>
      <c r="B10" s="39" t="s">
        <v>1852</v>
      </c>
      <c r="C10" s="109">
        <v>0.75</v>
      </c>
      <c r="D10" s="107">
        <v>2.38</v>
      </c>
      <c r="E10" s="107">
        <v>0.32</v>
      </c>
      <c r="F10" s="109">
        <v>7</v>
      </c>
      <c r="G10" s="109" t="s">
        <v>36</v>
      </c>
      <c r="H10" s="108" t="s">
        <v>102</v>
      </c>
      <c r="I10" s="130" t="s">
        <v>62</v>
      </c>
    </row>
    <row r="11" spans="1:9">
      <c r="A11" s="26" t="s">
        <v>1848</v>
      </c>
      <c r="B11" s="39" t="s">
        <v>1853</v>
      </c>
      <c r="C11" s="109">
        <v>0.75</v>
      </c>
      <c r="D11" s="107">
        <v>1.3636363636363635</v>
      </c>
      <c r="E11" s="107">
        <v>0.55000000000000004</v>
      </c>
      <c r="F11" s="109">
        <v>20</v>
      </c>
      <c r="G11" s="109" t="s">
        <v>36</v>
      </c>
      <c r="H11" s="108" t="s">
        <v>102</v>
      </c>
      <c r="I11" s="130" t="s">
        <v>62</v>
      </c>
    </row>
    <row r="12" spans="1:9">
      <c r="A12" s="26" t="s">
        <v>1848</v>
      </c>
      <c r="B12" s="39" t="s">
        <v>1854</v>
      </c>
      <c r="C12" s="109">
        <v>0.375</v>
      </c>
      <c r="D12" s="107">
        <v>0.68</v>
      </c>
      <c r="E12" s="107">
        <v>0.55000000000000004</v>
      </c>
      <c r="F12" s="109">
        <v>20</v>
      </c>
      <c r="G12" s="109" t="s">
        <v>36</v>
      </c>
      <c r="H12" s="108" t="s">
        <v>102</v>
      </c>
      <c r="I12" s="130" t="s">
        <v>62</v>
      </c>
    </row>
    <row r="13" spans="1:9">
      <c r="A13" s="26" t="s">
        <v>1848</v>
      </c>
      <c r="B13" s="110" t="s">
        <v>271</v>
      </c>
      <c r="C13" s="109">
        <v>0.25</v>
      </c>
      <c r="D13" s="107">
        <v>0.49</v>
      </c>
      <c r="E13" s="109">
        <v>0.51</v>
      </c>
      <c r="F13" s="109">
        <v>29</v>
      </c>
      <c r="G13" s="109" t="s">
        <v>36</v>
      </c>
      <c r="H13" s="108" t="s">
        <v>96</v>
      </c>
      <c r="I13" s="130" t="s">
        <v>62</v>
      </c>
    </row>
    <row r="14" spans="1:9">
      <c r="A14" s="26" t="s">
        <v>1848</v>
      </c>
      <c r="B14" s="39" t="s">
        <v>1855</v>
      </c>
      <c r="C14" s="109">
        <v>0.5</v>
      </c>
      <c r="D14" s="107">
        <v>0.31</v>
      </c>
      <c r="E14" s="109">
        <v>1.59</v>
      </c>
      <c r="F14" s="109">
        <v>18</v>
      </c>
      <c r="G14" s="109" t="s">
        <v>36</v>
      </c>
      <c r="H14" s="108" t="s">
        <v>102</v>
      </c>
      <c r="I14" s="130" t="s">
        <v>62</v>
      </c>
    </row>
    <row r="15" spans="1:9">
      <c r="A15" s="26" t="s">
        <v>1848</v>
      </c>
      <c r="B15" s="110" t="s">
        <v>272</v>
      </c>
      <c r="C15" s="109">
        <v>1</v>
      </c>
      <c r="D15" s="109">
        <v>2.94</v>
      </c>
      <c r="E15" s="109">
        <v>0.34</v>
      </c>
      <c r="F15" s="109">
        <v>119</v>
      </c>
      <c r="G15" s="109" t="s">
        <v>36</v>
      </c>
      <c r="H15" s="108" t="s">
        <v>67</v>
      </c>
      <c r="I15" s="130" t="s">
        <v>62</v>
      </c>
    </row>
    <row r="16" spans="1:9">
      <c r="A16" s="26" t="s">
        <v>1848</v>
      </c>
      <c r="B16" s="30" t="s">
        <v>273</v>
      </c>
      <c r="C16" s="107">
        <v>0.5</v>
      </c>
      <c r="D16" s="107">
        <v>0.05</v>
      </c>
      <c r="E16" s="107">
        <v>11.034600000000001</v>
      </c>
      <c r="F16" s="107">
        <v>119.80799999999999</v>
      </c>
      <c r="G16" s="107">
        <v>0.30114000000000002</v>
      </c>
      <c r="H16" s="108" t="s">
        <v>93</v>
      </c>
      <c r="I16" s="130" t="s">
        <v>62</v>
      </c>
    </row>
    <row r="17" spans="1:9">
      <c r="A17" s="26" t="s">
        <v>1848</v>
      </c>
      <c r="B17" s="108" t="s">
        <v>274</v>
      </c>
      <c r="C17" s="107">
        <v>1</v>
      </c>
      <c r="D17" s="109">
        <v>0.08</v>
      </c>
      <c r="E17" s="107">
        <v>12.5</v>
      </c>
      <c r="F17" s="107">
        <v>160</v>
      </c>
      <c r="G17" s="107">
        <v>0.19</v>
      </c>
      <c r="H17" s="108" t="s">
        <v>102</v>
      </c>
      <c r="I17" s="130" t="s">
        <v>62</v>
      </c>
    </row>
    <row r="19" spans="1:9">
      <c r="A19" s="113" t="s">
        <v>1848</v>
      </c>
      <c r="B19" s="42" t="s">
        <v>1849</v>
      </c>
      <c r="C19" s="113">
        <v>0.5</v>
      </c>
      <c r="D19" s="113">
        <v>4.1666999999999996</v>
      </c>
      <c r="E19" s="113">
        <v>0.02</v>
      </c>
      <c r="F19" s="113">
        <v>0.34</v>
      </c>
      <c r="G19" s="113">
        <v>12.3</v>
      </c>
      <c r="H19" s="108" t="s">
        <v>102</v>
      </c>
      <c r="I19" s="112" t="s">
        <v>540</v>
      </c>
    </row>
    <row r="20" spans="1:9">
      <c r="A20" s="113" t="s">
        <v>1848</v>
      </c>
      <c r="B20" s="115" t="s">
        <v>269</v>
      </c>
      <c r="C20" s="113">
        <v>0.75</v>
      </c>
      <c r="D20" s="113">
        <v>2.08</v>
      </c>
      <c r="E20" s="113">
        <v>2.7733333330000001</v>
      </c>
      <c r="F20" s="113">
        <v>0</v>
      </c>
      <c r="G20" s="113">
        <v>0</v>
      </c>
      <c r="H20" s="108" t="s">
        <v>102</v>
      </c>
      <c r="I20" s="112" t="s">
        <v>41</v>
      </c>
    </row>
    <row r="21" spans="1:9">
      <c r="A21" s="113" t="s">
        <v>1848</v>
      </c>
      <c r="B21" s="42" t="s">
        <v>1856</v>
      </c>
      <c r="C21" s="113">
        <v>0.75</v>
      </c>
      <c r="D21" s="113">
        <v>1.23</v>
      </c>
      <c r="E21" s="113">
        <v>1.64</v>
      </c>
      <c r="F21" s="113">
        <v>0</v>
      </c>
      <c r="G21" s="113">
        <v>0</v>
      </c>
      <c r="H21" s="108" t="s">
        <v>102</v>
      </c>
      <c r="I21" s="112" t="s">
        <v>41</v>
      </c>
    </row>
  </sheetData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1"/>
  <sheetViews>
    <sheetView zoomScaleNormal="100" workbookViewId="0">
      <pane ySplit="3" topLeftCell="A59" activePane="bottomLeft" state="frozen"/>
      <selection pane="bottomLeft" activeCell="D95" sqref="D95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38"/>
      <c r="B3" s="2" t="s">
        <v>1805</v>
      </c>
      <c r="C3" s="138"/>
      <c r="D3" s="138"/>
      <c r="E3" s="138"/>
      <c r="F3" s="138"/>
      <c r="G3" s="138"/>
      <c r="H3" s="138"/>
      <c r="I3" s="138"/>
    </row>
    <row r="4" spans="1:9" s="9" customFormat="1">
      <c r="A4" s="138"/>
      <c r="B4" s="138"/>
      <c r="C4" s="138"/>
      <c r="D4" s="138"/>
      <c r="E4" s="138"/>
      <c r="F4" s="138"/>
      <c r="G4" s="138"/>
      <c r="H4" s="138"/>
      <c r="I4" s="138"/>
    </row>
    <row r="5" spans="1:9">
      <c r="A5" s="108" t="s">
        <v>59</v>
      </c>
      <c r="B5" s="17" t="s">
        <v>1857</v>
      </c>
      <c r="C5" s="107">
        <v>0.25</v>
      </c>
      <c r="D5" s="107">
        <v>0.06</v>
      </c>
      <c r="E5" s="107">
        <v>4.0251999999999999</v>
      </c>
      <c r="F5" s="107">
        <v>118.55999999999999</v>
      </c>
      <c r="G5" s="107">
        <v>0.23900000000000002</v>
      </c>
      <c r="H5" s="108" t="s">
        <v>61</v>
      </c>
      <c r="I5" s="130" t="s">
        <v>62</v>
      </c>
    </row>
    <row r="6" spans="1:9">
      <c r="A6" s="108" t="s">
        <v>59</v>
      </c>
      <c r="B6" s="17" t="s">
        <v>1858</v>
      </c>
      <c r="C6" s="107">
        <v>0.12608</v>
      </c>
      <c r="D6" s="107">
        <v>0.03</v>
      </c>
      <c r="E6" s="107">
        <v>4.0251999999999999</v>
      </c>
      <c r="F6" s="107">
        <v>118.55999999999999</v>
      </c>
      <c r="G6" s="107">
        <v>0.23900000000000002</v>
      </c>
      <c r="H6" s="108" t="s">
        <v>61</v>
      </c>
      <c r="I6" s="130" t="s">
        <v>62</v>
      </c>
    </row>
    <row r="7" spans="1:9">
      <c r="A7" s="108" t="s">
        <v>59</v>
      </c>
      <c r="B7" s="6" t="s">
        <v>1859</v>
      </c>
      <c r="C7" s="109">
        <v>0.47</v>
      </c>
      <c r="D7" s="109">
        <v>1.18</v>
      </c>
      <c r="E7" s="109">
        <v>0.4</v>
      </c>
      <c r="F7" s="109">
        <v>19</v>
      </c>
      <c r="G7" s="109">
        <v>0.45</v>
      </c>
      <c r="H7" s="108" t="s">
        <v>61</v>
      </c>
      <c r="I7" s="130" t="s">
        <v>62</v>
      </c>
    </row>
    <row r="8" spans="1:9">
      <c r="A8" s="108" t="s">
        <v>59</v>
      </c>
      <c r="B8" s="6" t="s">
        <v>1860</v>
      </c>
      <c r="C8" s="109">
        <v>0.31</v>
      </c>
      <c r="D8" s="109">
        <v>0.78</v>
      </c>
      <c r="E8" s="109">
        <v>0.4</v>
      </c>
      <c r="F8" s="109">
        <v>19</v>
      </c>
      <c r="G8" s="109">
        <v>0.45</v>
      </c>
      <c r="H8" s="108" t="s">
        <v>61</v>
      </c>
      <c r="I8" s="130" t="s">
        <v>62</v>
      </c>
    </row>
    <row r="9" spans="1:9">
      <c r="A9" s="108" t="s">
        <v>59</v>
      </c>
      <c r="B9" s="6" t="s">
        <v>1861</v>
      </c>
      <c r="C9" s="109">
        <v>0.47</v>
      </c>
      <c r="D9" s="109">
        <v>0.94</v>
      </c>
      <c r="E9" s="109">
        <v>0.5</v>
      </c>
      <c r="F9" s="109">
        <v>25</v>
      </c>
      <c r="G9" s="109">
        <v>0.45</v>
      </c>
      <c r="H9" s="108" t="s">
        <v>61</v>
      </c>
      <c r="I9" s="130" t="s">
        <v>62</v>
      </c>
    </row>
    <row r="10" spans="1:9">
      <c r="A10" s="108" t="s">
        <v>59</v>
      </c>
      <c r="B10" s="6" t="s">
        <v>1862</v>
      </c>
      <c r="C10" s="109">
        <v>0.31</v>
      </c>
      <c r="D10" s="109">
        <v>0.62</v>
      </c>
      <c r="E10" s="109">
        <v>0.5</v>
      </c>
      <c r="F10" s="109">
        <v>25</v>
      </c>
      <c r="G10" s="109">
        <v>0.45</v>
      </c>
      <c r="H10" s="108" t="s">
        <v>61</v>
      </c>
      <c r="I10" s="130" t="s">
        <v>62</v>
      </c>
    </row>
    <row r="11" spans="1:9">
      <c r="A11" s="108" t="s">
        <v>59</v>
      </c>
      <c r="B11" s="6" t="s">
        <v>1863</v>
      </c>
      <c r="C11" s="109">
        <v>0.47</v>
      </c>
      <c r="D11" s="109">
        <v>0.36</v>
      </c>
      <c r="E11" s="109">
        <v>1.3</v>
      </c>
      <c r="F11" s="109">
        <v>63</v>
      </c>
      <c r="G11" s="109">
        <v>0.2</v>
      </c>
      <c r="H11" s="108" t="s">
        <v>61</v>
      </c>
      <c r="I11" s="130" t="s">
        <v>62</v>
      </c>
    </row>
    <row r="12" spans="1:9">
      <c r="A12" s="108" t="s">
        <v>59</v>
      </c>
      <c r="B12" s="110" t="s">
        <v>60</v>
      </c>
      <c r="C12" s="109">
        <v>0.31</v>
      </c>
      <c r="D12" s="109">
        <v>0.24</v>
      </c>
      <c r="E12" s="109">
        <v>1.3</v>
      </c>
      <c r="F12" s="109">
        <v>63</v>
      </c>
      <c r="G12" s="109">
        <v>0.2</v>
      </c>
      <c r="H12" s="108" t="s">
        <v>61</v>
      </c>
      <c r="I12" s="130" t="s">
        <v>62</v>
      </c>
    </row>
    <row r="13" spans="1:9">
      <c r="A13" s="108" t="s">
        <v>59</v>
      </c>
      <c r="B13" s="110" t="s">
        <v>64</v>
      </c>
      <c r="C13" s="109">
        <v>0.47</v>
      </c>
      <c r="D13" s="109">
        <v>0.28000000000000003</v>
      </c>
      <c r="E13" s="109">
        <v>1.7</v>
      </c>
      <c r="F13" s="109">
        <v>88</v>
      </c>
      <c r="G13" s="109">
        <v>0.2</v>
      </c>
      <c r="H13" s="108" t="s">
        <v>61</v>
      </c>
      <c r="I13" s="130" t="s">
        <v>62</v>
      </c>
    </row>
    <row r="14" spans="1:9">
      <c r="A14" s="108" t="s">
        <v>59</v>
      </c>
      <c r="B14" s="110" t="s">
        <v>63</v>
      </c>
      <c r="C14" s="109">
        <v>0.31</v>
      </c>
      <c r="D14" s="109">
        <v>0.18</v>
      </c>
      <c r="E14" s="109">
        <v>1.7</v>
      </c>
      <c r="F14" s="109">
        <v>88</v>
      </c>
      <c r="G14" s="109">
        <v>0.2</v>
      </c>
      <c r="H14" s="108" t="s">
        <v>61</v>
      </c>
      <c r="I14" s="130" t="s">
        <v>62</v>
      </c>
    </row>
    <row r="15" spans="1:9">
      <c r="A15" s="108" t="s">
        <v>59</v>
      </c>
      <c r="B15" s="30" t="s">
        <v>65</v>
      </c>
      <c r="C15" s="107">
        <v>0.5</v>
      </c>
      <c r="D15" s="107">
        <v>1.03</v>
      </c>
      <c r="E15" s="107">
        <v>0.48580000000000007</v>
      </c>
      <c r="F15" s="107">
        <v>24.959999999999997</v>
      </c>
      <c r="G15" s="107">
        <v>0.31070000000000003</v>
      </c>
      <c r="H15" s="108" t="s">
        <v>61</v>
      </c>
      <c r="I15" s="130" t="s">
        <v>62</v>
      </c>
    </row>
    <row r="16" spans="1:9">
      <c r="A16" s="108" t="s">
        <v>59</v>
      </c>
      <c r="B16" s="110" t="s">
        <v>74</v>
      </c>
      <c r="C16" s="107">
        <v>0.5</v>
      </c>
      <c r="D16" s="107">
        <v>0.68</v>
      </c>
      <c r="E16" s="109">
        <v>0.73</v>
      </c>
      <c r="F16" s="109">
        <v>50</v>
      </c>
      <c r="G16" s="109">
        <v>0.31</v>
      </c>
      <c r="H16" s="108" t="s">
        <v>61</v>
      </c>
      <c r="I16" s="130" t="s">
        <v>62</v>
      </c>
    </row>
    <row r="17" spans="1:10">
      <c r="A17" s="108" t="s">
        <v>59</v>
      </c>
      <c r="B17" s="110" t="s">
        <v>76</v>
      </c>
      <c r="C17" s="107">
        <v>0.75</v>
      </c>
      <c r="D17" s="107">
        <v>1.03</v>
      </c>
      <c r="E17" s="109">
        <v>0.73</v>
      </c>
      <c r="F17" s="109">
        <v>50</v>
      </c>
      <c r="G17" s="109">
        <v>0.31</v>
      </c>
      <c r="H17" s="108" t="s">
        <v>61</v>
      </c>
      <c r="I17" s="130" t="s">
        <v>62</v>
      </c>
      <c r="J17" s="138"/>
    </row>
    <row r="18" spans="1:10">
      <c r="A18" s="108" t="s">
        <v>59</v>
      </c>
      <c r="B18" s="110" t="s">
        <v>1864</v>
      </c>
      <c r="C18" s="107">
        <v>0.375</v>
      </c>
      <c r="D18" s="107">
        <v>0.51</v>
      </c>
      <c r="E18" s="109">
        <v>0.73</v>
      </c>
      <c r="F18" s="109">
        <v>50</v>
      </c>
      <c r="G18" s="109">
        <v>0.31</v>
      </c>
      <c r="H18" s="108" t="s">
        <v>61</v>
      </c>
      <c r="I18" s="130" t="s">
        <v>62</v>
      </c>
      <c r="J18" s="138"/>
    </row>
    <row r="19" spans="1:10">
      <c r="A19" s="108" t="s">
        <v>59</v>
      </c>
      <c r="B19" s="110" t="s">
        <v>1865</v>
      </c>
      <c r="C19" s="107">
        <v>0.625</v>
      </c>
      <c r="D19" s="107">
        <v>0.86</v>
      </c>
      <c r="E19" s="109">
        <v>0.73</v>
      </c>
      <c r="F19" s="109">
        <v>50</v>
      </c>
      <c r="G19" s="109">
        <v>0.31</v>
      </c>
      <c r="H19" s="108" t="s">
        <v>61</v>
      </c>
      <c r="I19" s="130" t="s">
        <v>62</v>
      </c>
      <c r="J19" s="138"/>
    </row>
    <row r="20" spans="1:10">
      <c r="A20" s="108" t="s">
        <v>59</v>
      </c>
      <c r="B20" s="6" t="s">
        <v>1866</v>
      </c>
      <c r="C20" s="107">
        <v>0.5</v>
      </c>
      <c r="D20" s="107">
        <v>0.5</v>
      </c>
      <c r="E20" s="109">
        <v>1</v>
      </c>
      <c r="F20" s="109">
        <v>63</v>
      </c>
      <c r="G20" s="109">
        <v>0.32</v>
      </c>
      <c r="H20" s="108" t="s">
        <v>61</v>
      </c>
      <c r="I20" s="130" t="s">
        <v>62</v>
      </c>
      <c r="J20" s="138"/>
    </row>
    <row r="21" spans="1:10">
      <c r="A21" s="108" t="s">
        <v>59</v>
      </c>
      <c r="B21" s="6" t="s">
        <v>1867</v>
      </c>
      <c r="C21" s="107">
        <v>0.75</v>
      </c>
      <c r="D21" s="107">
        <v>0.75</v>
      </c>
      <c r="E21" s="109">
        <v>1</v>
      </c>
      <c r="F21" s="109">
        <v>63</v>
      </c>
      <c r="G21" s="109">
        <v>0.32</v>
      </c>
      <c r="H21" s="108" t="s">
        <v>61</v>
      </c>
      <c r="I21" s="130" t="s">
        <v>62</v>
      </c>
      <c r="J21" s="138"/>
    </row>
    <row r="22" spans="1:10">
      <c r="A22" s="108" t="s">
        <v>59</v>
      </c>
      <c r="B22" s="6" t="s">
        <v>1868</v>
      </c>
      <c r="C22" s="107">
        <v>0.375</v>
      </c>
      <c r="D22" s="107">
        <v>0.38</v>
      </c>
      <c r="E22" s="109">
        <v>1</v>
      </c>
      <c r="F22" s="109">
        <v>63</v>
      </c>
      <c r="G22" s="109">
        <v>0.32</v>
      </c>
      <c r="H22" s="108" t="s">
        <v>61</v>
      </c>
      <c r="I22" s="130" t="s">
        <v>62</v>
      </c>
      <c r="J22" s="138"/>
    </row>
    <row r="23" spans="1:10">
      <c r="A23" s="108" t="s">
        <v>59</v>
      </c>
      <c r="B23" s="6" t="s">
        <v>1869</v>
      </c>
      <c r="C23" s="107">
        <v>0.625</v>
      </c>
      <c r="D23" s="107">
        <v>0.63</v>
      </c>
      <c r="E23" s="109">
        <v>1</v>
      </c>
      <c r="F23" s="109">
        <v>63</v>
      </c>
      <c r="G23" s="109">
        <v>0.32</v>
      </c>
      <c r="H23" s="108" t="s">
        <v>61</v>
      </c>
      <c r="I23" s="130" t="s">
        <v>62</v>
      </c>
      <c r="J23" s="138"/>
    </row>
    <row r="24" spans="1:10">
      <c r="A24" s="108" t="s">
        <v>59</v>
      </c>
      <c r="B24" s="110" t="s">
        <v>80</v>
      </c>
      <c r="C24" s="109">
        <v>0.5</v>
      </c>
      <c r="D24" s="109">
        <v>0.8</v>
      </c>
      <c r="E24" s="109">
        <v>0.62460000000000004</v>
      </c>
      <c r="F24" s="109">
        <v>41</v>
      </c>
      <c r="G24" s="109">
        <v>0.45</v>
      </c>
      <c r="H24" s="108" t="s">
        <v>67</v>
      </c>
      <c r="I24" s="130" t="s">
        <v>62</v>
      </c>
      <c r="J24" s="138"/>
    </row>
    <row r="25" spans="1:10">
      <c r="A25" s="108" t="s">
        <v>59</v>
      </c>
      <c r="B25" s="110" t="s">
        <v>82</v>
      </c>
      <c r="C25" s="109">
        <v>0.75</v>
      </c>
      <c r="D25" s="109">
        <v>0.83</v>
      </c>
      <c r="E25" s="109">
        <v>0.90849999999999997</v>
      </c>
      <c r="F25" s="109">
        <v>41</v>
      </c>
      <c r="G25" s="109">
        <v>0.45</v>
      </c>
      <c r="H25" s="108" t="s">
        <v>67</v>
      </c>
      <c r="I25" s="130" t="s">
        <v>62</v>
      </c>
      <c r="J25" s="138"/>
    </row>
    <row r="26" spans="1:10">
      <c r="A26" s="108" t="s">
        <v>59</v>
      </c>
      <c r="B26" s="110" t="s">
        <v>81</v>
      </c>
      <c r="C26" s="109">
        <v>0.625</v>
      </c>
      <c r="D26" s="109">
        <v>0.82</v>
      </c>
      <c r="E26" s="109">
        <v>0.76</v>
      </c>
      <c r="F26" s="109">
        <v>41</v>
      </c>
      <c r="G26" s="109">
        <v>0.45</v>
      </c>
      <c r="H26" s="108" t="s">
        <v>67</v>
      </c>
      <c r="I26" s="130" t="s">
        <v>62</v>
      </c>
      <c r="J26" s="138">
        <f>(1/D26)*C26</f>
        <v>0.76219512195121952</v>
      </c>
    </row>
    <row r="27" spans="1:10">
      <c r="A27" s="108" t="s">
        <v>59</v>
      </c>
      <c r="B27" s="6" t="s">
        <v>1870</v>
      </c>
      <c r="C27" s="107">
        <v>0.5</v>
      </c>
      <c r="D27" s="107">
        <v>0.7</v>
      </c>
      <c r="E27" s="109">
        <v>0.71</v>
      </c>
      <c r="F27" s="109">
        <v>37</v>
      </c>
      <c r="G27" s="109">
        <v>0.31</v>
      </c>
      <c r="H27" s="108" t="s">
        <v>67</v>
      </c>
      <c r="I27" s="130" t="s">
        <v>62</v>
      </c>
      <c r="J27" s="138"/>
    </row>
    <row r="28" spans="1:10">
      <c r="A28" s="108" t="s">
        <v>59</v>
      </c>
      <c r="B28" s="6" t="s">
        <v>1871</v>
      </c>
      <c r="C28" s="107">
        <v>0.75</v>
      </c>
      <c r="D28" s="107">
        <v>1.05</v>
      </c>
      <c r="E28" s="109">
        <v>0.71</v>
      </c>
      <c r="F28" s="109">
        <v>37</v>
      </c>
      <c r="G28" s="109">
        <v>0.31</v>
      </c>
      <c r="H28" s="108" t="s">
        <v>67</v>
      </c>
      <c r="I28" s="130" t="s">
        <v>62</v>
      </c>
      <c r="J28" s="138"/>
    </row>
    <row r="29" spans="1:10">
      <c r="A29" s="108" t="s">
        <v>59</v>
      </c>
      <c r="B29" s="6" t="s">
        <v>1872</v>
      </c>
      <c r="C29" s="107">
        <v>0.375</v>
      </c>
      <c r="D29" s="107">
        <v>0.53</v>
      </c>
      <c r="E29" s="109">
        <v>0.71</v>
      </c>
      <c r="F29" s="109">
        <v>37</v>
      </c>
      <c r="G29" s="109">
        <v>0.31</v>
      </c>
      <c r="H29" s="108" t="s">
        <v>67</v>
      </c>
      <c r="I29" s="130" t="s">
        <v>62</v>
      </c>
      <c r="J29" s="138"/>
    </row>
    <row r="30" spans="1:10">
      <c r="A30" s="108" t="s">
        <v>59</v>
      </c>
      <c r="B30" s="6" t="s">
        <v>1873</v>
      </c>
      <c r="C30" s="107">
        <v>0.625</v>
      </c>
      <c r="D30" s="107">
        <v>0.88</v>
      </c>
      <c r="E30" s="109">
        <v>0.71</v>
      </c>
      <c r="F30" s="109">
        <v>37</v>
      </c>
      <c r="G30" s="109">
        <v>0.31</v>
      </c>
      <c r="H30" s="108" t="s">
        <v>67</v>
      </c>
      <c r="I30" s="130" t="s">
        <v>62</v>
      </c>
      <c r="J30" s="138"/>
    </row>
    <row r="31" spans="1:10">
      <c r="A31" s="108" t="s">
        <v>59</v>
      </c>
      <c r="B31" s="6" t="s">
        <v>1874</v>
      </c>
      <c r="C31" s="107">
        <v>0.5</v>
      </c>
      <c r="D31" s="107">
        <v>0.53</v>
      </c>
      <c r="E31" s="109">
        <v>0.94</v>
      </c>
      <c r="F31" s="109">
        <v>50</v>
      </c>
      <c r="G31" s="109">
        <v>0.31</v>
      </c>
      <c r="H31" s="108" t="s">
        <v>67</v>
      </c>
      <c r="I31" s="130" t="s">
        <v>62</v>
      </c>
      <c r="J31" s="138"/>
    </row>
    <row r="32" spans="1:10">
      <c r="A32" s="108" t="s">
        <v>59</v>
      </c>
      <c r="B32" s="6" t="s">
        <v>1875</v>
      </c>
      <c r="C32" s="107">
        <v>0.75</v>
      </c>
      <c r="D32" s="107">
        <v>0.8</v>
      </c>
      <c r="E32" s="109">
        <v>0.94</v>
      </c>
      <c r="F32" s="109">
        <v>50</v>
      </c>
      <c r="G32" s="109">
        <v>0.31</v>
      </c>
      <c r="H32" s="108" t="s">
        <v>67</v>
      </c>
      <c r="I32" s="130" t="s">
        <v>62</v>
      </c>
      <c r="J32" s="138"/>
    </row>
    <row r="33" spans="1:9">
      <c r="A33" s="108" t="s">
        <v>59</v>
      </c>
      <c r="B33" s="6" t="s">
        <v>1876</v>
      </c>
      <c r="C33" s="107">
        <v>0.375</v>
      </c>
      <c r="D33" s="107">
        <v>0.4</v>
      </c>
      <c r="E33" s="109">
        <v>0.94</v>
      </c>
      <c r="F33" s="109">
        <v>50</v>
      </c>
      <c r="G33" s="109">
        <v>0.31</v>
      </c>
      <c r="H33" s="108" t="s">
        <v>67</v>
      </c>
      <c r="I33" s="130" t="s">
        <v>62</v>
      </c>
    </row>
    <row r="34" spans="1:9">
      <c r="A34" s="108" t="s">
        <v>59</v>
      </c>
      <c r="B34" s="6" t="s">
        <v>1876</v>
      </c>
      <c r="C34" s="107">
        <v>0.625</v>
      </c>
      <c r="D34" s="107">
        <v>0.66</v>
      </c>
      <c r="E34" s="109">
        <v>0.94</v>
      </c>
      <c r="F34" s="109">
        <v>50</v>
      </c>
      <c r="G34" s="109">
        <v>0.31</v>
      </c>
      <c r="H34" s="108" t="s">
        <v>67</v>
      </c>
      <c r="I34" s="130" t="s">
        <v>62</v>
      </c>
    </row>
    <row r="35" spans="1:9">
      <c r="A35" s="108" t="s">
        <v>59</v>
      </c>
      <c r="B35" s="6" t="s">
        <v>1877</v>
      </c>
      <c r="C35" s="107">
        <v>0.5</v>
      </c>
      <c r="D35" s="107">
        <v>1</v>
      </c>
      <c r="E35" s="109">
        <v>0.5</v>
      </c>
      <c r="F35" s="109">
        <v>62</v>
      </c>
      <c r="G35" s="107">
        <v>0.31070000000000003</v>
      </c>
      <c r="H35" s="108" t="s">
        <v>67</v>
      </c>
      <c r="I35" s="130" t="s">
        <v>62</v>
      </c>
    </row>
    <row r="36" spans="1:9">
      <c r="A36" s="108" t="s">
        <v>59</v>
      </c>
      <c r="B36" s="6" t="s">
        <v>1878</v>
      </c>
      <c r="C36" s="107">
        <v>0.75</v>
      </c>
      <c r="D36" s="107">
        <v>1.5</v>
      </c>
      <c r="E36" s="109">
        <v>0.5</v>
      </c>
      <c r="F36" s="109">
        <v>62</v>
      </c>
      <c r="G36" s="107">
        <v>0.31070000000000003</v>
      </c>
      <c r="H36" s="108" t="s">
        <v>67</v>
      </c>
      <c r="I36" s="130" t="s">
        <v>62</v>
      </c>
    </row>
    <row r="37" spans="1:9">
      <c r="A37" s="108" t="s">
        <v>59</v>
      </c>
      <c r="B37" s="6" t="s">
        <v>1879</v>
      </c>
      <c r="C37" s="107">
        <v>0.375</v>
      </c>
      <c r="D37" s="107">
        <v>0.75</v>
      </c>
      <c r="E37" s="109">
        <v>0.5</v>
      </c>
      <c r="F37" s="109">
        <v>62</v>
      </c>
      <c r="G37" s="107">
        <v>0.31070000000000003</v>
      </c>
      <c r="H37" s="108" t="s">
        <v>67</v>
      </c>
      <c r="I37" s="130" t="s">
        <v>62</v>
      </c>
    </row>
    <row r="38" spans="1:9">
      <c r="A38" s="108" t="s">
        <v>59</v>
      </c>
      <c r="B38" s="6" t="s">
        <v>1880</v>
      </c>
      <c r="C38" s="107">
        <v>0.625</v>
      </c>
      <c r="D38" s="107">
        <v>1.25</v>
      </c>
      <c r="E38" s="109">
        <v>0.5</v>
      </c>
      <c r="F38" s="109">
        <v>62</v>
      </c>
      <c r="G38" s="107">
        <v>0.31070000000000003</v>
      </c>
      <c r="H38" s="108" t="s">
        <v>67</v>
      </c>
      <c r="I38" s="130" t="s">
        <v>62</v>
      </c>
    </row>
    <row r="39" spans="1:9">
      <c r="A39" s="108" t="s">
        <v>59</v>
      </c>
      <c r="B39" s="6" t="s">
        <v>1881</v>
      </c>
      <c r="C39" s="107">
        <v>0.625</v>
      </c>
      <c r="D39" s="107">
        <v>0.28999999999999998</v>
      </c>
      <c r="E39" s="107">
        <v>2.16</v>
      </c>
      <c r="F39" s="109">
        <v>40</v>
      </c>
      <c r="G39" s="109">
        <v>0.28999999999999998</v>
      </c>
      <c r="H39" s="108" t="s">
        <v>96</v>
      </c>
      <c r="I39" s="130" t="s">
        <v>62</v>
      </c>
    </row>
    <row r="40" spans="1:9">
      <c r="A40" s="108" t="s">
        <v>59</v>
      </c>
      <c r="B40" s="6" t="s">
        <v>1882</v>
      </c>
      <c r="C40" s="109">
        <v>0.375</v>
      </c>
      <c r="D40" s="109">
        <v>0.21</v>
      </c>
      <c r="E40" s="107">
        <v>1.79</v>
      </c>
      <c r="F40" s="109">
        <v>120</v>
      </c>
      <c r="G40" s="109">
        <v>0.24</v>
      </c>
      <c r="H40" s="108" t="s">
        <v>93</v>
      </c>
      <c r="I40" s="130" t="s">
        <v>62</v>
      </c>
    </row>
    <row r="41" spans="1:9">
      <c r="A41" s="108" t="s">
        <v>59</v>
      </c>
      <c r="B41" s="110" t="s">
        <v>92</v>
      </c>
      <c r="C41" s="109">
        <v>0.25</v>
      </c>
      <c r="D41" s="109">
        <v>0.21</v>
      </c>
      <c r="E41" s="107">
        <v>1.19</v>
      </c>
      <c r="F41" s="109">
        <v>120</v>
      </c>
      <c r="G41" s="109">
        <v>0.24</v>
      </c>
      <c r="H41" s="108" t="s">
        <v>93</v>
      </c>
      <c r="I41" s="130" t="s">
        <v>62</v>
      </c>
    </row>
    <row r="42" spans="1:9">
      <c r="A42" s="108" t="s">
        <v>59</v>
      </c>
      <c r="B42" s="110" t="s">
        <v>94</v>
      </c>
      <c r="C42" s="109">
        <v>0.25</v>
      </c>
      <c r="D42" s="109">
        <v>0.15</v>
      </c>
      <c r="E42" s="107">
        <v>1.67</v>
      </c>
      <c r="F42" s="109">
        <v>70</v>
      </c>
      <c r="G42" s="109">
        <v>0.36</v>
      </c>
      <c r="H42" s="108" t="s">
        <v>93</v>
      </c>
      <c r="I42" s="130" t="s">
        <v>62</v>
      </c>
    </row>
    <row r="43" spans="1:9">
      <c r="A43" s="108" t="s">
        <v>59</v>
      </c>
      <c r="B43" s="110" t="s">
        <v>95</v>
      </c>
      <c r="C43" s="109">
        <v>0.5</v>
      </c>
      <c r="D43" s="109">
        <v>0.87</v>
      </c>
      <c r="E43" s="107">
        <v>0.56999999999999995</v>
      </c>
      <c r="F43" s="109">
        <v>22</v>
      </c>
      <c r="G43" s="109">
        <v>0.31</v>
      </c>
      <c r="H43" s="108" t="s">
        <v>96</v>
      </c>
      <c r="I43" s="130" t="s">
        <v>62</v>
      </c>
    </row>
    <row r="44" spans="1:9">
      <c r="A44" s="108" t="s">
        <v>59</v>
      </c>
      <c r="B44" s="6" t="s">
        <v>1883</v>
      </c>
      <c r="C44" s="109">
        <v>0.5</v>
      </c>
      <c r="D44" s="109">
        <v>1.19</v>
      </c>
      <c r="E44" s="107">
        <v>0.42</v>
      </c>
      <c r="F44" s="109">
        <v>22</v>
      </c>
      <c r="G44" s="109">
        <v>0.28000000000000003</v>
      </c>
      <c r="H44" s="108" t="s">
        <v>96</v>
      </c>
      <c r="I44" s="130" t="s">
        <v>62</v>
      </c>
    </row>
    <row r="45" spans="1:9">
      <c r="A45" s="108" t="s">
        <v>59</v>
      </c>
      <c r="B45" s="110" t="s">
        <v>97</v>
      </c>
      <c r="C45" s="109">
        <v>0.3125</v>
      </c>
      <c r="D45" s="109">
        <v>1.4</v>
      </c>
      <c r="E45" s="107">
        <v>0.22</v>
      </c>
      <c r="F45" s="109">
        <v>22</v>
      </c>
      <c r="G45" s="109">
        <v>0.31</v>
      </c>
      <c r="H45" s="108" t="s">
        <v>96</v>
      </c>
      <c r="I45" s="130" t="s">
        <v>62</v>
      </c>
    </row>
    <row r="46" spans="1:9">
      <c r="A46" s="108" t="s">
        <v>59</v>
      </c>
      <c r="B46" s="6" t="s">
        <v>1884</v>
      </c>
      <c r="C46" s="109">
        <v>0.25</v>
      </c>
      <c r="D46" s="107">
        <v>0.04</v>
      </c>
      <c r="E46" s="109">
        <v>6.9</v>
      </c>
      <c r="F46" s="109">
        <v>158</v>
      </c>
      <c r="G46" s="109">
        <v>0.2</v>
      </c>
      <c r="H46" s="108" t="s">
        <v>61</v>
      </c>
      <c r="I46" s="130" t="s">
        <v>62</v>
      </c>
    </row>
    <row r="47" spans="1:9">
      <c r="A47" s="108" t="s">
        <v>59</v>
      </c>
      <c r="B47" s="110" t="s">
        <v>100</v>
      </c>
      <c r="C47" s="109">
        <v>0.5</v>
      </c>
      <c r="D47" s="109">
        <v>1.46</v>
      </c>
      <c r="E47" s="107">
        <v>0.34</v>
      </c>
      <c r="F47" s="109">
        <v>70</v>
      </c>
      <c r="G47" s="109">
        <v>0.35</v>
      </c>
      <c r="H47" s="108" t="s">
        <v>93</v>
      </c>
      <c r="I47" s="130" t="s">
        <v>62</v>
      </c>
    </row>
    <row r="48" spans="1:9">
      <c r="A48" s="108" t="s">
        <v>59</v>
      </c>
      <c r="B48" s="6" t="s">
        <v>1885</v>
      </c>
      <c r="C48" s="109">
        <v>0.4375</v>
      </c>
      <c r="D48" s="109">
        <v>0.67</v>
      </c>
      <c r="E48" s="107">
        <v>0.65</v>
      </c>
      <c r="F48" s="109">
        <v>50</v>
      </c>
      <c r="G48" s="109">
        <v>0.28000000000000003</v>
      </c>
      <c r="H48" s="108" t="s">
        <v>67</v>
      </c>
      <c r="I48" s="130" t="s">
        <v>62</v>
      </c>
    </row>
    <row r="49" spans="1:9">
      <c r="A49" s="108" t="s">
        <v>59</v>
      </c>
      <c r="B49" s="3" t="s">
        <v>1886</v>
      </c>
      <c r="C49" s="132">
        <v>6.25E-2</v>
      </c>
      <c r="D49" s="107">
        <v>0</v>
      </c>
      <c r="E49" s="107">
        <v>314.24</v>
      </c>
      <c r="F49" s="107">
        <v>488.2176</v>
      </c>
      <c r="G49" s="107">
        <v>0.11950000000000001</v>
      </c>
      <c r="H49" s="108" t="s">
        <v>61</v>
      </c>
      <c r="I49" s="130" t="s">
        <v>62</v>
      </c>
    </row>
    <row r="50" spans="1:9">
      <c r="A50" s="108" t="s">
        <v>59</v>
      </c>
      <c r="B50" s="3" t="s">
        <v>1887</v>
      </c>
      <c r="C50" s="107">
        <v>0.25</v>
      </c>
      <c r="D50" s="107">
        <v>0.04</v>
      </c>
      <c r="E50" s="107">
        <v>6.8706000000000005</v>
      </c>
      <c r="F50" s="107">
        <v>157.74719999999999</v>
      </c>
      <c r="G50" s="107">
        <v>0.21032000000000001</v>
      </c>
      <c r="H50" s="108" t="s">
        <v>61</v>
      </c>
      <c r="I50" s="130" t="s">
        <v>62</v>
      </c>
    </row>
    <row r="51" spans="1:9">
      <c r="A51" s="108" t="s">
        <v>59</v>
      </c>
      <c r="B51" s="110" t="s">
        <v>101</v>
      </c>
      <c r="C51" s="109">
        <v>0.75</v>
      </c>
      <c r="D51" s="109">
        <v>1.05</v>
      </c>
      <c r="E51" s="107">
        <v>0.71</v>
      </c>
      <c r="F51" s="109">
        <v>22</v>
      </c>
      <c r="G51" s="109">
        <v>0.28000000000000003</v>
      </c>
      <c r="H51" s="108" t="s">
        <v>102</v>
      </c>
      <c r="I51" s="130" t="s">
        <v>62</v>
      </c>
    </row>
    <row r="52" spans="1:9">
      <c r="A52" s="108" t="s">
        <v>59</v>
      </c>
      <c r="B52" s="6" t="s">
        <v>1888</v>
      </c>
      <c r="C52" s="109">
        <v>0.5</v>
      </c>
      <c r="D52" s="109">
        <v>0.81</v>
      </c>
      <c r="E52" s="107">
        <v>0.62</v>
      </c>
      <c r="F52" s="109">
        <v>22</v>
      </c>
      <c r="G52" s="109">
        <v>0.28000000000000003</v>
      </c>
      <c r="H52" s="108" t="s">
        <v>102</v>
      </c>
      <c r="I52" s="130" t="s">
        <v>62</v>
      </c>
    </row>
    <row r="53" spans="1:9">
      <c r="A53" s="108" t="s">
        <v>59</v>
      </c>
      <c r="B53" s="6" t="s">
        <v>1889</v>
      </c>
      <c r="C53" s="109">
        <v>1</v>
      </c>
      <c r="D53" s="109">
        <v>0.79</v>
      </c>
      <c r="E53" s="107">
        <v>1.27</v>
      </c>
      <c r="F53" s="109">
        <v>22</v>
      </c>
      <c r="G53" s="109">
        <v>0.28000000000000003</v>
      </c>
      <c r="H53" s="108" t="s">
        <v>102</v>
      </c>
      <c r="I53" s="130" t="s">
        <v>62</v>
      </c>
    </row>
    <row r="54" spans="1:9">
      <c r="A54" s="108" t="s">
        <v>59</v>
      </c>
      <c r="B54" s="6" t="s">
        <v>1890</v>
      </c>
      <c r="C54" s="109">
        <v>0.375</v>
      </c>
      <c r="D54" s="109">
        <v>0.59</v>
      </c>
      <c r="E54" s="107">
        <v>0.64</v>
      </c>
      <c r="F54" s="109">
        <v>30</v>
      </c>
      <c r="G54" s="109">
        <v>0.28999999999999998</v>
      </c>
      <c r="H54" s="108" t="s">
        <v>102</v>
      </c>
      <c r="I54" s="130" t="s">
        <v>62</v>
      </c>
    </row>
    <row r="55" spans="1:9">
      <c r="A55" s="108" t="s">
        <v>59</v>
      </c>
      <c r="B55" s="16" t="s">
        <v>1891</v>
      </c>
      <c r="C55" s="27">
        <v>0.125</v>
      </c>
      <c r="D55" s="27">
        <v>0.628</v>
      </c>
      <c r="E55" s="107">
        <v>4</v>
      </c>
      <c r="F55" s="111">
        <v>488.22</v>
      </c>
      <c r="G55" s="111">
        <v>0.12</v>
      </c>
      <c r="H55" s="108" t="s">
        <v>61</v>
      </c>
      <c r="I55" s="130" t="s">
        <v>62</v>
      </c>
    </row>
    <row r="56" spans="1:9">
      <c r="A56" s="108" t="s">
        <v>59</v>
      </c>
      <c r="B56" s="16" t="s">
        <v>1892</v>
      </c>
      <c r="C56" s="27">
        <v>0.625</v>
      </c>
      <c r="D56" s="27">
        <v>0.28999999999999998</v>
      </c>
      <c r="E56" s="27">
        <v>0.46</v>
      </c>
      <c r="F56" s="111" t="s">
        <v>36</v>
      </c>
      <c r="G56" s="111" t="s">
        <v>36</v>
      </c>
      <c r="H56" s="108" t="s">
        <v>67</v>
      </c>
      <c r="I56" s="130" t="s">
        <v>62</v>
      </c>
    </row>
    <row r="57" spans="1:9">
      <c r="A57" s="108" t="s">
        <v>59</v>
      </c>
      <c r="B57" s="17" t="s">
        <v>1893</v>
      </c>
      <c r="C57" s="107">
        <v>0.125</v>
      </c>
      <c r="D57" s="107">
        <v>0.25</v>
      </c>
      <c r="E57" s="107">
        <v>0.49959999999999999</v>
      </c>
      <c r="F57" s="107">
        <v>29.951999999999998</v>
      </c>
      <c r="G57" s="107">
        <v>0.27962999999999999</v>
      </c>
      <c r="H57" s="108" t="s">
        <v>67</v>
      </c>
      <c r="I57" s="130" t="s">
        <v>62</v>
      </c>
    </row>
    <row r="58" spans="1:9">
      <c r="A58" s="108" t="s">
        <v>59</v>
      </c>
      <c r="B58" s="17" t="s">
        <v>1894</v>
      </c>
      <c r="C58" s="107">
        <v>0.125</v>
      </c>
      <c r="D58" s="107">
        <v>0.25</v>
      </c>
      <c r="E58" s="107">
        <v>0.49959999999999999</v>
      </c>
      <c r="F58" s="107">
        <v>29.951999999999998</v>
      </c>
      <c r="G58" s="107">
        <v>0.32982</v>
      </c>
      <c r="H58" s="108" t="s">
        <v>67</v>
      </c>
      <c r="I58" s="130" t="s">
        <v>62</v>
      </c>
    </row>
    <row r="59" spans="1:9">
      <c r="A59" s="108" t="s">
        <v>59</v>
      </c>
      <c r="B59" s="17" t="s">
        <v>1895</v>
      </c>
      <c r="C59" s="107">
        <v>0.5</v>
      </c>
      <c r="D59" s="107">
        <v>1.26</v>
      </c>
      <c r="E59" s="107">
        <v>0.39550000000000002</v>
      </c>
      <c r="F59" s="107">
        <v>24.959999999999997</v>
      </c>
      <c r="G59" s="107">
        <v>0.31070000000000003</v>
      </c>
      <c r="H59" s="108" t="s">
        <v>61</v>
      </c>
      <c r="I59" s="130" t="s">
        <v>62</v>
      </c>
    </row>
    <row r="60" spans="1:9">
      <c r="A60" s="108" t="s">
        <v>59</v>
      </c>
      <c r="B60" s="17" t="s">
        <v>1896</v>
      </c>
      <c r="C60" s="107">
        <v>0.5</v>
      </c>
      <c r="D60" s="107">
        <v>1.31</v>
      </c>
      <c r="E60" s="107">
        <v>0.38170000000000004</v>
      </c>
      <c r="F60" s="107">
        <v>18.096</v>
      </c>
      <c r="G60" s="107">
        <v>0.31070000000000003</v>
      </c>
      <c r="H60" s="108" t="s">
        <v>61</v>
      </c>
      <c r="I60" s="130" t="s">
        <v>62</v>
      </c>
    </row>
    <row r="61" spans="1:9">
      <c r="A61" s="108" t="s">
        <v>59</v>
      </c>
      <c r="B61" s="17" t="s">
        <v>1897</v>
      </c>
      <c r="C61" s="107">
        <v>0.75</v>
      </c>
      <c r="D61" s="107">
        <v>1.96</v>
      </c>
      <c r="E61" s="107">
        <v>0.38170000000000004</v>
      </c>
      <c r="F61" s="107">
        <v>18.096</v>
      </c>
      <c r="G61" s="107">
        <v>0.31070000000000003</v>
      </c>
      <c r="H61" s="108" t="s">
        <v>61</v>
      </c>
      <c r="I61" s="130" t="s">
        <v>62</v>
      </c>
    </row>
    <row r="62" spans="1:9">
      <c r="A62" s="108" t="s">
        <v>59</v>
      </c>
      <c r="B62" s="17" t="s">
        <v>1898</v>
      </c>
      <c r="C62" s="107">
        <v>0.5</v>
      </c>
      <c r="D62" s="107">
        <v>1.26</v>
      </c>
      <c r="E62" s="107">
        <v>0.39550000000000002</v>
      </c>
      <c r="F62" s="107">
        <v>21.84</v>
      </c>
      <c r="G62" s="107">
        <v>0.31070000000000003</v>
      </c>
      <c r="H62" s="108" t="s">
        <v>61</v>
      </c>
      <c r="I62" s="130" t="s">
        <v>62</v>
      </c>
    </row>
    <row r="63" spans="1:9">
      <c r="A63" s="108" t="s">
        <v>59</v>
      </c>
      <c r="B63" s="17" t="s">
        <v>1899</v>
      </c>
      <c r="C63" s="107">
        <v>0.5</v>
      </c>
      <c r="D63" s="107">
        <v>1.26</v>
      </c>
      <c r="E63" s="107">
        <v>0.39550000000000002</v>
      </c>
      <c r="F63" s="107">
        <v>21.84</v>
      </c>
      <c r="G63" s="107">
        <v>0.31070000000000003</v>
      </c>
      <c r="H63" s="108" t="s">
        <v>61</v>
      </c>
      <c r="I63" s="130" t="s">
        <v>62</v>
      </c>
    </row>
    <row r="64" spans="1:9">
      <c r="A64" s="108" t="s">
        <v>59</v>
      </c>
      <c r="B64" s="17" t="s">
        <v>1900</v>
      </c>
      <c r="C64" s="107">
        <v>0.31126000000000004</v>
      </c>
      <c r="D64" s="107">
        <v>0.71</v>
      </c>
      <c r="E64" s="107">
        <v>0.43719999999999998</v>
      </c>
      <c r="F64" s="107">
        <v>18.096</v>
      </c>
      <c r="G64" s="107">
        <v>0.31070000000000003</v>
      </c>
      <c r="H64" s="108" t="s">
        <v>61</v>
      </c>
      <c r="I64" s="130" t="s">
        <v>62</v>
      </c>
    </row>
    <row r="65" spans="1:9">
      <c r="A65" s="108" t="s">
        <v>59</v>
      </c>
      <c r="B65" s="17" t="s">
        <v>1901</v>
      </c>
      <c r="C65" s="107">
        <v>0.37429999999999997</v>
      </c>
      <c r="D65" s="107">
        <v>0.86</v>
      </c>
      <c r="E65" s="107">
        <v>0.43719999999999998</v>
      </c>
      <c r="F65" s="107">
        <v>18.096</v>
      </c>
      <c r="G65" s="107">
        <v>0.31070000000000003</v>
      </c>
      <c r="H65" s="108" t="s">
        <v>61</v>
      </c>
      <c r="I65" s="130" t="s">
        <v>62</v>
      </c>
    </row>
    <row r="66" spans="1:9">
      <c r="A66" s="108" t="s">
        <v>59</v>
      </c>
      <c r="B66" s="17" t="s">
        <v>1902</v>
      </c>
      <c r="C66" s="107">
        <v>0.5</v>
      </c>
      <c r="D66" s="107">
        <v>1.1399999999999999</v>
      </c>
      <c r="E66" s="107">
        <v>0.43719999999999998</v>
      </c>
      <c r="F66" s="107">
        <v>14.975999999999999</v>
      </c>
      <c r="G66" s="107">
        <v>0.30114000000000002</v>
      </c>
      <c r="H66" s="108" t="s">
        <v>61</v>
      </c>
      <c r="I66" s="130" t="s">
        <v>62</v>
      </c>
    </row>
    <row r="67" spans="1:9">
      <c r="A67" s="108" t="s">
        <v>59</v>
      </c>
      <c r="B67" s="17" t="s">
        <v>1903</v>
      </c>
      <c r="C67" s="107">
        <v>0.5</v>
      </c>
      <c r="D67" s="107">
        <v>1.26</v>
      </c>
      <c r="E67" s="107">
        <v>0.39550000000000002</v>
      </c>
      <c r="F67" s="107">
        <v>18.096</v>
      </c>
      <c r="G67" s="107">
        <v>0.14101</v>
      </c>
      <c r="H67" s="108" t="s">
        <v>67</v>
      </c>
      <c r="I67" s="130" t="s">
        <v>62</v>
      </c>
    </row>
    <row r="68" spans="1:9">
      <c r="A68" s="108" t="s">
        <v>59</v>
      </c>
      <c r="B68" s="17" t="s">
        <v>1904</v>
      </c>
      <c r="C68" s="107">
        <v>0.75</v>
      </c>
      <c r="D68" s="107">
        <v>1.9</v>
      </c>
      <c r="E68" s="107">
        <v>0.39550000000000002</v>
      </c>
      <c r="F68" s="107">
        <v>18.096</v>
      </c>
      <c r="G68" s="107">
        <v>0.14101</v>
      </c>
      <c r="H68" s="108" t="s">
        <v>67</v>
      </c>
      <c r="I68" s="130" t="s">
        <v>62</v>
      </c>
    </row>
    <row r="69" spans="1:9">
      <c r="A69" s="108" t="s">
        <v>59</v>
      </c>
      <c r="B69" s="17" t="s">
        <v>1905</v>
      </c>
      <c r="C69" s="107">
        <v>0.5</v>
      </c>
      <c r="D69" s="107">
        <v>0.79</v>
      </c>
      <c r="E69" s="107">
        <v>0.63149999999999995</v>
      </c>
      <c r="F69" s="107">
        <v>36.816000000000003</v>
      </c>
      <c r="G69" s="109">
        <v>0.45</v>
      </c>
      <c r="H69" s="108" t="s">
        <v>67</v>
      </c>
      <c r="I69" s="130" t="s">
        <v>62</v>
      </c>
    </row>
    <row r="70" spans="1:9">
      <c r="A70" s="108" t="s">
        <v>59</v>
      </c>
      <c r="B70" s="17" t="s">
        <v>1906</v>
      </c>
      <c r="C70" s="107">
        <v>0.75</v>
      </c>
      <c r="D70" s="107">
        <v>1.19</v>
      </c>
      <c r="E70" s="107">
        <v>0.63149999999999995</v>
      </c>
      <c r="F70" s="107">
        <v>36.816000000000003</v>
      </c>
      <c r="G70" s="109">
        <v>0.45</v>
      </c>
      <c r="H70" s="108" t="s">
        <v>67</v>
      </c>
      <c r="I70" s="130" t="s">
        <v>62</v>
      </c>
    </row>
    <row r="71" spans="1:9">
      <c r="A71" s="108" t="s">
        <v>59</v>
      </c>
      <c r="B71" s="17" t="s">
        <v>1907</v>
      </c>
      <c r="C71" s="107">
        <v>0.375</v>
      </c>
      <c r="D71" s="107">
        <v>0.59</v>
      </c>
      <c r="E71" s="107">
        <v>0.63149999999999995</v>
      </c>
      <c r="F71" s="107">
        <v>36.816000000000003</v>
      </c>
      <c r="G71" s="109">
        <v>0.45</v>
      </c>
      <c r="H71" s="108" t="s">
        <v>67</v>
      </c>
      <c r="I71" s="130" t="s">
        <v>62</v>
      </c>
    </row>
    <row r="72" spans="1:9">
      <c r="A72" s="108" t="s">
        <v>59</v>
      </c>
      <c r="B72" s="17" t="s">
        <v>1908</v>
      </c>
      <c r="C72" s="107">
        <v>0.625</v>
      </c>
      <c r="D72" s="107">
        <v>0.99</v>
      </c>
      <c r="E72" s="107">
        <v>0.63149999999999995</v>
      </c>
      <c r="F72" s="107">
        <v>36.816000000000003</v>
      </c>
      <c r="G72" s="109">
        <v>0.45</v>
      </c>
      <c r="H72" s="108" t="s">
        <v>67</v>
      </c>
      <c r="I72" s="130" t="s">
        <v>62</v>
      </c>
    </row>
    <row r="73" spans="1:9">
      <c r="A73" s="108" t="s">
        <v>59</v>
      </c>
      <c r="B73" s="3" t="s">
        <v>1909</v>
      </c>
      <c r="C73" s="107">
        <v>0.37429999999999997</v>
      </c>
      <c r="D73" s="107">
        <v>7.0000000000000007E-2</v>
      </c>
      <c r="E73" s="107">
        <v>4.9968000000000004</v>
      </c>
      <c r="F73" s="107">
        <v>115.81439999999999</v>
      </c>
      <c r="G73" s="107">
        <v>0.20075999999999999</v>
      </c>
      <c r="H73" s="108" t="s">
        <v>61</v>
      </c>
      <c r="I73" s="130" t="s">
        <v>62</v>
      </c>
    </row>
    <row r="74" spans="1:9" s="25" customFormat="1">
      <c r="A74" s="113" t="s">
        <v>59</v>
      </c>
      <c r="B74" s="30" t="s">
        <v>98</v>
      </c>
      <c r="C74" s="107">
        <v>0.75</v>
      </c>
      <c r="D74" s="107">
        <v>0.9</v>
      </c>
      <c r="E74" s="107">
        <v>0.83299999999999996</v>
      </c>
      <c r="F74" s="107">
        <v>36.940799999999996</v>
      </c>
      <c r="G74" s="107">
        <v>0.31070000000000003</v>
      </c>
      <c r="H74" s="108" t="s">
        <v>93</v>
      </c>
      <c r="I74" s="130" t="s">
        <v>62</v>
      </c>
    </row>
    <row r="75" spans="1:9" s="25" customFormat="1">
      <c r="A75" s="113" t="s">
        <v>59</v>
      </c>
      <c r="B75" s="108" t="s">
        <v>99</v>
      </c>
      <c r="C75" s="107">
        <v>0.75</v>
      </c>
      <c r="D75" s="107">
        <v>0.94</v>
      </c>
      <c r="E75" s="107">
        <v>0.8</v>
      </c>
      <c r="F75" s="109">
        <v>22</v>
      </c>
      <c r="G75" s="109">
        <v>0.31</v>
      </c>
      <c r="H75" s="108" t="s">
        <v>93</v>
      </c>
      <c r="I75" s="130" t="s">
        <v>62</v>
      </c>
    </row>
    <row r="77" spans="1:9">
      <c r="A77" s="113" t="s">
        <v>59</v>
      </c>
      <c r="B77" s="114" t="s">
        <v>66</v>
      </c>
      <c r="C77" s="113">
        <v>0.375</v>
      </c>
      <c r="D77" s="113">
        <v>0.32</v>
      </c>
      <c r="E77" s="113">
        <v>0.85333333300000003</v>
      </c>
      <c r="F77" s="111">
        <v>40</v>
      </c>
      <c r="G77" s="111">
        <v>0.27</v>
      </c>
      <c r="H77" s="108" t="s">
        <v>67</v>
      </c>
      <c r="I77" s="112" t="s">
        <v>41</v>
      </c>
    </row>
    <row r="78" spans="1:9">
      <c r="A78" s="113" t="s">
        <v>59</v>
      </c>
      <c r="B78" s="114" t="s">
        <v>69</v>
      </c>
      <c r="C78" s="113">
        <v>0.5</v>
      </c>
      <c r="D78" s="113">
        <v>0.45</v>
      </c>
      <c r="E78" s="113">
        <v>0.9</v>
      </c>
      <c r="F78" s="111">
        <v>40</v>
      </c>
      <c r="G78" s="111">
        <v>0.27</v>
      </c>
      <c r="H78" s="108" t="s">
        <v>67</v>
      </c>
      <c r="I78" s="112" t="s">
        <v>41</v>
      </c>
    </row>
    <row r="79" spans="1:9">
      <c r="A79" s="113" t="s">
        <v>59</v>
      </c>
      <c r="B79" s="114" t="s">
        <v>70</v>
      </c>
      <c r="C79" s="113">
        <v>0.625</v>
      </c>
      <c r="D79" s="113">
        <v>0.56000000000000005</v>
      </c>
      <c r="E79" s="113">
        <v>0.89600000000000002</v>
      </c>
      <c r="F79" s="111">
        <v>40</v>
      </c>
      <c r="G79" s="111">
        <v>0.27</v>
      </c>
      <c r="H79" s="108" t="s">
        <v>67</v>
      </c>
      <c r="I79" s="112" t="s">
        <v>41</v>
      </c>
    </row>
    <row r="80" spans="1:9">
      <c r="A80" s="113" t="s">
        <v>59</v>
      </c>
      <c r="B80" s="114" t="s">
        <v>71</v>
      </c>
      <c r="C80" s="113">
        <v>0.75</v>
      </c>
      <c r="D80" s="113">
        <v>0.68</v>
      </c>
      <c r="E80" s="113">
        <v>0.90666666699999998</v>
      </c>
      <c r="F80" s="111">
        <v>40</v>
      </c>
      <c r="G80" s="111">
        <v>0.27</v>
      </c>
      <c r="H80" s="108" t="s">
        <v>67</v>
      </c>
      <c r="I80" s="112" t="s">
        <v>41</v>
      </c>
    </row>
    <row r="81" spans="1:9">
      <c r="A81" s="113" t="s">
        <v>59</v>
      </c>
      <c r="B81" s="114" t="s">
        <v>83</v>
      </c>
      <c r="C81" s="113">
        <v>0.25</v>
      </c>
      <c r="D81" s="113">
        <v>0.31</v>
      </c>
      <c r="E81" s="113">
        <v>1.24</v>
      </c>
      <c r="F81" s="111">
        <v>30</v>
      </c>
      <c r="G81" s="111">
        <v>0.45</v>
      </c>
      <c r="H81" s="108" t="s">
        <v>67</v>
      </c>
      <c r="I81" s="112" t="s">
        <v>41</v>
      </c>
    </row>
    <row r="82" spans="1:9">
      <c r="A82" s="113" t="s">
        <v>59</v>
      </c>
      <c r="B82" s="114" t="s">
        <v>84</v>
      </c>
      <c r="C82" s="113">
        <v>0.375</v>
      </c>
      <c r="D82" s="113">
        <v>0.47</v>
      </c>
      <c r="E82" s="113">
        <v>1.253333333</v>
      </c>
      <c r="F82" s="111">
        <v>30</v>
      </c>
      <c r="G82" s="111">
        <v>0.45</v>
      </c>
      <c r="H82" s="108" t="s">
        <v>67</v>
      </c>
      <c r="I82" s="112" t="s">
        <v>41</v>
      </c>
    </row>
    <row r="83" spans="1:9">
      <c r="A83" s="113" t="s">
        <v>59</v>
      </c>
      <c r="B83" s="114" t="s">
        <v>85</v>
      </c>
      <c r="C83" s="113">
        <v>0.5</v>
      </c>
      <c r="D83" s="113">
        <v>0.63</v>
      </c>
      <c r="E83" s="113">
        <v>1.26</v>
      </c>
      <c r="F83" s="111">
        <v>30</v>
      </c>
      <c r="G83" s="111">
        <v>0.45</v>
      </c>
      <c r="H83" s="108" t="s">
        <v>67</v>
      </c>
      <c r="I83" s="112" t="s">
        <v>41</v>
      </c>
    </row>
    <row r="84" spans="1:9">
      <c r="A84" s="113" t="s">
        <v>59</v>
      </c>
      <c r="B84" s="114" t="s">
        <v>86</v>
      </c>
      <c r="C84" s="113">
        <v>0.625</v>
      </c>
      <c r="D84" s="113">
        <v>0.78</v>
      </c>
      <c r="E84" s="113">
        <v>1.248</v>
      </c>
      <c r="F84" s="111">
        <v>30</v>
      </c>
      <c r="G84" s="111">
        <v>0.45</v>
      </c>
      <c r="H84" s="108" t="s">
        <v>67</v>
      </c>
      <c r="I84" s="112" t="s">
        <v>41</v>
      </c>
    </row>
    <row r="85" spans="1:9">
      <c r="A85" s="113" t="s">
        <v>59</v>
      </c>
      <c r="B85" s="114" t="s">
        <v>87</v>
      </c>
      <c r="C85" s="113">
        <v>0.75</v>
      </c>
      <c r="D85" s="113">
        <v>0.94</v>
      </c>
      <c r="E85" s="113">
        <v>1.253333333</v>
      </c>
      <c r="F85" s="111">
        <v>30</v>
      </c>
      <c r="G85" s="111">
        <v>0.45</v>
      </c>
      <c r="H85" s="108" t="s">
        <v>67</v>
      </c>
      <c r="I85" s="112" t="s">
        <v>41</v>
      </c>
    </row>
    <row r="86" spans="1:9">
      <c r="A86" s="113" t="s">
        <v>59</v>
      </c>
      <c r="B86" s="114" t="s">
        <v>88</v>
      </c>
      <c r="C86" s="113">
        <v>1</v>
      </c>
      <c r="D86" s="113">
        <v>1.25</v>
      </c>
      <c r="E86" s="113">
        <v>1.25</v>
      </c>
      <c r="F86" s="111">
        <v>30</v>
      </c>
      <c r="G86" s="111">
        <v>0.45</v>
      </c>
      <c r="H86" s="108" t="s">
        <v>67</v>
      </c>
      <c r="I86" s="112" t="s">
        <v>41</v>
      </c>
    </row>
    <row r="87" spans="1:9">
      <c r="A87" s="113" t="s">
        <v>59</v>
      </c>
      <c r="B87" s="115" t="s">
        <v>72</v>
      </c>
      <c r="C87" s="113">
        <v>0.75</v>
      </c>
      <c r="D87" s="113">
        <v>1.1499999999999999</v>
      </c>
      <c r="E87" s="113">
        <v>1.5333333330000001</v>
      </c>
      <c r="F87" s="109">
        <v>50</v>
      </c>
      <c r="G87" s="109">
        <v>0.31</v>
      </c>
      <c r="H87" s="113" t="s">
        <v>61</v>
      </c>
      <c r="I87" s="112" t="s">
        <v>41</v>
      </c>
    </row>
    <row r="88" spans="1:9">
      <c r="A88" s="113" t="s">
        <v>59</v>
      </c>
      <c r="B88" s="115" t="s">
        <v>77</v>
      </c>
      <c r="C88" s="113">
        <v>0.75</v>
      </c>
      <c r="D88" s="113">
        <v>0.6</v>
      </c>
      <c r="E88" s="113">
        <v>0.8</v>
      </c>
      <c r="F88" s="109">
        <v>50</v>
      </c>
      <c r="G88" s="109">
        <v>0.31</v>
      </c>
      <c r="H88" s="113" t="s">
        <v>61</v>
      </c>
      <c r="I88" s="112" t="s">
        <v>41</v>
      </c>
    </row>
    <row r="90" spans="1:9">
      <c r="A90" s="108" t="s">
        <v>59</v>
      </c>
      <c r="B90" s="30" t="s">
        <v>103</v>
      </c>
      <c r="C90" s="107">
        <v>1</v>
      </c>
      <c r="D90" s="107">
        <v>4</v>
      </c>
      <c r="E90" s="107">
        <v>0.25</v>
      </c>
      <c r="F90" s="107">
        <v>1.5</v>
      </c>
      <c r="G90" s="107">
        <v>0.35</v>
      </c>
      <c r="H90" s="108" t="s">
        <v>61</v>
      </c>
      <c r="I90" s="130" t="s">
        <v>62</v>
      </c>
    </row>
    <row r="94" spans="1:9">
      <c r="A94" s="108"/>
      <c r="B94" s="114"/>
      <c r="C94" s="111"/>
      <c r="D94" s="111"/>
      <c r="E94" s="111"/>
      <c r="F94" s="111"/>
      <c r="G94" s="111"/>
      <c r="H94" s="108"/>
      <c r="I94" s="130"/>
    </row>
    <row r="96" spans="1:9">
      <c r="A96" s="138"/>
      <c r="B96" s="114"/>
      <c r="C96" s="138"/>
      <c r="D96" s="138"/>
      <c r="E96" s="138"/>
      <c r="F96" s="138"/>
      <c r="G96" s="138"/>
      <c r="H96" s="138"/>
      <c r="I96" s="138"/>
    </row>
    <row r="97" spans="2:2">
      <c r="B97" s="114"/>
    </row>
    <row r="98" spans="2:2">
      <c r="B98" s="114"/>
    </row>
    <row r="99" spans="2:2">
      <c r="B99" s="114"/>
    </row>
    <row r="100" spans="2:2">
      <c r="B100" s="114"/>
    </row>
    <row r="101" spans="2:2">
      <c r="B101" s="114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6"/>
  <sheetViews>
    <sheetView zoomScale="85" zoomScaleNormal="85" workbookViewId="0">
      <pane xSplit="2" ySplit="5" topLeftCell="C66" activePane="bottomRight" state="frozen"/>
      <selection pane="bottomRight" activeCell="H29" sqref="H29"/>
      <selection pane="bottomLeft" activeCell="A6" sqref="A6"/>
      <selection pane="topRight" activeCell="C1" sqref="C1"/>
    </sheetView>
  </sheetViews>
  <sheetFormatPr defaultColWidth="9.140625" defaultRowHeight="14.45"/>
  <cols>
    <col min="1" max="1" width="25.85546875" style="43" customWidth="1"/>
    <col min="2" max="2" width="61.42578125" style="43" customWidth="1"/>
    <col min="3" max="3" width="17.42578125" style="43" customWidth="1"/>
    <col min="4" max="4" width="32.5703125" style="44" customWidth="1"/>
    <col min="5" max="5" width="17.5703125" style="44" customWidth="1"/>
    <col min="6" max="6" width="13.85546875" style="44" customWidth="1"/>
    <col min="7" max="7" width="23" style="44" customWidth="1"/>
    <col min="8" max="8" width="29.7109375" style="44" customWidth="1"/>
    <col min="9" max="9" width="18.7109375" style="43" customWidth="1"/>
    <col min="10" max="16384" width="9.140625" style="43"/>
  </cols>
  <sheetData>
    <row r="1" spans="1:9">
      <c r="A1" s="106" t="s">
        <v>876</v>
      </c>
      <c r="B1" s="131"/>
      <c r="C1" s="133"/>
      <c r="D1" s="134"/>
      <c r="E1" s="134"/>
      <c r="F1" s="134"/>
      <c r="G1" s="134"/>
      <c r="H1" s="134"/>
      <c r="I1" s="133"/>
    </row>
    <row r="2" spans="1:9">
      <c r="A2" s="106" t="s">
        <v>877</v>
      </c>
      <c r="B2" s="131"/>
      <c r="C2" s="133"/>
      <c r="D2" s="134"/>
      <c r="E2" s="134"/>
      <c r="F2" s="134"/>
      <c r="G2" s="134"/>
      <c r="H2" s="134"/>
      <c r="I2" s="133"/>
    </row>
    <row r="3" spans="1:9">
      <c r="A3" s="133" t="s">
        <v>878</v>
      </c>
      <c r="B3" s="133"/>
      <c r="C3" s="133"/>
      <c r="D3" s="134"/>
      <c r="E3" s="134"/>
      <c r="F3" s="134"/>
      <c r="G3" s="134"/>
      <c r="H3" s="134"/>
      <c r="I3" s="133"/>
    </row>
    <row r="4" spans="1:9">
      <c r="A4" s="108" t="s">
        <v>3</v>
      </c>
      <c r="B4" s="108" t="s">
        <v>4</v>
      </c>
      <c r="C4" s="108" t="s">
        <v>879</v>
      </c>
      <c r="D4" s="134" t="s">
        <v>880</v>
      </c>
      <c r="E4" s="134" t="s">
        <v>881</v>
      </c>
      <c r="F4" s="134" t="s">
        <v>882</v>
      </c>
      <c r="G4" s="134" t="s">
        <v>883</v>
      </c>
      <c r="H4" s="134" t="s">
        <v>6</v>
      </c>
      <c r="I4" s="133" t="s">
        <v>884</v>
      </c>
    </row>
    <row r="5" spans="1:9">
      <c r="A5" s="108" t="s">
        <v>17</v>
      </c>
      <c r="B5" s="108" t="s">
        <v>18</v>
      </c>
      <c r="C5" s="108" t="s">
        <v>885</v>
      </c>
      <c r="D5" s="134" t="s">
        <v>886</v>
      </c>
      <c r="E5" s="134" t="s">
        <v>887</v>
      </c>
      <c r="F5" s="134" t="s">
        <v>888</v>
      </c>
      <c r="G5" s="134" t="s">
        <v>889</v>
      </c>
      <c r="H5" s="134" t="s">
        <v>890</v>
      </c>
      <c r="I5" s="133" t="s">
        <v>891</v>
      </c>
    </row>
    <row r="6" spans="1:9">
      <c r="A6" s="137" t="s">
        <v>892</v>
      </c>
      <c r="B6" s="133" t="s">
        <v>893</v>
      </c>
      <c r="C6" s="133" t="s">
        <v>894</v>
      </c>
      <c r="D6" s="134" t="s">
        <v>895</v>
      </c>
      <c r="E6" s="134" t="s">
        <v>36</v>
      </c>
      <c r="F6" s="134" t="s">
        <v>36</v>
      </c>
      <c r="G6" s="134">
        <v>10</v>
      </c>
      <c r="H6" s="134">
        <v>5.7560000000000002</v>
      </c>
      <c r="I6" s="133" t="s">
        <v>896</v>
      </c>
    </row>
    <row r="7" spans="1:9">
      <c r="A7" s="137" t="s">
        <v>892</v>
      </c>
      <c r="B7" s="133" t="s">
        <v>897</v>
      </c>
      <c r="C7" s="133" t="s">
        <v>894</v>
      </c>
      <c r="D7" s="134" t="s">
        <v>895</v>
      </c>
      <c r="E7" s="134" t="s">
        <v>36</v>
      </c>
      <c r="F7" s="134" t="s">
        <v>36</v>
      </c>
      <c r="G7" s="134">
        <v>11</v>
      </c>
      <c r="H7" s="134">
        <v>6.4139999999999997</v>
      </c>
      <c r="I7" s="133" t="s">
        <v>896</v>
      </c>
    </row>
    <row r="8" spans="1:9">
      <c r="A8" s="137" t="s">
        <v>892</v>
      </c>
      <c r="B8" s="133" t="s">
        <v>898</v>
      </c>
      <c r="C8" s="133" t="s">
        <v>894</v>
      </c>
      <c r="D8" s="134" t="s">
        <v>895</v>
      </c>
      <c r="E8" s="134" t="s">
        <v>36</v>
      </c>
      <c r="F8" s="134" t="s">
        <v>36</v>
      </c>
      <c r="G8" s="134">
        <v>13</v>
      </c>
      <c r="H8" s="134">
        <v>6.9119999999999999</v>
      </c>
      <c r="I8" s="133" t="s">
        <v>896</v>
      </c>
    </row>
    <row r="9" spans="1:9">
      <c r="A9" s="137" t="s">
        <v>892</v>
      </c>
      <c r="B9" s="133" t="s">
        <v>899</v>
      </c>
      <c r="C9" s="133" t="s">
        <v>894</v>
      </c>
      <c r="D9" s="134" t="s">
        <v>895</v>
      </c>
      <c r="E9" s="134" t="s">
        <v>36</v>
      </c>
      <c r="F9" s="134" t="s">
        <v>36</v>
      </c>
      <c r="G9" s="134">
        <v>16</v>
      </c>
      <c r="H9" s="134">
        <v>8.6539999999999999</v>
      </c>
      <c r="I9" s="133" t="s">
        <v>896</v>
      </c>
    </row>
    <row r="10" spans="1:9">
      <c r="A10" s="137" t="s">
        <v>892</v>
      </c>
      <c r="B10" s="133" t="s">
        <v>900</v>
      </c>
      <c r="C10" s="133" t="s">
        <v>894</v>
      </c>
      <c r="D10" s="134" t="s">
        <v>895</v>
      </c>
      <c r="E10" s="134" t="s">
        <v>36</v>
      </c>
      <c r="F10" s="134" t="s">
        <v>36</v>
      </c>
      <c r="G10" s="134">
        <v>19</v>
      </c>
      <c r="H10" s="134">
        <v>9.4239999999999995</v>
      </c>
      <c r="I10" s="133" t="s">
        <v>896</v>
      </c>
    </row>
    <row r="11" spans="1:9">
      <c r="A11" s="137" t="s">
        <v>892</v>
      </c>
      <c r="B11" s="133" t="s">
        <v>901</v>
      </c>
      <c r="C11" s="133" t="s">
        <v>894</v>
      </c>
      <c r="D11" s="134" t="s">
        <v>902</v>
      </c>
      <c r="E11" s="134" t="s">
        <v>36</v>
      </c>
      <c r="F11" s="134" t="s">
        <v>36</v>
      </c>
      <c r="G11" s="134">
        <v>10</v>
      </c>
      <c r="H11" s="134">
        <v>7.9160000000000004</v>
      </c>
      <c r="I11" s="133" t="s">
        <v>903</v>
      </c>
    </row>
    <row r="12" spans="1:9">
      <c r="A12" s="137" t="s">
        <v>892</v>
      </c>
      <c r="B12" s="133" t="s">
        <v>904</v>
      </c>
      <c r="C12" s="133" t="s">
        <v>894</v>
      </c>
      <c r="D12" s="134" t="s">
        <v>902</v>
      </c>
      <c r="E12" s="134" t="s">
        <v>36</v>
      </c>
      <c r="F12" s="134" t="s">
        <v>36</v>
      </c>
      <c r="G12" s="134">
        <v>11</v>
      </c>
      <c r="H12" s="134">
        <v>8.5660000000000007</v>
      </c>
      <c r="I12" s="133" t="s">
        <v>903</v>
      </c>
    </row>
    <row r="13" spans="1:9">
      <c r="A13" s="137" t="s">
        <v>892</v>
      </c>
      <c r="B13" s="133" t="s">
        <v>905</v>
      </c>
      <c r="C13" s="133" t="s">
        <v>894</v>
      </c>
      <c r="D13" s="134" t="s">
        <v>902</v>
      </c>
      <c r="E13" s="134" t="s">
        <v>36</v>
      </c>
      <c r="F13" s="134" t="s">
        <v>36</v>
      </c>
      <c r="G13" s="134">
        <v>13</v>
      </c>
      <c r="H13" s="134">
        <v>9.1210000000000004</v>
      </c>
      <c r="I13" s="133" t="s">
        <v>903</v>
      </c>
    </row>
    <row r="14" spans="1:9">
      <c r="A14" s="137" t="s">
        <v>892</v>
      </c>
      <c r="B14" s="133" t="s">
        <v>906</v>
      </c>
      <c r="C14" s="133" t="s">
        <v>894</v>
      </c>
      <c r="D14" s="134" t="s">
        <v>902</v>
      </c>
      <c r="E14" s="134" t="s">
        <v>36</v>
      </c>
      <c r="F14" s="134" t="s">
        <v>36</v>
      </c>
      <c r="G14" s="134">
        <v>16</v>
      </c>
      <c r="H14" s="134">
        <v>9.6370000000000005</v>
      </c>
      <c r="I14" s="133" t="s">
        <v>903</v>
      </c>
    </row>
    <row r="15" spans="1:9">
      <c r="A15" s="137" t="s">
        <v>892</v>
      </c>
      <c r="B15" s="133" t="s">
        <v>907</v>
      </c>
      <c r="C15" s="133" t="s">
        <v>894</v>
      </c>
      <c r="D15" s="134" t="s">
        <v>902</v>
      </c>
      <c r="E15" s="134" t="s">
        <v>36</v>
      </c>
      <c r="F15" s="134" t="s">
        <v>36</v>
      </c>
      <c r="G15" s="134">
        <v>19</v>
      </c>
      <c r="H15" s="134">
        <v>11.414999999999999</v>
      </c>
      <c r="I15" s="133" t="s">
        <v>903</v>
      </c>
    </row>
    <row r="16" spans="1:9">
      <c r="A16" s="137" t="s">
        <v>892</v>
      </c>
      <c r="B16" s="133" t="s">
        <v>908</v>
      </c>
      <c r="C16" s="133" t="s">
        <v>894</v>
      </c>
      <c r="D16" s="134" t="s">
        <v>902</v>
      </c>
      <c r="E16" s="134" t="s">
        <v>36</v>
      </c>
      <c r="F16" s="134" t="s">
        <v>36</v>
      </c>
      <c r="G16" s="134">
        <v>20</v>
      </c>
      <c r="H16" s="134">
        <v>10.584</v>
      </c>
      <c r="I16" s="133" t="s">
        <v>903</v>
      </c>
    </row>
    <row r="17" spans="1:9">
      <c r="A17" s="137" t="s">
        <v>892</v>
      </c>
      <c r="B17" s="133" t="s">
        <v>909</v>
      </c>
      <c r="C17" s="133" t="s">
        <v>894</v>
      </c>
      <c r="D17" s="134" t="s">
        <v>902</v>
      </c>
      <c r="E17" s="134" t="s">
        <v>36</v>
      </c>
      <c r="F17" s="134" t="s">
        <v>36</v>
      </c>
      <c r="G17" s="134">
        <v>21</v>
      </c>
      <c r="H17" s="134">
        <v>10.848000000000001</v>
      </c>
      <c r="I17" s="133" t="s">
        <v>903</v>
      </c>
    </row>
    <row r="18" spans="1:9">
      <c r="A18" s="137" t="s">
        <v>892</v>
      </c>
      <c r="B18" s="133" t="s">
        <v>910</v>
      </c>
      <c r="C18" s="133" t="s">
        <v>894</v>
      </c>
      <c r="D18" s="134" t="s">
        <v>902</v>
      </c>
      <c r="E18" s="134" t="s">
        <v>36</v>
      </c>
      <c r="F18" s="134" t="s">
        <v>36</v>
      </c>
      <c r="G18" s="134">
        <v>22</v>
      </c>
      <c r="H18" s="134">
        <v>10.984999999999999</v>
      </c>
      <c r="I18" s="133" t="s">
        <v>903</v>
      </c>
    </row>
    <row r="19" spans="1:9">
      <c r="A19" s="137" t="s">
        <v>892</v>
      </c>
      <c r="B19" s="133" t="s">
        <v>911</v>
      </c>
      <c r="C19" s="133" t="s">
        <v>894</v>
      </c>
      <c r="D19" s="134" t="s">
        <v>902</v>
      </c>
      <c r="E19" s="134" t="s">
        <v>36</v>
      </c>
      <c r="F19" s="134" t="s">
        <v>36</v>
      </c>
      <c r="G19" s="134">
        <v>23</v>
      </c>
      <c r="H19" s="134">
        <v>11.125</v>
      </c>
      <c r="I19" s="133" t="s">
        <v>903</v>
      </c>
    </row>
    <row r="20" spans="1:9">
      <c r="A20" s="137" t="s">
        <v>892</v>
      </c>
      <c r="B20" s="133" t="s">
        <v>912</v>
      </c>
      <c r="C20" s="133" t="s">
        <v>894</v>
      </c>
      <c r="D20" s="134" t="s">
        <v>902</v>
      </c>
      <c r="E20" s="134" t="s">
        <v>36</v>
      </c>
      <c r="F20" s="134" t="s">
        <v>36</v>
      </c>
      <c r="G20" s="134">
        <v>24</v>
      </c>
      <c r="H20" s="134">
        <v>11.414999999999999</v>
      </c>
      <c r="I20" s="133" t="s">
        <v>903</v>
      </c>
    </row>
    <row r="21" spans="1:9">
      <c r="A21" s="137" t="s">
        <v>892</v>
      </c>
      <c r="B21" s="133" t="s">
        <v>913</v>
      </c>
      <c r="C21" s="133" t="s">
        <v>894</v>
      </c>
      <c r="D21" s="134" t="s">
        <v>902</v>
      </c>
      <c r="E21" s="134" t="s">
        <v>36</v>
      </c>
      <c r="F21" s="134" t="s">
        <v>36</v>
      </c>
      <c r="G21" s="134">
        <v>26</v>
      </c>
      <c r="H21" s="134">
        <v>12.553000000000001</v>
      </c>
      <c r="I21" s="133" t="s">
        <v>903</v>
      </c>
    </row>
    <row r="22" spans="1:9">
      <c r="A22" s="137" t="s">
        <v>892</v>
      </c>
      <c r="B22" s="133" t="s">
        <v>914</v>
      </c>
      <c r="C22" s="133" t="s">
        <v>894</v>
      </c>
      <c r="D22" s="134" t="s">
        <v>902</v>
      </c>
      <c r="E22" s="134" t="s">
        <v>36</v>
      </c>
      <c r="F22" s="134" t="s">
        <v>36</v>
      </c>
      <c r="G22" s="134">
        <v>29</v>
      </c>
      <c r="H22" s="134">
        <v>12.734</v>
      </c>
      <c r="I22" s="133" t="s">
        <v>903</v>
      </c>
    </row>
    <row r="23" spans="1:9">
      <c r="A23" s="137" t="s">
        <v>892</v>
      </c>
      <c r="B23" s="133" t="s">
        <v>915</v>
      </c>
      <c r="C23" s="133" t="s">
        <v>894</v>
      </c>
      <c r="D23" s="134" t="s">
        <v>902</v>
      </c>
      <c r="E23" s="134" t="s">
        <v>36</v>
      </c>
      <c r="F23" s="134" t="s">
        <v>36</v>
      </c>
      <c r="G23" s="134">
        <v>30</v>
      </c>
      <c r="H23" s="134">
        <v>13.109</v>
      </c>
      <c r="I23" s="133" t="s">
        <v>903</v>
      </c>
    </row>
    <row r="24" spans="1:9">
      <c r="A24" s="137" t="s">
        <v>892</v>
      </c>
      <c r="B24" s="133" t="s">
        <v>916</v>
      </c>
      <c r="C24" s="133" t="s">
        <v>894</v>
      </c>
      <c r="D24" s="134" t="s">
        <v>902</v>
      </c>
      <c r="E24" s="134" t="s">
        <v>36</v>
      </c>
      <c r="F24" s="134" t="s">
        <v>36</v>
      </c>
      <c r="G24" s="134">
        <v>32</v>
      </c>
      <c r="H24" s="134">
        <v>13.926</v>
      </c>
      <c r="I24" s="133" t="s">
        <v>903</v>
      </c>
    </row>
    <row r="25" spans="1:9">
      <c r="A25" s="137" t="s">
        <v>892</v>
      </c>
      <c r="B25" s="133" t="s">
        <v>917</v>
      </c>
      <c r="C25" s="133" t="s">
        <v>894</v>
      </c>
      <c r="D25" s="134" t="s">
        <v>902</v>
      </c>
      <c r="E25" s="134" t="s">
        <v>36</v>
      </c>
      <c r="F25" s="134" t="s">
        <v>36</v>
      </c>
      <c r="G25" s="134">
        <v>35</v>
      </c>
      <c r="H25" s="134">
        <v>14.605</v>
      </c>
      <c r="I25" s="133" t="s">
        <v>903</v>
      </c>
    </row>
    <row r="26" spans="1:9">
      <c r="A26" s="137" t="s">
        <v>892</v>
      </c>
      <c r="B26" s="133" t="s">
        <v>918</v>
      </c>
      <c r="C26" s="133" t="s">
        <v>894</v>
      </c>
      <c r="D26" s="134" t="s">
        <v>902</v>
      </c>
      <c r="E26" s="134" t="s">
        <v>36</v>
      </c>
      <c r="F26" s="134" t="s">
        <v>36</v>
      </c>
      <c r="G26" s="134">
        <v>36</v>
      </c>
      <c r="H26" s="134">
        <v>15.887</v>
      </c>
      <c r="I26" s="133" t="s">
        <v>903</v>
      </c>
    </row>
    <row r="27" spans="1:9">
      <c r="A27" s="137" t="s">
        <v>892</v>
      </c>
      <c r="B27" s="133" t="s">
        <v>919</v>
      </c>
      <c r="C27" s="133" t="s">
        <v>894</v>
      </c>
      <c r="D27" s="134" t="s">
        <v>920</v>
      </c>
      <c r="E27" s="134" t="s">
        <v>36</v>
      </c>
      <c r="F27" s="134" t="s">
        <v>36</v>
      </c>
      <c r="G27" s="134">
        <v>29</v>
      </c>
      <c r="H27" s="134">
        <v>23.61</v>
      </c>
      <c r="I27" s="133" t="s">
        <v>896</v>
      </c>
    </row>
    <row r="28" spans="1:9">
      <c r="A28" s="131" t="s">
        <v>921</v>
      </c>
      <c r="B28" s="131" t="s">
        <v>922</v>
      </c>
      <c r="C28" s="131" t="s">
        <v>894</v>
      </c>
      <c r="D28" s="131" t="s">
        <v>923</v>
      </c>
      <c r="E28" s="138" t="s">
        <v>36</v>
      </c>
      <c r="F28" s="138" t="s">
        <v>36</v>
      </c>
      <c r="G28" s="132">
        <v>0</v>
      </c>
      <c r="H28" s="130">
        <v>0</v>
      </c>
      <c r="I28" s="138" t="s">
        <v>924</v>
      </c>
    </row>
    <row r="29" spans="1:9">
      <c r="A29" s="131" t="s">
        <v>921</v>
      </c>
      <c r="B29" s="131" t="s">
        <v>925</v>
      </c>
      <c r="C29" s="131" t="s">
        <v>894</v>
      </c>
      <c r="D29" s="131" t="s">
        <v>923</v>
      </c>
      <c r="E29" s="138" t="s">
        <v>36</v>
      </c>
      <c r="F29" s="138" t="s">
        <v>36</v>
      </c>
      <c r="G29" s="132">
        <v>6</v>
      </c>
      <c r="H29" s="130">
        <v>4.58</v>
      </c>
      <c r="I29" s="138" t="s">
        <v>924</v>
      </c>
    </row>
    <row r="30" spans="1:9">
      <c r="A30" s="131" t="s">
        <v>921</v>
      </c>
      <c r="B30" s="131" t="s">
        <v>926</v>
      </c>
      <c r="C30" s="131" t="s">
        <v>894</v>
      </c>
      <c r="D30" s="131" t="s">
        <v>923</v>
      </c>
      <c r="E30" s="138" t="s">
        <v>36</v>
      </c>
      <c r="F30" s="138" t="s">
        <v>36</v>
      </c>
      <c r="G30" s="132">
        <v>10</v>
      </c>
      <c r="H30" s="130">
        <v>6.61</v>
      </c>
      <c r="I30" s="138" t="s">
        <v>924</v>
      </c>
    </row>
    <row r="31" spans="1:9">
      <c r="A31" s="131" t="s">
        <v>921</v>
      </c>
      <c r="B31" s="131" t="s">
        <v>927</v>
      </c>
      <c r="C31" s="131" t="s">
        <v>894</v>
      </c>
      <c r="D31" s="131" t="s">
        <v>923</v>
      </c>
      <c r="E31" s="138" t="s">
        <v>36</v>
      </c>
      <c r="F31" s="138" t="s">
        <v>36</v>
      </c>
      <c r="G31" s="132">
        <v>11</v>
      </c>
      <c r="H31" s="130">
        <v>7.28</v>
      </c>
      <c r="I31" s="138" t="s">
        <v>924</v>
      </c>
    </row>
    <row r="32" spans="1:9">
      <c r="A32" s="131" t="s">
        <v>921</v>
      </c>
      <c r="B32" s="131" t="s">
        <v>928</v>
      </c>
      <c r="C32" s="131" t="s">
        <v>894</v>
      </c>
      <c r="D32" s="131" t="s">
        <v>923</v>
      </c>
      <c r="E32" s="138" t="s">
        <v>36</v>
      </c>
      <c r="F32" s="138" t="s">
        <v>36</v>
      </c>
      <c r="G32" s="132">
        <v>13</v>
      </c>
      <c r="H32" s="130">
        <v>8</v>
      </c>
      <c r="I32" s="138" t="s">
        <v>924</v>
      </c>
    </row>
    <row r="33" spans="1:9">
      <c r="A33" s="131" t="s">
        <v>921</v>
      </c>
      <c r="B33" s="131" t="s">
        <v>929</v>
      </c>
      <c r="C33" s="131" t="s">
        <v>894</v>
      </c>
      <c r="D33" s="131" t="s">
        <v>930</v>
      </c>
      <c r="E33" s="138" t="s">
        <v>36</v>
      </c>
      <c r="F33" s="138" t="s">
        <v>36</v>
      </c>
      <c r="G33" s="132">
        <v>19</v>
      </c>
      <c r="H33" s="130">
        <v>13.44</v>
      </c>
      <c r="I33" s="138" t="s">
        <v>924</v>
      </c>
    </row>
    <row r="34" spans="1:9">
      <c r="A34" s="131" t="s">
        <v>921</v>
      </c>
      <c r="B34" s="131" t="s">
        <v>931</v>
      </c>
      <c r="C34" s="131" t="s">
        <v>894</v>
      </c>
      <c r="D34" s="131" t="s">
        <v>930</v>
      </c>
      <c r="E34" s="138" t="s">
        <v>36</v>
      </c>
      <c r="F34" s="138" t="s">
        <v>36</v>
      </c>
      <c r="G34" s="132">
        <v>23</v>
      </c>
      <c r="H34" s="130">
        <v>15.54</v>
      </c>
      <c r="I34" s="138" t="s">
        <v>924</v>
      </c>
    </row>
    <row r="35" spans="1:9">
      <c r="A35" s="131" t="s">
        <v>921</v>
      </c>
      <c r="B35" s="131" t="s">
        <v>932</v>
      </c>
      <c r="C35" s="131" t="s">
        <v>894</v>
      </c>
      <c r="D35" s="131" t="s">
        <v>930</v>
      </c>
      <c r="E35" s="138" t="s">
        <v>36</v>
      </c>
      <c r="F35" s="138" t="s">
        <v>36</v>
      </c>
      <c r="G35" s="132">
        <v>26</v>
      </c>
      <c r="H35" s="130">
        <v>16.690000000000001</v>
      </c>
      <c r="I35" s="138" t="s">
        <v>924</v>
      </c>
    </row>
    <row r="36" spans="1:9">
      <c r="A36" s="131" t="s">
        <v>921</v>
      </c>
      <c r="B36" s="131" t="s">
        <v>933</v>
      </c>
      <c r="C36" s="131" t="s">
        <v>894</v>
      </c>
      <c r="D36" s="131" t="s">
        <v>930</v>
      </c>
      <c r="E36" s="138" t="s">
        <v>36</v>
      </c>
      <c r="F36" s="138" t="s">
        <v>36</v>
      </c>
      <c r="G36" s="132">
        <v>32</v>
      </c>
      <c r="H36" s="130">
        <v>19.98</v>
      </c>
      <c r="I36" s="138" t="s">
        <v>924</v>
      </c>
    </row>
    <row r="37" spans="1:9">
      <c r="A37" s="133" t="s">
        <v>934</v>
      </c>
      <c r="B37" s="136" t="s">
        <v>935</v>
      </c>
      <c r="C37" s="133" t="s">
        <v>894</v>
      </c>
      <c r="D37" s="135" t="s">
        <v>936</v>
      </c>
      <c r="E37" s="135" t="s">
        <v>937</v>
      </c>
      <c r="F37" s="135" t="s">
        <v>938</v>
      </c>
      <c r="G37" s="135">
        <v>0</v>
      </c>
      <c r="H37" s="134">
        <v>0.64300000000000002</v>
      </c>
      <c r="I37" s="133" t="s">
        <v>939</v>
      </c>
    </row>
    <row r="38" spans="1:9">
      <c r="A38" s="133" t="s">
        <v>934</v>
      </c>
      <c r="B38" s="136" t="s">
        <v>940</v>
      </c>
      <c r="C38" s="133" t="s">
        <v>894</v>
      </c>
      <c r="D38" s="135" t="s">
        <v>936</v>
      </c>
      <c r="E38" s="135" t="s">
        <v>937</v>
      </c>
      <c r="F38" s="135" t="s">
        <v>938</v>
      </c>
      <c r="G38" s="135">
        <v>5</v>
      </c>
      <c r="H38" s="134">
        <v>1.3089999999999999</v>
      </c>
      <c r="I38" s="133" t="s">
        <v>939</v>
      </c>
    </row>
    <row r="39" spans="1:9">
      <c r="A39" s="133" t="s">
        <v>934</v>
      </c>
      <c r="B39" s="136" t="s">
        <v>941</v>
      </c>
      <c r="C39" s="133" t="s">
        <v>894</v>
      </c>
      <c r="D39" s="135" t="s">
        <v>936</v>
      </c>
      <c r="E39" s="135" t="s">
        <v>937</v>
      </c>
      <c r="F39" s="135" t="s">
        <v>938</v>
      </c>
      <c r="G39" s="135">
        <v>11</v>
      </c>
      <c r="H39" s="134">
        <v>2.9239999999999999</v>
      </c>
      <c r="I39" s="133" t="s">
        <v>939</v>
      </c>
    </row>
    <row r="40" spans="1:9">
      <c r="A40" s="133" t="s">
        <v>934</v>
      </c>
      <c r="B40" s="136" t="s">
        <v>942</v>
      </c>
      <c r="C40" s="133" t="s">
        <v>894</v>
      </c>
      <c r="D40" s="135" t="s">
        <v>936</v>
      </c>
      <c r="E40" s="135" t="s">
        <v>937</v>
      </c>
      <c r="F40" s="135" t="s">
        <v>938</v>
      </c>
      <c r="G40" s="135">
        <v>13</v>
      </c>
      <c r="H40" s="134">
        <v>3.0680000000000001</v>
      </c>
      <c r="I40" s="133" t="s">
        <v>939</v>
      </c>
    </row>
    <row r="41" spans="1:9">
      <c r="A41" s="133" t="s">
        <v>934</v>
      </c>
      <c r="B41" s="136" t="s">
        <v>943</v>
      </c>
      <c r="C41" s="133" t="s">
        <v>894</v>
      </c>
      <c r="D41" s="135" t="s">
        <v>936</v>
      </c>
      <c r="E41" s="135" t="s">
        <v>937</v>
      </c>
      <c r="F41" s="135" t="s">
        <v>938</v>
      </c>
      <c r="G41" s="135">
        <v>15</v>
      </c>
      <c r="H41" s="134">
        <v>3.1989999999999998</v>
      </c>
      <c r="I41" s="133" t="s">
        <v>939</v>
      </c>
    </row>
    <row r="42" spans="1:9">
      <c r="A42" s="133" t="s">
        <v>934</v>
      </c>
      <c r="B42" s="136" t="s">
        <v>944</v>
      </c>
      <c r="C42" s="133" t="s">
        <v>894</v>
      </c>
      <c r="D42" s="135" t="s">
        <v>936</v>
      </c>
      <c r="E42" s="135" t="s">
        <v>945</v>
      </c>
      <c r="F42" s="135" t="s">
        <v>946</v>
      </c>
      <c r="G42" s="135">
        <v>19</v>
      </c>
      <c r="H42" s="134">
        <v>3.9239999999999999</v>
      </c>
      <c r="I42" s="133" t="s">
        <v>939</v>
      </c>
    </row>
    <row r="43" spans="1:9">
      <c r="A43" s="133" t="s">
        <v>934</v>
      </c>
      <c r="B43" s="136" t="s">
        <v>947</v>
      </c>
      <c r="C43" s="133" t="s">
        <v>894</v>
      </c>
      <c r="D43" s="135" t="s">
        <v>936</v>
      </c>
      <c r="E43" s="135" t="s">
        <v>945</v>
      </c>
      <c r="F43" s="135" t="s">
        <v>946</v>
      </c>
      <c r="G43" s="135">
        <v>21</v>
      </c>
      <c r="H43" s="134">
        <v>4.0780000000000003</v>
      </c>
      <c r="I43" s="133" t="s">
        <v>939</v>
      </c>
    </row>
    <row r="44" spans="1:9">
      <c r="A44" s="133" t="s">
        <v>934</v>
      </c>
      <c r="B44" s="136" t="s">
        <v>948</v>
      </c>
      <c r="C44" s="133" t="s">
        <v>894</v>
      </c>
      <c r="D44" s="135" t="s">
        <v>936</v>
      </c>
      <c r="E44" s="135" t="s">
        <v>949</v>
      </c>
      <c r="F44" s="135" t="s">
        <v>950</v>
      </c>
      <c r="G44" s="135">
        <v>19</v>
      </c>
      <c r="H44" s="134">
        <v>4.5579999999999998</v>
      </c>
      <c r="I44" s="133" t="s">
        <v>939</v>
      </c>
    </row>
    <row r="45" spans="1:9">
      <c r="A45" s="133" t="s">
        <v>934</v>
      </c>
      <c r="B45" s="136" t="s">
        <v>951</v>
      </c>
      <c r="C45" s="133" t="s">
        <v>894</v>
      </c>
      <c r="D45" s="135" t="s">
        <v>936</v>
      </c>
      <c r="E45" s="135" t="s">
        <v>949</v>
      </c>
      <c r="F45" s="135" t="s">
        <v>950</v>
      </c>
      <c r="G45" s="135">
        <v>22</v>
      </c>
      <c r="H45" s="134">
        <v>4.71</v>
      </c>
      <c r="I45" s="133" t="s">
        <v>939</v>
      </c>
    </row>
    <row r="46" spans="1:9">
      <c r="A46" s="133" t="s">
        <v>934</v>
      </c>
      <c r="B46" s="136" t="s">
        <v>952</v>
      </c>
      <c r="C46" s="133" t="s">
        <v>894</v>
      </c>
      <c r="D46" s="135" t="s">
        <v>936</v>
      </c>
      <c r="E46" s="135" t="s">
        <v>949</v>
      </c>
      <c r="F46" s="135" t="s">
        <v>950</v>
      </c>
      <c r="G46" s="135">
        <v>25</v>
      </c>
      <c r="H46" s="134">
        <v>4.7889999999999997</v>
      </c>
      <c r="I46" s="133" t="s">
        <v>939</v>
      </c>
    </row>
    <row r="47" spans="1:9">
      <c r="A47" s="133" t="s">
        <v>934</v>
      </c>
      <c r="B47" s="136" t="s">
        <v>953</v>
      </c>
      <c r="C47" s="133" t="s">
        <v>894</v>
      </c>
      <c r="D47" s="135" t="s">
        <v>936</v>
      </c>
      <c r="E47" s="135" t="s">
        <v>949</v>
      </c>
      <c r="F47" s="135" t="s">
        <v>950</v>
      </c>
      <c r="G47" s="135">
        <v>30</v>
      </c>
      <c r="H47" s="134">
        <v>4.8289999999999997</v>
      </c>
      <c r="I47" s="133" t="s">
        <v>939</v>
      </c>
    </row>
    <row r="48" spans="1:9">
      <c r="A48" s="133" t="s">
        <v>934</v>
      </c>
      <c r="B48" s="136" t="s">
        <v>954</v>
      </c>
      <c r="C48" s="133" t="s">
        <v>894</v>
      </c>
      <c r="D48" s="135" t="s">
        <v>955</v>
      </c>
      <c r="E48" s="135" t="s">
        <v>937</v>
      </c>
      <c r="F48" s="135" t="s">
        <v>938</v>
      </c>
      <c r="G48" s="135">
        <v>0</v>
      </c>
      <c r="H48" s="134">
        <v>0.65800000000000003</v>
      </c>
      <c r="I48" s="133" t="s">
        <v>939</v>
      </c>
    </row>
    <row r="49" spans="1:9">
      <c r="A49" s="133" t="s">
        <v>934</v>
      </c>
      <c r="B49" s="136" t="s">
        <v>956</v>
      </c>
      <c r="C49" s="133" t="s">
        <v>894</v>
      </c>
      <c r="D49" s="135" t="s">
        <v>955</v>
      </c>
      <c r="E49" s="135" t="s">
        <v>937</v>
      </c>
      <c r="F49" s="135" t="s">
        <v>938</v>
      </c>
      <c r="G49" s="135">
        <v>5</v>
      </c>
      <c r="H49" s="134">
        <v>1.4630000000000001</v>
      </c>
      <c r="I49" s="133" t="s">
        <v>939</v>
      </c>
    </row>
    <row r="50" spans="1:9">
      <c r="A50" s="133" t="s">
        <v>934</v>
      </c>
      <c r="B50" s="136" t="s">
        <v>957</v>
      </c>
      <c r="C50" s="133" t="s">
        <v>894</v>
      </c>
      <c r="D50" s="135" t="s">
        <v>955</v>
      </c>
      <c r="E50" s="135" t="s">
        <v>937</v>
      </c>
      <c r="F50" s="135" t="s">
        <v>938</v>
      </c>
      <c r="G50" s="135">
        <v>11</v>
      </c>
      <c r="H50" s="134">
        <v>3.222</v>
      </c>
      <c r="I50" s="133" t="s">
        <v>939</v>
      </c>
    </row>
    <row r="51" spans="1:9">
      <c r="A51" s="133" t="s">
        <v>934</v>
      </c>
      <c r="B51" s="136" t="s">
        <v>958</v>
      </c>
      <c r="C51" s="133" t="s">
        <v>894</v>
      </c>
      <c r="D51" s="135" t="s">
        <v>955</v>
      </c>
      <c r="E51" s="135" t="s">
        <v>937</v>
      </c>
      <c r="F51" s="135" t="s">
        <v>938</v>
      </c>
      <c r="G51" s="135">
        <v>13</v>
      </c>
      <c r="H51" s="134">
        <v>3.3860000000000001</v>
      </c>
      <c r="I51" s="133" t="s">
        <v>939</v>
      </c>
    </row>
    <row r="52" spans="1:9">
      <c r="A52" s="133" t="s">
        <v>934</v>
      </c>
      <c r="B52" s="136" t="s">
        <v>959</v>
      </c>
      <c r="C52" s="133" t="s">
        <v>894</v>
      </c>
      <c r="D52" s="135" t="s">
        <v>955</v>
      </c>
      <c r="E52" s="135" t="s">
        <v>937</v>
      </c>
      <c r="F52" s="135" t="s">
        <v>938</v>
      </c>
      <c r="G52" s="135">
        <v>15</v>
      </c>
      <c r="H52" s="134">
        <v>3.536</v>
      </c>
      <c r="I52" s="133" t="s">
        <v>939</v>
      </c>
    </row>
    <row r="53" spans="1:9">
      <c r="A53" s="133" t="s">
        <v>934</v>
      </c>
      <c r="B53" s="136" t="s">
        <v>960</v>
      </c>
      <c r="C53" s="133" t="s">
        <v>894</v>
      </c>
      <c r="D53" s="135" t="s">
        <v>955</v>
      </c>
      <c r="E53" s="135" t="s">
        <v>945</v>
      </c>
      <c r="F53" s="135" t="s">
        <v>946</v>
      </c>
      <c r="G53" s="135">
        <v>19</v>
      </c>
      <c r="H53" s="134">
        <v>4.5579999999999998</v>
      </c>
      <c r="I53" s="133" t="s">
        <v>939</v>
      </c>
    </row>
    <row r="54" spans="1:9">
      <c r="A54" s="133" t="s">
        <v>934</v>
      </c>
      <c r="B54" s="136" t="s">
        <v>961</v>
      </c>
      <c r="C54" s="133" t="s">
        <v>894</v>
      </c>
      <c r="D54" s="135" t="s">
        <v>955</v>
      </c>
      <c r="E54" s="135" t="s">
        <v>945</v>
      </c>
      <c r="F54" s="135" t="s">
        <v>946</v>
      </c>
      <c r="G54" s="135">
        <v>21</v>
      </c>
      <c r="H54" s="134">
        <v>4.6710000000000003</v>
      </c>
      <c r="I54" s="133" t="s">
        <v>939</v>
      </c>
    </row>
    <row r="55" spans="1:9">
      <c r="A55" s="133" t="s">
        <v>934</v>
      </c>
      <c r="B55" s="136" t="s">
        <v>962</v>
      </c>
      <c r="C55" s="133" t="s">
        <v>894</v>
      </c>
      <c r="D55" s="135" t="s">
        <v>955</v>
      </c>
      <c r="E55" s="135" t="s">
        <v>949</v>
      </c>
      <c r="F55" s="135" t="s">
        <v>950</v>
      </c>
      <c r="G55" s="135">
        <v>19</v>
      </c>
      <c r="H55" s="134">
        <v>4.9960000000000004</v>
      </c>
      <c r="I55" s="133" t="s">
        <v>939</v>
      </c>
    </row>
    <row r="56" spans="1:9">
      <c r="A56" s="133" t="s">
        <v>934</v>
      </c>
      <c r="B56" s="136" t="s">
        <v>963</v>
      </c>
      <c r="C56" s="133" t="s">
        <v>894</v>
      </c>
      <c r="D56" s="135" t="s">
        <v>955</v>
      </c>
      <c r="E56" s="135" t="s">
        <v>949</v>
      </c>
      <c r="F56" s="135" t="s">
        <v>950</v>
      </c>
      <c r="G56" s="135">
        <v>22</v>
      </c>
      <c r="H56" s="134">
        <v>5.1710000000000003</v>
      </c>
      <c r="I56" s="133" t="s">
        <v>939</v>
      </c>
    </row>
    <row r="57" spans="1:9">
      <c r="A57" s="133" t="s">
        <v>934</v>
      </c>
      <c r="B57" s="136" t="s">
        <v>964</v>
      </c>
      <c r="C57" s="133" t="s">
        <v>894</v>
      </c>
      <c r="D57" s="135" t="s">
        <v>955</v>
      </c>
      <c r="E57" s="135" t="s">
        <v>949</v>
      </c>
      <c r="F57" s="135" t="s">
        <v>950</v>
      </c>
      <c r="G57" s="135">
        <v>25</v>
      </c>
      <c r="H57" s="134">
        <v>5.2629999999999999</v>
      </c>
      <c r="I57" s="133" t="s">
        <v>939</v>
      </c>
    </row>
    <row r="58" spans="1:9">
      <c r="A58" s="133" t="s">
        <v>934</v>
      </c>
      <c r="B58" s="136" t="s">
        <v>965</v>
      </c>
      <c r="C58" s="133" t="s">
        <v>894</v>
      </c>
      <c r="D58" s="135" t="s">
        <v>955</v>
      </c>
      <c r="E58" s="135" t="s">
        <v>949</v>
      </c>
      <c r="F58" s="135" t="s">
        <v>950</v>
      </c>
      <c r="G58" s="135">
        <v>30</v>
      </c>
      <c r="H58" s="134">
        <v>5.3090000000000002</v>
      </c>
      <c r="I58" s="133" t="s">
        <v>939</v>
      </c>
    </row>
    <row r="59" spans="1:9">
      <c r="A59" s="133" t="s">
        <v>966</v>
      </c>
      <c r="B59" s="136" t="s">
        <v>967</v>
      </c>
      <c r="C59" s="133" t="s">
        <v>894</v>
      </c>
      <c r="D59" s="135" t="s">
        <v>968</v>
      </c>
      <c r="E59" s="135" t="s">
        <v>945</v>
      </c>
      <c r="F59" s="135" t="s">
        <v>946</v>
      </c>
      <c r="G59" s="135">
        <v>0</v>
      </c>
      <c r="H59" s="132">
        <v>3.0000000000000001E-3</v>
      </c>
      <c r="I59" s="133" t="s">
        <v>969</v>
      </c>
    </row>
    <row r="60" spans="1:9">
      <c r="A60" s="133" t="s">
        <v>966</v>
      </c>
      <c r="B60" s="136" t="s">
        <v>970</v>
      </c>
      <c r="C60" s="133" t="s">
        <v>894</v>
      </c>
      <c r="D60" s="135" t="s">
        <v>968</v>
      </c>
      <c r="E60" s="135" t="s">
        <v>945</v>
      </c>
      <c r="F60" s="135" t="s">
        <v>946</v>
      </c>
      <c r="G60" s="135">
        <v>11</v>
      </c>
      <c r="H60" s="132">
        <v>5.3090000000000002</v>
      </c>
      <c r="I60" s="133" t="s">
        <v>969</v>
      </c>
    </row>
    <row r="61" spans="1:9">
      <c r="A61" s="133" t="s">
        <v>966</v>
      </c>
      <c r="B61" s="136" t="s">
        <v>971</v>
      </c>
      <c r="C61" s="133" t="s">
        <v>894</v>
      </c>
      <c r="D61" s="135" t="s">
        <v>968</v>
      </c>
      <c r="E61" s="135" t="s">
        <v>945</v>
      </c>
      <c r="F61" s="135" t="s">
        <v>946</v>
      </c>
      <c r="G61" s="135">
        <v>13</v>
      </c>
      <c r="H61" s="132">
        <v>5.8540000000000001</v>
      </c>
      <c r="I61" s="133" t="s">
        <v>969</v>
      </c>
    </row>
    <row r="62" spans="1:9">
      <c r="A62" s="133" t="s">
        <v>966</v>
      </c>
      <c r="B62" s="136" t="s">
        <v>972</v>
      </c>
      <c r="C62" s="133" t="s">
        <v>894</v>
      </c>
      <c r="D62" s="135" t="s">
        <v>968</v>
      </c>
      <c r="E62" s="135" t="s">
        <v>945</v>
      </c>
      <c r="F62" s="135" t="s">
        <v>946</v>
      </c>
      <c r="G62" s="135">
        <v>19</v>
      </c>
      <c r="H62" s="132">
        <v>6.92</v>
      </c>
      <c r="I62" s="133" t="s">
        <v>969</v>
      </c>
    </row>
    <row r="63" spans="1:9">
      <c r="A63" s="133" t="s">
        <v>966</v>
      </c>
      <c r="B63" s="136" t="s">
        <v>973</v>
      </c>
      <c r="C63" s="133" t="s">
        <v>894</v>
      </c>
      <c r="D63" s="135" t="s">
        <v>968</v>
      </c>
      <c r="E63" s="135" t="s">
        <v>949</v>
      </c>
      <c r="F63" s="135" t="s">
        <v>950</v>
      </c>
      <c r="G63" s="135">
        <v>19</v>
      </c>
      <c r="H63" s="132">
        <v>7.4139999999999997</v>
      </c>
      <c r="I63" s="133" t="s">
        <v>969</v>
      </c>
    </row>
    <row r="64" spans="1:9">
      <c r="A64" s="133" t="s">
        <v>966</v>
      </c>
      <c r="B64" s="136" t="s">
        <v>974</v>
      </c>
      <c r="C64" s="133" t="s">
        <v>894</v>
      </c>
      <c r="D64" s="135" t="s">
        <v>968</v>
      </c>
      <c r="E64" s="135" t="s">
        <v>949</v>
      </c>
      <c r="F64" s="135" t="s">
        <v>950</v>
      </c>
      <c r="G64" s="135">
        <v>22</v>
      </c>
      <c r="H64" s="132">
        <v>7.8150000000000004</v>
      </c>
      <c r="I64" s="133" t="s">
        <v>969</v>
      </c>
    </row>
    <row r="65" spans="1:9">
      <c r="A65" s="133" t="s">
        <v>966</v>
      </c>
      <c r="B65" s="136" t="s">
        <v>975</v>
      </c>
      <c r="C65" s="133" t="s">
        <v>894</v>
      </c>
      <c r="D65" s="135" t="s">
        <v>968</v>
      </c>
      <c r="E65" s="135" t="s">
        <v>976</v>
      </c>
      <c r="F65" s="135" t="s">
        <v>977</v>
      </c>
      <c r="G65" s="135">
        <v>30</v>
      </c>
      <c r="H65" s="132">
        <v>9.3829999999999991</v>
      </c>
      <c r="I65" s="133" t="s">
        <v>969</v>
      </c>
    </row>
    <row r="66" spans="1:9">
      <c r="A66" s="133" t="s">
        <v>966</v>
      </c>
      <c r="B66" s="136" t="s">
        <v>978</v>
      </c>
      <c r="C66" s="133" t="s">
        <v>894</v>
      </c>
      <c r="D66" s="135" t="s">
        <v>968</v>
      </c>
      <c r="E66" s="135" t="s">
        <v>979</v>
      </c>
      <c r="F66" s="135" t="s">
        <v>980</v>
      </c>
      <c r="G66" s="135">
        <v>38</v>
      </c>
      <c r="H66" s="132">
        <v>10.756</v>
      </c>
      <c r="I66" s="133" t="s">
        <v>969</v>
      </c>
    </row>
    <row r="67" spans="1:9">
      <c r="A67" s="133" t="s">
        <v>966</v>
      </c>
      <c r="B67" s="136" t="s">
        <v>981</v>
      </c>
      <c r="C67" s="133" t="s">
        <v>894</v>
      </c>
      <c r="D67" s="135" t="s">
        <v>982</v>
      </c>
      <c r="E67" s="135" t="s">
        <v>945</v>
      </c>
      <c r="F67" s="135" t="s">
        <v>946</v>
      </c>
      <c r="G67" s="135">
        <v>0</v>
      </c>
      <c r="H67" s="132">
        <v>3.0000000000000001E-3</v>
      </c>
      <c r="I67" s="133" t="s">
        <v>969</v>
      </c>
    </row>
    <row r="68" spans="1:9">
      <c r="A68" s="133" t="s">
        <v>966</v>
      </c>
      <c r="B68" s="136" t="s">
        <v>983</v>
      </c>
      <c r="C68" s="133" t="s">
        <v>894</v>
      </c>
      <c r="D68" s="135" t="s">
        <v>982</v>
      </c>
      <c r="E68" s="135" t="s">
        <v>945</v>
      </c>
      <c r="F68" s="135" t="s">
        <v>946</v>
      </c>
      <c r="G68" s="135">
        <v>11</v>
      </c>
      <c r="H68" s="132">
        <v>6.5759999999999996</v>
      </c>
      <c r="I68" s="133" t="s">
        <v>969</v>
      </c>
    </row>
    <row r="69" spans="1:9">
      <c r="A69" s="133" t="s">
        <v>966</v>
      </c>
      <c r="B69" s="136" t="s">
        <v>984</v>
      </c>
      <c r="C69" s="133" t="s">
        <v>894</v>
      </c>
      <c r="D69" s="135" t="s">
        <v>982</v>
      </c>
      <c r="E69" s="135" t="s">
        <v>945</v>
      </c>
      <c r="F69" s="135" t="s">
        <v>946</v>
      </c>
      <c r="G69" s="135">
        <v>13</v>
      </c>
      <c r="H69" s="132">
        <v>7.5439999999999996</v>
      </c>
      <c r="I69" s="133" t="s">
        <v>969</v>
      </c>
    </row>
    <row r="70" spans="1:9">
      <c r="A70" s="133" t="s">
        <v>966</v>
      </c>
      <c r="B70" s="136" t="s">
        <v>985</v>
      </c>
      <c r="C70" s="133" t="s">
        <v>894</v>
      </c>
      <c r="D70" s="135" t="s">
        <v>982</v>
      </c>
      <c r="E70" s="135" t="s">
        <v>945</v>
      </c>
      <c r="F70" s="135" t="s">
        <v>946</v>
      </c>
      <c r="G70" s="135">
        <v>19</v>
      </c>
      <c r="H70" s="132">
        <v>9.0370000000000008</v>
      </c>
      <c r="I70" s="133" t="s">
        <v>969</v>
      </c>
    </row>
    <row r="71" spans="1:9">
      <c r="A71" s="133" t="s">
        <v>966</v>
      </c>
      <c r="B71" s="136" t="s">
        <v>986</v>
      </c>
      <c r="C71" s="133" t="s">
        <v>894</v>
      </c>
      <c r="D71" s="135" t="s">
        <v>982</v>
      </c>
      <c r="E71" s="135" t="s">
        <v>949</v>
      </c>
      <c r="F71" s="135" t="s">
        <v>950</v>
      </c>
      <c r="G71" s="135">
        <v>19</v>
      </c>
      <c r="H71" s="132">
        <v>9.5640000000000001</v>
      </c>
      <c r="I71" s="133" t="s">
        <v>969</v>
      </c>
    </row>
    <row r="72" spans="1:9">
      <c r="A72" s="133" t="s">
        <v>966</v>
      </c>
      <c r="B72" s="136" t="s">
        <v>987</v>
      </c>
      <c r="C72" s="133" t="s">
        <v>894</v>
      </c>
      <c r="D72" s="135" t="s">
        <v>982</v>
      </c>
      <c r="E72" s="135" t="s">
        <v>949</v>
      </c>
      <c r="F72" s="135" t="s">
        <v>950</v>
      </c>
      <c r="G72" s="135">
        <v>22</v>
      </c>
      <c r="H72" s="132">
        <v>10.336</v>
      </c>
      <c r="I72" s="133" t="s">
        <v>969</v>
      </c>
    </row>
    <row r="73" spans="1:9">
      <c r="A73" s="133" t="s">
        <v>966</v>
      </c>
      <c r="B73" s="136" t="s">
        <v>988</v>
      </c>
      <c r="C73" s="133" t="s">
        <v>894</v>
      </c>
      <c r="D73" s="135" t="s">
        <v>982</v>
      </c>
      <c r="E73" s="135" t="s">
        <v>976</v>
      </c>
      <c r="F73" s="135" t="s">
        <v>977</v>
      </c>
      <c r="G73" s="135">
        <v>30</v>
      </c>
      <c r="H73" s="132">
        <v>12.443</v>
      </c>
      <c r="I73" s="133" t="s">
        <v>969</v>
      </c>
    </row>
    <row r="74" spans="1:9">
      <c r="A74" s="133" t="s">
        <v>966</v>
      </c>
      <c r="B74" s="136" t="s">
        <v>989</v>
      </c>
      <c r="C74" s="133" t="s">
        <v>894</v>
      </c>
      <c r="D74" s="135" t="s">
        <v>982</v>
      </c>
      <c r="E74" s="135" t="s">
        <v>979</v>
      </c>
      <c r="F74" s="135" t="s">
        <v>980</v>
      </c>
      <c r="G74" s="135">
        <v>38</v>
      </c>
      <c r="H74" s="132">
        <v>14.569000000000001</v>
      </c>
      <c r="I74" s="133" t="s">
        <v>969</v>
      </c>
    </row>
    <row r="75" spans="1:9">
      <c r="A75" s="137" t="s">
        <v>892</v>
      </c>
      <c r="B75" s="136" t="s">
        <v>990</v>
      </c>
      <c r="C75" s="133" t="s">
        <v>894</v>
      </c>
      <c r="D75" s="138" t="s">
        <v>991</v>
      </c>
      <c r="E75" s="132" t="s">
        <v>992</v>
      </c>
      <c r="F75" s="134" t="s">
        <v>938</v>
      </c>
      <c r="G75" s="132">
        <v>11</v>
      </c>
      <c r="H75" s="132">
        <v>6.01</v>
      </c>
      <c r="I75" s="133" t="s">
        <v>993</v>
      </c>
    </row>
    <row r="76" spans="1:9">
      <c r="A76" s="137" t="s">
        <v>892</v>
      </c>
      <c r="B76" s="136" t="s">
        <v>994</v>
      </c>
      <c r="C76" s="133" t="s">
        <v>894</v>
      </c>
      <c r="D76" s="138" t="s">
        <v>991</v>
      </c>
      <c r="E76" s="132" t="s">
        <v>992</v>
      </c>
      <c r="F76" s="134" t="s">
        <v>938</v>
      </c>
      <c r="G76" s="132">
        <v>13</v>
      </c>
      <c r="H76" s="132">
        <v>6.52</v>
      </c>
      <c r="I76" s="133" t="s">
        <v>993</v>
      </c>
    </row>
    <row r="77" spans="1:9">
      <c r="A77" s="137" t="s">
        <v>892</v>
      </c>
      <c r="B77" s="136" t="s">
        <v>995</v>
      </c>
      <c r="C77" s="133" t="s">
        <v>894</v>
      </c>
      <c r="D77" s="138" t="s">
        <v>991</v>
      </c>
      <c r="E77" s="132" t="s">
        <v>992</v>
      </c>
      <c r="F77" s="134" t="s">
        <v>938</v>
      </c>
      <c r="G77" s="132">
        <v>15</v>
      </c>
      <c r="H77" s="132">
        <v>6.96</v>
      </c>
      <c r="I77" s="133" t="s">
        <v>993</v>
      </c>
    </row>
    <row r="78" spans="1:9">
      <c r="A78" s="137" t="s">
        <v>892</v>
      </c>
      <c r="B78" s="136" t="s">
        <v>996</v>
      </c>
      <c r="C78" s="133" t="s">
        <v>894</v>
      </c>
      <c r="D78" s="138" t="s">
        <v>991</v>
      </c>
      <c r="E78" s="132" t="s">
        <v>992</v>
      </c>
      <c r="F78" s="134" t="s">
        <v>938</v>
      </c>
      <c r="G78" s="132">
        <v>19</v>
      </c>
      <c r="H78" s="132">
        <v>6.52</v>
      </c>
      <c r="I78" s="133" t="s">
        <v>993</v>
      </c>
    </row>
    <row r="79" spans="1:9">
      <c r="A79" s="137" t="s">
        <v>892</v>
      </c>
      <c r="B79" s="136" t="s">
        <v>997</v>
      </c>
      <c r="C79" s="133" t="s">
        <v>894</v>
      </c>
      <c r="D79" s="138" t="s">
        <v>991</v>
      </c>
      <c r="E79" s="132" t="s">
        <v>998</v>
      </c>
      <c r="F79" s="134" t="s">
        <v>946</v>
      </c>
      <c r="G79" s="132">
        <v>11</v>
      </c>
      <c r="H79" s="132">
        <v>6.39</v>
      </c>
      <c r="I79" s="133" t="s">
        <v>993</v>
      </c>
    </row>
    <row r="80" spans="1:9">
      <c r="A80" s="137" t="s">
        <v>892</v>
      </c>
      <c r="B80" s="136" t="s">
        <v>999</v>
      </c>
      <c r="C80" s="133" t="s">
        <v>894</v>
      </c>
      <c r="D80" s="138" t="s">
        <v>991</v>
      </c>
      <c r="E80" s="132" t="s">
        <v>998</v>
      </c>
      <c r="F80" s="134" t="s">
        <v>946</v>
      </c>
      <c r="G80" s="132">
        <v>13</v>
      </c>
      <c r="H80" s="132">
        <v>6.96</v>
      </c>
      <c r="I80" s="133" t="s">
        <v>993</v>
      </c>
    </row>
    <row r="81" spans="1:9">
      <c r="A81" s="137" t="s">
        <v>892</v>
      </c>
      <c r="B81" s="136" t="s">
        <v>1000</v>
      </c>
      <c r="C81" s="133" t="s">
        <v>894</v>
      </c>
      <c r="D81" s="138" t="s">
        <v>991</v>
      </c>
      <c r="E81" s="132" t="s">
        <v>998</v>
      </c>
      <c r="F81" s="134" t="s">
        <v>946</v>
      </c>
      <c r="G81" s="132">
        <v>15</v>
      </c>
      <c r="H81" s="132">
        <v>8.16</v>
      </c>
      <c r="I81" s="133" t="s">
        <v>993</v>
      </c>
    </row>
    <row r="82" spans="1:9">
      <c r="A82" s="137" t="s">
        <v>892</v>
      </c>
      <c r="B82" s="136" t="s">
        <v>1001</v>
      </c>
      <c r="C82" s="133" t="s">
        <v>894</v>
      </c>
      <c r="D82" s="138" t="s">
        <v>991</v>
      </c>
      <c r="E82" s="132" t="s">
        <v>998</v>
      </c>
      <c r="F82" s="134" t="s">
        <v>946</v>
      </c>
      <c r="G82" s="132">
        <v>19</v>
      </c>
      <c r="H82" s="132">
        <v>8.26</v>
      </c>
      <c r="I82" s="133" t="s">
        <v>993</v>
      </c>
    </row>
    <row r="83" spans="1:9">
      <c r="A83" s="137" t="s">
        <v>892</v>
      </c>
      <c r="B83" s="136" t="s">
        <v>1002</v>
      </c>
      <c r="C83" s="133" t="s">
        <v>894</v>
      </c>
      <c r="D83" s="138" t="s">
        <v>991</v>
      </c>
      <c r="E83" s="132" t="s">
        <v>1003</v>
      </c>
      <c r="F83" s="134" t="s">
        <v>950</v>
      </c>
      <c r="G83" s="132">
        <v>19</v>
      </c>
      <c r="H83" s="132">
        <v>8.68</v>
      </c>
      <c r="I83" s="133" t="s">
        <v>993</v>
      </c>
    </row>
    <row r="84" spans="1:9">
      <c r="A84" s="137" t="s">
        <v>892</v>
      </c>
      <c r="B84" s="136" t="s">
        <v>1004</v>
      </c>
      <c r="C84" s="133" t="s">
        <v>894</v>
      </c>
      <c r="D84" s="138" t="s">
        <v>991</v>
      </c>
      <c r="E84" s="132" t="s">
        <v>1003</v>
      </c>
      <c r="F84" s="134" t="s">
        <v>950</v>
      </c>
      <c r="G84" s="132">
        <v>21</v>
      </c>
      <c r="H84" s="132">
        <v>9.01</v>
      </c>
      <c r="I84" s="133" t="s">
        <v>993</v>
      </c>
    </row>
    <row r="85" spans="1:9">
      <c r="A85" s="137" t="s">
        <v>892</v>
      </c>
      <c r="B85" s="136" t="s">
        <v>1005</v>
      </c>
      <c r="C85" s="133" t="s">
        <v>894</v>
      </c>
      <c r="D85" s="138" t="s">
        <v>991</v>
      </c>
      <c r="E85" s="132" t="s">
        <v>1006</v>
      </c>
      <c r="F85" s="134" t="s">
        <v>977</v>
      </c>
      <c r="G85" s="132">
        <v>25</v>
      </c>
      <c r="H85" s="132">
        <v>10.16</v>
      </c>
      <c r="I85" s="133" t="s">
        <v>993</v>
      </c>
    </row>
    <row r="86" spans="1:9">
      <c r="A86" s="137" t="s">
        <v>892</v>
      </c>
      <c r="B86" s="136" t="s">
        <v>1007</v>
      </c>
      <c r="C86" s="133" t="s">
        <v>894</v>
      </c>
      <c r="D86" s="138" t="s">
        <v>991</v>
      </c>
      <c r="E86" s="132" t="s">
        <v>1006</v>
      </c>
      <c r="F86" s="134" t="s">
        <v>977</v>
      </c>
      <c r="G86" s="132">
        <v>30</v>
      </c>
      <c r="H86" s="132">
        <v>10.92</v>
      </c>
      <c r="I86" s="133" t="s">
        <v>993</v>
      </c>
    </row>
    <row r="87" spans="1:9">
      <c r="A87" s="137" t="s">
        <v>892</v>
      </c>
      <c r="B87" s="136" t="s">
        <v>1008</v>
      </c>
      <c r="C87" s="133" t="s">
        <v>894</v>
      </c>
      <c r="D87" s="138" t="s">
        <v>991</v>
      </c>
      <c r="E87" s="132" t="s">
        <v>1009</v>
      </c>
      <c r="F87" s="134" t="s">
        <v>980</v>
      </c>
      <c r="G87" s="132">
        <v>30</v>
      </c>
      <c r="H87" s="132">
        <v>11.42</v>
      </c>
      <c r="I87" s="133" t="s">
        <v>993</v>
      </c>
    </row>
    <row r="88" spans="1:9">
      <c r="A88" s="137" t="s">
        <v>892</v>
      </c>
      <c r="B88" s="136" t="s">
        <v>1010</v>
      </c>
      <c r="C88" s="133" t="s">
        <v>894</v>
      </c>
      <c r="D88" s="138" t="s">
        <v>991</v>
      </c>
      <c r="E88" s="132" t="s">
        <v>1009</v>
      </c>
      <c r="F88" s="134" t="s">
        <v>980</v>
      </c>
      <c r="G88" s="132">
        <v>38</v>
      </c>
      <c r="H88" s="132">
        <v>12.34</v>
      </c>
      <c r="I88" s="133" t="s">
        <v>993</v>
      </c>
    </row>
    <row r="89" spans="1:9">
      <c r="A89" s="137" t="s">
        <v>892</v>
      </c>
      <c r="B89" s="136" t="s">
        <v>1011</v>
      </c>
      <c r="C89" s="133" t="s">
        <v>894</v>
      </c>
      <c r="D89" s="138" t="s">
        <v>991</v>
      </c>
      <c r="E89" s="132" t="s">
        <v>1012</v>
      </c>
      <c r="F89" s="134" t="s">
        <v>1013</v>
      </c>
      <c r="G89" s="132">
        <v>38</v>
      </c>
      <c r="H89" s="132">
        <v>12.97</v>
      </c>
      <c r="I89" s="133" t="s">
        <v>993</v>
      </c>
    </row>
    <row r="90" spans="1:9">
      <c r="A90" s="137" t="s">
        <v>892</v>
      </c>
      <c r="B90" s="136" t="s">
        <v>1014</v>
      </c>
      <c r="C90" s="133" t="s">
        <v>894</v>
      </c>
      <c r="D90" s="138" t="s">
        <v>1015</v>
      </c>
      <c r="E90" s="132" t="s">
        <v>992</v>
      </c>
      <c r="F90" s="134" t="s">
        <v>938</v>
      </c>
      <c r="G90" s="132">
        <v>11</v>
      </c>
      <c r="H90" s="132">
        <v>7.27</v>
      </c>
      <c r="I90" s="133" t="s">
        <v>993</v>
      </c>
    </row>
    <row r="91" spans="1:9">
      <c r="A91" s="137" t="s">
        <v>892</v>
      </c>
      <c r="B91" s="136" t="s">
        <v>1016</v>
      </c>
      <c r="C91" s="133" t="s">
        <v>894</v>
      </c>
      <c r="D91" s="138" t="s">
        <v>1015</v>
      </c>
      <c r="E91" s="132" t="s">
        <v>992</v>
      </c>
      <c r="F91" s="134" t="s">
        <v>938</v>
      </c>
      <c r="G91" s="132">
        <v>13</v>
      </c>
      <c r="H91" s="132">
        <v>8.06</v>
      </c>
      <c r="I91" s="133" t="s">
        <v>993</v>
      </c>
    </row>
    <row r="92" spans="1:9">
      <c r="A92" s="137" t="s">
        <v>892</v>
      </c>
      <c r="B92" s="136" t="s">
        <v>1017</v>
      </c>
      <c r="C92" s="133" t="s">
        <v>894</v>
      </c>
      <c r="D92" s="138" t="s">
        <v>1015</v>
      </c>
      <c r="E92" s="132" t="s">
        <v>992</v>
      </c>
      <c r="F92" s="134" t="s">
        <v>938</v>
      </c>
      <c r="G92" s="132">
        <v>15</v>
      </c>
      <c r="H92" s="132">
        <v>8.68</v>
      </c>
      <c r="I92" s="133" t="s">
        <v>993</v>
      </c>
    </row>
    <row r="93" spans="1:9">
      <c r="A93" s="137" t="s">
        <v>892</v>
      </c>
      <c r="B93" s="136" t="s">
        <v>1018</v>
      </c>
      <c r="C93" s="133" t="s">
        <v>894</v>
      </c>
      <c r="D93" s="138" t="s">
        <v>1015</v>
      </c>
      <c r="E93" s="132" t="s">
        <v>992</v>
      </c>
      <c r="F93" s="134" t="s">
        <v>938</v>
      </c>
      <c r="G93" s="132">
        <v>19</v>
      </c>
      <c r="H93" s="132">
        <v>8.06</v>
      </c>
      <c r="I93" s="133" t="s">
        <v>993</v>
      </c>
    </row>
    <row r="94" spans="1:9">
      <c r="A94" s="137" t="s">
        <v>892</v>
      </c>
      <c r="B94" s="136" t="s">
        <v>1019</v>
      </c>
      <c r="C94" s="133" t="s">
        <v>894</v>
      </c>
      <c r="D94" s="138" t="s">
        <v>1015</v>
      </c>
      <c r="E94" s="132" t="s">
        <v>998</v>
      </c>
      <c r="F94" s="134" t="s">
        <v>946</v>
      </c>
      <c r="G94" s="132">
        <v>11</v>
      </c>
      <c r="H94" s="132">
        <v>7.61</v>
      </c>
      <c r="I94" s="133" t="s">
        <v>993</v>
      </c>
    </row>
    <row r="95" spans="1:9">
      <c r="A95" s="137" t="s">
        <v>892</v>
      </c>
      <c r="B95" s="136" t="s">
        <v>1020</v>
      </c>
      <c r="C95" s="133" t="s">
        <v>894</v>
      </c>
      <c r="D95" s="138" t="s">
        <v>1015</v>
      </c>
      <c r="E95" s="132" t="s">
        <v>998</v>
      </c>
      <c r="F95" s="134" t="s">
        <v>946</v>
      </c>
      <c r="G95" s="132">
        <v>13</v>
      </c>
      <c r="H95" s="132">
        <v>8.36</v>
      </c>
      <c r="I95" s="133" t="s">
        <v>993</v>
      </c>
    </row>
    <row r="96" spans="1:9">
      <c r="A96" s="137" t="s">
        <v>892</v>
      </c>
      <c r="B96" s="136" t="s">
        <v>1021</v>
      </c>
      <c r="C96" s="133" t="s">
        <v>894</v>
      </c>
      <c r="D96" s="138" t="s">
        <v>1015</v>
      </c>
      <c r="E96" s="132" t="s">
        <v>998</v>
      </c>
      <c r="F96" s="134" t="s">
        <v>946</v>
      </c>
      <c r="G96" s="132">
        <v>15</v>
      </c>
      <c r="H96" s="132">
        <v>9.89</v>
      </c>
      <c r="I96" s="133" t="s">
        <v>993</v>
      </c>
    </row>
    <row r="97" spans="1:9">
      <c r="A97" s="137" t="s">
        <v>892</v>
      </c>
      <c r="B97" s="136" t="s">
        <v>1022</v>
      </c>
      <c r="C97" s="133" t="s">
        <v>894</v>
      </c>
      <c r="D97" s="138" t="s">
        <v>1015</v>
      </c>
      <c r="E97" s="132" t="s">
        <v>998</v>
      </c>
      <c r="F97" s="134" t="s">
        <v>946</v>
      </c>
      <c r="G97" s="132">
        <v>19</v>
      </c>
      <c r="H97" s="132">
        <v>10.31</v>
      </c>
      <c r="I97" s="133" t="s">
        <v>993</v>
      </c>
    </row>
    <row r="98" spans="1:9">
      <c r="A98" s="137" t="s">
        <v>892</v>
      </c>
      <c r="B98" s="136" t="s">
        <v>1023</v>
      </c>
      <c r="C98" s="133" t="s">
        <v>894</v>
      </c>
      <c r="D98" s="138" t="s">
        <v>1015</v>
      </c>
      <c r="E98" s="132" t="s">
        <v>1003</v>
      </c>
      <c r="F98" s="134" t="s">
        <v>950</v>
      </c>
      <c r="G98" s="132">
        <v>19</v>
      </c>
      <c r="H98" s="132">
        <v>10.76</v>
      </c>
      <c r="I98" s="133" t="s">
        <v>993</v>
      </c>
    </row>
    <row r="99" spans="1:9">
      <c r="A99" s="137" t="s">
        <v>892</v>
      </c>
      <c r="B99" s="136" t="s">
        <v>1024</v>
      </c>
      <c r="C99" s="133" t="s">
        <v>894</v>
      </c>
      <c r="D99" s="138" t="s">
        <v>1015</v>
      </c>
      <c r="E99" s="132" t="s">
        <v>1003</v>
      </c>
      <c r="F99" s="134" t="s">
        <v>950</v>
      </c>
      <c r="G99" s="132">
        <v>21</v>
      </c>
      <c r="H99" s="132">
        <v>11.42</v>
      </c>
      <c r="I99" s="133" t="s">
        <v>993</v>
      </c>
    </row>
    <row r="100" spans="1:9">
      <c r="A100" s="137" t="s">
        <v>892</v>
      </c>
      <c r="B100" s="136" t="s">
        <v>1025</v>
      </c>
      <c r="C100" s="133" t="s">
        <v>894</v>
      </c>
      <c r="D100" s="138" t="s">
        <v>1015</v>
      </c>
      <c r="E100" s="132" t="s">
        <v>1006</v>
      </c>
      <c r="F100" s="134" t="s">
        <v>977</v>
      </c>
      <c r="G100" s="132">
        <v>25</v>
      </c>
      <c r="H100" s="132">
        <v>12.97</v>
      </c>
      <c r="I100" s="133" t="s">
        <v>993</v>
      </c>
    </row>
    <row r="101" spans="1:9">
      <c r="A101" s="137" t="s">
        <v>892</v>
      </c>
      <c r="B101" s="136" t="s">
        <v>1026</v>
      </c>
      <c r="C101" s="133" t="s">
        <v>894</v>
      </c>
      <c r="D101" s="138" t="s">
        <v>1015</v>
      </c>
      <c r="E101" s="132" t="s">
        <v>1006</v>
      </c>
      <c r="F101" s="134" t="s">
        <v>977</v>
      </c>
      <c r="G101" s="132">
        <v>30</v>
      </c>
      <c r="H101" s="132">
        <v>14.13</v>
      </c>
      <c r="I101" s="133" t="s">
        <v>993</v>
      </c>
    </row>
    <row r="102" spans="1:9">
      <c r="A102" s="137" t="s">
        <v>892</v>
      </c>
      <c r="B102" s="136" t="s">
        <v>1027</v>
      </c>
      <c r="C102" s="133" t="s">
        <v>894</v>
      </c>
      <c r="D102" s="138" t="s">
        <v>1015</v>
      </c>
      <c r="E102" s="132" t="s">
        <v>1009</v>
      </c>
      <c r="F102" s="134" t="s">
        <v>980</v>
      </c>
      <c r="G102" s="132">
        <v>30</v>
      </c>
      <c r="H102" s="132">
        <v>14.65</v>
      </c>
      <c r="I102" s="133" t="s">
        <v>993</v>
      </c>
    </row>
    <row r="103" spans="1:9">
      <c r="A103" s="137" t="s">
        <v>892</v>
      </c>
      <c r="B103" s="136" t="s">
        <v>1028</v>
      </c>
      <c r="C103" s="133" t="s">
        <v>894</v>
      </c>
      <c r="D103" s="138" t="s">
        <v>1015</v>
      </c>
      <c r="E103" s="132" t="s">
        <v>1009</v>
      </c>
      <c r="F103" s="134" t="s">
        <v>980</v>
      </c>
      <c r="G103" s="132">
        <v>38</v>
      </c>
      <c r="H103" s="132">
        <v>16.440000000000001</v>
      </c>
      <c r="I103" s="133" t="s">
        <v>993</v>
      </c>
    </row>
    <row r="104" spans="1:9">
      <c r="A104" s="137" t="s">
        <v>892</v>
      </c>
      <c r="B104" s="136" t="s">
        <v>1029</v>
      </c>
      <c r="C104" s="133" t="s">
        <v>894</v>
      </c>
      <c r="D104" s="138" t="s">
        <v>1015</v>
      </c>
      <c r="E104" s="132" t="s">
        <v>1012</v>
      </c>
      <c r="F104" s="134" t="s">
        <v>1013</v>
      </c>
      <c r="G104" s="132">
        <v>38</v>
      </c>
      <c r="H104" s="132">
        <v>17.13</v>
      </c>
      <c r="I104" s="133" t="s">
        <v>993</v>
      </c>
    </row>
    <row r="105" spans="1:9">
      <c r="A105" s="133" t="s">
        <v>875</v>
      </c>
      <c r="B105" s="138"/>
      <c r="C105" s="138"/>
      <c r="D105" s="138"/>
      <c r="E105" s="138"/>
      <c r="F105" s="138"/>
      <c r="G105" s="138"/>
      <c r="H105" s="138"/>
      <c r="I105" s="138"/>
    </row>
    <row r="106" spans="1:9">
      <c r="A106" s="133" t="s">
        <v>27</v>
      </c>
      <c r="B106" s="138"/>
      <c r="C106" s="138"/>
      <c r="D106" s="138"/>
      <c r="E106" s="138"/>
      <c r="F106" s="138"/>
      <c r="G106" s="138"/>
      <c r="H106" s="138"/>
      <c r="I106" s="138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42"/>
  <sheetViews>
    <sheetView workbookViewId="0">
      <pane ySplit="3" topLeftCell="A28" activePane="bottomLeft" state="frozen"/>
      <selection pane="bottomLeft" activeCell="E64" sqref="E64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115</v>
      </c>
      <c r="B5" s="6" t="s">
        <v>1910</v>
      </c>
      <c r="C5" s="107">
        <v>10</v>
      </c>
      <c r="D5" s="107">
        <v>1.82</v>
      </c>
      <c r="E5" s="107">
        <v>5.4826000000000006</v>
      </c>
      <c r="F5" s="107">
        <v>100</v>
      </c>
      <c r="G5" s="107">
        <v>0.21510000000000001</v>
      </c>
      <c r="H5" s="108" t="s">
        <v>96</v>
      </c>
      <c r="I5" s="130" t="s">
        <v>62</v>
      </c>
    </row>
    <row r="6" spans="1:9">
      <c r="A6" s="108" t="s">
        <v>115</v>
      </c>
      <c r="B6" s="6" t="s">
        <v>1911</v>
      </c>
      <c r="C6" s="107">
        <v>2</v>
      </c>
      <c r="D6" s="107">
        <v>0.36</v>
      </c>
      <c r="E6" s="107">
        <v>5.4826000000000006</v>
      </c>
      <c r="F6" s="107">
        <v>100</v>
      </c>
      <c r="G6" s="107">
        <v>0.21510000000000001</v>
      </c>
      <c r="H6" s="108" t="s">
        <v>96</v>
      </c>
      <c r="I6" s="130" t="s">
        <v>62</v>
      </c>
    </row>
    <row r="7" spans="1:9">
      <c r="A7" s="108" t="s">
        <v>115</v>
      </c>
      <c r="B7" s="6" t="s">
        <v>1912</v>
      </c>
      <c r="C7" s="107">
        <v>6</v>
      </c>
      <c r="D7" s="107">
        <v>1.0900000000000001</v>
      </c>
      <c r="E7" s="107">
        <v>5.4826000000000006</v>
      </c>
      <c r="F7" s="107">
        <v>100</v>
      </c>
      <c r="G7" s="107">
        <v>0.21510000000000001</v>
      </c>
      <c r="H7" s="108" t="s">
        <v>96</v>
      </c>
      <c r="I7" s="130" t="s">
        <v>62</v>
      </c>
    </row>
    <row r="8" spans="1:9">
      <c r="A8" s="108" t="s">
        <v>115</v>
      </c>
      <c r="B8" s="6" t="s">
        <v>1913</v>
      </c>
      <c r="C8" s="107">
        <v>8</v>
      </c>
      <c r="D8" s="107">
        <v>1.46</v>
      </c>
      <c r="E8" s="107">
        <v>5.4826000000000006</v>
      </c>
      <c r="F8" s="107">
        <v>100</v>
      </c>
      <c r="G8" s="107">
        <v>0.21510000000000001</v>
      </c>
      <c r="H8" s="108" t="s">
        <v>96</v>
      </c>
      <c r="I8" s="130" t="s">
        <v>62</v>
      </c>
    </row>
    <row r="9" spans="1:9">
      <c r="A9" s="108" t="s">
        <v>115</v>
      </c>
      <c r="B9" s="6" t="s">
        <v>1914</v>
      </c>
      <c r="C9" s="107">
        <v>10</v>
      </c>
      <c r="D9" s="107">
        <v>1.26</v>
      </c>
      <c r="E9" s="107">
        <v>7.9116</v>
      </c>
      <c r="F9" s="107">
        <v>120</v>
      </c>
      <c r="G9" s="107">
        <v>0.21510000000000001</v>
      </c>
      <c r="H9" s="108" t="s">
        <v>96</v>
      </c>
      <c r="I9" s="130" t="s">
        <v>62</v>
      </c>
    </row>
    <row r="10" spans="1:9">
      <c r="A10" s="108" t="s">
        <v>115</v>
      </c>
      <c r="B10" s="6" t="s">
        <v>1915</v>
      </c>
      <c r="C10" s="107">
        <v>2</v>
      </c>
      <c r="D10" s="107">
        <v>0.25</v>
      </c>
      <c r="E10" s="107">
        <v>7.9116</v>
      </c>
      <c r="F10" s="107">
        <v>120</v>
      </c>
      <c r="G10" s="107">
        <v>0.21510000000000001</v>
      </c>
      <c r="H10" s="108" t="s">
        <v>96</v>
      </c>
      <c r="I10" s="130" t="s">
        <v>62</v>
      </c>
    </row>
    <row r="11" spans="1:9">
      <c r="A11" s="108" t="s">
        <v>115</v>
      </c>
      <c r="B11" s="6" t="s">
        <v>1916</v>
      </c>
      <c r="C11" s="107">
        <v>6</v>
      </c>
      <c r="D11" s="107">
        <v>0.76</v>
      </c>
      <c r="E11" s="107">
        <v>7.9116</v>
      </c>
      <c r="F11" s="107">
        <v>120</v>
      </c>
      <c r="G11" s="107">
        <v>0.21510000000000001</v>
      </c>
      <c r="H11" s="108" t="s">
        <v>96</v>
      </c>
      <c r="I11" s="130" t="s">
        <v>62</v>
      </c>
    </row>
    <row r="12" spans="1:9">
      <c r="A12" s="108" t="s">
        <v>115</v>
      </c>
      <c r="B12" s="6" t="s">
        <v>1917</v>
      </c>
      <c r="C12" s="107">
        <v>8</v>
      </c>
      <c r="D12" s="107">
        <v>1.01</v>
      </c>
      <c r="E12" s="107">
        <v>7.9116</v>
      </c>
      <c r="F12" s="107">
        <v>120</v>
      </c>
      <c r="G12" s="107">
        <v>0.21510000000000001</v>
      </c>
      <c r="H12" s="108" t="s">
        <v>96</v>
      </c>
      <c r="I12" s="130" t="s">
        <v>62</v>
      </c>
    </row>
    <row r="13" spans="1:9">
      <c r="A13" s="108" t="s">
        <v>115</v>
      </c>
      <c r="B13" s="6" t="s">
        <v>1918</v>
      </c>
      <c r="C13" s="107">
        <v>10</v>
      </c>
      <c r="D13" s="107">
        <v>0.9</v>
      </c>
      <c r="E13" s="107">
        <v>11.104000000000001</v>
      </c>
      <c r="F13" s="107">
        <v>140</v>
      </c>
      <c r="G13" s="107">
        <v>0.21510000000000001</v>
      </c>
      <c r="H13" s="108" t="s">
        <v>96</v>
      </c>
      <c r="I13" s="130" t="s">
        <v>62</v>
      </c>
    </row>
    <row r="14" spans="1:9">
      <c r="A14" s="108" t="s">
        <v>115</v>
      </c>
      <c r="B14" s="6" t="s">
        <v>1919</v>
      </c>
      <c r="C14" s="107">
        <v>2</v>
      </c>
      <c r="D14" s="107">
        <v>0.18</v>
      </c>
      <c r="E14" s="107">
        <v>11.104000000000001</v>
      </c>
      <c r="F14" s="107">
        <v>140</v>
      </c>
      <c r="G14" s="107">
        <v>0.21510000000000001</v>
      </c>
      <c r="H14" s="108" t="s">
        <v>96</v>
      </c>
      <c r="I14" s="130" t="s">
        <v>62</v>
      </c>
    </row>
    <row r="15" spans="1:9">
      <c r="A15" s="108" t="s">
        <v>115</v>
      </c>
      <c r="B15" s="6" t="s">
        <v>1920</v>
      </c>
      <c r="C15" s="107">
        <v>6</v>
      </c>
      <c r="D15" s="107">
        <v>0.54</v>
      </c>
      <c r="E15" s="107">
        <v>11.104000000000001</v>
      </c>
      <c r="F15" s="107">
        <v>140</v>
      </c>
      <c r="G15" s="107">
        <v>0.21510000000000001</v>
      </c>
      <c r="H15" s="108" t="s">
        <v>96</v>
      </c>
      <c r="I15" s="130" t="s">
        <v>62</v>
      </c>
    </row>
    <row r="16" spans="1:9">
      <c r="A16" s="108" t="s">
        <v>115</v>
      </c>
      <c r="B16" s="6" t="s">
        <v>1921</v>
      </c>
      <c r="C16" s="107">
        <v>8</v>
      </c>
      <c r="D16" s="107">
        <v>0.72</v>
      </c>
      <c r="E16" s="107">
        <v>11.104000000000001</v>
      </c>
      <c r="F16" s="107">
        <v>140</v>
      </c>
      <c r="G16" s="107">
        <v>0.21510000000000001</v>
      </c>
      <c r="H16" s="108" t="s">
        <v>96</v>
      </c>
      <c r="I16" s="130" t="s">
        <v>62</v>
      </c>
    </row>
    <row r="17" spans="1:9">
      <c r="A17" s="108" t="s">
        <v>115</v>
      </c>
      <c r="B17" s="6" t="s">
        <v>1922</v>
      </c>
      <c r="C17" s="107">
        <v>10</v>
      </c>
      <c r="D17" s="107">
        <v>7.69</v>
      </c>
      <c r="E17" s="107">
        <v>1.3</v>
      </c>
      <c r="F17" s="107">
        <v>40</v>
      </c>
      <c r="G17" s="107">
        <v>0.21510000000000001</v>
      </c>
      <c r="H17" s="108" t="s">
        <v>96</v>
      </c>
      <c r="I17" s="130" t="s">
        <v>62</v>
      </c>
    </row>
    <row r="18" spans="1:9">
      <c r="A18" s="108" t="s">
        <v>115</v>
      </c>
      <c r="B18" s="6" t="s">
        <v>1923</v>
      </c>
      <c r="C18" s="107">
        <v>2</v>
      </c>
      <c r="D18" s="107">
        <v>1.54</v>
      </c>
      <c r="E18" s="107">
        <v>1.3</v>
      </c>
      <c r="F18" s="107">
        <v>40</v>
      </c>
      <c r="G18" s="107">
        <v>0.21510000000000001</v>
      </c>
      <c r="H18" s="108" t="s">
        <v>96</v>
      </c>
      <c r="I18" s="130" t="s">
        <v>62</v>
      </c>
    </row>
    <row r="19" spans="1:9">
      <c r="A19" s="108" t="s">
        <v>115</v>
      </c>
      <c r="B19" s="6" t="s">
        <v>1924</v>
      </c>
      <c r="C19" s="107">
        <v>6</v>
      </c>
      <c r="D19" s="107">
        <v>4.62</v>
      </c>
      <c r="E19" s="107">
        <v>1.3</v>
      </c>
      <c r="F19" s="107">
        <v>40</v>
      </c>
      <c r="G19" s="107">
        <v>0.21510000000000001</v>
      </c>
      <c r="H19" s="108" t="s">
        <v>96</v>
      </c>
      <c r="I19" s="130" t="s">
        <v>62</v>
      </c>
    </row>
    <row r="20" spans="1:9">
      <c r="A20" s="108" t="s">
        <v>115</v>
      </c>
      <c r="B20" s="6" t="s">
        <v>1925</v>
      </c>
      <c r="C20" s="107">
        <v>8</v>
      </c>
      <c r="D20" s="107">
        <v>6.15</v>
      </c>
      <c r="E20" s="107">
        <v>1.3</v>
      </c>
      <c r="F20" s="107">
        <v>40</v>
      </c>
      <c r="G20" s="107">
        <v>0.21510000000000001</v>
      </c>
      <c r="H20" s="108" t="s">
        <v>96</v>
      </c>
      <c r="I20" s="130" t="s">
        <v>62</v>
      </c>
    </row>
    <row r="21" spans="1:9">
      <c r="A21" s="108" t="s">
        <v>115</v>
      </c>
      <c r="B21" s="6" t="s">
        <v>1926</v>
      </c>
      <c r="C21" s="107">
        <v>10</v>
      </c>
      <c r="D21" s="107">
        <v>4.5199999999999996</v>
      </c>
      <c r="E21" s="107">
        <v>2.21</v>
      </c>
      <c r="F21" s="107">
        <v>60</v>
      </c>
      <c r="G21" s="107">
        <v>0.21510000000000001</v>
      </c>
      <c r="H21" s="108" t="s">
        <v>96</v>
      </c>
      <c r="I21" s="130" t="s">
        <v>62</v>
      </c>
    </row>
    <row r="22" spans="1:9">
      <c r="A22" s="108" t="s">
        <v>115</v>
      </c>
      <c r="B22" s="6" t="s">
        <v>1927</v>
      </c>
      <c r="C22" s="107">
        <v>2</v>
      </c>
      <c r="D22" s="107">
        <v>0.9</v>
      </c>
      <c r="E22" s="107">
        <v>2.21</v>
      </c>
      <c r="F22" s="107">
        <v>60</v>
      </c>
      <c r="G22" s="107">
        <v>0.21510000000000001</v>
      </c>
      <c r="H22" s="108" t="s">
        <v>96</v>
      </c>
      <c r="I22" s="130" t="s">
        <v>62</v>
      </c>
    </row>
    <row r="23" spans="1:9">
      <c r="A23" s="108" t="s">
        <v>115</v>
      </c>
      <c r="B23" s="6" t="s">
        <v>1928</v>
      </c>
      <c r="C23" s="107">
        <v>6</v>
      </c>
      <c r="D23" s="107">
        <v>2.71</v>
      </c>
      <c r="E23" s="107">
        <v>2.21</v>
      </c>
      <c r="F23" s="107">
        <v>60</v>
      </c>
      <c r="G23" s="107">
        <v>0.21510000000000001</v>
      </c>
      <c r="H23" s="108" t="s">
        <v>96</v>
      </c>
      <c r="I23" s="130" t="s">
        <v>62</v>
      </c>
    </row>
    <row r="24" spans="1:9">
      <c r="A24" s="108" t="s">
        <v>115</v>
      </c>
      <c r="B24" s="6" t="s">
        <v>1929</v>
      </c>
      <c r="C24" s="107">
        <v>8</v>
      </c>
      <c r="D24" s="107">
        <v>3.62</v>
      </c>
      <c r="E24" s="107">
        <v>2.21</v>
      </c>
      <c r="F24" s="107">
        <v>60</v>
      </c>
      <c r="G24" s="107">
        <v>0.21510000000000001</v>
      </c>
      <c r="H24" s="108" t="s">
        <v>96</v>
      </c>
      <c r="I24" s="130" t="s">
        <v>62</v>
      </c>
    </row>
    <row r="25" spans="1:9">
      <c r="A25" s="108" t="s">
        <v>115</v>
      </c>
      <c r="B25" s="6" t="s">
        <v>1930</v>
      </c>
      <c r="C25" s="107">
        <v>10</v>
      </c>
      <c r="D25" s="107">
        <v>2.7</v>
      </c>
      <c r="E25" s="107">
        <v>3.7</v>
      </c>
      <c r="F25" s="107">
        <v>80</v>
      </c>
      <c r="G25" s="107">
        <v>0.21510000000000001</v>
      </c>
      <c r="H25" s="108" t="s">
        <v>96</v>
      </c>
      <c r="I25" s="130" t="s">
        <v>62</v>
      </c>
    </row>
    <row r="26" spans="1:9">
      <c r="A26" s="108" t="s">
        <v>115</v>
      </c>
      <c r="B26" s="6" t="s">
        <v>1931</v>
      </c>
      <c r="C26" s="107">
        <v>2</v>
      </c>
      <c r="D26" s="107">
        <v>0.54</v>
      </c>
      <c r="E26" s="107">
        <v>3.7</v>
      </c>
      <c r="F26" s="107">
        <v>80</v>
      </c>
      <c r="G26" s="107">
        <v>0.21510000000000001</v>
      </c>
      <c r="H26" s="108" t="s">
        <v>96</v>
      </c>
      <c r="I26" s="130" t="s">
        <v>62</v>
      </c>
    </row>
    <row r="27" spans="1:9">
      <c r="A27" s="108" t="s">
        <v>115</v>
      </c>
      <c r="B27" s="6" t="s">
        <v>1932</v>
      </c>
      <c r="C27" s="107">
        <v>6</v>
      </c>
      <c r="D27" s="107">
        <v>1.62</v>
      </c>
      <c r="E27" s="107">
        <v>3.7</v>
      </c>
      <c r="F27" s="107">
        <v>80</v>
      </c>
      <c r="G27" s="107">
        <v>0.21510000000000001</v>
      </c>
      <c r="H27" s="108" t="s">
        <v>96</v>
      </c>
      <c r="I27" s="130" t="s">
        <v>62</v>
      </c>
    </row>
    <row r="28" spans="1:9">
      <c r="A28" s="108" t="s">
        <v>115</v>
      </c>
      <c r="B28" s="6" t="s">
        <v>1933</v>
      </c>
      <c r="C28" s="107">
        <v>8</v>
      </c>
      <c r="D28" s="107">
        <v>2.16</v>
      </c>
      <c r="E28" s="107">
        <v>3.7</v>
      </c>
      <c r="F28" s="107">
        <v>80</v>
      </c>
      <c r="G28" s="107">
        <v>0.21510000000000001</v>
      </c>
      <c r="H28" s="108" t="s">
        <v>96</v>
      </c>
      <c r="I28" s="130" t="s">
        <v>62</v>
      </c>
    </row>
    <row r="29" spans="1:9">
      <c r="A29" s="108" t="s">
        <v>115</v>
      </c>
      <c r="B29" s="6" t="s">
        <v>1934</v>
      </c>
      <c r="C29" s="109">
        <v>10</v>
      </c>
      <c r="D29" s="109">
        <v>7.14</v>
      </c>
      <c r="E29" s="109">
        <v>1.4</v>
      </c>
      <c r="F29" s="109">
        <v>38</v>
      </c>
      <c r="G29" s="109">
        <v>0.2</v>
      </c>
      <c r="H29" s="108" t="s">
        <v>96</v>
      </c>
      <c r="I29" s="130" t="s">
        <v>62</v>
      </c>
    </row>
    <row r="30" spans="1:9">
      <c r="A30" s="108" t="s">
        <v>115</v>
      </c>
      <c r="B30" s="6" t="s">
        <v>1935</v>
      </c>
      <c r="C30" s="109">
        <v>2</v>
      </c>
      <c r="D30" s="109">
        <v>1.43</v>
      </c>
      <c r="E30" s="109">
        <v>1.4</v>
      </c>
      <c r="F30" s="109">
        <v>38</v>
      </c>
      <c r="G30" s="109">
        <v>0.2</v>
      </c>
      <c r="H30" s="108" t="s">
        <v>96</v>
      </c>
      <c r="I30" s="130" t="s">
        <v>62</v>
      </c>
    </row>
    <row r="31" spans="1:9">
      <c r="A31" s="108" t="s">
        <v>115</v>
      </c>
      <c r="B31" s="6" t="s">
        <v>1936</v>
      </c>
      <c r="C31" s="109">
        <v>6</v>
      </c>
      <c r="D31" s="109">
        <v>4.29</v>
      </c>
      <c r="E31" s="109">
        <v>1.4</v>
      </c>
      <c r="F31" s="109">
        <v>38</v>
      </c>
      <c r="G31" s="109">
        <v>0.2</v>
      </c>
      <c r="H31" s="108" t="s">
        <v>96</v>
      </c>
      <c r="I31" s="130" t="s">
        <v>62</v>
      </c>
    </row>
    <row r="32" spans="1:9">
      <c r="A32" s="108" t="s">
        <v>115</v>
      </c>
      <c r="B32" s="6" t="s">
        <v>1937</v>
      </c>
      <c r="C32" s="109">
        <v>8</v>
      </c>
      <c r="D32" s="109">
        <v>5.71</v>
      </c>
      <c r="E32" s="109">
        <v>1.4</v>
      </c>
      <c r="F32" s="109">
        <v>38</v>
      </c>
      <c r="G32" s="109">
        <v>0.2</v>
      </c>
      <c r="H32" s="108" t="s">
        <v>96</v>
      </c>
      <c r="I32" s="130" t="s">
        <v>62</v>
      </c>
    </row>
    <row r="33" spans="1:9">
      <c r="A33" s="108" t="s">
        <v>115</v>
      </c>
      <c r="B33" s="6" t="s">
        <v>1938</v>
      </c>
      <c r="C33" s="107">
        <v>3.5</v>
      </c>
      <c r="D33" s="107">
        <v>6.14</v>
      </c>
      <c r="E33" s="109">
        <v>0.56999999999999995</v>
      </c>
      <c r="F33" s="109">
        <v>22</v>
      </c>
      <c r="G33" s="109">
        <v>0.31</v>
      </c>
      <c r="H33" s="108" t="s">
        <v>96</v>
      </c>
      <c r="I33" s="130" t="s">
        <v>62</v>
      </c>
    </row>
    <row r="34" spans="1:9">
      <c r="A34" s="108" t="s">
        <v>115</v>
      </c>
      <c r="B34" s="6" t="s">
        <v>1939</v>
      </c>
      <c r="C34" s="107">
        <v>4.5</v>
      </c>
      <c r="D34" s="107">
        <v>7.89</v>
      </c>
      <c r="E34" s="109">
        <v>0.56999999999999995</v>
      </c>
      <c r="F34" s="109">
        <v>22</v>
      </c>
      <c r="G34" s="109">
        <v>0.31</v>
      </c>
      <c r="H34" s="108" t="s">
        <v>96</v>
      </c>
      <c r="I34" s="130" t="s">
        <v>62</v>
      </c>
    </row>
    <row r="35" spans="1:9">
      <c r="A35" s="108" t="s">
        <v>115</v>
      </c>
      <c r="B35" s="6" t="s">
        <v>1940</v>
      </c>
      <c r="C35" s="107">
        <v>4</v>
      </c>
      <c r="D35" s="107">
        <v>7.0179999999999998</v>
      </c>
      <c r="E35" s="109">
        <v>0.56999999999999995</v>
      </c>
      <c r="F35" s="109">
        <v>22</v>
      </c>
      <c r="G35" s="109">
        <v>0.31</v>
      </c>
      <c r="H35" s="108" t="s">
        <v>96</v>
      </c>
      <c r="I35" s="130" t="s">
        <v>62</v>
      </c>
    </row>
    <row r="36" spans="1:9">
      <c r="A36" s="108" t="s">
        <v>115</v>
      </c>
      <c r="B36" s="6" t="s">
        <v>1941</v>
      </c>
      <c r="C36" s="107">
        <v>5.5</v>
      </c>
      <c r="D36" s="107">
        <v>9.65</v>
      </c>
      <c r="E36" s="109">
        <v>0.56999999999999995</v>
      </c>
      <c r="F36" s="109">
        <v>22</v>
      </c>
      <c r="G36" s="109">
        <v>0.31</v>
      </c>
      <c r="H36" s="108" t="s">
        <v>96</v>
      </c>
      <c r="I36" s="130" t="s">
        <v>62</v>
      </c>
    </row>
    <row r="37" spans="1:9">
      <c r="A37" s="108" t="s">
        <v>115</v>
      </c>
      <c r="B37" s="6" t="s">
        <v>1942</v>
      </c>
      <c r="C37" s="107">
        <v>5</v>
      </c>
      <c r="D37" s="107">
        <v>8.77</v>
      </c>
      <c r="E37" s="109">
        <v>0.56999999999999995</v>
      </c>
      <c r="F37" s="109">
        <v>22</v>
      </c>
      <c r="G37" s="109">
        <v>0.31</v>
      </c>
      <c r="H37" s="108" t="s">
        <v>96</v>
      </c>
      <c r="I37" s="130" t="s">
        <v>62</v>
      </c>
    </row>
    <row r="38" spans="1:9">
      <c r="A38" s="108" t="s">
        <v>115</v>
      </c>
      <c r="B38" s="6" t="s">
        <v>1943</v>
      </c>
      <c r="C38" s="107">
        <v>6.5</v>
      </c>
      <c r="D38" s="107">
        <v>11.4</v>
      </c>
      <c r="E38" s="109">
        <v>0.56999999999999995</v>
      </c>
      <c r="F38" s="109">
        <v>22</v>
      </c>
      <c r="G38" s="109">
        <v>0.31</v>
      </c>
      <c r="H38" s="108" t="s">
        <v>96</v>
      </c>
      <c r="I38" s="130" t="s">
        <v>62</v>
      </c>
    </row>
    <row r="39" spans="1:9">
      <c r="A39" s="108" t="s">
        <v>115</v>
      </c>
      <c r="B39" s="6" t="s">
        <v>1944</v>
      </c>
      <c r="C39" s="107">
        <v>6</v>
      </c>
      <c r="D39" s="107">
        <v>10.53</v>
      </c>
      <c r="E39" s="109">
        <v>0.56999999999999995</v>
      </c>
      <c r="F39" s="109">
        <v>22</v>
      </c>
      <c r="G39" s="109">
        <v>0.31</v>
      </c>
      <c r="H39" s="108" t="s">
        <v>96</v>
      </c>
      <c r="I39" s="130" t="s">
        <v>62</v>
      </c>
    </row>
    <row r="40" spans="1:9">
      <c r="A40" s="108" t="s">
        <v>115</v>
      </c>
      <c r="B40" s="3" t="s">
        <v>1945</v>
      </c>
      <c r="C40" s="107">
        <v>3.5</v>
      </c>
      <c r="D40" s="107">
        <v>6.8</v>
      </c>
      <c r="E40" s="109">
        <v>0.51500000000000001</v>
      </c>
      <c r="F40" s="109">
        <v>26</v>
      </c>
      <c r="G40" s="109">
        <v>0.31</v>
      </c>
      <c r="H40" s="108" t="s">
        <v>96</v>
      </c>
      <c r="I40" s="130" t="s">
        <v>62</v>
      </c>
    </row>
    <row r="41" spans="1:9">
      <c r="A41" s="108" t="s">
        <v>115</v>
      </c>
      <c r="B41" s="3" t="s">
        <v>1946</v>
      </c>
      <c r="C41" s="107">
        <v>4.5</v>
      </c>
      <c r="D41" s="107">
        <v>8.74</v>
      </c>
      <c r="E41" s="109">
        <v>0.51500000000000001</v>
      </c>
      <c r="F41" s="109">
        <v>26</v>
      </c>
      <c r="G41" s="109">
        <v>0.31</v>
      </c>
      <c r="H41" s="108" t="s">
        <v>96</v>
      </c>
      <c r="I41" s="130" t="s">
        <v>62</v>
      </c>
    </row>
    <row r="42" spans="1:9">
      <c r="A42" s="108" t="s">
        <v>115</v>
      </c>
      <c r="B42" s="3" t="s">
        <v>1947</v>
      </c>
      <c r="C42" s="107">
        <v>4</v>
      </c>
      <c r="D42" s="107">
        <v>7.77</v>
      </c>
      <c r="E42" s="109">
        <v>0.51500000000000001</v>
      </c>
      <c r="F42" s="109">
        <v>26</v>
      </c>
      <c r="G42" s="109">
        <v>0.31</v>
      </c>
      <c r="H42" s="108" t="s">
        <v>96</v>
      </c>
      <c r="I42" s="130" t="s">
        <v>62</v>
      </c>
    </row>
    <row r="43" spans="1:9">
      <c r="A43" s="108" t="s">
        <v>115</v>
      </c>
      <c r="B43" s="3" t="s">
        <v>1948</v>
      </c>
      <c r="C43" s="107">
        <v>5.5</v>
      </c>
      <c r="D43" s="107">
        <v>10.68</v>
      </c>
      <c r="E43" s="109">
        <v>0.51500000000000001</v>
      </c>
      <c r="F43" s="109">
        <v>26</v>
      </c>
      <c r="G43" s="109">
        <v>0.31</v>
      </c>
      <c r="H43" s="108" t="s">
        <v>96</v>
      </c>
      <c r="I43" s="130" t="s">
        <v>62</v>
      </c>
    </row>
    <row r="44" spans="1:9">
      <c r="A44" s="108" t="s">
        <v>115</v>
      </c>
      <c r="B44" s="3" t="s">
        <v>1949</v>
      </c>
      <c r="C44" s="107">
        <v>5</v>
      </c>
      <c r="D44" s="107">
        <v>9.7100000000000009</v>
      </c>
      <c r="E44" s="109">
        <v>0.51500000000000001</v>
      </c>
      <c r="F44" s="109">
        <v>26</v>
      </c>
      <c r="G44" s="109">
        <v>0.31</v>
      </c>
      <c r="H44" s="108" t="s">
        <v>96</v>
      </c>
      <c r="I44" s="130" t="s">
        <v>62</v>
      </c>
    </row>
    <row r="45" spans="1:9">
      <c r="A45" s="108" t="s">
        <v>115</v>
      </c>
      <c r="B45" s="3" t="s">
        <v>1950</v>
      </c>
      <c r="C45" s="107">
        <v>6</v>
      </c>
      <c r="D45" s="107">
        <v>11.65</v>
      </c>
      <c r="E45" s="109">
        <v>0.51500000000000001</v>
      </c>
      <c r="F45" s="109">
        <v>26</v>
      </c>
      <c r="G45" s="109">
        <v>0.31</v>
      </c>
      <c r="H45" s="108" t="s">
        <v>96</v>
      </c>
      <c r="I45" s="130" t="s">
        <v>62</v>
      </c>
    </row>
    <row r="46" spans="1:9">
      <c r="A46" s="108" t="s">
        <v>115</v>
      </c>
      <c r="B46" s="3" t="s">
        <v>1951</v>
      </c>
      <c r="C46" s="107">
        <v>6.5</v>
      </c>
      <c r="D46" s="107">
        <v>12.62</v>
      </c>
      <c r="E46" s="109">
        <v>0.51500000000000001</v>
      </c>
      <c r="F46" s="109">
        <v>26</v>
      </c>
      <c r="G46" s="109">
        <v>0.31</v>
      </c>
      <c r="H46" s="108" t="s">
        <v>96</v>
      </c>
      <c r="I46" s="130" t="s">
        <v>62</v>
      </c>
    </row>
    <row r="47" spans="1:9">
      <c r="A47" s="108" t="s">
        <v>115</v>
      </c>
      <c r="B47" s="30" t="s">
        <v>133</v>
      </c>
      <c r="C47" s="107">
        <v>10</v>
      </c>
      <c r="D47" s="107">
        <v>0.74</v>
      </c>
      <c r="E47" s="107">
        <v>13.533000000000001</v>
      </c>
      <c r="F47" s="107">
        <v>139.77599999999998</v>
      </c>
      <c r="G47" s="107">
        <v>0.21510000000000001</v>
      </c>
      <c r="H47" s="108" t="s">
        <v>96</v>
      </c>
      <c r="I47" s="130" t="s">
        <v>62</v>
      </c>
    </row>
    <row r="48" spans="1:9">
      <c r="A48" s="108" t="s">
        <v>115</v>
      </c>
      <c r="B48" s="31" t="s">
        <v>129</v>
      </c>
      <c r="C48" s="107">
        <v>2</v>
      </c>
      <c r="D48" s="107">
        <v>0.15</v>
      </c>
      <c r="E48" s="107">
        <v>13.533000000000001</v>
      </c>
      <c r="F48" s="107">
        <v>139.77599999999998</v>
      </c>
      <c r="G48" s="107">
        <v>0.21510000000000001</v>
      </c>
      <c r="H48" s="108" t="s">
        <v>96</v>
      </c>
      <c r="I48" s="130" t="s">
        <v>62</v>
      </c>
    </row>
    <row r="49" spans="1:9">
      <c r="A49" s="108" t="s">
        <v>115</v>
      </c>
      <c r="B49" s="31" t="s">
        <v>130</v>
      </c>
      <c r="C49" s="107">
        <v>4</v>
      </c>
      <c r="D49" s="107">
        <v>0.3</v>
      </c>
      <c r="E49" s="107">
        <v>13.533000000000001</v>
      </c>
      <c r="F49" s="107">
        <v>139.77599999999998</v>
      </c>
      <c r="G49" s="107">
        <v>0.21510000000000001</v>
      </c>
      <c r="H49" s="108" t="s">
        <v>96</v>
      </c>
      <c r="I49" s="130" t="s">
        <v>62</v>
      </c>
    </row>
    <row r="50" spans="1:9">
      <c r="A50" s="108" t="s">
        <v>115</v>
      </c>
      <c r="B50" s="30" t="s">
        <v>131</v>
      </c>
      <c r="C50" s="107">
        <v>6</v>
      </c>
      <c r="D50" s="107">
        <v>0.44</v>
      </c>
      <c r="E50" s="107">
        <v>13.533000000000001</v>
      </c>
      <c r="F50" s="107">
        <v>139.77599999999998</v>
      </c>
      <c r="G50" s="107">
        <v>0.21510000000000001</v>
      </c>
      <c r="H50" s="108" t="s">
        <v>96</v>
      </c>
      <c r="I50" s="130" t="s">
        <v>62</v>
      </c>
    </row>
    <row r="51" spans="1:9">
      <c r="A51" s="108" t="s">
        <v>115</v>
      </c>
      <c r="B51" s="30" t="s">
        <v>132</v>
      </c>
      <c r="C51" s="107">
        <v>8</v>
      </c>
      <c r="D51" s="107">
        <v>0.59</v>
      </c>
      <c r="E51" s="107">
        <v>13.533000000000001</v>
      </c>
      <c r="F51" s="107">
        <v>139.77599999999998</v>
      </c>
      <c r="G51" s="107">
        <v>0.21510000000000001</v>
      </c>
      <c r="H51" s="108" t="s">
        <v>96</v>
      </c>
      <c r="I51" s="130" t="s">
        <v>62</v>
      </c>
    </row>
    <row r="52" spans="1:9">
      <c r="A52" s="108" t="s">
        <v>115</v>
      </c>
      <c r="B52" s="30" t="s">
        <v>120</v>
      </c>
      <c r="C52" s="107">
        <v>10</v>
      </c>
      <c r="D52" s="107">
        <v>2.72</v>
      </c>
      <c r="E52" s="107">
        <v>3.6782000000000004</v>
      </c>
      <c r="F52" s="107">
        <v>79.872</v>
      </c>
      <c r="G52" s="107">
        <v>0.20075999999999999</v>
      </c>
      <c r="H52" s="108" t="s">
        <v>96</v>
      </c>
      <c r="I52" s="130" t="s">
        <v>62</v>
      </c>
    </row>
    <row r="53" spans="1:9">
      <c r="A53" s="108" t="s">
        <v>115</v>
      </c>
      <c r="B53" s="30" t="s">
        <v>116</v>
      </c>
      <c r="C53" s="107">
        <v>2</v>
      </c>
      <c r="D53" s="107">
        <v>0.54</v>
      </c>
      <c r="E53" s="107">
        <v>3.6782000000000004</v>
      </c>
      <c r="F53" s="107">
        <v>79.872</v>
      </c>
      <c r="G53" s="107">
        <v>0.20075999999999999</v>
      </c>
      <c r="H53" s="108" t="s">
        <v>96</v>
      </c>
      <c r="I53" s="130" t="s">
        <v>62</v>
      </c>
    </row>
    <row r="54" spans="1:9">
      <c r="A54" s="108" t="s">
        <v>115</v>
      </c>
      <c r="B54" s="30" t="s">
        <v>117</v>
      </c>
      <c r="C54" s="107">
        <v>4</v>
      </c>
      <c r="D54" s="107">
        <v>1.0900000000000001</v>
      </c>
      <c r="E54" s="107">
        <v>3.6782000000000004</v>
      </c>
      <c r="F54" s="107">
        <v>79.872</v>
      </c>
      <c r="G54" s="107">
        <v>0.20075999999999999</v>
      </c>
      <c r="H54" s="108" t="s">
        <v>96</v>
      </c>
      <c r="I54" s="130" t="s">
        <v>62</v>
      </c>
    </row>
    <row r="55" spans="1:9">
      <c r="A55" s="108" t="s">
        <v>115</v>
      </c>
      <c r="B55" s="30" t="s">
        <v>118</v>
      </c>
      <c r="C55" s="107">
        <v>6</v>
      </c>
      <c r="D55" s="107">
        <v>1.63</v>
      </c>
      <c r="E55" s="107">
        <v>3.6782000000000004</v>
      </c>
      <c r="F55" s="107">
        <v>79.872</v>
      </c>
      <c r="G55" s="107">
        <v>0.20075999999999999</v>
      </c>
      <c r="H55" s="108" t="s">
        <v>96</v>
      </c>
      <c r="I55" s="130" t="s">
        <v>62</v>
      </c>
    </row>
    <row r="56" spans="1:9">
      <c r="A56" s="108" t="s">
        <v>115</v>
      </c>
      <c r="B56" s="30" t="s">
        <v>119</v>
      </c>
      <c r="C56" s="107">
        <v>8</v>
      </c>
      <c r="D56" s="107">
        <v>2.17</v>
      </c>
      <c r="E56" s="107">
        <v>3.6782000000000004</v>
      </c>
      <c r="F56" s="107">
        <v>79.872</v>
      </c>
      <c r="G56" s="107">
        <v>0.20075999999999999</v>
      </c>
      <c r="H56" s="108" t="s">
        <v>96</v>
      </c>
      <c r="I56" s="130" t="s">
        <v>62</v>
      </c>
    </row>
    <row r="57" spans="1:9">
      <c r="A57" s="108" t="s">
        <v>115</v>
      </c>
      <c r="B57" s="3" t="s">
        <v>1952</v>
      </c>
      <c r="C57" s="107">
        <v>10</v>
      </c>
      <c r="D57" s="107">
        <v>7.58</v>
      </c>
      <c r="E57" s="107">
        <v>1.3186</v>
      </c>
      <c r="F57" s="107">
        <v>39.936</v>
      </c>
      <c r="G57" s="107">
        <v>0.20075999999999999</v>
      </c>
      <c r="H57" s="108" t="s">
        <v>96</v>
      </c>
      <c r="I57" s="130" t="s">
        <v>62</v>
      </c>
    </row>
    <row r="58" spans="1:9">
      <c r="A58" s="108" t="s">
        <v>115</v>
      </c>
      <c r="B58" s="3" t="s">
        <v>1953</v>
      </c>
      <c r="C58" s="107">
        <v>2</v>
      </c>
      <c r="D58" s="107">
        <v>1.52</v>
      </c>
      <c r="E58" s="107">
        <v>1.3186</v>
      </c>
      <c r="F58" s="107">
        <v>39.936</v>
      </c>
      <c r="G58" s="107">
        <v>0.20075999999999999</v>
      </c>
      <c r="H58" s="108" t="s">
        <v>96</v>
      </c>
      <c r="I58" s="130" t="s">
        <v>62</v>
      </c>
    </row>
    <row r="59" spans="1:9">
      <c r="A59" s="108" t="s">
        <v>115</v>
      </c>
      <c r="B59" s="3" t="s">
        <v>1954</v>
      </c>
      <c r="C59" s="107">
        <v>6</v>
      </c>
      <c r="D59" s="107">
        <v>4.55</v>
      </c>
      <c r="E59" s="107">
        <v>1.3186</v>
      </c>
      <c r="F59" s="107">
        <v>39.936</v>
      </c>
      <c r="G59" s="107">
        <v>0.20075999999999999</v>
      </c>
      <c r="H59" s="108" t="s">
        <v>96</v>
      </c>
      <c r="I59" s="130" t="s">
        <v>62</v>
      </c>
    </row>
    <row r="60" spans="1:9">
      <c r="A60" s="108" t="s">
        <v>115</v>
      </c>
      <c r="B60" s="3" t="s">
        <v>1955</v>
      </c>
      <c r="C60" s="107">
        <v>8</v>
      </c>
      <c r="D60" s="107">
        <v>6.07</v>
      </c>
      <c r="E60" s="107">
        <v>1.3186</v>
      </c>
      <c r="F60" s="107">
        <v>39.936</v>
      </c>
      <c r="G60" s="107">
        <v>0.20075999999999999</v>
      </c>
      <c r="H60" s="108" t="s">
        <v>96</v>
      </c>
      <c r="I60" s="130" t="s">
        <v>62</v>
      </c>
    </row>
    <row r="61" spans="1:9">
      <c r="A61" s="108" t="s">
        <v>115</v>
      </c>
      <c r="B61" s="6" t="s">
        <v>1956</v>
      </c>
      <c r="C61" s="107">
        <v>10</v>
      </c>
      <c r="D61" s="107">
        <v>2.4</v>
      </c>
      <c r="E61" s="107">
        <v>4.1639999999999997</v>
      </c>
      <c r="F61" s="107">
        <v>99.839999999999989</v>
      </c>
      <c r="G61" s="107">
        <v>0.21510000000000001</v>
      </c>
      <c r="H61" s="108" t="s">
        <v>96</v>
      </c>
      <c r="I61" s="130" t="s">
        <v>62</v>
      </c>
    </row>
    <row r="62" spans="1:9">
      <c r="A62" s="108" t="s">
        <v>115</v>
      </c>
      <c r="B62" s="6" t="s">
        <v>1957</v>
      </c>
      <c r="C62" s="107">
        <v>6</v>
      </c>
      <c r="D62" s="107">
        <v>1.44</v>
      </c>
      <c r="E62" s="107">
        <v>4.1639999999999997</v>
      </c>
      <c r="F62" s="107">
        <v>99.839999999999989</v>
      </c>
      <c r="G62" s="107">
        <v>0.21510000000000001</v>
      </c>
      <c r="H62" s="108" t="s">
        <v>96</v>
      </c>
      <c r="I62" s="130" t="s">
        <v>62</v>
      </c>
    </row>
    <row r="63" spans="1:9">
      <c r="A63" s="108" t="s">
        <v>115</v>
      </c>
      <c r="B63" s="6" t="s">
        <v>1958</v>
      </c>
      <c r="C63" s="107">
        <v>8</v>
      </c>
      <c r="D63" s="107">
        <v>1.92</v>
      </c>
      <c r="E63" s="107">
        <v>4.1639999999999997</v>
      </c>
      <c r="F63" s="107">
        <v>99.839999999999989</v>
      </c>
      <c r="G63" s="107">
        <v>0.21510000000000001</v>
      </c>
      <c r="H63" s="108" t="s">
        <v>96</v>
      </c>
      <c r="I63" s="130" t="s">
        <v>62</v>
      </c>
    </row>
    <row r="64" spans="1:9">
      <c r="A64" s="108" t="s">
        <v>115</v>
      </c>
      <c r="B64" s="6" t="s">
        <v>1959</v>
      </c>
      <c r="C64" s="107">
        <v>10</v>
      </c>
      <c r="D64" s="107">
        <v>1.92</v>
      </c>
      <c r="E64" s="107">
        <v>5.2050000000000001</v>
      </c>
      <c r="F64" s="107">
        <v>119.80799999999999</v>
      </c>
      <c r="G64" s="107">
        <v>0.21510000000000001</v>
      </c>
      <c r="H64" s="108" t="s">
        <v>96</v>
      </c>
      <c r="I64" s="130" t="s">
        <v>62</v>
      </c>
    </row>
    <row r="65" spans="1:9">
      <c r="A65" s="108" t="s">
        <v>115</v>
      </c>
      <c r="B65" s="6" t="s">
        <v>1960</v>
      </c>
      <c r="C65" s="107">
        <v>6</v>
      </c>
      <c r="D65" s="107">
        <v>1.1499999999999999</v>
      </c>
      <c r="E65" s="107">
        <v>5.2050000000000001</v>
      </c>
      <c r="F65" s="107">
        <v>119.80799999999999</v>
      </c>
      <c r="G65" s="107">
        <v>0.21510000000000001</v>
      </c>
      <c r="H65" s="108" t="s">
        <v>96</v>
      </c>
      <c r="I65" s="130" t="s">
        <v>62</v>
      </c>
    </row>
    <row r="66" spans="1:9">
      <c r="A66" s="108" t="s">
        <v>115</v>
      </c>
      <c r="B66" s="6" t="s">
        <v>1961</v>
      </c>
      <c r="C66" s="107">
        <v>8</v>
      </c>
      <c r="D66" s="107">
        <v>1.54</v>
      </c>
      <c r="E66" s="107">
        <v>5.2050000000000001</v>
      </c>
      <c r="F66" s="107">
        <v>119.80799999999999</v>
      </c>
      <c r="G66" s="107">
        <v>0.21510000000000001</v>
      </c>
      <c r="H66" s="108" t="s">
        <v>96</v>
      </c>
      <c r="I66" s="130" t="s">
        <v>62</v>
      </c>
    </row>
    <row r="67" spans="1:9">
      <c r="A67" s="108" t="s">
        <v>115</v>
      </c>
      <c r="B67" s="6" t="s">
        <v>1962</v>
      </c>
      <c r="C67" s="107">
        <v>10</v>
      </c>
      <c r="D67" s="107">
        <v>12.01</v>
      </c>
      <c r="E67" s="107">
        <v>0.83279999999999998</v>
      </c>
      <c r="F67" s="107">
        <v>19.968</v>
      </c>
      <c r="G67" s="107">
        <v>0.21510000000000001</v>
      </c>
      <c r="H67" s="108" t="s">
        <v>96</v>
      </c>
      <c r="I67" s="130" t="s">
        <v>62</v>
      </c>
    </row>
    <row r="68" spans="1:9">
      <c r="A68" s="108" t="s">
        <v>115</v>
      </c>
      <c r="B68" s="6" t="s">
        <v>1963</v>
      </c>
      <c r="C68" s="107">
        <v>6</v>
      </c>
      <c r="D68" s="107">
        <v>7.2</v>
      </c>
      <c r="E68" s="107">
        <v>0.83279999999999998</v>
      </c>
      <c r="F68" s="107">
        <v>19.968</v>
      </c>
      <c r="G68" s="107">
        <v>0.21510000000000001</v>
      </c>
      <c r="H68" s="108" t="s">
        <v>96</v>
      </c>
      <c r="I68" s="130" t="s">
        <v>62</v>
      </c>
    </row>
    <row r="69" spans="1:9">
      <c r="A69" s="108" t="s">
        <v>115</v>
      </c>
      <c r="B69" s="6" t="s">
        <v>1964</v>
      </c>
      <c r="C69" s="107">
        <v>8</v>
      </c>
      <c r="D69" s="107">
        <v>9.61</v>
      </c>
      <c r="E69" s="107">
        <v>0.83279999999999998</v>
      </c>
      <c r="F69" s="107">
        <v>19.968</v>
      </c>
      <c r="G69" s="107">
        <v>0.21510000000000001</v>
      </c>
      <c r="H69" s="108" t="s">
        <v>96</v>
      </c>
      <c r="I69" s="130" t="s">
        <v>62</v>
      </c>
    </row>
    <row r="70" spans="1:9">
      <c r="A70" s="108" t="s">
        <v>115</v>
      </c>
      <c r="B70" s="6" t="s">
        <v>1965</v>
      </c>
      <c r="C70" s="107">
        <v>10</v>
      </c>
      <c r="D70" s="107">
        <v>7.2</v>
      </c>
      <c r="E70" s="107">
        <v>1.3880000000000001</v>
      </c>
      <c r="F70" s="107">
        <v>39.936</v>
      </c>
      <c r="G70" s="107">
        <v>0.21510000000000001</v>
      </c>
      <c r="H70" s="108" t="s">
        <v>96</v>
      </c>
      <c r="I70" s="130" t="s">
        <v>62</v>
      </c>
    </row>
    <row r="71" spans="1:9">
      <c r="A71" s="108" t="s">
        <v>115</v>
      </c>
      <c r="B71" s="6" t="s">
        <v>1966</v>
      </c>
      <c r="C71" s="107">
        <v>6</v>
      </c>
      <c r="D71" s="107">
        <v>4.32</v>
      </c>
      <c r="E71" s="107">
        <v>1.3880000000000001</v>
      </c>
      <c r="F71" s="107">
        <v>39.936</v>
      </c>
      <c r="G71" s="107">
        <v>0.21510000000000001</v>
      </c>
      <c r="H71" s="108" t="s">
        <v>96</v>
      </c>
      <c r="I71" s="130" t="s">
        <v>62</v>
      </c>
    </row>
    <row r="72" spans="1:9">
      <c r="A72" s="108" t="s">
        <v>115</v>
      </c>
      <c r="B72" s="6" t="s">
        <v>1967</v>
      </c>
      <c r="C72" s="107">
        <v>8</v>
      </c>
      <c r="D72" s="107">
        <v>5.76</v>
      </c>
      <c r="E72" s="107">
        <v>1.3880000000000001</v>
      </c>
      <c r="F72" s="107">
        <v>39.936</v>
      </c>
      <c r="G72" s="107">
        <v>0.21510000000000001</v>
      </c>
      <c r="H72" s="108" t="s">
        <v>96</v>
      </c>
      <c r="I72" s="130" t="s">
        <v>62</v>
      </c>
    </row>
    <row r="73" spans="1:9">
      <c r="A73" s="108" t="s">
        <v>115</v>
      </c>
      <c r="B73" s="6" t="s">
        <v>1968</v>
      </c>
      <c r="C73" s="107">
        <v>10</v>
      </c>
      <c r="D73" s="107">
        <v>4.8</v>
      </c>
      <c r="E73" s="107">
        <v>2.0819999999999999</v>
      </c>
      <c r="F73" s="107">
        <v>59.903999999999996</v>
      </c>
      <c r="G73" s="107">
        <v>0.21510000000000001</v>
      </c>
      <c r="H73" s="108" t="s">
        <v>96</v>
      </c>
      <c r="I73" s="130" t="s">
        <v>62</v>
      </c>
    </row>
    <row r="74" spans="1:9">
      <c r="A74" s="108" t="s">
        <v>115</v>
      </c>
      <c r="B74" s="6" t="s">
        <v>1969</v>
      </c>
      <c r="C74" s="107">
        <v>6</v>
      </c>
      <c r="D74" s="107">
        <v>2.88</v>
      </c>
      <c r="E74" s="107">
        <v>2.0819999999999999</v>
      </c>
      <c r="F74" s="107">
        <v>59.903999999999996</v>
      </c>
      <c r="G74" s="107">
        <v>0.21510000000000001</v>
      </c>
      <c r="H74" s="108" t="s">
        <v>96</v>
      </c>
      <c r="I74" s="130" t="s">
        <v>62</v>
      </c>
    </row>
    <row r="75" spans="1:9">
      <c r="A75" s="108" t="s">
        <v>115</v>
      </c>
      <c r="B75" s="6" t="s">
        <v>1970</v>
      </c>
      <c r="C75" s="107">
        <v>8</v>
      </c>
      <c r="D75" s="107">
        <v>3.84</v>
      </c>
      <c r="E75" s="107">
        <v>2.0819999999999999</v>
      </c>
      <c r="F75" s="107">
        <v>59.903999999999996</v>
      </c>
      <c r="G75" s="107">
        <v>0.21510000000000001</v>
      </c>
      <c r="H75" s="108" t="s">
        <v>96</v>
      </c>
      <c r="I75" s="130" t="s">
        <v>62</v>
      </c>
    </row>
    <row r="76" spans="1:9">
      <c r="A76" s="108" t="s">
        <v>115</v>
      </c>
      <c r="B76" s="6" t="s">
        <v>1971</v>
      </c>
      <c r="C76" s="107">
        <v>10</v>
      </c>
      <c r="D76" s="107">
        <v>4</v>
      </c>
      <c r="E76" s="107">
        <v>2.4984000000000002</v>
      </c>
      <c r="F76" s="107">
        <v>69.887999999999991</v>
      </c>
      <c r="G76" s="107">
        <v>0.21510000000000001</v>
      </c>
      <c r="H76" s="108" t="s">
        <v>96</v>
      </c>
      <c r="I76" s="130" t="s">
        <v>62</v>
      </c>
    </row>
    <row r="77" spans="1:9">
      <c r="A77" s="108" t="s">
        <v>115</v>
      </c>
      <c r="B77" s="6" t="s">
        <v>1972</v>
      </c>
      <c r="C77" s="107">
        <v>6</v>
      </c>
      <c r="D77" s="107">
        <v>2.4</v>
      </c>
      <c r="E77" s="107">
        <v>2.4984000000000002</v>
      </c>
      <c r="F77" s="107">
        <v>69.887999999999991</v>
      </c>
      <c r="G77" s="107">
        <v>0.21510000000000001</v>
      </c>
      <c r="H77" s="108" t="s">
        <v>96</v>
      </c>
      <c r="I77" s="130" t="s">
        <v>62</v>
      </c>
    </row>
    <row r="78" spans="1:9">
      <c r="A78" s="108" t="s">
        <v>115</v>
      </c>
      <c r="B78" s="6" t="s">
        <v>1973</v>
      </c>
      <c r="C78" s="107">
        <v>8</v>
      </c>
      <c r="D78" s="107">
        <v>3.2</v>
      </c>
      <c r="E78" s="107">
        <v>2.4984000000000002</v>
      </c>
      <c r="F78" s="107">
        <v>69.887999999999991</v>
      </c>
      <c r="G78" s="107">
        <v>0.21510000000000001</v>
      </c>
      <c r="H78" s="108" t="s">
        <v>96</v>
      </c>
      <c r="I78" s="130" t="s">
        <v>62</v>
      </c>
    </row>
    <row r="79" spans="1:9">
      <c r="A79" s="108" t="s">
        <v>115</v>
      </c>
      <c r="B79" s="6" t="s">
        <v>1974</v>
      </c>
      <c r="C79" s="107">
        <v>10</v>
      </c>
      <c r="D79" s="107">
        <v>3.27</v>
      </c>
      <c r="E79" s="107">
        <v>3.0536000000000003</v>
      </c>
      <c r="F79" s="107">
        <v>79.872</v>
      </c>
      <c r="G79" s="107">
        <v>0.21510000000000001</v>
      </c>
      <c r="H79" s="108" t="s">
        <v>96</v>
      </c>
      <c r="I79" s="130" t="s">
        <v>62</v>
      </c>
    </row>
    <row r="80" spans="1:9">
      <c r="A80" s="108" t="s">
        <v>115</v>
      </c>
      <c r="B80" s="6" t="s">
        <v>1975</v>
      </c>
      <c r="C80" s="107">
        <v>6</v>
      </c>
      <c r="D80" s="107">
        <v>1.96</v>
      </c>
      <c r="E80" s="107">
        <v>3.0536000000000003</v>
      </c>
      <c r="F80" s="107">
        <v>79.872</v>
      </c>
      <c r="G80" s="107">
        <v>0.21510000000000001</v>
      </c>
      <c r="H80" s="108" t="s">
        <v>96</v>
      </c>
      <c r="I80" s="130" t="s">
        <v>62</v>
      </c>
    </row>
    <row r="81" spans="1:9">
      <c r="A81" s="108" t="s">
        <v>115</v>
      </c>
      <c r="B81" s="6" t="s">
        <v>1976</v>
      </c>
      <c r="C81" s="107">
        <v>8</v>
      </c>
      <c r="D81" s="107">
        <v>2.62</v>
      </c>
      <c r="E81" s="107">
        <v>3.0536000000000003</v>
      </c>
      <c r="F81" s="107">
        <v>79.872</v>
      </c>
      <c r="G81" s="107">
        <v>0.21510000000000001</v>
      </c>
      <c r="H81" s="108" t="s">
        <v>96</v>
      </c>
      <c r="I81" s="130" t="s">
        <v>62</v>
      </c>
    </row>
    <row r="82" spans="1:9">
      <c r="A82" s="108" t="s">
        <v>115</v>
      </c>
      <c r="B82" s="17" t="s">
        <v>1977</v>
      </c>
      <c r="C82" s="107">
        <v>10</v>
      </c>
      <c r="D82" s="107">
        <v>6</v>
      </c>
      <c r="E82" s="107">
        <v>1.6656</v>
      </c>
      <c r="F82" s="107">
        <v>50.918399999999998</v>
      </c>
      <c r="G82" s="107">
        <v>0.21032000000000001</v>
      </c>
      <c r="H82" s="108" t="s">
        <v>96</v>
      </c>
      <c r="I82" s="130" t="s">
        <v>62</v>
      </c>
    </row>
    <row r="83" spans="1:9">
      <c r="A83" s="108" t="s">
        <v>115</v>
      </c>
      <c r="B83" s="17" t="s">
        <v>1978</v>
      </c>
      <c r="C83" s="107">
        <v>2</v>
      </c>
      <c r="D83" s="107">
        <v>1.2</v>
      </c>
      <c r="E83" s="107">
        <v>1.6656</v>
      </c>
      <c r="F83" s="107">
        <v>50.918399999999998</v>
      </c>
      <c r="G83" s="107">
        <v>0.21032000000000001</v>
      </c>
      <c r="H83" s="108" t="s">
        <v>96</v>
      </c>
      <c r="I83" s="130" t="s">
        <v>62</v>
      </c>
    </row>
    <row r="84" spans="1:9">
      <c r="A84" s="108" t="s">
        <v>115</v>
      </c>
      <c r="B84" s="17" t="s">
        <v>1979</v>
      </c>
      <c r="C84" s="107">
        <v>6</v>
      </c>
      <c r="D84" s="107">
        <v>3.6</v>
      </c>
      <c r="E84" s="107">
        <v>1.6656</v>
      </c>
      <c r="F84" s="107">
        <v>50.918399999999998</v>
      </c>
      <c r="G84" s="107">
        <v>0.21032000000000001</v>
      </c>
      <c r="H84" s="108" t="s">
        <v>96</v>
      </c>
      <c r="I84" s="130" t="s">
        <v>62</v>
      </c>
    </row>
    <row r="85" spans="1:9">
      <c r="A85" s="108" t="s">
        <v>115</v>
      </c>
      <c r="B85" s="17" t="s">
        <v>1980</v>
      </c>
      <c r="C85" s="107">
        <v>8</v>
      </c>
      <c r="D85" s="107">
        <v>4.8</v>
      </c>
      <c r="E85" s="107">
        <v>1.6656</v>
      </c>
      <c r="F85" s="107">
        <v>50.918399999999998</v>
      </c>
      <c r="G85" s="107">
        <v>0.21032000000000001</v>
      </c>
      <c r="H85" s="108" t="s">
        <v>96</v>
      </c>
      <c r="I85" s="130" t="s">
        <v>62</v>
      </c>
    </row>
    <row r="86" spans="1:9">
      <c r="A86" s="108" t="s">
        <v>115</v>
      </c>
      <c r="B86" s="17" t="s">
        <v>1981</v>
      </c>
      <c r="C86" s="107">
        <v>10</v>
      </c>
      <c r="D86" s="107">
        <v>1.82</v>
      </c>
      <c r="E86" s="107">
        <v>5.4826000000000006</v>
      </c>
      <c r="F86" s="107">
        <v>99.839999999999989</v>
      </c>
      <c r="G86" s="107">
        <v>0.21510000000000001</v>
      </c>
      <c r="H86" s="108" t="s">
        <v>96</v>
      </c>
      <c r="I86" s="130" t="s">
        <v>62</v>
      </c>
    </row>
    <row r="87" spans="1:9">
      <c r="A87" s="108" t="s">
        <v>115</v>
      </c>
      <c r="B87" s="17" t="s">
        <v>1982</v>
      </c>
      <c r="C87" s="107">
        <v>6</v>
      </c>
      <c r="D87" s="107">
        <v>1.0900000000000001</v>
      </c>
      <c r="E87" s="107">
        <v>5.4826000000000006</v>
      </c>
      <c r="F87" s="107">
        <v>99.839999999999989</v>
      </c>
      <c r="G87" s="107">
        <v>0.21510000000000001</v>
      </c>
      <c r="H87" s="108" t="s">
        <v>96</v>
      </c>
      <c r="I87" s="130" t="s">
        <v>62</v>
      </c>
    </row>
    <row r="88" spans="1:9">
      <c r="A88" s="108" t="s">
        <v>115</v>
      </c>
      <c r="B88" s="17" t="s">
        <v>1983</v>
      </c>
      <c r="C88" s="107">
        <v>8</v>
      </c>
      <c r="D88" s="107">
        <v>1.46</v>
      </c>
      <c r="E88" s="107">
        <v>5.4826000000000006</v>
      </c>
      <c r="F88" s="107">
        <v>99.839999999999989</v>
      </c>
      <c r="G88" s="107">
        <v>0.21510000000000001</v>
      </c>
      <c r="H88" s="108" t="s">
        <v>96</v>
      </c>
      <c r="I88" s="130" t="s">
        <v>62</v>
      </c>
    </row>
    <row r="89" spans="1:9">
      <c r="A89" s="108" t="s">
        <v>115</v>
      </c>
      <c r="B89" s="17" t="s">
        <v>1984</v>
      </c>
      <c r="C89" s="107">
        <v>10</v>
      </c>
      <c r="D89" s="107">
        <v>1.26</v>
      </c>
      <c r="E89" s="107">
        <v>7.9116</v>
      </c>
      <c r="F89" s="107">
        <v>119.80799999999999</v>
      </c>
      <c r="G89" s="107">
        <v>0.21510000000000001</v>
      </c>
      <c r="H89" s="108" t="s">
        <v>96</v>
      </c>
      <c r="I89" s="130" t="s">
        <v>62</v>
      </c>
    </row>
    <row r="90" spans="1:9">
      <c r="A90" s="108" t="s">
        <v>115</v>
      </c>
      <c r="B90" s="17" t="s">
        <v>1985</v>
      </c>
      <c r="C90" s="107">
        <v>6</v>
      </c>
      <c r="D90" s="107">
        <v>0.76</v>
      </c>
      <c r="E90" s="107">
        <v>7.9116</v>
      </c>
      <c r="F90" s="107">
        <v>119.80799999999999</v>
      </c>
      <c r="G90" s="107">
        <v>0.21510000000000001</v>
      </c>
      <c r="H90" s="108" t="s">
        <v>96</v>
      </c>
      <c r="I90" s="130" t="s">
        <v>62</v>
      </c>
    </row>
    <row r="91" spans="1:9">
      <c r="A91" s="108" t="s">
        <v>115</v>
      </c>
      <c r="B91" s="17" t="s">
        <v>1986</v>
      </c>
      <c r="C91" s="107">
        <v>8</v>
      </c>
      <c r="D91" s="107">
        <v>1.01</v>
      </c>
      <c r="E91" s="107">
        <v>7.9116</v>
      </c>
      <c r="F91" s="107">
        <v>119.80799999999999</v>
      </c>
      <c r="G91" s="107">
        <v>0.21510000000000001</v>
      </c>
      <c r="H91" s="108" t="s">
        <v>96</v>
      </c>
      <c r="I91" s="130" t="s">
        <v>62</v>
      </c>
    </row>
    <row r="92" spans="1:9">
      <c r="A92" s="108" t="s">
        <v>115</v>
      </c>
      <c r="B92" s="17" t="s">
        <v>1987</v>
      </c>
      <c r="C92" s="107">
        <v>10</v>
      </c>
      <c r="D92" s="107">
        <v>0.9</v>
      </c>
      <c r="E92" s="107">
        <v>11.104000000000001</v>
      </c>
      <c r="F92" s="107">
        <v>139.77599999999998</v>
      </c>
      <c r="G92" s="107">
        <v>0.21510000000000001</v>
      </c>
      <c r="H92" s="108" t="s">
        <v>96</v>
      </c>
      <c r="I92" s="130" t="s">
        <v>62</v>
      </c>
    </row>
    <row r="93" spans="1:9">
      <c r="A93" s="108" t="s">
        <v>115</v>
      </c>
      <c r="B93" s="17" t="s">
        <v>1988</v>
      </c>
      <c r="C93" s="107">
        <v>6</v>
      </c>
      <c r="D93" s="107">
        <v>0.54</v>
      </c>
      <c r="E93" s="107">
        <v>11.104000000000001</v>
      </c>
      <c r="F93" s="107">
        <v>139.77599999999998</v>
      </c>
      <c r="G93" s="107">
        <v>0.21510000000000001</v>
      </c>
      <c r="H93" s="108" t="s">
        <v>96</v>
      </c>
      <c r="I93" s="130" t="s">
        <v>62</v>
      </c>
    </row>
    <row r="94" spans="1:9">
      <c r="A94" s="108" t="s">
        <v>115</v>
      </c>
      <c r="B94" s="17" t="s">
        <v>1989</v>
      </c>
      <c r="C94" s="107">
        <v>8</v>
      </c>
      <c r="D94" s="107">
        <v>0.72</v>
      </c>
      <c r="E94" s="107">
        <v>11.104000000000001</v>
      </c>
      <c r="F94" s="107">
        <v>139.77599999999998</v>
      </c>
      <c r="G94" s="107">
        <v>0.21510000000000001</v>
      </c>
      <c r="H94" s="108" t="s">
        <v>96</v>
      </c>
      <c r="I94" s="130" t="s">
        <v>62</v>
      </c>
    </row>
    <row r="95" spans="1:9">
      <c r="A95" s="108" t="s">
        <v>115</v>
      </c>
      <c r="B95" s="6" t="s">
        <v>1990</v>
      </c>
      <c r="C95" s="107">
        <v>10</v>
      </c>
      <c r="D95" s="107">
        <v>12.01</v>
      </c>
      <c r="E95" s="107">
        <v>0.83279999999999998</v>
      </c>
      <c r="F95" s="107">
        <v>19.968</v>
      </c>
      <c r="G95" s="107">
        <v>0.19000500000000001</v>
      </c>
      <c r="H95" s="108" t="s">
        <v>96</v>
      </c>
      <c r="I95" s="130" t="s">
        <v>62</v>
      </c>
    </row>
    <row r="96" spans="1:9">
      <c r="A96" s="108" t="s">
        <v>115</v>
      </c>
      <c r="B96" s="6" t="s">
        <v>1991</v>
      </c>
      <c r="C96" s="107">
        <v>6</v>
      </c>
      <c r="D96" s="107">
        <v>7.2</v>
      </c>
      <c r="E96" s="107">
        <v>0.83279999999999998</v>
      </c>
      <c r="F96" s="107">
        <v>19.968</v>
      </c>
      <c r="G96" s="107">
        <v>0.19000500000000001</v>
      </c>
      <c r="H96" s="108" t="s">
        <v>96</v>
      </c>
      <c r="I96" s="130" t="s">
        <v>62</v>
      </c>
    </row>
    <row r="97" spans="1:9">
      <c r="A97" s="108" t="s">
        <v>115</v>
      </c>
      <c r="B97" s="6" t="s">
        <v>1992</v>
      </c>
      <c r="C97" s="107">
        <v>8</v>
      </c>
      <c r="D97" s="107">
        <v>9.6</v>
      </c>
      <c r="E97" s="107">
        <v>0.83279999999999998</v>
      </c>
      <c r="F97" s="107">
        <v>19.968</v>
      </c>
      <c r="G97" s="107">
        <v>0.19000500000000001</v>
      </c>
      <c r="H97" s="108" t="s">
        <v>96</v>
      </c>
      <c r="I97" s="130" t="s">
        <v>62</v>
      </c>
    </row>
    <row r="98" spans="1:9">
      <c r="A98" s="108" t="s">
        <v>115</v>
      </c>
      <c r="B98" s="6" t="s">
        <v>1993</v>
      </c>
      <c r="C98" s="107">
        <v>10</v>
      </c>
      <c r="D98" s="107">
        <v>9.01</v>
      </c>
      <c r="E98" s="107">
        <v>1.1104000000000001</v>
      </c>
      <c r="F98" s="107">
        <v>29.951999999999998</v>
      </c>
      <c r="G98" s="107">
        <v>0.19000500000000001</v>
      </c>
      <c r="H98" s="108" t="s">
        <v>96</v>
      </c>
      <c r="I98" s="130" t="s">
        <v>62</v>
      </c>
    </row>
    <row r="99" spans="1:9">
      <c r="A99" s="108" t="s">
        <v>115</v>
      </c>
      <c r="B99" s="6" t="s">
        <v>1994</v>
      </c>
      <c r="C99" s="107">
        <v>6</v>
      </c>
      <c r="D99" s="107">
        <v>5.4</v>
      </c>
      <c r="E99" s="107">
        <v>1.1104000000000001</v>
      </c>
      <c r="F99" s="107">
        <v>29.951999999999998</v>
      </c>
      <c r="G99" s="107">
        <v>0.19000500000000001</v>
      </c>
      <c r="H99" s="108" t="s">
        <v>96</v>
      </c>
      <c r="I99" s="130" t="s">
        <v>62</v>
      </c>
    </row>
    <row r="100" spans="1:9">
      <c r="A100" s="108" t="s">
        <v>115</v>
      </c>
      <c r="B100" s="6" t="s">
        <v>1995</v>
      </c>
      <c r="C100" s="107">
        <v>8</v>
      </c>
      <c r="D100" s="107">
        <v>7.2</v>
      </c>
      <c r="E100" s="107">
        <v>1.1104000000000001</v>
      </c>
      <c r="F100" s="107">
        <v>29.951999999999998</v>
      </c>
      <c r="G100" s="107">
        <v>0.19000500000000001</v>
      </c>
      <c r="H100" s="108" t="s">
        <v>96</v>
      </c>
      <c r="I100" s="130" t="s">
        <v>62</v>
      </c>
    </row>
    <row r="101" spans="1:9">
      <c r="A101" s="108" t="s">
        <v>115</v>
      </c>
      <c r="B101" s="6" t="s">
        <v>1996</v>
      </c>
      <c r="C101" s="107">
        <v>10</v>
      </c>
      <c r="D101" s="107">
        <v>6.86</v>
      </c>
      <c r="E101" s="107">
        <v>1.4574</v>
      </c>
      <c r="F101" s="107">
        <v>39.936</v>
      </c>
      <c r="G101" s="107">
        <v>0.19000500000000001</v>
      </c>
      <c r="H101" s="108" t="s">
        <v>96</v>
      </c>
      <c r="I101" s="130" t="s">
        <v>62</v>
      </c>
    </row>
    <row r="102" spans="1:9">
      <c r="A102" s="108" t="s">
        <v>115</v>
      </c>
      <c r="B102" s="6" t="s">
        <v>1997</v>
      </c>
      <c r="C102" s="107">
        <v>6</v>
      </c>
      <c r="D102" s="107">
        <v>4.12</v>
      </c>
      <c r="E102" s="107">
        <v>1.4574</v>
      </c>
      <c r="F102" s="107">
        <v>39.936</v>
      </c>
      <c r="G102" s="107">
        <v>0.19000500000000001</v>
      </c>
      <c r="H102" s="108" t="s">
        <v>96</v>
      </c>
      <c r="I102" s="130" t="s">
        <v>62</v>
      </c>
    </row>
    <row r="103" spans="1:9">
      <c r="A103" s="108" t="s">
        <v>115</v>
      </c>
      <c r="B103" s="6" t="s">
        <v>1998</v>
      </c>
      <c r="C103" s="107">
        <v>8</v>
      </c>
      <c r="D103" s="107">
        <v>5.49</v>
      </c>
      <c r="E103" s="107">
        <v>1.4574</v>
      </c>
      <c r="F103" s="107">
        <v>39.936</v>
      </c>
      <c r="G103" s="107">
        <v>0.19000500000000001</v>
      </c>
      <c r="H103" s="108" t="s">
        <v>96</v>
      </c>
      <c r="I103" s="130" t="s">
        <v>62</v>
      </c>
    </row>
    <row r="104" spans="1:9">
      <c r="A104" s="108" t="s">
        <v>115</v>
      </c>
      <c r="B104" s="6" t="s">
        <v>1999</v>
      </c>
      <c r="C104" s="107">
        <v>10</v>
      </c>
      <c r="D104" s="107">
        <v>5.44</v>
      </c>
      <c r="E104" s="107">
        <v>1.8391000000000002</v>
      </c>
      <c r="F104" s="107">
        <v>49.919999999999995</v>
      </c>
      <c r="G104" s="107">
        <v>0.19000500000000001</v>
      </c>
      <c r="H104" s="108" t="s">
        <v>96</v>
      </c>
      <c r="I104" s="130" t="s">
        <v>62</v>
      </c>
    </row>
    <row r="105" spans="1:9">
      <c r="A105" s="108" t="s">
        <v>115</v>
      </c>
      <c r="B105" s="6" t="s">
        <v>2000</v>
      </c>
      <c r="C105" s="107">
        <v>6</v>
      </c>
      <c r="D105" s="107">
        <v>3.26</v>
      </c>
      <c r="E105" s="107">
        <v>1.8391000000000002</v>
      </c>
      <c r="F105" s="107">
        <v>49.919999999999995</v>
      </c>
      <c r="G105" s="107">
        <v>0.19000500000000001</v>
      </c>
      <c r="H105" s="108" t="s">
        <v>96</v>
      </c>
      <c r="I105" s="130" t="s">
        <v>62</v>
      </c>
    </row>
    <row r="106" spans="1:9">
      <c r="A106" s="108" t="s">
        <v>115</v>
      </c>
      <c r="B106" s="6" t="s">
        <v>2001</v>
      </c>
      <c r="C106" s="107">
        <v>8</v>
      </c>
      <c r="D106" s="107">
        <v>4.3499999999999996</v>
      </c>
      <c r="E106" s="107">
        <v>1.8391000000000002</v>
      </c>
      <c r="F106" s="107">
        <v>49.919999999999995</v>
      </c>
      <c r="G106" s="107">
        <v>0.19000500000000001</v>
      </c>
      <c r="H106" s="108" t="s">
        <v>96</v>
      </c>
      <c r="I106" s="130" t="s">
        <v>62</v>
      </c>
    </row>
    <row r="107" spans="1:9">
      <c r="A107" s="108" t="s">
        <v>115</v>
      </c>
      <c r="B107" s="6" t="s">
        <v>2002</v>
      </c>
      <c r="C107" s="109">
        <v>1.5</v>
      </c>
      <c r="D107" s="109">
        <v>0.13</v>
      </c>
      <c r="E107" s="109">
        <v>11.4</v>
      </c>
      <c r="F107" s="109">
        <v>122</v>
      </c>
      <c r="G107" s="109">
        <v>0.22</v>
      </c>
      <c r="H107" s="108" t="s">
        <v>96</v>
      </c>
      <c r="I107" s="130" t="s">
        <v>62</v>
      </c>
    </row>
    <row r="108" spans="1:9">
      <c r="A108" s="108" t="s">
        <v>115</v>
      </c>
      <c r="B108" s="6" t="s">
        <v>2003</v>
      </c>
      <c r="C108" s="109">
        <v>2</v>
      </c>
      <c r="D108" s="109">
        <v>0.18</v>
      </c>
      <c r="E108" s="109">
        <v>11.4</v>
      </c>
      <c r="F108" s="109">
        <v>122</v>
      </c>
      <c r="G108" s="109">
        <v>0.22</v>
      </c>
      <c r="H108" s="108" t="s">
        <v>96</v>
      </c>
      <c r="I108" s="130" t="s">
        <v>62</v>
      </c>
    </row>
    <row r="109" spans="1:9">
      <c r="A109" s="108" t="s">
        <v>115</v>
      </c>
      <c r="B109" s="6" t="s">
        <v>2004</v>
      </c>
      <c r="C109" s="109">
        <v>3</v>
      </c>
      <c r="D109" s="109">
        <v>0.26</v>
      </c>
      <c r="E109" s="109">
        <v>11.4</v>
      </c>
      <c r="F109" s="109">
        <v>122</v>
      </c>
      <c r="G109" s="109">
        <v>0.22</v>
      </c>
      <c r="H109" s="108" t="s">
        <v>96</v>
      </c>
      <c r="I109" s="130" t="s">
        <v>62</v>
      </c>
    </row>
    <row r="110" spans="1:9">
      <c r="A110" s="108" t="s">
        <v>115</v>
      </c>
      <c r="B110" s="6" t="s">
        <v>2005</v>
      </c>
      <c r="C110" s="109">
        <v>6</v>
      </c>
      <c r="D110" s="109">
        <v>0.53</v>
      </c>
      <c r="E110" s="109">
        <v>11.4</v>
      </c>
      <c r="F110" s="109">
        <v>122</v>
      </c>
      <c r="G110" s="109">
        <v>0.22</v>
      </c>
      <c r="H110" s="108" t="s">
        <v>96</v>
      </c>
      <c r="I110" s="130" t="s">
        <v>62</v>
      </c>
    </row>
    <row r="111" spans="1:9">
      <c r="A111" s="108" t="s">
        <v>115</v>
      </c>
      <c r="B111" s="6" t="s">
        <v>2006</v>
      </c>
      <c r="C111" s="109">
        <v>1.5</v>
      </c>
      <c r="D111" s="109">
        <v>0.21</v>
      </c>
      <c r="E111" s="109">
        <v>7.1</v>
      </c>
      <c r="F111" s="109">
        <v>138</v>
      </c>
      <c r="G111" s="109">
        <v>0.22</v>
      </c>
      <c r="H111" s="108" t="s">
        <v>96</v>
      </c>
      <c r="I111" s="130" t="s">
        <v>62</v>
      </c>
    </row>
    <row r="112" spans="1:9">
      <c r="A112" s="108" t="s">
        <v>115</v>
      </c>
      <c r="B112" s="6" t="s">
        <v>2007</v>
      </c>
      <c r="C112" s="109">
        <v>2</v>
      </c>
      <c r="D112" s="109">
        <v>0.28000000000000003</v>
      </c>
      <c r="E112" s="109">
        <v>7.1</v>
      </c>
      <c r="F112" s="109">
        <v>138</v>
      </c>
      <c r="G112" s="109">
        <v>0.22</v>
      </c>
      <c r="H112" s="108" t="s">
        <v>96</v>
      </c>
      <c r="I112" s="130" t="s">
        <v>62</v>
      </c>
    </row>
    <row r="113" spans="1:9">
      <c r="A113" s="108" t="s">
        <v>115</v>
      </c>
      <c r="B113" s="6" t="s">
        <v>2008</v>
      </c>
      <c r="C113" s="109">
        <v>3</v>
      </c>
      <c r="D113" s="109">
        <v>0.42</v>
      </c>
      <c r="E113" s="109">
        <v>7.1</v>
      </c>
      <c r="F113" s="109">
        <v>138</v>
      </c>
      <c r="G113" s="109">
        <v>0.22</v>
      </c>
      <c r="H113" s="108" t="s">
        <v>96</v>
      </c>
      <c r="I113" s="130" t="s">
        <v>62</v>
      </c>
    </row>
    <row r="114" spans="1:9">
      <c r="A114" s="108" t="s">
        <v>115</v>
      </c>
      <c r="B114" s="6" t="s">
        <v>2009</v>
      </c>
      <c r="C114" s="109">
        <v>6</v>
      </c>
      <c r="D114" s="109">
        <v>0.85</v>
      </c>
      <c r="E114" s="109">
        <v>7.1</v>
      </c>
      <c r="F114" s="109">
        <v>138</v>
      </c>
      <c r="G114" s="109">
        <v>0.22</v>
      </c>
      <c r="H114" s="108" t="s">
        <v>96</v>
      </c>
      <c r="I114" s="130" t="s">
        <v>62</v>
      </c>
    </row>
    <row r="115" spans="1:9">
      <c r="A115" s="108" t="s">
        <v>115</v>
      </c>
      <c r="B115" s="6" t="s">
        <v>2010</v>
      </c>
      <c r="C115" s="109">
        <v>10</v>
      </c>
      <c r="D115" s="109">
        <v>3.85</v>
      </c>
      <c r="E115" s="109">
        <v>2.6</v>
      </c>
      <c r="F115" s="109">
        <v>33</v>
      </c>
      <c r="G115" s="109">
        <v>0.2</v>
      </c>
      <c r="H115" s="108" t="s">
        <v>96</v>
      </c>
      <c r="I115" s="130" t="s">
        <v>62</v>
      </c>
    </row>
    <row r="116" spans="1:9">
      <c r="A116" s="108" t="s">
        <v>115</v>
      </c>
      <c r="B116" s="6" t="s">
        <v>2011</v>
      </c>
      <c r="C116" s="109">
        <v>2</v>
      </c>
      <c r="D116" s="109">
        <v>0.77</v>
      </c>
      <c r="E116" s="109">
        <v>2.6</v>
      </c>
      <c r="F116" s="109">
        <v>33</v>
      </c>
      <c r="G116" s="109">
        <v>0.2</v>
      </c>
      <c r="H116" s="108" t="s">
        <v>96</v>
      </c>
      <c r="I116" s="130" t="s">
        <v>62</v>
      </c>
    </row>
    <row r="117" spans="1:9">
      <c r="A117" s="108" t="s">
        <v>115</v>
      </c>
      <c r="B117" s="6" t="s">
        <v>2012</v>
      </c>
      <c r="C117" s="109">
        <v>6</v>
      </c>
      <c r="D117" s="109">
        <v>2.31</v>
      </c>
      <c r="E117" s="109">
        <v>2.6</v>
      </c>
      <c r="F117" s="109">
        <v>33</v>
      </c>
      <c r="G117" s="109">
        <v>0.2</v>
      </c>
      <c r="H117" s="108" t="s">
        <v>96</v>
      </c>
      <c r="I117" s="130" t="s">
        <v>62</v>
      </c>
    </row>
    <row r="118" spans="1:9">
      <c r="A118" s="108" t="s">
        <v>115</v>
      </c>
      <c r="B118" s="6" t="s">
        <v>2013</v>
      </c>
      <c r="C118" s="109">
        <v>8</v>
      </c>
      <c r="D118" s="109">
        <v>3.08</v>
      </c>
      <c r="E118" s="109">
        <v>2.6</v>
      </c>
      <c r="F118" s="109">
        <v>33</v>
      </c>
      <c r="G118" s="109">
        <v>0.2</v>
      </c>
      <c r="H118" s="108" t="s">
        <v>96</v>
      </c>
      <c r="I118" s="130" t="s">
        <v>62</v>
      </c>
    </row>
    <row r="119" spans="1:9">
      <c r="A119" s="108" t="s">
        <v>115</v>
      </c>
      <c r="B119" s="6" t="s">
        <v>2014</v>
      </c>
      <c r="C119" s="107">
        <v>10</v>
      </c>
      <c r="D119" s="107">
        <v>0.99</v>
      </c>
      <c r="E119" s="107">
        <v>10.063000000000001</v>
      </c>
      <c r="F119" s="107">
        <v>129.792</v>
      </c>
      <c r="G119" s="107">
        <v>0.21510000000000001</v>
      </c>
      <c r="H119" s="108" t="s">
        <v>96</v>
      </c>
      <c r="I119" s="130" t="s">
        <v>62</v>
      </c>
    </row>
    <row r="120" spans="1:9">
      <c r="A120" s="108" t="s">
        <v>115</v>
      </c>
      <c r="B120" s="6" t="s">
        <v>2015</v>
      </c>
      <c r="C120" s="107">
        <v>2</v>
      </c>
      <c r="D120" s="107">
        <v>0.2</v>
      </c>
      <c r="E120" s="107">
        <v>10.063000000000001</v>
      </c>
      <c r="F120" s="107">
        <v>129.792</v>
      </c>
      <c r="G120" s="107">
        <v>0.21510000000000001</v>
      </c>
      <c r="H120" s="108" t="s">
        <v>96</v>
      </c>
      <c r="I120" s="130" t="s">
        <v>62</v>
      </c>
    </row>
    <row r="121" spans="1:9">
      <c r="A121" s="108" t="s">
        <v>115</v>
      </c>
      <c r="B121" s="6" t="s">
        <v>2016</v>
      </c>
      <c r="C121" s="107">
        <v>6</v>
      </c>
      <c r="D121" s="107">
        <v>0.6</v>
      </c>
      <c r="E121" s="107">
        <v>10.063000000000001</v>
      </c>
      <c r="F121" s="107">
        <v>129.792</v>
      </c>
      <c r="G121" s="107">
        <v>0.21510000000000001</v>
      </c>
      <c r="H121" s="108" t="s">
        <v>96</v>
      </c>
      <c r="I121" s="130" t="s">
        <v>62</v>
      </c>
    </row>
    <row r="122" spans="1:9">
      <c r="A122" s="108" t="s">
        <v>115</v>
      </c>
      <c r="B122" s="6" t="s">
        <v>2017</v>
      </c>
      <c r="C122" s="107">
        <v>8</v>
      </c>
      <c r="D122" s="107">
        <v>0.79</v>
      </c>
      <c r="E122" s="107">
        <v>10.063000000000001</v>
      </c>
      <c r="F122" s="107">
        <v>129.792</v>
      </c>
      <c r="G122" s="107">
        <v>0.21510000000000001</v>
      </c>
      <c r="H122" s="108" t="s">
        <v>96</v>
      </c>
      <c r="I122" s="130" t="s">
        <v>62</v>
      </c>
    </row>
    <row r="123" spans="1:9">
      <c r="A123" s="108" t="s">
        <v>115</v>
      </c>
      <c r="B123" s="6" t="s">
        <v>2018</v>
      </c>
      <c r="C123" s="107">
        <v>10</v>
      </c>
      <c r="D123" s="107">
        <v>0.74</v>
      </c>
      <c r="E123" s="107">
        <v>13.533000000000001</v>
      </c>
      <c r="F123" s="107">
        <v>139.77599999999998</v>
      </c>
      <c r="G123" s="107">
        <v>0.21510000000000001</v>
      </c>
      <c r="H123" s="108" t="s">
        <v>96</v>
      </c>
      <c r="I123" s="130" t="s">
        <v>62</v>
      </c>
    </row>
    <row r="124" spans="1:9">
      <c r="A124" s="108" t="s">
        <v>115</v>
      </c>
      <c r="B124" s="6" t="s">
        <v>2019</v>
      </c>
      <c r="C124" s="107">
        <v>2</v>
      </c>
      <c r="D124" s="107">
        <v>0.15</v>
      </c>
      <c r="E124" s="107">
        <v>13.532999999999999</v>
      </c>
      <c r="F124" s="107">
        <v>139.77599999999998</v>
      </c>
      <c r="G124" s="107">
        <v>0.21510000000000001</v>
      </c>
      <c r="H124" s="108" t="s">
        <v>96</v>
      </c>
      <c r="I124" s="130" t="s">
        <v>62</v>
      </c>
    </row>
    <row r="125" spans="1:9">
      <c r="A125" s="108" t="s">
        <v>115</v>
      </c>
      <c r="B125" s="6" t="s">
        <v>2020</v>
      </c>
      <c r="C125" s="107">
        <v>6</v>
      </c>
      <c r="D125" s="107">
        <v>0.44</v>
      </c>
      <c r="E125" s="107">
        <v>13.533000000000001</v>
      </c>
      <c r="F125" s="107">
        <v>139.77599999999998</v>
      </c>
      <c r="G125" s="107">
        <v>0.21510000000000001</v>
      </c>
      <c r="H125" s="108" t="s">
        <v>96</v>
      </c>
      <c r="I125" s="130" t="s">
        <v>62</v>
      </c>
    </row>
    <row r="126" spans="1:9">
      <c r="A126" s="108" t="s">
        <v>115</v>
      </c>
      <c r="B126" s="6" t="s">
        <v>2021</v>
      </c>
      <c r="C126" s="107">
        <v>8</v>
      </c>
      <c r="D126" s="107">
        <v>0.59</v>
      </c>
      <c r="E126" s="107">
        <v>13.532999999999999</v>
      </c>
      <c r="F126" s="107">
        <v>139.77599999999998</v>
      </c>
      <c r="G126" s="107">
        <v>0.21510000000000001</v>
      </c>
      <c r="H126" s="108" t="s">
        <v>96</v>
      </c>
      <c r="I126" s="130" t="s">
        <v>62</v>
      </c>
    </row>
    <row r="127" spans="1:9">
      <c r="A127" s="108" t="s">
        <v>115</v>
      </c>
      <c r="B127" s="6" t="s">
        <v>2022</v>
      </c>
      <c r="C127" s="107">
        <v>10</v>
      </c>
      <c r="D127" s="107">
        <v>0.67</v>
      </c>
      <c r="E127" s="107">
        <v>14.920999999999999</v>
      </c>
      <c r="F127" s="107">
        <v>149.76</v>
      </c>
      <c r="G127" s="107">
        <v>0.21510000000000001</v>
      </c>
      <c r="H127" s="108" t="s">
        <v>96</v>
      </c>
      <c r="I127" s="130" t="s">
        <v>62</v>
      </c>
    </row>
    <row r="128" spans="1:9">
      <c r="A128" s="108" t="s">
        <v>115</v>
      </c>
      <c r="B128" s="6" t="s">
        <v>2023</v>
      </c>
      <c r="C128" s="107">
        <v>2</v>
      </c>
      <c r="D128" s="107">
        <v>0.13</v>
      </c>
      <c r="E128" s="107">
        <v>14.920999999999999</v>
      </c>
      <c r="F128" s="107">
        <v>149.76</v>
      </c>
      <c r="G128" s="107">
        <v>0.21510000000000001</v>
      </c>
      <c r="H128" s="108" t="s">
        <v>96</v>
      </c>
      <c r="I128" s="130" t="s">
        <v>62</v>
      </c>
    </row>
    <row r="129" spans="1:9">
      <c r="A129" s="108" t="s">
        <v>115</v>
      </c>
      <c r="B129" s="6" t="s">
        <v>2024</v>
      </c>
      <c r="C129" s="107">
        <v>6</v>
      </c>
      <c r="D129" s="107">
        <v>0.4</v>
      </c>
      <c r="E129" s="107">
        <v>14.920999999999999</v>
      </c>
      <c r="F129" s="107">
        <v>149.76</v>
      </c>
      <c r="G129" s="107">
        <v>0.21510000000000001</v>
      </c>
      <c r="H129" s="108" t="s">
        <v>96</v>
      </c>
      <c r="I129" s="130" t="s">
        <v>62</v>
      </c>
    </row>
    <row r="130" spans="1:9">
      <c r="A130" s="108" t="s">
        <v>115</v>
      </c>
      <c r="B130" s="6" t="s">
        <v>2025</v>
      </c>
      <c r="C130" s="107">
        <v>8</v>
      </c>
      <c r="D130" s="107">
        <v>0.54</v>
      </c>
      <c r="E130" s="107">
        <v>14.920999999999999</v>
      </c>
      <c r="F130" s="107">
        <v>149.76</v>
      </c>
      <c r="G130" s="107">
        <v>0.21510000000000001</v>
      </c>
      <c r="H130" s="108" t="s">
        <v>96</v>
      </c>
      <c r="I130" s="130" t="s">
        <v>62</v>
      </c>
    </row>
    <row r="131" spans="1:9">
      <c r="A131" s="108" t="s">
        <v>115</v>
      </c>
      <c r="B131" s="6" t="s">
        <v>2026</v>
      </c>
      <c r="C131" s="109">
        <v>10</v>
      </c>
      <c r="D131" s="109">
        <v>3.33</v>
      </c>
      <c r="E131" s="109">
        <v>3</v>
      </c>
      <c r="F131" s="109">
        <v>100</v>
      </c>
      <c r="G131" s="109">
        <v>0.18</v>
      </c>
      <c r="H131" s="108" t="s">
        <v>96</v>
      </c>
      <c r="I131" s="130" t="s">
        <v>62</v>
      </c>
    </row>
    <row r="132" spans="1:9">
      <c r="A132" s="108" t="s">
        <v>115</v>
      </c>
      <c r="B132" s="6" t="s">
        <v>2027</v>
      </c>
      <c r="C132" s="109">
        <v>6</v>
      </c>
      <c r="D132" s="109">
        <v>2</v>
      </c>
      <c r="E132" s="109">
        <v>3</v>
      </c>
      <c r="F132" s="109">
        <v>100</v>
      </c>
      <c r="G132" s="109">
        <v>0.18</v>
      </c>
      <c r="H132" s="108" t="s">
        <v>96</v>
      </c>
      <c r="I132" s="130" t="s">
        <v>62</v>
      </c>
    </row>
    <row r="133" spans="1:9">
      <c r="A133" s="108" t="s">
        <v>115</v>
      </c>
      <c r="B133" s="6" t="s">
        <v>2028</v>
      </c>
      <c r="C133" s="109">
        <v>8</v>
      </c>
      <c r="D133" s="109">
        <v>2.67</v>
      </c>
      <c r="E133" s="109">
        <v>3</v>
      </c>
      <c r="F133" s="109">
        <v>100</v>
      </c>
      <c r="G133" s="109">
        <v>0.18</v>
      </c>
      <c r="H133" s="108" t="s">
        <v>96</v>
      </c>
      <c r="I133" s="130" t="s">
        <v>62</v>
      </c>
    </row>
    <row r="134" spans="1:9">
      <c r="A134" s="108" t="s">
        <v>115</v>
      </c>
      <c r="B134" s="6" t="s">
        <v>2029</v>
      </c>
      <c r="C134" s="109">
        <v>10</v>
      </c>
      <c r="D134" s="109">
        <v>1.18</v>
      </c>
      <c r="E134" s="109">
        <v>8.5</v>
      </c>
      <c r="F134" s="109">
        <v>125</v>
      </c>
      <c r="G134" s="109">
        <v>0.18</v>
      </c>
      <c r="H134" s="108" t="s">
        <v>96</v>
      </c>
      <c r="I134" s="130" t="s">
        <v>62</v>
      </c>
    </row>
    <row r="135" spans="1:9">
      <c r="A135" s="108" t="s">
        <v>115</v>
      </c>
      <c r="B135" s="6" t="s">
        <v>2030</v>
      </c>
      <c r="C135" s="109">
        <v>6</v>
      </c>
      <c r="D135" s="109">
        <v>0.71</v>
      </c>
      <c r="E135" s="109">
        <v>8.5</v>
      </c>
      <c r="F135" s="109">
        <v>125</v>
      </c>
      <c r="G135" s="109">
        <v>0.18</v>
      </c>
      <c r="H135" s="108" t="s">
        <v>96</v>
      </c>
      <c r="I135" s="130" t="s">
        <v>62</v>
      </c>
    </row>
    <row r="136" spans="1:9">
      <c r="A136" s="108" t="s">
        <v>115</v>
      </c>
      <c r="B136" s="6" t="s">
        <v>2031</v>
      </c>
      <c r="C136" s="109">
        <v>8</v>
      </c>
      <c r="D136" s="109">
        <v>0.94</v>
      </c>
      <c r="E136" s="109">
        <v>8.5</v>
      </c>
      <c r="F136" s="109">
        <v>125</v>
      </c>
      <c r="G136" s="109">
        <v>0.18</v>
      </c>
      <c r="H136" s="108" t="s">
        <v>96</v>
      </c>
      <c r="I136" s="130" t="s">
        <v>62</v>
      </c>
    </row>
    <row r="137" spans="1:9">
      <c r="A137" s="108" t="s">
        <v>115</v>
      </c>
      <c r="B137" s="6" t="s">
        <v>2032</v>
      </c>
      <c r="C137" s="109">
        <v>10</v>
      </c>
      <c r="D137" s="109">
        <v>6.67</v>
      </c>
      <c r="E137" s="109">
        <v>1.5</v>
      </c>
      <c r="F137" s="109">
        <v>60</v>
      </c>
      <c r="G137" s="109">
        <v>0.18</v>
      </c>
      <c r="H137" s="108" t="s">
        <v>96</v>
      </c>
      <c r="I137" s="130" t="s">
        <v>62</v>
      </c>
    </row>
    <row r="138" spans="1:9">
      <c r="A138" s="108" t="s">
        <v>115</v>
      </c>
      <c r="B138" s="6" t="s">
        <v>2033</v>
      </c>
      <c r="C138" s="109">
        <v>6</v>
      </c>
      <c r="D138" s="109">
        <v>4</v>
      </c>
      <c r="E138" s="109">
        <v>1.5</v>
      </c>
      <c r="F138" s="109">
        <v>60</v>
      </c>
      <c r="G138" s="109">
        <v>0.18</v>
      </c>
      <c r="H138" s="108" t="s">
        <v>96</v>
      </c>
      <c r="I138" s="130" t="s">
        <v>62</v>
      </c>
    </row>
    <row r="139" spans="1:9">
      <c r="A139" s="108" t="s">
        <v>115</v>
      </c>
      <c r="B139" s="6" t="s">
        <v>2034</v>
      </c>
      <c r="C139" s="109">
        <v>8</v>
      </c>
      <c r="D139" s="109">
        <v>5.33</v>
      </c>
      <c r="E139" s="109">
        <v>1.5</v>
      </c>
      <c r="F139" s="109">
        <v>60</v>
      </c>
      <c r="G139" s="109">
        <v>0.18</v>
      </c>
      <c r="H139" s="108" t="s">
        <v>96</v>
      </c>
      <c r="I139" s="130" t="s">
        <v>62</v>
      </c>
    </row>
    <row r="140" spans="1:9">
      <c r="A140" s="108" t="s">
        <v>115</v>
      </c>
      <c r="B140" s="6" t="s">
        <v>2035</v>
      </c>
      <c r="C140" s="109">
        <v>10</v>
      </c>
      <c r="D140" s="109">
        <v>4.55</v>
      </c>
      <c r="E140" s="109">
        <v>2.2000000000000002</v>
      </c>
      <c r="F140" s="109">
        <v>80</v>
      </c>
      <c r="G140" s="109">
        <v>0.18</v>
      </c>
      <c r="H140" s="108" t="s">
        <v>96</v>
      </c>
      <c r="I140" s="130" t="s">
        <v>62</v>
      </c>
    </row>
    <row r="141" spans="1:9">
      <c r="A141" s="108" t="s">
        <v>115</v>
      </c>
      <c r="B141" s="6" t="s">
        <v>2036</v>
      </c>
      <c r="C141" s="109">
        <v>6</v>
      </c>
      <c r="D141" s="109">
        <v>2.73</v>
      </c>
      <c r="E141" s="109">
        <v>2.2000000000000002</v>
      </c>
      <c r="F141" s="109">
        <v>80</v>
      </c>
      <c r="G141" s="109">
        <v>0.18</v>
      </c>
      <c r="H141" s="108" t="s">
        <v>96</v>
      </c>
      <c r="I141" s="130" t="s">
        <v>62</v>
      </c>
    </row>
    <row r="142" spans="1:9">
      <c r="A142" s="108" t="s">
        <v>115</v>
      </c>
      <c r="B142" s="6" t="s">
        <v>2037</v>
      </c>
      <c r="C142" s="109">
        <v>8</v>
      </c>
      <c r="D142" s="109">
        <v>3.64</v>
      </c>
      <c r="E142" s="109">
        <v>2.2000000000000002</v>
      </c>
      <c r="F142" s="109">
        <v>80</v>
      </c>
      <c r="G142" s="109">
        <v>0.18</v>
      </c>
      <c r="H142" s="108" t="s">
        <v>96</v>
      </c>
      <c r="I142" s="130" t="s">
        <v>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6"/>
  <sheetViews>
    <sheetView zoomScale="90" zoomScaleNormal="90" workbookViewId="0">
      <pane ySplit="3" topLeftCell="A193" activePane="bottomLeft" state="frozen"/>
      <selection pane="bottomLeft" activeCell="G234" sqref="G234"/>
    </sheetView>
  </sheetViews>
  <sheetFormatPr defaultRowHeight="14.45"/>
  <cols>
    <col min="1" max="1" width="29.85546875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296</v>
      </c>
      <c r="B5" s="110" t="s">
        <v>1693</v>
      </c>
      <c r="C5" s="107">
        <v>3.5</v>
      </c>
      <c r="D5" s="107">
        <v>11.67</v>
      </c>
      <c r="E5" s="109">
        <v>0.3</v>
      </c>
      <c r="F5" s="109">
        <v>0.7</v>
      </c>
      <c r="G5" s="109">
        <v>0.2</v>
      </c>
      <c r="H5" s="108" t="s">
        <v>96</v>
      </c>
      <c r="I5" s="130" t="s">
        <v>62</v>
      </c>
    </row>
    <row r="6" spans="1:9">
      <c r="A6" s="108" t="s">
        <v>296</v>
      </c>
      <c r="B6" s="110" t="s">
        <v>308</v>
      </c>
      <c r="C6" s="107">
        <v>4.5</v>
      </c>
      <c r="D6" s="107">
        <v>15</v>
      </c>
      <c r="E6" s="109">
        <v>0.3</v>
      </c>
      <c r="F6" s="109">
        <v>0.7</v>
      </c>
      <c r="G6" s="109">
        <v>0.2</v>
      </c>
      <c r="H6" s="108" t="s">
        <v>96</v>
      </c>
      <c r="I6" s="130" t="s">
        <v>62</v>
      </c>
    </row>
    <row r="7" spans="1:9">
      <c r="A7" s="108" t="s">
        <v>296</v>
      </c>
      <c r="B7" s="110" t="s">
        <v>307</v>
      </c>
      <c r="C7" s="107">
        <v>4</v>
      </c>
      <c r="D7" s="107">
        <v>13.33</v>
      </c>
      <c r="E7" s="109">
        <v>0.3</v>
      </c>
      <c r="F7" s="109">
        <v>0.7</v>
      </c>
      <c r="G7" s="109">
        <v>0.2</v>
      </c>
      <c r="H7" s="108" t="s">
        <v>96</v>
      </c>
      <c r="I7" s="130" t="s">
        <v>62</v>
      </c>
    </row>
    <row r="8" spans="1:9">
      <c r="A8" s="108" t="s">
        <v>296</v>
      </c>
      <c r="B8" s="110" t="s">
        <v>1694</v>
      </c>
      <c r="C8" s="107">
        <v>5.5</v>
      </c>
      <c r="D8" s="107">
        <v>18.329999999999998</v>
      </c>
      <c r="E8" s="109">
        <v>0.3</v>
      </c>
      <c r="F8" s="109">
        <v>0.7</v>
      </c>
      <c r="G8" s="109">
        <v>0.2</v>
      </c>
      <c r="H8" s="108" t="s">
        <v>96</v>
      </c>
      <c r="I8" s="130" t="s">
        <v>62</v>
      </c>
    </row>
    <row r="9" spans="1:9">
      <c r="A9" s="108" t="s">
        <v>296</v>
      </c>
      <c r="B9" s="110" t="s">
        <v>309</v>
      </c>
      <c r="C9" s="107">
        <v>5</v>
      </c>
      <c r="D9" s="107">
        <v>16.670000000000002</v>
      </c>
      <c r="E9" s="109">
        <v>0.3</v>
      </c>
      <c r="F9" s="109">
        <v>0.7</v>
      </c>
      <c r="G9" s="109">
        <v>0.2</v>
      </c>
      <c r="H9" s="108" t="s">
        <v>96</v>
      </c>
      <c r="I9" s="130" t="s">
        <v>62</v>
      </c>
    </row>
    <row r="10" spans="1:9">
      <c r="A10" s="108" t="s">
        <v>296</v>
      </c>
      <c r="B10" s="110" t="s">
        <v>311</v>
      </c>
      <c r="C10" s="107">
        <v>6.5</v>
      </c>
      <c r="D10" s="107">
        <v>21.67</v>
      </c>
      <c r="E10" s="109">
        <v>0.3</v>
      </c>
      <c r="F10" s="109">
        <v>0.7</v>
      </c>
      <c r="G10" s="109">
        <v>0.2</v>
      </c>
      <c r="H10" s="108" t="s">
        <v>96</v>
      </c>
      <c r="I10" s="130" t="s">
        <v>62</v>
      </c>
    </row>
    <row r="11" spans="1:9">
      <c r="A11" s="108" t="s">
        <v>296</v>
      </c>
      <c r="B11" s="110" t="s">
        <v>310</v>
      </c>
      <c r="C11" s="107">
        <v>6</v>
      </c>
      <c r="D11" s="107">
        <v>20</v>
      </c>
      <c r="E11" s="109">
        <v>0.3</v>
      </c>
      <c r="F11" s="109">
        <v>0.7</v>
      </c>
      <c r="G11" s="109">
        <v>0.2</v>
      </c>
      <c r="H11" s="108" t="s">
        <v>96</v>
      </c>
      <c r="I11" s="130" t="s">
        <v>62</v>
      </c>
    </row>
    <row r="12" spans="1:9">
      <c r="A12" s="108" t="s">
        <v>296</v>
      </c>
      <c r="B12" s="3" t="s">
        <v>2038</v>
      </c>
      <c r="C12" s="107">
        <v>3.5</v>
      </c>
      <c r="D12" s="107">
        <v>10.09</v>
      </c>
      <c r="E12" s="107">
        <v>0.34700000000000003</v>
      </c>
      <c r="F12" s="107">
        <v>1.1856</v>
      </c>
      <c r="G12" s="107">
        <v>0.22944000000000001</v>
      </c>
      <c r="H12" s="108" t="s">
        <v>93</v>
      </c>
      <c r="I12" s="130" t="s">
        <v>62</v>
      </c>
    </row>
    <row r="13" spans="1:9">
      <c r="A13" s="108" t="s">
        <v>296</v>
      </c>
      <c r="B13" s="3" t="s">
        <v>2039</v>
      </c>
      <c r="C13" s="107">
        <v>6.25</v>
      </c>
      <c r="D13" s="107">
        <v>18.010000000000002</v>
      </c>
      <c r="E13" s="107">
        <v>0.34700000000000003</v>
      </c>
      <c r="F13" s="107">
        <v>1.1856</v>
      </c>
      <c r="G13" s="107">
        <v>0.22944000000000001</v>
      </c>
      <c r="H13" s="108" t="s">
        <v>93</v>
      </c>
      <c r="I13" s="130" t="s">
        <v>62</v>
      </c>
    </row>
    <row r="14" spans="1:9">
      <c r="A14" s="108" t="s">
        <v>296</v>
      </c>
      <c r="B14" s="3" t="s">
        <v>2040</v>
      </c>
      <c r="C14" s="107">
        <v>9.5</v>
      </c>
      <c r="D14" s="107">
        <v>27.38</v>
      </c>
      <c r="E14" s="107">
        <v>0.34700000000000003</v>
      </c>
      <c r="F14" s="107">
        <v>1.1856</v>
      </c>
      <c r="G14" s="107">
        <v>0.22944000000000001</v>
      </c>
      <c r="H14" s="108" t="s">
        <v>93</v>
      </c>
      <c r="I14" s="130" t="s">
        <v>62</v>
      </c>
    </row>
    <row r="15" spans="1:9">
      <c r="A15" s="108" t="s">
        <v>296</v>
      </c>
      <c r="B15" s="6" t="s">
        <v>2041</v>
      </c>
      <c r="C15" s="107">
        <v>3.5</v>
      </c>
      <c r="D15" s="107">
        <v>11.67</v>
      </c>
      <c r="E15" s="107">
        <v>0.3</v>
      </c>
      <c r="F15" s="109">
        <v>16</v>
      </c>
      <c r="G15" s="109" t="s">
        <v>36</v>
      </c>
      <c r="H15" s="108" t="s">
        <v>96</v>
      </c>
      <c r="I15" s="130" t="s">
        <v>62</v>
      </c>
    </row>
    <row r="16" spans="1:9">
      <c r="A16" s="108" t="s">
        <v>296</v>
      </c>
      <c r="B16" s="6" t="s">
        <v>2042</v>
      </c>
      <c r="C16" s="107">
        <v>4.5</v>
      </c>
      <c r="D16" s="107">
        <v>15</v>
      </c>
      <c r="E16" s="107">
        <v>0.3</v>
      </c>
      <c r="F16" s="109">
        <v>16</v>
      </c>
      <c r="G16" s="109" t="s">
        <v>36</v>
      </c>
      <c r="H16" s="108" t="s">
        <v>96</v>
      </c>
      <c r="I16" s="130" t="s">
        <v>62</v>
      </c>
    </row>
    <row r="17" spans="1:9">
      <c r="A17" s="108" t="s">
        <v>296</v>
      </c>
      <c r="B17" s="6" t="s">
        <v>2043</v>
      </c>
      <c r="C17" s="107">
        <v>4</v>
      </c>
      <c r="D17" s="107">
        <v>13.33</v>
      </c>
      <c r="E17" s="107">
        <v>0.3</v>
      </c>
      <c r="F17" s="109">
        <v>16</v>
      </c>
      <c r="G17" s="109" t="s">
        <v>36</v>
      </c>
      <c r="H17" s="108" t="s">
        <v>96</v>
      </c>
      <c r="I17" s="130" t="s">
        <v>62</v>
      </c>
    </row>
    <row r="18" spans="1:9">
      <c r="A18" s="108" t="s">
        <v>296</v>
      </c>
      <c r="B18" s="6" t="s">
        <v>2044</v>
      </c>
      <c r="C18" s="107">
        <v>5.5</v>
      </c>
      <c r="D18" s="107">
        <v>18.329999999999998</v>
      </c>
      <c r="E18" s="107">
        <v>0.3</v>
      </c>
      <c r="F18" s="109">
        <v>16</v>
      </c>
      <c r="G18" s="109" t="s">
        <v>36</v>
      </c>
      <c r="H18" s="108" t="s">
        <v>96</v>
      </c>
      <c r="I18" s="130" t="s">
        <v>62</v>
      </c>
    </row>
    <row r="19" spans="1:9">
      <c r="A19" s="108" t="s">
        <v>296</v>
      </c>
      <c r="B19" s="6" t="s">
        <v>2045</v>
      </c>
      <c r="C19" s="107">
        <v>5</v>
      </c>
      <c r="D19" s="107">
        <v>16.670000000000002</v>
      </c>
      <c r="E19" s="107">
        <v>0.3</v>
      </c>
      <c r="F19" s="109">
        <v>16</v>
      </c>
      <c r="G19" s="109" t="s">
        <v>36</v>
      </c>
      <c r="H19" s="108" t="s">
        <v>96</v>
      </c>
      <c r="I19" s="130" t="s">
        <v>62</v>
      </c>
    </row>
    <row r="20" spans="1:9">
      <c r="A20" s="108" t="s">
        <v>296</v>
      </c>
      <c r="B20" s="6" t="s">
        <v>2046</v>
      </c>
      <c r="C20" s="107">
        <v>6.5</v>
      </c>
      <c r="D20" s="107">
        <v>21.67</v>
      </c>
      <c r="E20" s="107">
        <v>0.3</v>
      </c>
      <c r="F20" s="109">
        <v>16</v>
      </c>
      <c r="G20" s="109" t="s">
        <v>36</v>
      </c>
      <c r="H20" s="108" t="s">
        <v>96</v>
      </c>
      <c r="I20" s="130" t="s">
        <v>62</v>
      </c>
    </row>
    <row r="21" spans="1:9">
      <c r="A21" s="108" t="s">
        <v>296</v>
      </c>
      <c r="B21" s="6" t="s">
        <v>2047</v>
      </c>
      <c r="C21" s="107">
        <v>6</v>
      </c>
      <c r="D21" s="107">
        <v>20</v>
      </c>
      <c r="E21" s="107">
        <v>0.3</v>
      </c>
      <c r="F21" s="109">
        <v>16</v>
      </c>
      <c r="G21" s="109" t="s">
        <v>36</v>
      </c>
      <c r="H21" s="108" t="s">
        <v>96</v>
      </c>
      <c r="I21" s="130" t="s">
        <v>62</v>
      </c>
    </row>
    <row r="22" spans="1:9">
      <c r="A22" s="108" t="s">
        <v>312</v>
      </c>
      <c r="B22" s="17" t="s">
        <v>2048</v>
      </c>
      <c r="C22" s="107">
        <v>1</v>
      </c>
      <c r="D22" s="107">
        <v>2.88</v>
      </c>
      <c r="E22" s="107">
        <v>0.34700000000000003</v>
      </c>
      <c r="F22" s="107">
        <v>8.4863999999999997</v>
      </c>
      <c r="G22" s="107">
        <v>0.17925000000000002</v>
      </c>
      <c r="H22" s="108" t="s">
        <v>96</v>
      </c>
      <c r="I22" s="130" t="s">
        <v>62</v>
      </c>
    </row>
    <row r="23" spans="1:9">
      <c r="A23" s="108" t="s">
        <v>312</v>
      </c>
      <c r="B23" s="17" t="s">
        <v>2049</v>
      </c>
      <c r="C23" s="107">
        <v>2</v>
      </c>
      <c r="D23" s="107">
        <v>5.76</v>
      </c>
      <c r="E23" s="107">
        <v>0.34700000000000003</v>
      </c>
      <c r="F23" s="107">
        <v>8.4863999999999997</v>
      </c>
      <c r="G23" s="107">
        <v>0.17925000000000002</v>
      </c>
      <c r="H23" s="108" t="s">
        <v>96</v>
      </c>
      <c r="I23" s="130" t="s">
        <v>62</v>
      </c>
    </row>
    <row r="24" spans="1:9">
      <c r="A24" s="108" t="s">
        <v>312</v>
      </c>
      <c r="B24" s="17" t="s">
        <v>2050</v>
      </c>
      <c r="C24" s="107">
        <v>3</v>
      </c>
      <c r="D24" s="107">
        <v>8.65</v>
      </c>
      <c r="E24" s="107">
        <v>0.34700000000000003</v>
      </c>
      <c r="F24" s="107">
        <v>8.4863999999999997</v>
      </c>
      <c r="G24" s="107">
        <v>0.17925000000000002</v>
      </c>
      <c r="H24" s="108" t="s">
        <v>96</v>
      </c>
      <c r="I24" s="130" t="s">
        <v>62</v>
      </c>
    </row>
    <row r="25" spans="1:9">
      <c r="A25" s="108" t="s">
        <v>312</v>
      </c>
      <c r="B25" s="17" t="s">
        <v>2051</v>
      </c>
      <c r="C25" s="109">
        <v>3.5</v>
      </c>
      <c r="D25" s="107">
        <v>25.22</v>
      </c>
      <c r="E25" s="107">
        <v>0.13880000000000001</v>
      </c>
      <c r="F25" s="107">
        <v>1.9967999999999999</v>
      </c>
      <c r="G25" s="107">
        <v>0.21988000000000002</v>
      </c>
      <c r="H25" s="108" t="s">
        <v>102</v>
      </c>
      <c r="I25" s="130" t="s">
        <v>62</v>
      </c>
    </row>
    <row r="26" spans="1:9">
      <c r="A26" s="108" t="s">
        <v>312</v>
      </c>
      <c r="B26" s="17" t="s">
        <v>2052</v>
      </c>
      <c r="C26" s="109">
        <v>4.5</v>
      </c>
      <c r="D26" s="107">
        <v>32.42</v>
      </c>
      <c r="E26" s="107">
        <v>0.13880000000000001</v>
      </c>
      <c r="F26" s="107">
        <v>1.9967999999999999</v>
      </c>
      <c r="G26" s="107">
        <v>0.21988000000000002</v>
      </c>
      <c r="H26" s="108" t="s">
        <v>102</v>
      </c>
      <c r="I26" s="130" t="s">
        <v>62</v>
      </c>
    </row>
    <row r="27" spans="1:9">
      <c r="A27" s="108" t="s">
        <v>312</v>
      </c>
      <c r="B27" s="17" t="s">
        <v>2053</v>
      </c>
      <c r="C27" s="109">
        <v>4</v>
      </c>
      <c r="D27" s="107">
        <v>28.82</v>
      </c>
      <c r="E27" s="107">
        <v>0.13880000000000001</v>
      </c>
      <c r="F27" s="107">
        <v>1.9967999999999999</v>
      </c>
      <c r="G27" s="107">
        <v>0.21988000000000002</v>
      </c>
      <c r="H27" s="108" t="s">
        <v>102</v>
      </c>
      <c r="I27" s="130" t="s">
        <v>62</v>
      </c>
    </row>
    <row r="28" spans="1:9">
      <c r="A28" s="108" t="s">
        <v>312</v>
      </c>
      <c r="B28" s="17" t="s">
        <v>2054</v>
      </c>
      <c r="C28" s="109">
        <v>5.5</v>
      </c>
      <c r="D28" s="107">
        <v>39.630000000000003</v>
      </c>
      <c r="E28" s="107">
        <v>0.13880000000000001</v>
      </c>
      <c r="F28" s="107">
        <v>1.9967999999999999</v>
      </c>
      <c r="G28" s="107">
        <v>0.21988000000000002</v>
      </c>
      <c r="H28" s="108" t="s">
        <v>102</v>
      </c>
      <c r="I28" s="130" t="s">
        <v>62</v>
      </c>
    </row>
    <row r="29" spans="1:9">
      <c r="A29" s="108" t="s">
        <v>312</v>
      </c>
      <c r="B29" s="17" t="s">
        <v>2055</v>
      </c>
      <c r="C29" s="109">
        <v>5</v>
      </c>
      <c r="D29" s="107">
        <v>36.020000000000003</v>
      </c>
      <c r="E29" s="107">
        <v>0.13880000000000001</v>
      </c>
      <c r="F29" s="107">
        <v>1.9967999999999999</v>
      </c>
      <c r="G29" s="107">
        <v>0.21988000000000002</v>
      </c>
      <c r="H29" s="108" t="s">
        <v>102</v>
      </c>
      <c r="I29" s="130" t="s">
        <v>62</v>
      </c>
    </row>
    <row r="30" spans="1:9">
      <c r="A30" s="108" t="s">
        <v>312</v>
      </c>
      <c r="B30" s="17" t="s">
        <v>2056</v>
      </c>
      <c r="C30" s="109">
        <v>6.5</v>
      </c>
      <c r="D30" s="107">
        <v>46.83</v>
      </c>
      <c r="E30" s="107">
        <v>0.13880000000000001</v>
      </c>
      <c r="F30" s="107">
        <v>1.9967999999999999</v>
      </c>
      <c r="G30" s="107">
        <v>0.21988000000000002</v>
      </c>
      <c r="H30" s="108" t="s">
        <v>102</v>
      </c>
      <c r="I30" s="130" t="s">
        <v>62</v>
      </c>
    </row>
    <row r="31" spans="1:9">
      <c r="A31" s="108" t="s">
        <v>312</v>
      </c>
      <c r="B31" s="17" t="s">
        <v>2057</v>
      </c>
      <c r="C31" s="109">
        <v>6</v>
      </c>
      <c r="D31" s="107">
        <v>43.23</v>
      </c>
      <c r="E31" s="107">
        <v>0.13880000000000001</v>
      </c>
      <c r="F31" s="107">
        <v>1.9967999999999999</v>
      </c>
      <c r="G31" s="107">
        <v>0.21988000000000002</v>
      </c>
      <c r="H31" s="108" t="s">
        <v>102</v>
      </c>
      <c r="I31" s="130" t="s">
        <v>62</v>
      </c>
    </row>
    <row r="32" spans="1:9">
      <c r="A32" s="108" t="s">
        <v>312</v>
      </c>
      <c r="B32" s="17" t="s">
        <v>2058</v>
      </c>
      <c r="C32" s="109">
        <v>3.5</v>
      </c>
      <c r="D32" s="107">
        <v>20.58</v>
      </c>
      <c r="E32" s="107">
        <v>0.17002999999999999</v>
      </c>
      <c r="F32" s="107">
        <v>1.9967999999999999</v>
      </c>
      <c r="G32" s="107">
        <v>0.21988000000000002</v>
      </c>
      <c r="H32" s="108" t="s">
        <v>102</v>
      </c>
      <c r="I32" s="130" t="s">
        <v>62</v>
      </c>
    </row>
    <row r="33" spans="1:9">
      <c r="A33" s="108" t="s">
        <v>312</v>
      </c>
      <c r="B33" s="17" t="s">
        <v>2059</v>
      </c>
      <c r="C33" s="109">
        <v>4.5</v>
      </c>
      <c r="D33" s="107">
        <v>26.47</v>
      </c>
      <c r="E33" s="107">
        <v>0.17002999999999999</v>
      </c>
      <c r="F33" s="107">
        <v>1.9967999999999999</v>
      </c>
      <c r="G33" s="107">
        <v>0.21988000000000002</v>
      </c>
      <c r="H33" s="108" t="s">
        <v>102</v>
      </c>
      <c r="I33" s="130" t="s">
        <v>62</v>
      </c>
    </row>
    <row r="34" spans="1:9">
      <c r="A34" s="108" t="s">
        <v>312</v>
      </c>
      <c r="B34" s="17" t="s">
        <v>2060</v>
      </c>
      <c r="C34" s="109">
        <v>4</v>
      </c>
      <c r="D34" s="107">
        <v>23.53</v>
      </c>
      <c r="E34" s="107">
        <v>0.17002999999999999</v>
      </c>
      <c r="F34" s="107">
        <v>1.9967999999999999</v>
      </c>
      <c r="G34" s="107">
        <v>0.21988000000000002</v>
      </c>
      <c r="H34" s="108" t="s">
        <v>102</v>
      </c>
      <c r="I34" s="130" t="s">
        <v>62</v>
      </c>
    </row>
    <row r="35" spans="1:9">
      <c r="A35" s="108" t="s">
        <v>312</v>
      </c>
      <c r="B35" s="17" t="s">
        <v>2061</v>
      </c>
      <c r="C35" s="109">
        <v>5.5</v>
      </c>
      <c r="D35" s="107">
        <v>32.35</v>
      </c>
      <c r="E35" s="107">
        <v>0.17002999999999999</v>
      </c>
      <c r="F35" s="107">
        <v>1.9967999999999999</v>
      </c>
      <c r="G35" s="107">
        <v>0.21988000000000002</v>
      </c>
      <c r="H35" s="108" t="s">
        <v>102</v>
      </c>
      <c r="I35" s="130" t="s">
        <v>62</v>
      </c>
    </row>
    <row r="36" spans="1:9">
      <c r="A36" s="108" t="s">
        <v>312</v>
      </c>
      <c r="B36" s="17" t="s">
        <v>2062</v>
      </c>
      <c r="C36" s="109">
        <v>5</v>
      </c>
      <c r="D36" s="107">
        <v>29.41</v>
      </c>
      <c r="E36" s="107">
        <v>0.17002999999999999</v>
      </c>
      <c r="F36" s="107">
        <v>1.9967999999999999</v>
      </c>
      <c r="G36" s="107">
        <v>0.21988000000000002</v>
      </c>
      <c r="H36" s="108" t="s">
        <v>102</v>
      </c>
      <c r="I36" s="130" t="s">
        <v>62</v>
      </c>
    </row>
    <row r="37" spans="1:9">
      <c r="A37" s="108" t="s">
        <v>312</v>
      </c>
      <c r="B37" s="17" t="s">
        <v>2063</v>
      </c>
      <c r="C37" s="109">
        <v>6.5</v>
      </c>
      <c r="D37" s="107">
        <v>38.229999999999997</v>
      </c>
      <c r="E37" s="107">
        <v>0.17002999999999999</v>
      </c>
      <c r="F37" s="107">
        <v>1.9967999999999999</v>
      </c>
      <c r="G37" s="107">
        <v>0.21988000000000002</v>
      </c>
      <c r="H37" s="108" t="s">
        <v>102</v>
      </c>
      <c r="I37" s="130" t="s">
        <v>62</v>
      </c>
    </row>
    <row r="38" spans="1:9">
      <c r="A38" s="108" t="s">
        <v>312</v>
      </c>
      <c r="B38" s="17" t="s">
        <v>2064</v>
      </c>
      <c r="C38" s="109">
        <v>6</v>
      </c>
      <c r="D38" s="107">
        <v>35.29</v>
      </c>
      <c r="E38" s="107">
        <v>0.17002999999999999</v>
      </c>
      <c r="F38" s="107">
        <v>1.9967999999999999</v>
      </c>
      <c r="G38" s="107">
        <v>0.21988000000000002</v>
      </c>
      <c r="H38" s="108" t="s">
        <v>102</v>
      </c>
      <c r="I38" s="130" t="s">
        <v>62</v>
      </c>
    </row>
    <row r="39" spans="1:9">
      <c r="A39" s="108" t="s">
        <v>312</v>
      </c>
      <c r="B39" s="108" t="s">
        <v>1649</v>
      </c>
      <c r="C39" s="109">
        <v>3.5</v>
      </c>
      <c r="D39" s="107">
        <v>20.58</v>
      </c>
      <c r="E39" s="107">
        <v>0.17002999999999999</v>
      </c>
      <c r="F39" s="107">
        <v>1.4975999999999998</v>
      </c>
      <c r="G39" s="107">
        <v>0.38001000000000001</v>
      </c>
      <c r="H39" s="108" t="s">
        <v>102</v>
      </c>
      <c r="I39" s="130" t="s">
        <v>62</v>
      </c>
    </row>
    <row r="40" spans="1:9">
      <c r="A40" s="108" t="s">
        <v>312</v>
      </c>
      <c r="B40" s="108" t="s">
        <v>1650</v>
      </c>
      <c r="C40" s="109">
        <v>4.5</v>
      </c>
      <c r="D40" s="107">
        <v>26.47</v>
      </c>
      <c r="E40" s="107">
        <v>0.17002999999999999</v>
      </c>
      <c r="F40" s="107">
        <v>1.4975999999999998</v>
      </c>
      <c r="G40" s="107">
        <v>0.38001000000000001</v>
      </c>
      <c r="H40" s="108" t="s">
        <v>102</v>
      </c>
      <c r="I40" s="130" t="s">
        <v>62</v>
      </c>
    </row>
    <row r="41" spans="1:9">
      <c r="A41" s="108" t="s">
        <v>312</v>
      </c>
      <c r="B41" s="108" t="s">
        <v>1651</v>
      </c>
      <c r="C41" s="109">
        <v>4</v>
      </c>
      <c r="D41" s="107">
        <v>23.53</v>
      </c>
      <c r="E41" s="107">
        <v>0.17002999999999999</v>
      </c>
      <c r="F41" s="107">
        <v>1.4975999999999998</v>
      </c>
      <c r="G41" s="107">
        <v>0.38001000000000001</v>
      </c>
      <c r="H41" s="108" t="s">
        <v>102</v>
      </c>
      <c r="I41" s="130" t="s">
        <v>62</v>
      </c>
    </row>
    <row r="42" spans="1:9">
      <c r="A42" s="108" t="s">
        <v>312</v>
      </c>
      <c r="B42" s="108" t="s">
        <v>1652</v>
      </c>
      <c r="C42" s="109">
        <v>5.5</v>
      </c>
      <c r="D42" s="107">
        <v>32.35</v>
      </c>
      <c r="E42" s="107">
        <v>0.17002999999999999</v>
      </c>
      <c r="F42" s="107">
        <v>1.4975999999999998</v>
      </c>
      <c r="G42" s="107">
        <v>0.38001000000000001</v>
      </c>
      <c r="H42" s="108" t="s">
        <v>102</v>
      </c>
      <c r="I42" s="130" t="s">
        <v>62</v>
      </c>
    </row>
    <row r="43" spans="1:9">
      <c r="A43" s="108" t="s">
        <v>312</v>
      </c>
      <c r="B43" s="108" t="s">
        <v>1653</v>
      </c>
      <c r="C43" s="109">
        <v>5</v>
      </c>
      <c r="D43" s="107">
        <v>29.41</v>
      </c>
      <c r="E43" s="107">
        <v>0.17002999999999999</v>
      </c>
      <c r="F43" s="107">
        <v>1.4975999999999998</v>
      </c>
      <c r="G43" s="107">
        <v>0.38001000000000001</v>
      </c>
      <c r="H43" s="108" t="s">
        <v>102</v>
      </c>
      <c r="I43" s="130" t="s">
        <v>62</v>
      </c>
    </row>
    <row r="44" spans="1:9">
      <c r="A44" s="108" t="s">
        <v>312</v>
      </c>
      <c r="B44" s="108" t="s">
        <v>1654</v>
      </c>
      <c r="C44" s="109">
        <v>6.5</v>
      </c>
      <c r="D44" s="107">
        <v>38.229999999999997</v>
      </c>
      <c r="E44" s="107">
        <v>0.17002999999999999</v>
      </c>
      <c r="F44" s="107">
        <v>1.4975999999999998</v>
      </c>
      <c r="G44" s="107">
        <v>0.38001000000000001</v>
      </c>
      <c r="H44" s="108" t="s">
        <v>102</v>
      </c>
      <c r="I44" s="130" t="s">
        <v>62</v>
      </c>
    </row>
    <row r="45" spans="1:9">
      <c r="A45" s="108" t="s">
        <v>312</v>
      </c>
      <c r="B45" s="108" t="s">
        <v>1655</v>
      </c>
      <c r="C45" s="109">
        <v>6</v>
      </c>
      <c r="D45" s="107">
        <v>35.29</v>
      </c>
      <c r="E45" s="107">
        <v>0.17002999999999999</v>
      </c>
      <c r="F45" s="107">
        <v>1.4975999999999998</v>
      </c>
      <c r="G45" s="107">
        <v>0.38001000000000001</v>
      </c>
      <c r="H45" s="108" t="s">
        <v>102</v>
      </c>
      <c r="I45" s="130" t="s">
        <v>62</v>
      </c>
    </row>
    <row r="46" spans="1:9">
      <c r="A46" s="108" t="s">
        <v>312</v>
      </c>
      <c r="B46" s="108" t="s">
        <v>1659</v>
      </c>
      <c r="C46" s="107">
        <v>1.5</v>
      </c>
      <c r="D46" s="107">
        <v>4.16</v>
      </c>
      <c r="E46" s="107">
        <v>0.36087999999999998</v>
      </c>
      <c r="F46" s="107">
        <v>0.99839999999999995</v>
      </c>
      <c r="G46" s="107">
        <v>0.30114000000000002</v>
      </c>
      <c r="H46" s="108" t="s">
        <v>67</v>
      </c>
      <c r="I46" s="130" t="s">
        <v>62</v>
      </c>
    </row>
    <row r="47" spans="1:9">
      <c r="A47" s="108" t="s">
        <v>312</v>
      </c>
      <c r="B47" s="108" t="s">
        <v>1660</v>
      </c>
      <c r="C47" s="107">
        <v>1</v>
      </c>
      <c r="D47" s="107">
        <v>2.77</v>
      </c>
      <c r="E47" s="107">
        <v>0.36087999999999998</v>
      </c>
      <c r="F47" s="107">
        <v>0.99839999999999995</v>
      </c>
      <c r="G47" s="107">
        <v>0.30114000000000002</v>
      </c>
      <c r="H47" s="108" t="s">
        <v>67</v>
      </c>
      <c r="I47" s="130" t="s">
        <v>62</v>
      </c>
    </row>
    <row r="48" spans="1:9">
      <c r="A48" s="108" t="s">
        <v>312</v>
      </c>
      <c r="B48" s="108" t="s">
        <v>1661</v>
      </c>
      <c r="C48" s="107">
        <v>2</v>
      </c>
      <c r="D48" s="107">
        <v>5.54</v>
      </c>
      <c r="E48" s="107">
        <v>0.36087999999999998</v>
      </c>
      <c r="F48" s="107">
        <v>0.99839999999999995</v>
      </c>
      <c r="G48" s="107">
        <v>0.30114000000000002</v>
      </c>
      <c r="H48" s="108" t="s">
        <v>67</v>
      </c>
      <c r="I48" s="130" t="s">
        <v>62</v>
      </c>
    </row>
    <row r="49" spans="1:9">
      <c r="A49" s="108" t="s">
        <v>312</v>
      </c>
      <c r="B49" s="108" t="s">
        <v>1662</v>
      </c>
      <c r="C49" s="107">
        <v>3</v>
      </c>
      <c r="D49" s="107">
        <v>8.31</v>
      </c>
      <c r="E49" s="107">
        <v>0.36087999999999998</v>
      </c>
      <c r="F49" s="107">
        <v>0.99839999999999995</v>
      </c>
      <c r="G49" s="107">
        <v>0.30114000000000002</v>
      </c>
      <c r="H49" s="108" t="s">
        <v>67</v>
      </c>
      <c r="I49" s="130" t="s">
        <v>62</v>
      </c>
    </row>
    <row r="50" spans="1:9">
      <c r="A50" s="108" t="s">
        <v>312</v>
      </c>
      <c r="B50" s="108" t="s">
        <v>1663</v>
      </c>
      <c r="C50" s="107">
        <v>0.75</v>
      </c>
      <c r="D50" s="107">
        <v>2.08</v>
      </c>
      <c r="E50" s="107">
        <v>0.36087999999999998</v>
      </c>
      <c r="F50" s="107">
        <v>0.99839999999999995</v>
      </c>
      <c r="G50" s="107">
        <v>0.30114000000000002</v>
      </c>
      <c r="H50" s="108" t="s">
        <v>67</v>
      </c>
      <c r="I50" s="130" t="s">
        <v>62</v>
      </c>
    </row>
    <row r="51" spans="1:9">
      <c r="A51" s="108" t="s">
        <v>312</v>
      </c>
      <c r="B51" s="108" t="s">
        <v>1664</v>
      </c>
      <c r="C51" s="107">
        <v>4</v>
      </c>
      <c r="D51" s="107">
        <v>11.08</v>
      </c>
      <c r="E51" s="107">
        <v>0.36087999999999998</v>
      </c>
      <c r="F51" s="107">
        <v>0.99839999999999995</v>
      </c>
      <c r="G51" s="107">
        <v>0.30114000000000002</v>
      </c>
      <c r="H51" s="108" t="s">
        <v>67</v>
      </c>
      <c r="I51" s="130" t="s">
        <v>62</v>
      </c>
    </row>
    <row r="52" spans="1:9">
      <c r="A52" s="108" t="s">
        <v>312</v>
      </c>
      <c r="B52" s="108" t="s">
        <v>1665</v>
      </c>
      <c r="C52" s="107">
        <v>6</v>
      </c>
      <c r="D52" s="107">
        <v>16.63</v>
      </c>
      <c r="E52" s="107">
        <v>0.36087999999999998</v>
      </c>
      <c r="F52" s="107">
        <v>0.99839999999999995</v>
      </c>
      <c r="G52" s="107">
        <v>0.30114000000000002</v>
      </c>
      <c r="H52" s="108" t="s">
        <v>67</v>
      </c>
      <c r="I52" s="130" t="s">
        <v>62</v>
      </c>
    </row>
    <row r="53" spans="1:9">
      <c r="A53" s="108" t="s">
        <v>312</v>
      </c>
      <c r="B53" s="114" t="s">
        <v>1666</v>
      </c>
      <c r="C53" s="27">
        <v>1.5</v>
      </c>
      <c r="D53" s="27">
        <v>6.25</v>
      </c>
      <c r="E53" s="27">
        <v>0.24</v>
      </c>
      <c r="F53" s="27">
        <v>1</v>
      </c>
      <c r="G53" s="27">
        <v>0.27</v>
      </c>
      <c r="H53" s="108" t="s">
        <v>67</v>
      </c>
      <c r="I53" s="130" t="s">
        <v>62</v>
      </c>
    </row>
    <row r="54" spans="1:9">
      <c r="A54" s="108" t="s">
        <v>312</v>
      </c>
      <c r="B54" s="114" t="s">
        <v>1668</v>
      </c>
      <c r="C54" s="107">
        <v>1.9375</v>
      </c>
      <c r="D54" s="107">
        <v>8</v>
      </c>
      <c r="E54" s="27">
        <v>0.24</v>
      </c>
      <c r="F54" s="27">
        <v>1</v>
      </c>
      <c r="G54" s="27">
        <v>0.27</v>
      </c>
      <c r="H54" s="108" t="s">
        <v>67</v>
      </c>
      <c r="I54" s="130" t="s">
        <v>62</v>
      </c>
    </row>
    <row r="55" spans="1:9">
      <c r="A55" s="108" t="s">
        <v>312</v>
      </c>
      <c r="B55" s="114" t="s">
        <v>1669</v>
      </c>
      <c r="C55" s="27">
        <v>1.75</v>
      </c>
      <c r="D55" s="27">
        <v>7.29</v>
      </c>
      <c r="E55" s="27">
        <v>0.24</v>
      </c>
      <c r="F55" s="27">
        <v>1</v>
      </c>
      <c r="G55" s="27">
        <v>0.27</v>
      </c>
      <c r="H55" s="108" t="s">
        <v>67</v>
      </c>
      <c r="I55" s="130" t="s">
        <v>62</v>
      </c>
    </row>
    <row r="56" spans="1:9">
      <c r="A56" s="108" t="s">
        <v>312</v>
      </c>
      <c r="B56" s="114" t="s">
        <v>1670</v>
      </c>
      <c r="C56" s="27">
        <v>1.92</v>
      </c>
      <c r="D56" s="27">
        <v>8</v>
      </c>
      <c r="E56" s="27">
        <v>0.24</v>
      </c>
      <c r="F56" s="27">
        <v>1</v>
      </c>
      <c r="G56" s="27">
        <v>0.27</v>
      </c>
      <c r="H56" s="108" t="s">
        <v>67</v>
      </c>
      <c r="I56" s="130" t="s">
        <v>62</v>
      </c>
    </row>
    <row r="57" spans="1:9">
      <c r="A57" s="108" t="s">
        <v>312</v>
      </c>
      <c r="B57" s="114" t="s">
        <v>1673</v>
      </c>
      <c r="C57" s="27">
        <v>2.4</v>
      </c>
      <c r="D57" s="27">
        <v>10</v>
      </c>
      <c r="E57" s="27">
        <v>0.24</v>
      </c>
      <c r="F57" s="27">
        <v>1</v>
      </c>
      <c r="G57" s="27">
        <v>0.27</v>
      </c>
      <c r="H57" s="108" t="s">
        <v>67</v>
      </c>
      <c r="I57" s="130" t="s">
        <v>62</v>
      </c>
    </row>
    <row r="58" spans="1:9">
      <c r="A58" s="108" t="s">
        <v>312</v>
      </c>
      <c r="B58" s="114" t="s">
        <v>1674</v>
      </c>
      <c r="C58" s="27">
        <v>2.4300000000000002</v>
      </c>
      <c r="D58" s="27">
        <v>10.130000000000001</v>
      </c>
      <c r="E58" s="27">
        <v>0.24</v>
      </c>
      <c r="F58" s="27">
        <v>1</v>
      </c>
      <c r="G58" s="27">
        <v>0.27</v>
      </c>
      <c r="H58" s="108" t="s">
        <v>67</v>
      </c>
      <c r="I58" s="130" t="s">
        <v>62</v>
      </c>
    </row>
    <row r="59" spans="1:9">
      <c r="A59" s="108" t="s">
        <v>312</v>
      </c>
      <c r="B59" s="114" t="s">
        <v>1676</v>
      </c>
      <c r="C59" s="27">
        <v>3.5</v>
      </c>
      <c r="D59" s="27">
        <v>14.58</v>
      </c>
      <c r="E59" s="27">
        <v>0.24</v>
      </c>
      <c r="F59" s="27">
        <v>1</v>
      </c>
      <c r="G59" s="27">
        <v>0.27</v>
      </c>
      <c r="H59" s="108" t="s">
        <v>67</v>
      </c>
      <c r="I59" s="130" t="s">
        <v>62</v>
      </c>
    </row>
    <row r="60" spans="1:9">
      <c r="A60" s="108" t="s">
        <v>312</v>
      </c>
      <c r="B60" s="114" t="s">
        <v>1677</v>
      </c>
      <c r="C60" s="27">
        <v>3.35</v>
      </c>
      <c r="D60" s="27">
        <v>13.96</v>
      </c>
      <c r="E60" s="27">
        <v>0.24</v>
      </c>
      <c r="F60" s="27">
        <v>1</v>
      </c>
      <c r="G60" s="27">
        <v>0.27</v>
      </c>
      <c r="H60" s="108" t="s">
        <v>67</v>
      </c>
      <c r="I60" s="130" t="s">
        <v>62</v>
      </c>
    </row>
    <row r="61" spans="1:9">
      <c r="A61" s="108" t="s">
        <v>312</v>
      </c>
      <c r="B61" s="114" t="s">
        <v>1680</v>
      </c>
      <c r="C61" s="27">
        <v>0.75</v>
      </c>
      <c r="D61" s="27">
        <v>3.13</v>
      </c>
      <c r="E61" s="27">
        <v>0.24</v>
      </c>
      <c r="F61" s="27">
        <v>1</v>
      </c>
      <c r="G61" s="27">
        <v>0.27</v>
      </c>
      <c r="H61" s="108" t="s">
        <v>67</v>
      </c>
      <c r="I61" s="130" t="s">
        <v>62</v>
      </c>
    </row>
    <row r="62" spans="1:9">
      <c r="A62" s="108" t="s">
        <v>312</v>
      </c>
      <c r="B62" s="114" t="s">
        <v>1681</v>
      </c>
      <c r="C62" s="27">
        <v>4.05</v>
      </c>
      <c r="D62" s="27">
        <v>16.88</v>
      </c>
      <c r="E62" s="27">
        <v>0.24</v>
      </c>
      <c r="F62" s="27">
        <v>1</v>
      </c>
      <c r="G62" s="27">
        <v>0.27</v>
      </c>
      <c r="H62" s="108" t="s">
        <v>67</v>
      </c>
      <c r="I62" s="130" t="s">
        <v>62</v>
      </c>
    </row>
    <row r="63" spans="1:9">
      <c r="A63" s="108" t="s">
        <v>312</v>
      </c>
      <c r="B63" s="114" t="s">
        <v>1684</v>
      </c>
      <c r="C63" s="27">
        <v>5.2</v>
      </c>
      <c r="D63" s="27">
        <v>21.67</v>
      </c>
      <c r="E63" s="27">
        <v>0.24</v>
      </c>
      <c r="F63" s="27">
        <v>1</v>
      </c>
      <c r="G63" s="27">
        <v>0.27</v>
      </c>
      <c r="H63" s="108" t="s">
        <v>67</v>
      </c>
      <c r="I63" s="130" t="s">
        <v>62</v>
      </c>
    </row>
    <row r="64" spans="1:9">
      <c r="A64" s="108" t="s">
        <v>312</v>
      </c>
      <c r="B64" s="114" t="s">
        <v>1685</v>
      </c>
      <c r="C64" s="27">
        <v>6.11</v>
      </c>
      <c r="D64" s="27">
        <v>25.46</v>
      </c>
      <c r="E64" s="27">
        <v>0.24</v>
      </c>
      <c r="F64" s="27">
        <v>1</v>
      </c>
      <c r="G64" s="27">
        <v>0.27</v>
      </c>
      <c r="H64" s="108" t="s">
        <v>67</v>
      </c>
      <c r="I64" s="130" t="s">
        <v>62</v>
      </c>
    </row>
    <row r="65" spans="1:9" s="36" customFormat="1">
      <c r="A65" s="108" t="s">
        <v>312</v>
      </c>
      <c r="B65" s="114" t="s">
        <v>1683</v>
      </c>
      <c r="C65" s="111">
        <v>5.96</v>
      </c>
      <c r="D65" s="111">
        <v>24.83</v>
      </c>
      <c r="E65" s="111">
        <v>0.24</v>
      </c>
      <c r="F65" s="111">
        <v>1</v>
      </c>
      <c r="G65" s="111">
        <v>0.27</v>
      </c>
      <c r="H65" s="108" t="s">
        <v>67</v>
      </c>
      <c r="I65" s="130" t="s">
        <v>62</v>
      </c>
    </row>
    <row r="66" spans="1:9" s="36" customFormat="1">
      <c r="A66" s="108" t="s">
        <v>312</v>
      </c>
      <c r="B66" s="114" t="s">
        <v>1682</v>
      </c>
      <c r="C66" s="111">
        <v>4.71</v>
      </c>
      <c r="D66" s="111">
        <v>19.625</v>
      </c>
      <c r="E66" s="111">
        <v>0.24</v>
      </c>
      <c r="F66" s="111">
        <v>1</v>
      </c>
      <c r="G66" s="111">
        <v>0.27</v>
      </c>
      <c r="H66" s="108" t="s">
        <v>67</v>
      </c>
      <c r="I66" s="130" t="s">
        <v>62</v>
      </c>
    </row>
    <row r="67" spans="1:9" s="36" customFormat="1">
      <c r="A67" s="108" t="s">
        <v>312</v>
      </c>
      <c r="B67" s="114" t="s">
        <v>1678</v>
      </c>
      <c r="C67" s="111">
        <v>3.39</v>
      </c>
      <c r="D67" s="111">
        <v>14.125</v>
      </c>
      <c r="E67" s="111">
        <v>0.24</v>
      </c>
      <c r="F67" s="111">
        <v>1</v>
      </c>
      <c r="G67" s="111">
        <v>0.27</v>
      </c>
      <c r="H67" s="108" t="s">
        <v>67</v>
      </c>
      <c r="I67" s="130" t="s">
        <v>62</v>
      </c>
    </row>
    <row r="68" spans="1:9" s="36" customFormat="1">
      <c r="A68" s="108" t="s">
        <v>312</v>
      </c>
      <c r="B68" s="114" t="s">
        <v>1679</v>
      </c>
      <c r="C68" s="111">
        <v>3.01</v>
      </c>
      <c r="D68" s="111">
        <v>12.54</v>
      </c>
      <c r="E68" s="111">
        <v>0.24</v>
      </c>
      <c r="F68" s="111">
        <v>1</v>
      </c>
      <c r="G68" s="111">
        <v>0.27</v>
      </c>
      <c r="H68" s="108" t="s">
        <v>67</v>
      </c>
      <c r="I68" s="130" t="s">
        <v>62</v>
      </c>
    </row>
    <row r="69" spans="1:9" s="36" customFormat="1">
      <c r="A69" s="108" t="s">
        <v>312</v>
      </c>
      <c r="B69" s="114" t="s">
        <v>1687</v>
      </c>
      <c r="C69" s="111">
        <v>8.3800000000000008</v>
      </c>
      <c r="D69" s="111">
        <v>34.909999999999997</v>
      </c>
      <c r="E69" s="111">
        <v>0.24</v>
      </c>
      <c r="F69" s="111">
        <v>1</v>
      </c>
      <c r="G69" s="111">
        <v>0.27</v>
      </c>
      <c r="H69" s="108" t="s">
        <v>67</v>
      </c>
      <c r="I69" s="130" t="s">
        <v>62</v>
      </c>
    </row>
    <row r="70" spans="1:9" s="36" customFormat="1">
      <c r="A70" s="108" t="s">
        <v>312</v>
      </c>
      <c r="B70" s="114" t="s">
        <v>1686</v>
      </c>
      <c r="C70" s="111">
        <v>6.87</v>
      </c>
      <c r="D70" s="111">
        <v>28.625</v>
      </c>
      <c r="E70" s="111">
        <v>0.24</v>
      </c>
      <c r="F70" s="111">
        <v>1</v>
      </c>
      <c r="G70" s="111">
        <v>0.27</v>
      </c>
      <c r="H70" s="108" t="s">
        <v>67</v>
      </c>
      <c r="I70" s="130" t="s">
        <v>62</v>
      </c>
    </row>
    <row r="71" spans="1:9">
      <c r="A71" s="108" t="s">
        <v>312</v>
      </c>
      <c r="B71" s="16" t="s">
        <v>2065</v>
      </c>
      <c r="C71" s="27">
        <v>1.5</v>
      </c>
      <c r="D71" s="27">
        <v>9.375</v>
      </c>
      <c r="E71" s="27">
        <v>0.16</v>
      </c>
      <c r="F71" s="27">
        <v>2.2000000000000002</v>
      </c>
      <c r="G71" s="27">
        <v>0.27</v>
      </c>
      <c r="H71" s="108" t="s">
        <v>67</v>
      </c>
      <c r="I71" s="130" t="s">
        <v>497</v>
      </c>
    </row>
    <row r="72" spans="1:9">
      <c r="A72" s="108" t="s">
        <v>312</v>
      </c>
      <c r="B72" s="16" t="s">
        <v>1688</v>
      </c>
      <c r="C72" s="27">
        <v>1.25</v>
      </c>
      <c r="D72" s="27">
        <v>7.83</v>
      </c>
      <c r="E72" s="27">
        <v>0.15964240102171137</v>
      </c>
      <c r="F72" s="27">
        <v>2.2000000000000002</v>
      </c>
      <c r="G72" s="27">
        <v>0.27</v>
      </c>
      <c r="H72" s="108" t="s">
        <v>67</v>
      </c>
      <c r="I72" s="130" t="s">
        <v>497</v>
      </c>
    </row>
    <row r="73" spans="1:9">
      <c r="A73" s="108" t="s">
        <v>312</v>
      </c>
      <c r="B73" s="16" t="s">
        <v>1689</v>
      </c>
      <c r="C73" s="27">
        <v>1</v>
      </c>
      <c r="D73" s="27">
        <v>6.26</v>
      </c>
      <c r="E73" s="27">
        <v>0.15974440894568689</v>
      </c>
      <c r="F73" s="27">
        <v>2.2000000000000002</v>
      </c>
      <c r="G73" s="27">
        <v>0.27</v>
      </c>
      <c r="H73" s="108" t="s">
        <v>67</v>
      </c>
      <c r="I73" s="130" t="s">
        <v>497</v>
      </c>
    </row>
    <row r="74" spans="1:9">
      <c r="A74" s="108" t="s">
        <v>312</v>
      </c>
      <c r="B74" s="16" t="s">
        <v>1690</v>
      </c>
      <c r="C74" s="27">
        <v>0.5</v>
      </c>
      <c r="D74" s="27">
        <v>3.14</v>
      </c>
      <c r="E74" s="27">
        <v>0.15923566878980891</v>
      </c>
      <c r="F74" s="27">
        <v>2.2000000000000002</v>
      </c>
      <c r="G74" s="27">
        <v>0.27</v>
      </c>
      <c r="H74" s="108" t="s">
        <v>67</v>
      </c>
      <c r="I74" s="130" t="s">
        <v>497</v>
      </c>
    </row>
    <row r="75" spans="1:9">
      <c r="A75" s="108" t="s">
        <v>312</v>
      </c>
      <c r="B75" s="16" t="s">
        <v>1691</v>
      </c>
      <c r="C75" s="27">
        <v>2</v>
      </c>
      <c r="D75" s="27">
        <v>12.52</v>
      </c>
      <c r="E75" s="27">
        <v>0.15974440894568689</v>
      </c>
      <c r="F75" s="27">
        <v>2.2000000000000002</v>
      </c>
      <c r="G75" s="27">
        <v>0.27</v>
      </c>
      <c r="H75" s="108" t="s">
        <v>67</v>
      </c>
      <c r="I75" s="130" t="s">
        <v>497</v>
      </c>
    </row>
    <row r="76" spans="1:9">
      <c r="A76" s="108" t="s">
        <v>312</v>
      </c>
      <c r="B76" s="16" t="s">
        <v>1692</v>
      </c>
      <c r="C76" s="27">
        <v>0.75</v>
      </c>
      <c r="D76" s="27">
        <v>4.67</v>
      </c>
      <c r="E76" s="27">
        <v>0.16059957173447537</v>
      </c>
      <c r="F76" s="27">
        <v>2.2000000000000002</v>
      </c>
      <c r="G76" s="27">
        <v>0.27</v>
      </c>
      <c r="H76" s="108" t="s">
        <v>67</v>
      </c>
      <c r="I76" s="130" t="s">
        <v>497</v>
      </c>
    </row>
    <row r="77" spans="1:9">
      <c r="A77" s="108" t="s">
        <v>312</v>
      </c>
      <c r="B77" s="17" t="s">
        <v>2066</v>
      </c>
      <c r="C77" s="107">
        <v>1</v>
      </c>
      <c r="D77" s="107">
        <v>4.5</v>
      </c>
      <c r="E77" s="107">
        <v>0.22209999999999999</v>
      </c>
      <c r="F77" s="107">
        <v>4.4927999999999999</v>
      </c>
      <c r="G77" s="107">
        <v>0.40151999999999999</v>
      </c>
      <c r="H77" s="108" t="s">
        <v>96</v>
      </c>
      <c r="I77" s="130" t="s">
        <v>62</v>
      </c>
    </row>
    <row r="78" spans="1:9">
      <c r="A78" s="108" t="s">
        <v>312</v>
      </c>
      <c r="B78" s="17" t="s">
        <v>2067</v>
      </c>
      <c r="C78" s="107">
        <v>2</v>
      </c>
      <c r="D78" s="107">
        <v>9</v>
      </c>
      <c r="E78" s="107">
        <v>0.22209999999999999</v>
      </c>
      <c r="F78" s="107">
        <v>4.4927999999999999</v>
      </c>
      <c r="G78" s="107">
        <v>0.40151999999999999</v>
      </c>
      <c r="H78" s="108" t="s">
        <v>96</v>
      </c>
      <c r="I78" s="130" t="s">
        <v>62</v>
      </c>
    </row>
    <row r="79" spans="1:9">
      <c r="A79" s="108" t="s">
        <v>312</v>
      </c>
      <c r="B79" s="17" t="s">
        <v>2068</v>
      </c>
      <c r="C79" s="107">
        <v>3</v>
      </c>
      <c r="D79" s="107">
        <v>13.51</v>
      </c>
      <c r="E79" s="107">
        <v>0.22209999999999999</v>
      </c>
      <c r="F79" s="107">
        <v>4.4927999999999999</v>
      </c>
      <c r="G79" s="107">
        <v>0.40151999999999999</v>
      </c>
      <c r="H79" s="108" t="s">
        <v>96</v>
      </c>
      <c r="I79" s="130" t="s">
        <v>62</v>
      </c>
    </row>
    <row r="80" spans="1:9">
      <c r="A80" s="108" t="s">
        <v>312</v>
      </c>
      <c r="B80" s="6" t="s">
        <v>2069</v>
      </c>
      <c r="C80" s="107">
        <v>1.5</v>
      </c>
      <c r="D80" s="107">
        <v>6</v>
      </c>
      <c r="E80" s="109">
        <v>0.25</v>
      </c>
      <c r="F80" s="109">
        <v>10</v>
      </c>
      <c r="G80" s="109">
        <v>0.2</v>
      </c>
      <c r="H80" s="108" t="s">
        <v>96</v>
      </c>
      <c r="I80" s="130" t="s">
        <v>62</v>
      </c>
    </row>
    <row r="81" spans="1:9">
      <c r="A81" s="108" t="s">
        <v>312</v>
      </c>
      <c r="B81" s="6" t="s">
        <v>2070</v>
      </c>
      <c r="C81" s="107">
        <v>1</v>
      </c>
      <c r="D81" s="107">
        <v>4</v>
      </c>
      <c r="E81" s="109">
        <v>0.25</v>
      </c>
      <c r="F81" s="109">
        <v>10</v>
      </c>
      <c r="G81" s="109">
        <v>0.2</v>
      </c>
      <c r="H81" s="108" t="s">
        <v>96</v>
      </c>
      <c r="I81" s="130" t="s">
        <v>62</v>
      </c>
    </row>
    <row r="82" spans="1:9">
      <c r="A82" s="108" t="s">
        <v>312</v>
      </c>
      <c r="B82" s="6" t="s">
        <v>2071</v>
      </c>
      <c r="C82" s="107">
        <v>2</v>
      </c>
      <c r="D82" s="107">
        <v>8</v>
      </c>
      <c r="E82" s="109">
        <v>0.25</v>
      </c>
      <c r="F82" s="109">
        <v>10</v>
      </c>
      <c r="G82" s="109">
        <v>0.2</v>
      </c>
      <c r="H82" s="108" t="s">
        <v>96</v>
      </c>
      <c r="I82" s="130" t="s">
        <v>62</v>
      </c>
    </row>
    <row r="83" spans="1:9">
      <c r="A83" s="108" t="s">
        <v>312</v>
      </c>
      <c r="B83" s="6" t="s">
        <v>2072</v>
      </c>
      <c r="C83" s="107">
        <v>3</v>
      </c>
      <c r="D83" s="107">
        <v>12</v>
      </c>
      <c r="E83" s="109">
        <v>0.25</v>
      </c>
      <c r="F83" s="109">
        <v>10</v>
      </c>
      <c r="G83" s="109">
        <v>0.2</v>
      </c>
      <c r="H83" s="108" t="s">
        <v>96</v>
      </c>
      <c r="I83" s="130" t="s">
        <v>62</v>
      </c>
    </row>
    <row r="84" spans="1:9">
      <c r="A84" s="108" t="s">
        <v>312</v>
      </c>
      <c r="B84" s="6" t="s">
        <v>2073</v>
      </c>
      <c r="C84" s="109">
        <v>0.75</v>
      </c>
      <c r="D84" s="109">
        <v>2.1419999999999999</v>
      </c>
      <c r="E84" s="109">
        <v>0.35</v>
      </c>
      <c r="F84" s="109">
        <v>18</v>
      </c>
      <c r="G84" s="109">
        <v>0.19</v>
      </c>
      <c r="H84" s="108" t="s">
        <v>96</v>
      </c>
      <c r="I84" s="130" t="s">
        <v>62</v>
      </c>
    </row>
    <row r="85" spans="1:9">
      <c r="A85" s="108" t="s">
        <v>312</v>
      </c>
      <c r="B85" s="6" t="s">
        <v>2074</v>
      </c>
      <c r="C85" s="109">
        <v>0.75</v>
      </c>
      <c r="D85" s="109">
        <v>2.0270000000000001</v>
      </c>
      <c r="E85" s="109">
        <v>0.37</v>
      </c>
      <c r="F85" s="109">
        <v>21</v>
      </c>
      <c r="G85" s="109">
        <v>0.19</v>
      </c>
      <c r="H85" s="108" t="s">
        <v>96</v>
      </c>
      <c r="I85" s="130" t="s">
        <v>62</v>
      </c>
    </row>
    <row r="86" spans="1:9">
      <c r="A86" s="108" t="s">
        <v>312</v>
      </c>
      <c r="B86" s="6" t="s">
        <v>2075</v>
      </c>
      <c r="C86" s="109">
        <v>0.625</v>
      </c>
      <c r="D86" s="109">
        <v>1.8380000000000001</v>
      </c>
      <c r="E86" s="109">
        <v>0.34</v>
      </c>
      <c r="F86" s="109">
        <v>16.5</v>
      </c>
      <c r="G86" s="109">
        <v>0.19</v>
      </c>
      <c r="H86" s="108" t="s">
        <v>96</v>
      </c>
      <c r="I86" s="130" t="s">
        <v>62</v>
      </c>
    </row>
    <row r="87" spans="1:9">
      <c r="A87" s="108" t="s">
        <v>312</v>
      </c>
      <c r="B87" s="6" t="s">
        <v>2076</v>
      </c>
      <c r="C87" s="109">
        <v>0.625</v>
      </c>
      <c r="D87" s="109">
        <v>2.0830000000000002</v>
      </c>
      <c r="E87" s="109">
        <v>0.3</v>
      </c>
      <c r="F87" s="109">
        <v>10</v>
      </c>
      <c r="G87" s="109">
        <v>0.2</v>
      </c>
      <c r="H87" s="108" t="s">
        <v>96</v>
      </c>
      <c r="I87" s="130" t="s">
        <v>62</v>
      </c>
    </row>
    <row r="88" spans="1:9">
      <c r="A88" s="108" t="s">
        <v>312</v>
      </c>
      <c r="B88" s="6" t="s">
        <v>2077</v>
      </c>
      <c r="C88" s="109">
        <v>0.75</v>
      </c>
      <c r="D88" s="109">
        <v>1.7849999999999999</v>
      </c>
      <c r="E88" s="109">
        <v>0.42</v>
      </c>
      <c r="F88" s="109">
        <v>23</v>
      </c>
      <c r="G88" s="109">
        <v>0.14000000000000001</v>
      </c>
      <c r="H88" s="108" t="s">
        <v>96</v>
      </c>
      <c r="I88" s="130" t="s">
        <v>62</v>
      </c>
    </row>
    <row r="89" spans="1:9">
      <c r="A89" s="108" t="s">
        <v>312</v>
      </c>
      <c r="B89" s="110" t="s">
        <v>1697</v>
      </c>
      <c r="C89" s="109">
        <v>1.5</v>
      </c>
      <c r="D89" s="109">
        <v>3.75</v>
      </c>
      <c r="E89" s="107">
        <v>0.4</v>
      </c>
      <c r="F89" s="109">
        <v>10</v>
      </c>
      <c r="G89" s="109">
        <v>0.2</v>
      </c>
      <c r="H89" s="108" t="s">
        <v>102</v>
      </c>
      <c r="I89" s="130" t="s">
        <v>62</v>
      </c>
    </row>
    <row r="90" spans="1:9">
      <c r="A90" s="108" t="s">
        <v>312</v>
      </c>
      <c r="B90" s="110" t="s">
        <v>1698</v>
      </c>
      <c r="C90" s="109">
        <v>1</v>
      </c>
      <c r="D90" s="109">
        <v>2.5</v>
      </c>
      <c r="E90" s="107">
        <v>0.4</v>
      </c>
      <c r="F90" s="109">
        <v>10</v>
      </c>
      <c r="G90" s="109">
        <v>0.2</v>
      </c>
      <c r="H90" s="108" t="s">
        <v>102</v>
      </c>
      <c r="I90" s="130" t="s">
        <v>62</v>
      </c>
    </row>
    <row r="91" spans="1:9">
      <c r="A91" s="108" t="s">
        <v>312</v>
      </c>
      <c r="B91" s="110" t="s">
        <v>1699</v>
      </c>
      <c r="C91" s="109">
        <v>2</v>
      </c>
      <c r="D91" s="109">
        <v>5</v>
      </c>
      <c r="E91" s="107">
        <v>0.4</v>
      </c>
      <c r="F91" s="109">
        <v>10</v>
      </c>
      <c r="G91" s="109">
        <v>0.2</v>
      </c>
      <c r="H91" s="108" t="s">
        <v>102</v>
      </c>
      <c r="I91" s="130" t="s">
        <v>62</v>
      </c>
    </row>
    <row r="92" spans="1:9">
      <c r="A92" s="108" t="s">
        <v>312</v>
      </c>
      <c r="B92" s="110" t="s">
        <v>1700</v>
      </c>
      <c r="C92" s="109">
        <v>0.75</v>
      </c>
      <c r="D92" s="109">
        <v>1.88</v>
      </c>
      <c r="E92" s="107">
        <v>0.4</v>
      </c>
      <c r="F92" s="109">
        <v>10</v>
      </c>
      <c r="G92" s="109">
        <v>0.2</v>
      </c>
      <c r="H92" s="108" t="s">
        <v>102</v>
      </c>
      <c r="I92" s="130" t="s">
        <v>62</v>
      </c>
    </row>
    <row r="93" spans="1:9">
      <c r="A93" s="108" t="s">
        <v>312</v>
      </c>
      <c r="B93" s="6" t="s">
        <v>2078</v>
      </c>
      <c r="C93" s="109">
        <v>1.5</v>
      </c>
      <c r="D93" s="109">
        <v>15</v>
      </c>
      <c r="E93" s="107">
        <v>0.1</v>
      </c>
      <c r="F93" s="109">
        <v>4</v>
      </c>
      <c r="G93" s="109">
        <v>0.35</v>
      </c>
      <c r="H93" s="108" t="s">
        <v>102</v>
      </c>
      <c r="I93" s="130" t="s">
        <v>62</v>
      </c>
    </row>
    <row r="94" spans="1:9">
      <c r="A94" s="108" t="s">
        <v>312</v>
      </c>
      <c r="B94" s="6" t="s">
        <v>2079</v>
      </c>
      <c r="C94" s="109">
        <v>1</v>
      </c>
      <c r="D94" s="109">
        <v>10</v>
      </c>
      <c r="E94" s="107">
        <v>0.1</v>
      </c>
      <c r="F94" s="109">
        <v>4</v>
      </c>
      <c r="G94" s="109">
        <v>0.35</v>
      </c>
      <c r="H94" s="108" t="s">
        <v>102</v>
      </c>
      <c r="I94" s="130" t="s">
        <v>62</v>
      </c>
    </row>
    <row r="95" spans="1:9">
      <c r="A95" s="108" t="s">
        <v>312</v>
      </c>
      <c r="B95" s="6" t="s">
        <v>2080</v>
      </c>
      <c r="C95" s="109">
        <v>2</v>
      </c>
      <c r="D95" s="109">
        <v>20</v>
      </c>
      <c r="E95" s="107">
        <v>0.1</v>
      </c>
      <c r="F95" s="109">
        <v>4</v>
      </c>
      <c r="G95" s="109">
        <v>0.35</v>
      </c>
      <c r="H95" s="108" t="s">
        <v>102</v>
      </c>
      <c r="I95" s="130" t="s">
        <v>62</v>
      </c>
    </row>
    <row r="96" spans="1:9">
      <c r="A96" s="108" t="s">
        <v>312</v>
      </c>
      <c r="B96" s="6" t="s">
        <v>2081</v>
      </c>
      <c r="C96" s="109">
        <v>3</v>
      </c>
      <c r="D96" s="109">
        <v>30</v>
      </c>
      <c r="E96" s="107">
        <v>0.1</v>
      </c>
      <c r="F96" s="109">
        <v>4</v>
      </c>
      <c r="G96" s="109">
        <v>0.35</v>
      </c>
      <c r="H96" s="108" t="s">
        <v>102</v>
      </c>
      <c r="I96" s="130" t="s">
        <v>62</v>
      </c>
    </row>
    <row r="97" spans="1:9">
      <c r="A97" s="108" t="s">
        <v>312</v>
      </c>
      <c r="B97" s="6" t="s">
        <v>2082</v>
      </c>
      <c r="C97" s="109">
        <v>0.75</v>
      </c>
      <c r="D97" s="109">
        <v>7.5</v>
      </c>
      <c r="E97" s="107">
        <v>0.2</v>
      </c>
      <c r="F97" s="109">
        <v>4</v>
      </c>
      <c r="G97" s="109">
        <v>0.35</v>
      </c>
      <c r="H97" s="108" t="s">
        <v>102</v>
      </c>
      <c r="I97" s="130" t="s">
        <v>497</v>
      </c>
    </row>
    <row r="98" spans="1:9">
      <c r="A98" s="108" t="s">
        <v>312</v>
      </c>
      <c r="B98" s="39" t="s">
        <v>2083</v>
      </c>
      <c r="C98" s="109">
        <v>1.5</v>
      </c>
      <c r="D98" s="109">
        <v>15</v>
      </c>
      <c r="E98" s="107">
        <v>0.1</v>
      </c>
      <c r="F98" s="109">
        <v>4</v>
      </c>
      <c r="G98" s="109">
        <v>0.35</v>
      </c>
      <c r="H98" s="108" t="s">
        <v>102</v>
      </c>
      <c r="I98" s="130" t="s">
        <v>62</v>
      </c>
    </row>
    <row r="99" spans="1:9">
      <c r="A99" s="108" t="s">
        <v>312</v>
      </c>
      <c r="B99" s="39" t="s">
        <v>2084</v>
      </c>
      <c r="C99" s="109">
        <v>1</v>
      </c>
      <c r="D99" s="109">
        <v>10</v>
      </c>
      <c r="E99" s="107">
        <v>0.1</v>
      </c>
      <c r="F99" s="109">
        <v>4</v>
      </c>
      <c r="G99" s="109">
        <v>0.35</v>
      </c>
      <c r="H99" s="108" t="s">
        <v>102</v>
      </c>
      <c r="I99" s="130" t="s">
        <v>62</v>
      </c>
    </row>
    <row r="100" spans="1:9">
      <c r="A100" s="108" t="s">
        <v>312</v>
      </c>
      <c r="B100" s="39" t="s">
        <v>2085</v>
      </c>
      <c r="C100" s="109">
        <v>2.5</v>
      </c>
      <c r="D100" s="109">
        <v>25</v>
      </c>
      <c r="E100" s="107">
        <v>0.1</v>
      </c>
      <c r="F100" s="109">
        <v>4</v>
      </c>
      <c r="G100" s="109">
        <v>0.35</v>
      </c>
      <c r="H100" s="108" t="s">
        <v>102</v>
      </c>
      <c r="I100" s="130" t="s">
        <v>62</v>
      </c>
    </row>
    <row r="101" spans="1:9">
      <c r="A101" s="108" t="s">
        <v>312</v>
      </c>
      <c r="B101" s="39" t="s">
        <v>2086</v>
      </c>
      <c r="C101" s="109">
        <v>2</v>
      </c>
      <c r="D101" s="109">
        <v>20</v>
      </c>
      <c r="E101" s="107">
        <v>0.1</v>
      </c>
      <c r="F101" s="109">
        <v>4</v>
      </c>
      <c r="G101" s="109">
        <v>0.35</v>
      </c>
      <c r="H101" s="108" t="s">
        <v>102</v>
      </c>
      <c r="I101" s="130" t="s">
        <v>62</v>
      </c>
    </row>
    <row r="102" spans="1:9">
      <c r="A102" s="108" t="s">
        <v>312</v>
      </c>
      <c r="B102" s="39" t="s">
        <v>2087</v>
      </c>
      <c r="C102" s="109">
        <v>3</v>
      </c>
      <c r="D102" s="109">
        <v>30</v>
      </c>
      <c r="E102" s="107">
        <v>0.1</v>
      </c>
      <c r="F102" s="109">
        <v>4</v>
      </c>
      <c r="G102" s="109">
        <v>0.35</v>
      </c>
      <c r="H102" s="108" t="s">
        <v>102</v>
      </c>
      <c r="I102" s="130" t="s">
        <v>62</v>
      </c>
    </row>
    <row r="103" spans="1:9">
      <c r="A103" s="108" t="s">
        <v>312</v>
      </c>
      <c r="B103" s="39" t="s">
        <v>2088</v>
      </c>
      <c r="C103" s="109">
        <v>4</v>
      </c>
      <c r="D103" s="109">
        <v>40</v>
      </c>
      <c r="E103" s="107">
        <v>0.1</v>
      </c>
      <c r="F103" s="109">
        <v>4</v>
      </c>
      <c r="G103" s="109">
        <v>0.35</v>
      </c>
      <c r="H103" s="108" t="s">
        <v>102</v>
      </c>
      <c r="I103" s="130" t="s">
        <v>62</v>
      </c>
    </row>
    <row r="104" spans="1:9">
      <c r="A104" s="108" t="s">
        <v>312</v>
      </c>
      <c r="B104" s="39" t="s">
        <v>2089</v>
      </c>
      <c r="C104" s="109">
        <v>1.5</v>
      </c>
      <c r="D104" s="109">
        <v>9.09</v>
      </c>
      <c r="E104" s="107">
        <v>0.16500000000000001</v>
      </c>
      <c r="F104" s="109">
        <v>1.9</v>
      </c>
      <c r="G104" s="109">
        <v>0.35</v>
      </c>
      <c r="H104" s="108" t="s">
        <v>102</v>
      </c>
      <c r="I104" s="130" t="s">
        <v>62</v>
      </c>
    </row>
    <row r="105" spans="1:9">
      <c r="A105" s="108" t="s">
        <v>312</v>
      </c>
      <c r="B105" s="39" t="s">
        <v>2090</v>
      </c>
      <c r="C105" s="109">
        <v>1</v>
      </c>
      <c r="D105" s="109">
        <v>6.06</v>
      </c>
      <c r="E105" s="107">
        <v>0.16500000000000001</v>
      </c>
      <c r="F105" s="109">
        <v>1.9</v>
      </c>
      <c r="G105" s="109">
        <v>0.35</v>
      </c>
      <c r="H105" s="108" t="s">
        <v>102</v>
      </c>
      <c r="I105" s="130" t="s">
        <v>62</v>
      </c>
    </row>
    <row r="106" spans="1:9">
      <c r="A106" s="108" t="s">
        <v>312</v>
      </c>
      <c r="B106" s="39" t="s">
        <v>2091</v>
      </c>
      <c r="C106" s="109">
        <v>2.5</v>
      </c>
      <c r="D106" s="109">
        <v>15.15</v>
      </c>
      <c r="E106" s="107">
        <v>0.16500000000000001</v>
      </c>
      <c r="F106" s="109">
        <v>1.9</v>
      </c>
      <c r="G106" s="109">
        <v>0.35</v>
      </c>
      <c r="H106" s="108" t="s">
        <v>102</v>
      </c>
      <c r="I106" s="130" t="s">
        <v>62</v>
      </c>
    </row>
    <row r="107" spans="1:9">
      <c r="A107" s="108" t="s">
        <v>312</v>
      </c>
      <c r="B107" s="39" t="s">
        <v>2092</v>
      </c>
      <c r="C107" s="109">
        <v>2</v>
      </c>
      <c r="D107" s="109">
        <v>12.12</v>
      </c>
      <c r="E107" s="107">
        <v>0.16500000000000001</v>
      </c>
      <c r="F107" s="109">
        <v>1.9</v>
      </c>
      <c r="G107" s="109">
        <v>0.35</v>
      </c>
      <c r="H107" s="108" t="s">
        <v>102</v>
      </c>
      <c r="I107" s="130" t="s">
        <v>62</v>
      </c>
    </row>
    <row r="108" spans="1:9">
      <c r="A108" s="108" t="s">
        <v>312</v>
      </c>
      <c r="B108" s="39" t="s">
        <v>2093</v>
      </c>
      <c r="C108" s="109">
        <v>3</v>
      </c>
      <c r="D108" s="109">
        <v>18.18</v>
      </c>
      <c r="E108" s="107">
        <v>0.16500000000000001</v>
      </c>
      <c r="F108" s="109">
        <v>1.9</v>
      </c>
      <c r="G108" s="109">
        <v>0.35</v>
      </c>
      <c r="H108" s="108" t="s">
        <v>102</v>
      </c>
      <c r="I108" s="130" t="s">
        <v>62</v>
      </c>
    </row>
    <row r="109" spans="1:9">
      <c r="A109" s="108" t="s">
        <v>312</v>
      </c>
      <c r="B109" s="39" t="s">
        <v>2094</v>
      </c>
      <c r="C109" s="109">
        <v>4</v>
      </c>
      <c r="D109" s="109">
        <v>24.24</v>
      </c>
      <c r="E109" s="107">
        <v>0.16500000000000001</v>
      </c>
      <c r="F109" s="109">
        <v>1.9</v>
      </c>
      <c r="G109" s="109">
        <v>0.35</v>
      </c>
      <c r="H109" s="108" t="s">
        <v>102</v>
      </c>
      <c r="I109" s="130" t="s">
        <v>62</v>
      </c>
    </row>
    <row r="110" spans="1:9">
      <c r="A110" s="108" t="s">
        <v>312</v>
      </c>
      <c r="B110" s="3" t="s">
        <v>2095</v>
      </c>
      <c r="C110" s="107">
        <v>2</v>
      </c>
      <c r="D110" s="107">
        <v>9.61</v>
      </c>
      <c r="E110" s="107">
        <v>0.2082</v>
      </c>
      <c r="F110" s="107">
        <v>2.6831999999999998</v>
      </c>
      <c r="G110" s="107">
        <v>0.28919</v>
      </c>
      <c r="H110" s="108" t="s">
        <v>96</v>
      </c>
      <c r="I110" s="130" t="s">
        <v>62</v>
      </c>
    </row>
    <row r="111" spans="1:9">
      <c r="A111" s="108" t="s">
        <v>312</v>
      </c>
      <c r="B111" s="3" t="s">
        <v>2096</v>
      </c>
      <c r="C111" s="107">
        <v>3</v>
      </c>
      <c r="D111" s="107">
        <v>14.41</v>
      </c>
      <c r="E111" s="107">
        <v>0.2082</v>
      </c>
      <c r="F111" s="107">
        <v>2.6831999999999998</v>
      </c>
      <c r="G111" s="107">
        <v>0.28919</v>
      </c>
      <c r="H111" s="108" t="s">
        <v>96</v>
      </c>
      <c r="I111" s="130" t="s">
        <v>62</v>
      </c>
    </row>
    <row r="112" spans="1:9">
      <c r="A112" s="108" t="s">
        <v>312</v>
      </c>
      <c r="B112" s="3" t="s">
        <v>2097</v>
      </c>
      <c r="C112" s="107">
        <v>1</v>
      </c>
      <c r="D112" s="107">
        <v>4.8</v>
      </c>
      <c r="E112" s="107">
        <v>0.2082</v>
      </c>
      <c r="F112" s="107">
        <v>2.6831999999999998</v>
      </c>
      <c r="G112" s="107">
        <v>0.28919</v>
      </c>
      <c r="H112" s="108" t="s">
        <v>96</v>
      </c>
      <c r="I112" s="130" t="s">
        <v>62</v>
      </c>
    </row>
    <row r="113" spans="1:9">
      <c r="A113" s="29" t="s">
        <v>312</v>
      </c>
      <c r="B113" s="12" t="s">
        <v>2098</v>
      </c>
      <c r="C113" s="32">
        <v>1</v>
      </c>
      <c r="D113" s="32">
        <v>1</v>
      </c>
      <c r="E113" s="32">
        <v>0.08</v>
      </c>
      <c r="F113" s="32">
        <v>1.5</v>
      </c>
      <c r="G113" s="132">
        <v>0.35</v>
      </c>
      <c r="H113" s="108" t="s">
        <v>96</v>
      </c>
      <c r="I113" s="130" t="s">
        <v>497</v>
      </c>
    </row>
    <row r="114" spans="1:9">
      <c r="A114" s="29" t="s">
        <v>312</v>
      </c>
      <c r="B114" s="12" t="s">
        <v>2099</v>
      </c>
      <c r="C114" s="32">
        <v>1</v>
      </c>
      <c r="D114" s="32">
        <v>2</v>
      </c>
      <c r="E114" s="32">
        <v>4.2000000000000003E-2</v>
      </c>
      <c r="F114" s="32">
        <v>1.5</v>
      </c>
      <c r="G114" s="132">
        <v>0.35</v>
      </c>
      <c r="H114" s="108" t="s">
        <v>96</v>
      </c>
      <c r="I114" s="130" t="s">
        <v>497</v>
      </c>
    </row>
    <row r="115" spans="1:9">
      <c r="A115" s="29" t="s">
        <v>312</v>
      </c>
      <c r="B115" s="12" t="s">
        <v>2100</v>
      </c>
      <c r="C115" s="32">
        <v>1</v>
      </c>
      <c r="D115" s="32">
        <v>3</v>
      </c>
      <c r="E115" s="32">
        <v>0.03</v>
      </c>
      <c r="F115" s="32">
        <v>1.5</v>
      </c>
      <c r="G115" s="132">
        <v>0.35</v>
      </c>
      <c r="H115" s="108" t="s">
        <v>96</v>
      </c>
      <c r="I115" s="130" t="s">
        <v>497</v>
      </c>
    </row>
    <row r="116" spans="1:9">
      <c r="A116" s="29" t="s">
        <v>312</v>
      </c>
      <c r="B116" s="12" t="s">
        <v>2101</v>
      </c>
      <c r="C116" s="32">
        <v>1</v>
      </c>
      <c r="D116" s="32">
        <v>4</v>
      </c>
      <c r="E116" s="32">
        <v>0.02</v>
      </c>
      <c r="F116" s="32">
        <v>1.5</v>
      </c>
      <c r="G116" s="132">
        <v>0.35</v>
      </c>
      <c r="H116" s="108" t="s">
        <v>96</v>
      </c>
      <c r="I116" s="130" t="s">
        <v>497</v>
      </c>
    </row>
    <row r="117" spans="1:9">
      <c r="A117" s="29" t="s">
        <v>312</v>
      </c>
      <c r="B117" s="12" t="s">
        <v>2102</v>
      </c>
      <c r="C117" s="32">
        <v>1</v>
      </c>
      <c r="D117" s="32">
        <v>5</v>
      </c>
      <c r="E117" s="32">
        <v>0.02</v>
      </c>
      <c r="F117" s="32">
        <v>1.5</v>
      </c>
      <c r="G117" s="132">
        <v>0.35</v>
      </c>
      <c r="H117" s="108" t="s">
        <v>96</v>
      </c>
      <c r="I117" s="130" t="s">
        <v>497</v>
      </c>
    </row>
    <row r="118" spans="1:9">
      <c r="A118" s="29" t="s">
        <v>312</v>
      </c>
      <c r="B118" s="12" t="s">
        <v>2103</v>
      </c>
      <c r="C118" s="32">
        <v>1</v>
      </c>
      <c r="D118" s="32">
        <v>6</v>
      </c>
      <c r="E118" s="32">
        <v>0.01</v>
      </c>
      <c r="F118" s="32">
        <v>1.5</v>
      </c>
      <c r="G118" s="132">
        <v>0.35</v>
      </c>
      <c r="H118" s="108" t="s">
        <v>96</v>
      </c>
      <c r="I118" s="130" t="s">
        <v>497</v>
      </c>
    </row>
    <row r="119" spans="1:9">
      <c r="A119" s="29" t="s">
        <v>312</v>
      </c>
      <c r="B119" s="12" t="s">
        <v>2104</v>
      </c>
      <c r="C119" s="32">
        <v>1</v>
      </c>
      <c r="D119" s="32">
        <v>7</v>
      </c>
      <c r="E119" s="32">
        <v>0.01</v>
      </c>
      <c r="F119" s="32">
        <v>1.5</v>
      </c>
      <c r="G119" s="132">
        <v>0.35</v>
      </c>
      <c r="H119" s="108" t="s">
        <v>96</v>
      </c>
      <c r="I119" s="130" t="s">
        <v>497</v>
      </c>
    </row>
    <row r="120" spans="1:9">
      <c r="A120" s="29" t="s">
        <v>312</v>
      </c>
      <c r="B120" s="12" t="s">
        <v>2105</v>
      </c>
      <c r="C120" s="32">
        <v>1</v>
      </c>
      <c r="D120" s="32">
        <v>8</v>
      </c>
      <c r="E120" s="32">
        <v>0.01</v>
      </c>
      <c r="F120" s="32">
        <v>1.5</v>
      </c>
      <c r="G120" s="132">
        <v>0.35</v>
      </c>
      <c r="H120" s="108" t="s">
        <v>96</v>
      </c>
      <c r="I120" s="130" t="s">
        <v>497</v>
      </c>
    </row>
    <row r="121" spans="1:9">
      <c r="A121" s="108" t="s">
        <v>488</v>
      </c>
      <c r="B121" s="6" t="s">
        <v>2106</v>
      </c>
      <c r="C121" s="109">
        <v>3.5</v>
      </c>
      <c r="D121" s="109">
        <v>12.08</v>
      </c>
      <c r="E121" s="107">
        <v>0.28999999999999998</v>
      </c>
      <c r="F121" s="107">
        <v>2.65</v>
      </c>
      <c r="G121" s="109">
        <v>0.33</v>
      </c>
      <c r="H121" s="108" t="s">
        <v>96</v>
      </c>
      <c r="I121" s="130" t="s">
        <v>62</v>
      </c>
    </row>
    <row r="122" spans="1:9">
      <c r="A122" s="108" t="s">
        <v>488</v>
      </c>
      <c r="B122" s="6" t="s">
        <v>2107</v>
      </c>
      <c r="C122" s="109">
        <v>4.5</v>
      </c>
      <c r="D122" s="109">
        <v>15.52</v>
      </c>
      <c r="E122" s="107">
        <v>0.28999999999999998</v>
      </c>
      <c r="F122" s="107">
        <v>2.65</v>
      </c>
      <c r="G122" s="109">
        <v>0.33</v>
      </c>
      <c r="H122" s="108" t="s">
        <v>96</v>
      </c>
      <c r="I122" s="130" t="s">
        <v>62</v>
      </c>
    </row>
    <row r="123" spans="1:9">
      <c r="A123" s="108" t="s">
        <v>488</v>
      </c>
      <c r="B123" s="6" t="s">
        <v>2108</v>
      </c>
      <c r="C123" s="109">
        <v>4</v>
      </c>
      <c r="D123" s="109">
        <v>13.79</v>
      </c>
      <c r="E123" s="107">
        <v>0.28999999999999998</v>
      </c>
      <c r="F123" s="107">
        <v>2.65</v>
      </c>
      <c r="G123" s="109">
        <v>0.33</v>
      </c>
      <c r="H123" s="108" t="s">
        <v>96</v>
      </c>
      <c r="I123" s="130" t="s">
        <v>62</v>
      </c>
    </row>
    <row r="124" spans="1:9">
      <c r="A124" s="108" t="s">
        <v>488</v>
      </c>
      <c r="B124" s="6" t="s">
        <v>2109</v>
      </c>
      <c r="C124" s="109">
        <v>5.5</v>
      </c>
      <c r="D124" s="109">
        <v>18.97</v>
      </c>
      <c r="E124" s="107">
        <v>0.28999999999999998</v>
      </c>
      <c r="F124" s="107">
        <v>2.65</v>
      </c>
      <c r="G124" s="109">
        <v>0.33</v>
      </c>
      <c r="H124" s="108" t="s">
        <v>96</v>
      </c>
      <c r="I124" s="130" t="s">
        <v>62</v>
      </c>
    </row>
    <row r="125" spans="1:9">
      <c r="A125" s="108" t="s">
        <v>488</v>
      </c>
      <c r="B125" s="6" t="s">
        <v>2110</v>
      </c>
      <c r="C125" s="109">
        <v>5</v>
      </c>
      <c r="D125" s="109">
        <v>17.239999999999998</v>
      </c>
      <c r="E125" s="107">
        <v>0.28999999999999998</v>
      </c>
      <c r="F125" s="107">
        <v>2.65</v>
      </c>
      <c r="G125" s="109">
        <v>0.33</v>
      </c>
      <c r="H125" s="108" t="s">
        <v>96</v>
      </c>
      <c r="I125" s="130" t="s">
        <v>62</v>
      </c>
    </row>
    <row r="126" spans="1:9">
      <c r="A126" s="108" t="s">
        <v>488</v>
      </c>
      <c r="B126" s="6" t="s">
        <v>2111</v>
      </c>
      <c r="C126" s="109">
        <v>6.5</v>
      </c>
      <c r="D126" s="109">
        <v>22.41</v>
      </c>
      <c r="E126" s="107">
        <v>0.28999999999999998</v>
      </c>
      <c r="F126" s="107">
        <v>2.65</v>
      </c>
      <c r="G126" s="109">
        <v>0.33</v>
      </c>
      <c r="H126" s="108" t="s">
        <v>96</v>
      </c>
      <c r="I126" s="130" t="s">
        <v>62</v>
      </c>
    </row>
    <row r="127" spans="1:9">
      <c r="A127" s="108" t="s">
        <v>488</v>
      </c>
      <c r="B127" s="6" t="s">
        <v>2112</v>
      </c>
      <c r="C127" s="109">
        <v>6</v>
      </c>
      <c r="D127" s="109">
        <v>20.69</v>
      </c>
      <c r="E127" s="107">
        <v>0.28999999999999998</v>
      </c>
      <c r="F127" s="107">
        <v>2.65</v>
      </c>
      <c r="G127" s="109">
        <v>0.33</v>
      </c>
      <c r="H127" s="108" t="s">
        <v>96</v>
      </c>
      <c r="I127" s="130" t="s">
        <v>62</v>
      </c>
    </row>
    <row r="128" spans="1:9">
      <c r="A128" s="108" t="s">
        <v>488</v>
      </c>
      <c r="B128" s="6" t="s">
        <v>2113</v>
      </c>
      <c r="C128" s="109">
        <v>3.5</v>
      </c>
      <c r="D128" s="109">
        <v>7.9545454545454541</v>
      </c>
      <c r="E128" s="109">
        <v>0.44</v>
      </c>
      <c r="F128" s="107">
        <v>5</v>
      </c>
      <c r="G128" s="109">
        <v>0.32</v>
      </c>
      <c r="H128" s="108" t="s">
        <v>102</v>
      </c>
      <c r="I128" s="130" t="s">
        <v>62</v>
      </c>
    </row>
    <row r="129" spans="1:9">
      <c r="A129" s="108" t="s">
        <v>488</v>
      </c>
      <c r="B129" s="6" t="s">
        <v>2114</v>
      </c>
      <c r="C129" s="109">
        <v>4.5</v>
      </c>
      <c r="D129" s="109">
        <v>10.23</v>
      </c>
      <c r="E129" s="109">
        <v>0.44</v>
      </c>
      <c r="F129" s="107">
        <v>5</v>
      </c>
      <c r="G129" s="109">
        <v>0.32</v>
      </c>
      <c r="H129" s="108" t="s">
        <v>102</v>
      </c>
      <c r="I129" s="130" t="s">
        <v>62</v>
      </c>
    </row>
    <row r="130" spans="1:9">
      <c r="A130" s="108" t="s">
        <v>488</v>
      </c>
      <c r="B130" s="6" t="s">
        <v>2115</v>
      </c>
      <c r="C130" s="109">
        <v>4</v>
      </c>
      <c r="D130" s="109">
        <v>9.09</v>
      </c>
      <c r="E130" s="109">
        <v>0.44</v>
      </c>
      <c r="F130" s="107">
        <v>5</v>
      </c>
      <c r="G130" s="109">
        <v>0.32</v>
      </c>
      <c r="H130" s="108" t="s">
        <v>102</v>
      </c>
      <c r="I130" s="130" t="s">
        <v>62</v>
      </c>
    </row>
    <row r="131" spans="1:9">
      <c r="A131" s="108" t="s">
        <v>488</v>
      </c>
      <c r="B131" s="6" t="s">
        <v>2116</v>
      </c>
      <c r="C131" s="109">
        <v>5.5</v>
      </c>
      <c r="D131" s="109">
        <v>12.5</v>
      </c>
      <c r="E131" s="109">
        <v>0.44</v>
      </c>
      <c r="F131" s="107">
        <v>5</v>
      </c>
      <c r="G131" s="109">
        <v>0.32</v>
      </c>
      <c r="H131" s="108" t="s">
        <v>102</v>
      </c>
      <c r="I131" s="130" t="s">
        <v>62</v>
      </c>
    </row>
    <row r="132" spans="1:9">
      <c r="A132" s="108" t="s">
        <v>488</v>
      </c>
      <c r="B132" s="6" t="s">
        <v>2117</v>
      </c>
      <c r="C132" s="109">
        <v>5</v>
      </c>
      <c r="D132" s="109">
        <v>11.36</v>
      </c>
      <c r="E132" s="109">
        <v>0.44</v>
      </c>
      <c r="F132" s="107">
        <v>5</v>
      </c>
      <c r="G132" s="109">
        <v>0.32</v>
      </c>
      <c r="H132" s="108" t="s">
        <v>102</v>
      </c>
      <c r="I132" s="130" t="s">
        <v>62</v>
      </c>
    </row>
    <row r="133" spans="1:9">
      <c r="A133" s="108" t="s">
        <v>488</v>
      </c>
      <c r="B133" s="6" t="s">
        <v>2118</v>
      </c>
      <c r="C133" s="109">
        <v>6.5</v>
      </c>
      <c r="D133" s="109">
        <v>14.77</v>
      </c>
      <c r="E133" s="109">
        <v>0.44</v>
      </c>
      <c r="F133" s="107">
        <v>5</v>
      </c>
      <c r="G133" s="109">
        <v>0.32</v>
      </c>
      <c r="H133" s="108" t="s">
        <v>102</v>
      </c>
      <c r="I133" s="130" t="s">
        <v>62</v>
      </c>
    </row>
    <row r="134" spans="1:9">
      <c r="A134" s="108" t="s">
        <v>488</v>
      </c>
      <c r="B134" s="6" t="s">
        <v>2119</v>
      </c>
      <c r="C134" s="109">
        <v>6</v>
      </c>
      <c r="D134" s="109">
        <v>13.64</v>
      </c>
      <c r="E134" s="109">
        <v>0.44</v>
      </c>
      <c r="F134" s="107">
        <v>5</v>
      </c>
      <c r="G134" s="109">
        <v>0.32</v>
      </c>
      <c r="H134" s="108" t="s">
        <v>102</v>
      </c>
      <c r="I134" s="130" t="s">
        <v>62</v>
      </c>
    </row>
    <row r="135" spans="1:9">
      <c r="A135" s="108" t="s">
        <v>488</v>
      </c>
      <c r="B135" s="6" t="s">
        <v>2120</v>
      </c>
      <c r="C135" s="109">
        <v>3.5</v>
      </c>
      <c r="D135" s="109">
        <v>7.45</v>
      </c>
      <c r="E135" s="109">
        <v>0.47</v>
      </c>
      <c r="F135" s="107">
        <v>7.6</v>
      </c>
      <c r="G135" s="109">
        <v>0.32</v>
      </c>
      <c r="H135" s="108" t="s">
        <v>102</v>
      </c>
      <c r="I135" s="130" t="s">
        <v>62</v>
      </c>
    </row>
    <row r="136" spans="1:9">
      <c r="A136" s="108" t="s">
        <v>488</v>
      </c>
      <c r="B136" s="6" t="s">
        <v>2121</v>
      </c>
      <c r="C136" s="109">
        <v>4.5</v>
      </c>
      <c r="D136" s="109">
        <v>9.57</v>
      </c>
      <c r="E136" s="109">
        <v>0.47</v>
      </c>
      <c r="F136" s="107">
        <v>7.6</v>
      </c>
      <c r="G136" s="109">
        <v>0.32</v>
      </c>
      <c r="H136" s="108" t="s">
        <v>102</v>
      </c>
      <c r="I136" s="130" t="s">
        <v>62</v>
      </c>
    </row>
    <row r="137" spans="1:9">
      <c r="A137" s="108" t="s">
        <v>488</v>
      </c>
      <c r="B137" s="6" t="s">
        <v>2122</v>
      </c>
      <c r="C137" s="109">
        <v>4</v>
      </c>
      <c r="D137" s="109">
        <v>8.51</v>
      </c>
      <c r="E137" s="109">
        <v>0.47</v>
      </c>
      <c r="F137" s="107">
        <v>7.6</v>
      </c>
      <c r="G137" s="109">
        <v>0.32</v>
      </c>
      <c r="H137" s="108" t="s">
        <v>102</v>
      </c>
      <c r="I137" s="130" t="s">
        <v>62</v>
      </c>
    </row>
    <row r="138" spans="1:9">
      <c r="A138" s="108" t="s">
        <v>488</v>
      </c>
      <c r="B138" s="6" t="s">
        <v>2123</v>
      </c>
      <c r="C138" s="109">
        <v>5.5</v>
      </c>
      <c r="D138" s="109">
        <v>11.7</v>
      </c>
      <c r="E138" s="109">
        <v>0.47</v>
      </c>
      <c r="F138" s="107">
        <v>7.6</v>
      </c>
      <c r="G138" s="109">
        <v>0.32</v>
      </c>
      <c r="H138" s="108" t="s">
        <v>102</v>
      </c>
      <c r="I138" s="130" t="s">
        <v>62</v>
      </c>
    </row>
    <row r="139" spans="1:9">
      <c r="A139" s="108" t="s">
        <v>488</v>
      </c>
      <c r="B139" s="6" t="s">
        <v>2124</v>
      </c>
      <c r="C139" s="109">
        <v>5</v>
      </c>
      <c r="D139" s="109">
        <v>10.64</v>
      </c>
      <c r="E139" s="109">
        <v>0.47</v>
      </c>
      <c r="F139" s="107">
        <v>7.6</v>
      </c>
      <c r="G139" s="109">
        <v>0.32</v>
      </c>
      <c r="H139" s="108" t="s">
        <v>102</v>
      </c>
      <c r="I139" s="130" t="s">
        <v>62</v>
      </c>
    </row>
    <row r="140" spans="1:9">
      <c r="A140" s="108" t="s">
        <v>488</v>
      </c>
      <c r="B140" s="6" t="s">
        <v>2125</v>
      </c>
      <c r="C140" s="109">
        <v>6.5</v>
      </c>
      <c r="D140" s="109">
        <v>13.83</v>
      </c>
      <c r="E140" s="109">
        <v>0.47</v>
      </c>
      <c r="F140" s="107">
        <v>7.6</v>
      </c>
      <c r="G140" s="109">
        <v>0.32</v>
      </c>
      <c r="H140" s="108" t="s">
        <v>102</v>
      </c>
      <c r="I140" s="130" t="s">
        <v>62</v>
      </c>
    </row>
    <row r="141" spans="1:9">
      <c r="A141" s="108" t="s">
        <v>488</v>
      </c>
      <c r="B141" s="6" t="s">
        <v>2126</v>
      </c>
      <c r="C141" s="109">
        <v>6</v>
      </c>
      <c r="D141" s="109">
        <v>12.77</v>
      </c>
      <c r="E141" s="109">
        <v>0.47</v>
      </c>
      <c r="F141" s="107">
        <v>7.6</v>
      </c>
      <c r="G141" s="109">
        <v>0.32</v>
      </c>
      <c r="H141" s="108" t="s">
        <v>102</v>
      </c>
      <c r="I141" s="130" t="s">
        <v>62</v>
      </c>
    </row>
    <row r="142" spans="1:9">
      <c r="A142" s="108" t="s">
        <v>488</v>
      </c>
      <c r="B142" s="6" t="s">
        <v>2127</v>
      </c>
      <c r="C142" s="109">
        <v>3.5</v>
      </c>
      <c r="D142" s="109">
        <v>12.07</v>
      </c>
      <c r="E142" s="107">
        <v>0.28999999999999998</v>
      </c>
      <c r="F142" s="107">
        <v>3</v>
      </c>
      <c r="G142" s="109">
        <v>0.26</v>
      </c>
      <c r="H142" s="108" t="s">
        <v>96</v>
      </c>
      <c r="I142" s="130" t="s">
        <v>62</v>
      </c>
    </row>
    <row r="143" spans="1:9">
      <c r="A143" s="108" t="s">
        <v>488</v>
      </c>
      <c r="B143" s="6" t="s">
        <v>2128</v>
      </c>
      <c r="C143" s="109">
        <v>4.5</v>
      </c>
      <c r="D143" s="109">
        <v>15.52</v>
      </c>
      <c r="E143" s="107">
        <v>0.28999999999999998</v>
      </c>
      <c r="F143" s="107">
        <v>3</v>
      </c>
      <c r="G143" s="109">
        <v>0.26</v>
      </c>
      <c r="H143" s="108" t="s">
        <v>96</v>
      </c>
      <c r="I143" s="130" t="s">
        <v>62</v>
      </c>
    </row>
    <row r="144" spans="1:9">
      <c r="A144" s="108" t="s">
        <v>488</v>
      </c>
      <c r="B144" s="6" t="s">
        <v>2129</v>
      </c>
      <c r="C144" s="109">
        <v>4</v>
      </c>
      <c r="D144" s="109">
        <v>13.79</v>
      </c>
      <c r="E144" s="107">
        <v>0.28999999999999998</v>
      </c>
      <c r="F144" s="107">
        <v>3</v>
      </c>
      <c r="G144" s="109">
        <v>0.26</v>
      </c>
      <c r="H144" s="108" t="s">
        <v>96</v>
      </c>
      <c r="I144" s="130" t="s">
        <v>62</v>
      </c>
    </row>
    <row r="145" spans="1:9">
      <c r="A145" s="108" t="s">
        <v>488</v>
      </c>
      <c r="B145" s="6" t="s">
        <v>2130</v>
      </c>
      <c r="C145" s="109">
        <v>5.5</v>
      </c>
      <c r="D145" s="109">
        <v>18.97</v>
      </c>
      <c r="E145" s="107">
        <v>0.28999999999999998</v>
      </c>
      <c r="F145" s="107">
        <v>3</v>
      </c>
      <c r="G145" s="109">
        <v>0.26</v>
      </c>
      <c r="H145" s="108" t="s">
        <v>96</v>
      </c>
      <c r="I145" s="130" t="s">
        <v>62</v>
      </c>
    </row>
    <row r="146" spans="1:9">
      <c r="A146" s="108" t="s">
        <v>488</v>
      </c>
      <c r="B146" s="6" t="s">
        <v>2131</v>
      </c>
      <c r="C146" s="109">
        <v>5</v>
      </c>
      <c r="D146" s="109">
        <v>17.239999999999998</v>
      </c>
      <c r="E146" s="107">
        <v>0.28999999999999998</v>
      </c>
      <c r="F146" s="107">
        <v>3</v>
      </c>
      <c r="G146" s="109">
        <v>0.26</v>
      </c>
      <c r="H146" s="108" t="s">
        <v>96</v>
      </c>
      <c r="I146" s="130" t="s">
        <v>62</v>
      </c>
    </row>
    <row r="147" spans="1:9">
      <c r="A147" s="108" t="s">
        <v>488</v>
      </c>
      <c r="B147" s="6" t="s">
        <v>2132</v>
      </c>
      <c r="C147" s="109">
        <v>6.5</v>
      </c>
      <c r="D147" s="109">
        <v>22.41</v>
      </c>
      <c r="E147" s="107">
        <v>0.28999999999999998</v>
      </c>
      <c r="F147" s="107">
        <v>3</v>
      </c>
      <c r="G147" s="109">
        <v>0.26</v>
      </c>
      <c r="H147" s="108" t="s">
        <v>96</v>
      </c>
      <c r="I147" s="130" t="s">
        <v>62</v>
      </c>
    </row>
    <row r="148" spans="1:9">
      <c r="A148" s="108" t="s">
        <v>488</v>
      </c>
      <c r="B148" s="6" t="s">
        <v>2133</v>
      </c>
      <c r="C148" s="109">
        <v>6</v>
      </c>
      <c r="D148" s="109">
        <v>20.69</v>
      </c>
      <c r="E148" s="107">
        <v>0.28999999999999998</v>
      </c>
      <c r="F148" s="107">
        <v>3</v>
      </c>
      <c r="G148" s="109">
        <v>0.26</v>
      </c>
      <c r="H148" s="108" t="s">
        <v>96</v>
      </c>
      <c r="I148" s="130" t="s">
        <v>62</v>
      </c>
    </row>
    <row r="149" spans="1:9">
      <c r="A149" s="108" t="s">
        <v>488</v>
      </c>
      <c r="B149" s="6" t="s">
        <v>2134</v>
      </c>
      <c r="C149" s="109">
        <v>3.5</v>
      </c>
      <c r="D149" s="109">
        <v>10.45</v>
      </c>
      <c r="E149" s="107">
        <v>0.33500000000000002</v>
      </c>
      <c r="F149" s="107">
        <v>5.8</v>
      </c>
      <c r="G149" s="109">
        <v>0.26</v>
      </c>
      <c r="H149" s="108" t="s">
        <v>96</v>
      </c>
      <c r="I149" s="130" t="s">
        <v>62</v>
      </c>
    </row>
    <row r="150" spans="1:9">
      <c r="A150" s="108" t="s">
        <v>488</v>
      </c>
      <c r="B150" s="6" t="s">
        <v>2135</v>
      </c>
      <c r="C150" s="109">
        <v>4.5</v>
      </c>
      <c r="D150" s="109">
        <v>13.43</v>
      </c>
      <c r="E150" s="107">
        <v>0.33500000000000002</v>
      </c>
      <c r="F150" s="107">
        <v>5.8</v>
      </c>
      <c r="G150" s="109">
        <v>0.26</v>
      </c>
      <c r="H150" s="108" t="s">
        <v>96</v>
      </c>
      <c r="I150" s="130" t="s">
        <v>62</v>
      </c>
    </row>
    <row r="151" spans="1:9">
      <c r="A151" s="108" t="s">
        <v>488</v>
      </c>
      <c r="B151" s="6" t="s">
        <v>2136</v>
      </c>
      <c r="C151" s="109">
        <v>4</v>
      </c>
      <c r="D151" s="109">
        <v>11.94</v>
      </c>
      <c r="E151" s="107">
        <v>0.33500000000000002</v>
      </c>
      <c r="F151" s="107">
        <v>5.8</v>
      </c>
      <c r="G151" s="109">
        <v>0.26</v>
      </c>
      <c r="H151" s="108" t="s">
        <v>96</v>
      </c>
      <c r="I151" s="130" t="s">
        <v>62</v>
      </c>
    </row>
    <row r="152" spans="1:9">
      <c r="A152" s="108" t="s">
        <v>488</v>
      </c>
      <c r="B152" s="6" t="s">
        <v>2137</v>
      </c>
      <c r="C152" s="109">
        <v>5.5</v>
      </c>
      <c r="D152" s="109">
        <v>16.420000000000002</v>
      </c>
      <c r="E152" s="107">
        <v>0.33500000000000002</v>
      </c>
      <c r="F152" s="107">
        <v>5.8</v>
      </c>
      <c r="G152" s="109">
        <v>0.26</v>
      </c>
      <c r="H152" s="108" t="s">
        <v>96</v>
      </c>
      <c r="I152" s="130" t="s">
        <v>62</v>
      </c>
    </row>
    <row r="153" spans="1:9">
      <c r="A153" s="108" t="s">
        <v>488</v>
      </c>
      <c r="B153" s="6" t="s">
        <v>2138</v>
      </c>
      <c r="C153" s="109">
        <v>5</v>
      </c>
      <c r="D153" s="109">
        <v>14.93</v>
      </c>
      <c r="E153" s="107">
        <v>0.33500000000000002</v>
      </c>
      <c r="F153" s="107">
        <v>5.8</v>
      </c>
      <c r="G153" s="109">
        <v>0.26</v>
      </c>
      <c r="H153" s="108" t="s">
        <v>96</v>
      </c>
      <c r="I153" s="130" t="s">
        <v>62</v>
      </c>
    </row>
    <row r="154" spans="1:9">
      <c r="A154" s="108" t="s">
        <v>488</v>
      </c>
      <c r="B154" s="6" t="s">
        <v>2139</v>
      </c>
      <c r="C154" s="109">
        <v>6.5</v>
      </c>
      <c r="D154" s="109">
        <v>19.399999999999999</v>
      </c>
      <c r="E154" s="107">
        <v>0.33500000000000002</v>
      </c>
      <c r="F154" s="107">
        <v>5.8</v>
      </c>
      <c r="G154" s="109">
        <v>0.26</v>
      </c>
      <c r="H154" s="108" t="s">
        <v>96</v>
      </c>
      <c r="I154" s="130" t="s">
        <v>62</v>
      </c>
    </row>
    <row r="155" spans="1:9">
      <c r="A155" s="108" t="s">
        <v>488</v>
      </c>
      <c r="B155" s="6" t="s">
        <v>2140</v>
      </c>
      <c r="C155" s="109">
        <v>6</v>
      </c>
      <c r="D155" s="109">
        <v>17.91</v>
      </c>
      <c r="E155" s="107">
        <v>0.33500000000000002</v>
      </c>
      <c r="F155" s="107">
        <v>5.8</v>
      </c>
      <c r="G155" s="109">
        <v>0.26</v>
      </c>
      <c r="H155" s="108" t="s">
        <v>96</v>
      </c>
      <c r="I155" s="130" t="s">
        <v>62</v>
      </c>
    </row>
    <row r="156" spans="1:9">
      <c r="A156" s="108" t="s">
        <v>488</v>
      </c>
      <c r="B156" s="6" t="s">
        <v>2141</v>
      </c>
      <c r="C156" s="109">
        <v>3.5</v>
      </c>
      <c r="D156" s="109">
        <v>8.9700000000000006</v>
      </c>
      <c r="E156" s="107">
        <v>0.39</v>
      </c>
      <c r="F156" s="107">
        <v>9.3000000000000007</v>
      </c>
      <c r="G156" s="109">
        <v>0.26</v>
      </c>
      <c r="H156" s="108" t="s">
        <v>96</v>
      </c>
      <c r="I156" s="130" t="s">
        <v>62</v>
      </c>
    </row>
    <row r="157" spans="1:9">
      <c r="A157" s="108" t="s">
        <v>488</v>
      </c>
      <c r="B157" s="6" t="s">
        <v>2142</v>
      </c>
      <c r="C157" s="109">
        <v>4.5</v>
      </c>
      <c r="D157" s="109">
        <v>11.54</v>
      </c>
      <c r="E157" s="107">
        <v>0.39</v>
      </c>
      <c r="F157" s="107">
        <v>9.3000000000000007</v>
      </c>
      <c r="G157" s="109">
        <v>0.26</v>
      </c>
      <c r="H157" s="108" t="s">
        <v>96</v>
      </c>
      <c r="I157" s="130" t="s">
        <v>62</v>
      </c>
    </row>
    <row r="158" spans="1:9">
      <c r="A158" s="108" t="s">
        <v>488</v>
      </c>
      <c r="B158" s="6" t="s">
        <v>2143</v>
      </c>
      <c r="C158" s="109">
        <v>4</v>
      </c>
      <c r="D158" s="109">
        <v>10.26</v>
      </c>
      <c r="E158" s="107">
        <v>0.39</v>
      </c>
      <c r="F158" s="107">
        <v>9.3000000000000007</v>
      </c>
      <c r="G158" s="109">
        <v>0.26</v>
      </c>
      <c r="H158" s="108" t="s">
        <v>96</v>
      </c>
      <c r="I158" s="130" t="s">
        <v>62</v>
      </c>
    </row>
    <row r="159" spans="1:9">
      <c r="A159" s="108" t="s">
        <v>488</v>
      </c>
      <c r="B159" s="6" t="s">
        <v>2144</v>
      </c>
      <c r="C159" s="109">
        <v>5.5</v>
      </c>
      <c r="D159" s="109">
        <v>14.1</v>
      </c>
      <c r="E159" s="107">
        <v>0.39</v>
      </c>
      <c r="F159" s="107">
        <v>9.3000000000000007</v>
      </c>
      <c r="G159" s="109">
        <v>0.26</v>
      </c>
      <c r="H159" s="108" t="s">
        <v>96</v>
      </c>
      <c r="I159" s="130" t="s">
        <v>62</v>
      </c>
    </row>
    <row r="160" spans="1:9">
      <c r="A160" s="108" t="s">
        <v>488</v>
      </c>
      <c r="B160" s="6" t="s">
        <v>2145</v>
      </c>
      <c r="C160" s="109">
        <v>5</v>
      </c>
      <c r="D160" s="109">
        <v>12.82</v>
      </c>
      <c r="E160" s="107">
        <v>0.39</v>
      </c>
      <c r="F160" s="107">
        <v>9.3000000000000007</v>
      </c>
      <c r="G160" s="109">
        <v>0.26</v>
      </c>
      <c r="H160" s="108" t="s">
        <v>96</v>
      </c>
      <c r="I160" s="130" t="s">
        <v>62</v>
      </c>
    </row>
    <row r="161" spans="1:9">
      <c r="A161" s="108" t="s">
        <v>488</v>
      </c>
      <c r="B161" s="6" t="s">
        <v>2146</v>
      </c>
      <c r="C161" s="109">
        <v>6.5</v>
      </c>
      <c r="D161" s="109">
        <v>16.670000000000002</v>
      </c>
      <c r="E161" s="107">
        <v>0.39</v>
      </c>
      <c r="F161" s="107">
        <v>9.3000000000000007</v>
      </c>
      <c r="G161" s="109">
        <v>0.26</v>
      </c>
      <c r="H161" s="108" t="s">
        <v>96</v>
      </c>
      <c r="I161" s="130" t="s">
        <v>62</v>
      </c>
    </row>
    <row r="162" spans="1:9">
      <c r="A162" s="108" t="s">
        <v>488</v>
      </c>
      <c r="B162" s="6" t="s">
        <v>2147</v>
      </c>
      <c r="C162" s="109">
        <v>6</v>
      </c>
      <c r="D162" s="109">
        <v>15.38</v>
      </c>
      <c r="E162" s="107">
        <v>0.39</v>
      </c>
      <c r="F162" s="107">
        <v>9.3000000000000007</v>
      </c>
      <c r="G162" s="109">
        <v>0.26</v>
      </c>
      <c r="H162" s="108" t="s">
        <v>96</v>
      </c>
      <c r="I162" s="130" t="s">
        <v>62</v>
      </c>
    </row>
    <row r="163" spans="1:9">
      <c r="A163" s="108" t="s">
        <v>488</v>
      </c>
      <c r="B163" s="108" t="s">
        <v>494</v>
      </c>
      <c r="C163" s="107">
        <v>13.75</v>
      </c>
      <c r="D163" s="107">
        <v>38.44</v>
      </c>
      <c r="E163" s="107">
        <v>0.36</v>
      </c>
      <c r="F163" s="107">
        <v>2</v>
      </c>
      <c r="G163" s="107" t="s">
        <v>36</v>
      </c>
      <c r="H163" s="108" t="s">
        <v>102</v>
      </c>
      <c r="I163" s="130" t="s">
        <v>62</v>
      </c>
    </row>
    <row r="164" spans="1:9">
      <c r="A164" s="108" t="s">
        <v>488</v>
      </c>
      <c r="B164" s="108" t="s">
        <v>490</v>
      </c>
      <c r="C164" s="107">
        <v>4</v>
      </c>
      <c r="D164" s="107">
        <v>11.02</v>
      </c>
      <c r="E164" s="107">
        <v>0.36</v>
      </c>
      <c r="F164" s="107">
        <v>2</v>
      </c>
      <c r="G164" s="107" t="s">
        <v>36</v>
      </c>
      <c r="H164" s="108" t="s">
        <v>102</v>
      </c>
      <c r="I164" s="130" t="s">
        <v>62</v>
      </c>
    </row>
    <row r="165" spans="1:9">
      <c r="A165" s="108" t="s">
        <v>488</v>
      </c>
      <c r="B165" s="108" t="s">
        <v>491</v>
      </c>
      <c r="C165" s="107">
        <v>6.5</v>
      </c>
      <c r="D165" s="107">
        <v>18.850000000000001</v>
      </c>
      <c r="E165" s="107">
        <v>0.34</v>
      </c>
      <c r="F165" s="107">
        <v>2</v>
      </c>
      <c r="G165" s="107" t="s">
        <v>36</v>
      </c>
      <c r="H165" s="108" t="s">
        <v>102</v>
      </c>
      <c r="I165" s="130" t="s">
        <v>62</v>
      </c>
    </row>
    <row r="166" spans="1:9">
      <c r="A166" s="108" t="s">
        <v>488</v>
      </c>
      <c r="B166" s="108" t="s">
        <v>492</v>
      </c>
      <c r="C166" s="107">
        <v>7.5</v>
      </c>
      <c r="D166" s="107">
        <v>22.2</v>
      </c>
      <c r="E166" s="107">
        <v>0.34</v>
      </c>
      <c r="F166" s="107">
        <v>2</v>
      </c>
      <c r="G166" s="107" t="s">
        <v>36</v>
      </c>
      <c r="H166" s="108" t="s">
        <v>102</v>
      </c>
      <c r="I166" s="130" t="s">
        <v>62</v>
      </c>
    </row>
    <row r="167" spans="1:9">
      <c r="A167" s="108" t="s">
        <v>488</v>
      </c>
      <c r="B167" s="108" t="s">
        <v>493</v>
      </c>
      <c r="C167" s="107">
        <v>8.25</v>
      </c>
      <c r="D167" s="107">
        <v>30.32</v>
      </c>
      <c r="E167" s="107">
        <v>0.27</v>
      </c>
      <c r="F167" s="107">
        <v>2</v>
      </c>
      <c r="G167" s="107" t="s">
        <v>36</v>
      </c>
      <c r="H167" s="108" t="s">
        <v>102</v>
      </c>
      <c r="I167" s="130" t="s">
        <v>62</v>
      </c>
    </row>
    <row r="168" spans="1:9">
      <c r="A168" s="108" t="s">
        <v>488</v>
      </c>
      <c r="B168" s="110" t="s">
        <v>489</v>
      </c>
      <c r="C168" s="109">
        <v>3.5</v>
      </c>
      <c r="D168" s="109">
        <v>13</v>
      </c>
      <c r="E168" s="107">
        <v>0.27</v>
      </c>
      <c r="F168" s="107">
        <v>2</v>
      </c>
      <c r="G168" s="107" t="s">
        <v>36</v>
      </c>
      <c r="H168" s="108" t="s">
        <v>102</v>
      </c>
      <c r="I168" s="130" t="s">
        <v>62</v>
      </c>
    </row>
    <row r="169" spans="1:9">
      <c r="A169" s="108" t="s">
        <v>495</v>
      </c>
      <c r="B169" s="6" t="s">
        <v>2148</v>
      </c>
      <c r="C169" s="107">
        <v>3.5</v>
      </c>
      <c r="D169" s="107">
        <v>17.5</v>
      </c>
      <c r="E169" s="109">
        <v>0.2</v>
      </c>
      <c r="F169" s="109">
        <v>2</v>
      </c>
      <c r="G169" s="109">
        <v>0.2</v>
      </c>
      <c r="H169" s="108" t="s">
        <v>96</v>
      </c>
      <c r="I169" s="130" t="s">
        <v>62</v>
      </c>
    </row>
    <row r="170" spans="1:9">
      <c r="A170" s="108" t="s">
        <v>495</v>
      </c>
      <c r="B170" s="6" t="s">
        <v>2149</v>
      </c>
      <c r="C170" s="107">
        <v>4.5</v>
      </c>
      <c r="D170" s="107">
        <v>22.5</v>
      </c>
      <c r="E170" s="109">
        <v>0.2</v>
      </c>
      <c r="F170" s="109">
        <v>2</v>
      </c>
      <c r="G170" s="109">
        <v>0.2</v>
      </c>
      <c r="H170" s="108" t="s">
        <v>96</v>
      </c>
      <c r="I170" s="130" t="s">
        <v>62</v>
      </c>
    </row>
    <row r="171" spans="1:9">
      <c r="A171" s="108" t="s">
        <v>495</v>
      </c>
      <c r="B171" s="6" t="s">
        <v>2150</v>
      </c>
      <c r="C171" s="107">
        <v>4</v>
      </c>
      <c r="D171" s="107">
        <v>20</v>
      </c>
      <c r="E171" s="109">
        <v>0.2</v>
      </c>
      <c r="F171" s="109">
        <v>2</v>
      </c>
      <c r="G171" s="109">
        <v>0.2</v>
      </c>
      <c r="H171" s="108" t="s">
        <v>96</v>
      </c>
      <c r="I171" s="130" t="s">
        <v>62</v>
      </c>
    </row>
    <row r="172" spans="1:9">
      <c r="A172" s="108" t="s">
        <v>495</v>
      </c>
      <c r="B172" s="6" t="s">
        <v>2151</v>
      </c>
      <c r="C172" s="107">
        <v>5.5</v>
      </c>
      <c r="D172" s="107">
        <v>27.5</v>
      </c>
      <c r="E172" s="109">
        <v>0.2</v>
      </c>
      <c r="F172" s="109">
        <v>2</v>
      </c>
      <c r="G172" s="109">
        <v>0.2</v>
      </c>
      <c r="H172" s="108" t="s">
        <v>96</v>
      </c>
      <c r="I172" s="130" t="s">
        <v>62</v>
      </c>
    </row>
    <row r="173" spans="1:9">
      <c r="A173" s="108" t="s">
        <v>495</v>
      </c>
      <c r="B173" s="6" t="s">
        <v>2152</v>
      </c>
      <c r="C173" s="107">
        <v>5</v>
      </c>
      <c r="D173" s="107">
        <v>25</v>
      </c>
      <c r="E173" s="109">
        <v>0.2</v>
      </c>
      <c r="F173" s="109">
        <v>2</v>
      </c>
      <c r="G173" s="109">
        <v>0.2</v>
      </c>
      <c r="H173" s="108" t="s">
        <v>96</v>
      </c>
      <c r="I173" s="130" t="s">
        <v>62</v>
      </c>
    </row>
    <row r="174" spans="1:9">
      <c r="A174" s="108" t="s">
        <v>495</v>
      </c>
      <c r="B174" s="6" t="s">
        <v>2153</v>
      </c>
      <c r="C174" s="107">
        <v>6.5</v>
      </c>
      <c r="D174" s="107">
        <v>32.5</v>
      </c>
      <c r="E174" s="109">
        <v>0.2</v>
      </c>
      <c r="F174" s="109">
        <v>2</v>
      </c>
      <c r="G174" s="109">
        <v>0.2</v>
      </c>
      <c r="H174" s="108" t="s">
        <v>96</v>
      </c>
      <c r="I174" s="130" t="s">
        <v>62</v>
      </c>
    </row>
    <row r="175" spans="1:9">
      <c r="A175" s="108" t="s">
        <v>495</v>
      </c>
      <c r="B175" s="6" t="s">
        <v>2154</v>
      </c>
      <c r="C175" s="107">
        <v>6</v>
      </c>
      <c r="D175" s="107">
        <v>30</v>
      </c>
      <c r="E175" s="109">
        <v>0.2</v>
      </c>
      <c r="F175" s="109">
        <v>2</v>
      </c>
      <c r="G175" s="109">
        <v>0.2</v>
      </c>
      <c r="H175" s="108" t="s">
        <v>96</v>
      </c>
      <c r="I175" s="130" t="s">
        <v>62</v>
      </c>
    </row>
    <row r="176" spans="1:9">
      <c r="A176" s="29" t="s">
        <v>495</v>
      </c>
      <c r="B176" s="33" t="s">
        <v>496</v>
      </c>
      <c r="C176" s="32">
        <v>18</v>
      </c>
      <c r="D176" s="32">
        <v>12.19</v>
      </c>
      <c r="E176" s="32">
        <v>1.4766201804757999</v>
      </c>
      <c r="F176" s="32">
        <v>115</v>
      </c>
      <c r="G176" s="32">
        <v>0.2</v>
      </c>
      <c r="H176" s="29" t="s">
        <v>102</v>
      </c>
      <c r="I176" s="130" t="s">
        <v>497</v>
      </c>
    </row>
    <row r="177" spans="1:9">
      <c r="A177" s="108" t="s">
        <v>500</v>
      </c>
      <c r="B177" s="110" t="s">
        <v>501</v>
      </c>
      <c r="C177" s="109">
        <v>3.5</v>
      </c>
      <c r="D177" s="109">
        <v>11.11</v>
      </c>
      <c r="E177" s="107">
        <v>0.315</v>
      </c>
      <c r="F177" s="109">
        <v>4.5999999999999996</v>
      </c>
      <c r="G177" s="109">
        <v>0.33500000000000002</v>
      </c>
      <c r="H177" s="108" t="s">
        <v>102</v>
      </c>
      <c r="I177" s="130" t="s">
        <v>62</v>
      </c>
    </row>
    <row r="178" spans="1:9">
      <c r="A178" s="108" t="s">
        <v>500</v>
      </c>
      <c r="B178" s="110" t="s">
        <v>503</v>
      </c>
      <c r="C178" s="109">
        <v>4.5</v>
      </c>
      <c r="D178" s="109">
        <v>14.29</v>
      </c>
      <c r="E178" s="107">
        <v>0.315</v>
      </c>
      <c r="F178" s="109">
        <v>4.5999999999999996</v>
      </c>
      <c r="G178" s="109">
        <v>0.33500000000000002</v>
      </c>
      <c r="H178" s="108" t="s">
        <v>102</v>
      </c>
      <c r="I178" s="130" t="s">
        <v>62</v>
      </c>
    </row>
    <row r="179" spans="1:9">
      <c r="A179" s="108" t="s">
        <v>500</v>
      </c>
      <c r="B179" s="110" t="s">
        <v>502</v>
      </c>
      <c r="C179" s="109">
        <v>4</v>
      </c>
      <c r="D179" s="109">
        <v>12.7</v>
      </c>
      <c r="E179" s="107">
        <v>0.315</v>
      </c>
      <c r="F179" s="109">
        <v>4.5999999999999996</v>
      </c>
      <c r="G179" s="109">
        <v>0.33500000000000002</v>
      </c>
      <c r="H179" s="108" t="s">
        <v>102</v>
      </c>
      <c r="I179" s="130" t="s">
        <v>62</v>
      </c>
    </row>
    <row r="180" spans="1:9">
      <c r="A180" s="108" t="s">
        <v>500</v>
      </c>
      <c r="B180" s="110" t="s">
        <v>505</v>
      </c>
      <c r="C180" s="109">
        <v>5.5</v>
      </c>
      <c r="D180" s="109">
        <v>17.46</v>
      </c>
      <c r="E180" s="107">
        <v>0.315</v>
      </c>
      <c r="F180" s="109">
        <v>4.5999999999999996</v>
      </c>
      <c r="G180" s="109">
        <v>0.33500000000000002</v>
      </c>
      <c r="H180" s="108" t="s">
        <v>102</v>
      </c>
      <c r="I180" s="130" t="s">
        <v>62</v>
      </c>
    </row>
    <row r="181" spans="1:9">
      <c r="A181" s="108" t="s">
        <v>500</v>
      </c>
      <c r="B181" s="110" t="s">
        <v>504</v>
      </c>
      <c r="C181" s="109">
        <v>5</v>
      </c>
      <c r="D181" s="109">
        <v>15.87</v>
      </c>
      <c r="E181" s="107">
        <v>0.315</v>
      </c>
      <c r="F181" s="109">
        <v>4.5999999999999996</v>
      </c>
      <c r="G181" s="109">
        <v>0.33500000000000002</v>
      </c>
      <c r="H181" s="108" t="s">
        <v>102</v>
      </c>
      <c r="I181" s="130" t="s">
        <v>62</v>
      </c>
    </row>
    <row r="182" spans="1:9">
      <c r="A182" s="108" t="s">
        <v>500</v>
      </c>
      <c r="B182" s="110" t="s">
        <v>507</v>
      </c>
      <c r="C182" s="109">
        <v>6.5</v>
      </c>
      <c r="D182" s="109">
        <v>20.63</v>
      </c>
      <c r="E182" s="107">
        <v>0.315</v>
      </c>
      <c r="F182" s="109">
        <v>4.5999999999999996</v>
      </c>
      <c r="G182" s="109">
        <v>0.33500000000000002</v>
      </c>
      <c r="H182" s="108" t="s">
        <v>102</v>
      </c>
      <c r="I182" s="130" t="s">
        <v>62</v>
      </c>
    </row>
    <row r="183" spans="1:9">
      <c r="A183" s="108" t="s">
        <v>500</v>
      </c>
      <c r="B183" s="110" t="s">
        <v>506</v>
      </c>
      <c r="C183" s="109">
        <v>6</v>
      </c>
      <c r="D183" s="109">
        <v>19.05</v>
      </c>
      <c r="E183" s="107">
        <v>0.315</v>
      </c>
      <c r="F183" s="109">
        <v>4.5999999999999996</v>
      </c>
      <c r="G183" s="109">
        <v>0.33500000000000002</v>
      </c>
      <c r="H183" s="108" t="s">
        <v>102</v>
      </c>
      <c r="I183" s="130" t="s">
        <v>62</v>
      </c>
    </row>
    <row r="184" spans="1:9">
      <c r="A184" s="108" t="s">
        <v>500</v>
      </c>
      <c r="B184" s="110" t="s">
        <v>508</v>
      </c>
      <c r="C184" s="109">
        <v>3.5</v>
      </c>
      <c r="D184" s="109">
        <v>13.21</v>
      </c>
      <c r="E184" s="109">
        <v>0.26500000000000001</v>
      </c>
      <c r="F184" s="109">
        <v>3.9</v>
      </c>
      <c r="G184" s="107">
        <v>0.22944000000000001</v>
      </c>
      <c r="H184" s="108" t="s">
        <v>96</v>
      </c>
      <c r="I184" s="130" t="s">
        <v>62</v>
      </c>
    </row>
    <row r="185" spans="1:9">
      <c r="A185" s="108" t="s">
        <v>500</v>
      </c>
      <c r="B185" s="110" t="s">
        <v>510</v>
      </c>
      <c r="C185" s="109">
        <v>4.5</v>
      </c>
      <c r="D185" s="109">
        <v>16.98</v>
      </c>
      <c r="E185" s="109">
        <v>0.26500000000000001</v>
      </c>
      <c r="F185" s="109">
        <v>3.9</v>
      </c>
      <c r="G185" s="107">
        <v>0.22944000000000001</v>
      </c>
      <c r="H185" s="108" t="s">
        <v>96</v>
      </c>
      <c r="I185" s="130" t="s">
        <v>62</v>
      </c>
    </row>
    <row r="186" spans="1:9">
      <c r="A186" s="108" t="s">
        <v>500</v>
      </c>
      <c r="B186" s="110" t="s">
        <v>509</v>
      </c>
      <c r="C186" s="109">
        <v>4</v>
      </c>
      <c r="D186" s="109">
        <v>15.09</v>
      </c>
      <c r="E186" s="109">
        <v>0.26500000000000001</v>
      </c>
      <c r="F186" s="109">
        <v>3.9</v>
      </c>
      <c r="G186" s="107">
        <v>0.22944000000000001</v>
      </c>
      <c r="H186" s="108" t="s">
        <v>96</v>
      </c>
      <c r="I186" s="130" t="s">
        <v>62</v>
      </c>
    </row>
    <row r="187" spans="1:9">
      <c r="A187" s="108" t="s">
        <v>500</v>
      </c>
      <c r="B187" s="110" t="s">
        <v>512</v>
      </c>
      <c r="C187" s="109">
        <v>5.5</v>
      </c>
      <c r="D187" s="109">
        <v>20.75</v>
      </c>
      <c r="E187" s="109">
        <v>0.26500000000000001</v>
      </c>
      <c r="F187" s="109">
        <v>3.9</v>
      </c>
      <c r="G187" s="107">
        <v>0.22944000000000001</v>
      </c>
      <c r="H187" s="108" t="s">
        <v>96</v>
      </c>
      <c r="I187" s="130" t="s">
        <v>62</v>
      </c>
    </row>
    <row r="188" spans="1:9">
      <c r="A188" s="108" t="s">
        <v>500</v>
      </c>
      <c r="B188" s="110" t="s">
        <v>511</v>
      </c>
      <c r="C188" s="109">
        <v>5</v>
      </c>
      <c r="D188" s="109">
        <v>18.87</v>
      </c>
      <c r="E188" s="109">
        <v>0.26500000000000001</v>
      </c>
      <c r="F188" s="109">
        <v>3.9</v>
      </c>
      <c r="G188" s="107">
        <v>0.22944000000000001</v>
      </c>
      <c r="H188" s="108" t="s">
        <v>96</v>
      </c>
      <c r="I188" s="130" t="s">
        <v>62</v>
      </c>
    </row>
    <row r="189" spans="1:9">
      <c r="A189" s="108" t="s">
        <v>500</v>
      </c>
      <c r="B189" s="110" t="s">
        <v>514</v>
      </c>
      <c r="C189" s="109">
        <v>6.5</v>
      </c>
      <c r="D189" s="109">
        <v>24.53</v>
      </c>
      <c r="E189" s="109">
        <v>0.26500000000000001</v>
      </c>
      <c r="F189" s="109">
        <v>3.9</v>
      </c>
      <c r="G189" s="107">
        <v>0.22944000000000001</v>
      </c>
      <c r="H189" s="108" t="s">
        <v>96</v>
      </c>
      <c r="I189" s="130" t="s">
        <v>62</v>
      </c>
    </row>
    <row r="190" spans="1:9">
      <c r="A190" s="108" t="s">
        <v>500</v>
      </c>
      <c r="B190" s="110" t="s">
        <v>513</v>
      </c>
      <c r="C190" s="109">
        <v>6</v>
      </c>
      <c r="D190" s="109">
        <v>22.64</v>
      </c>
      <c r="E190" s="109">
        <v>0.26500000000000001</v>
      </c>
      <c r="F190" s="109">
        <v>3.9</v>
      </c>
      <c r="G190" s="107">
        <v>0.22944000000000001</v>
      </c>
      <c r="H190" s="108" t="s">
        <v>96</v>
      </c>
      <c r="I190" s="130" t="s">
        <v>62</v>
      </c>
    </row>
    <row r="191" spans="1:9">
      <c r="A191" s="108" t="s">
        <v>500</v>
      </c>
      <c r="B191" s="110" t="s">
        <v>515</v>
      </c>
      <c r="C191" s="109">
        <v>3.5</v>
      </c>
      <c r="D191" s="109">
        <v>11.67</v>
      </c>
      <c r="E191" s="107">
        <v>0.3</v>
      </c>
      <c r="F191" s="109">
        <v>0.5</v>
      </c>
      <c r="G191" s="109">
        <v>0.35</v>
      </c>
      <c r="H191" s="108" t="s">
        <v>102</v>
      </c>
      <c r="I191" s="130" t="s">
        <v>62</v>
      </c>
    </row>
    <row r="192" spans="1:9">
      <c r="A192" s="108" t="s">
        <v>500</v>
      </c>
      <c r="B192" s="110" t="s">
        <v>517</v>
      </c>
      <c r="C192" s="109">
        <v>4.5</v>
      </c>
      <c r="D192" s="109">
        <v>15</v>
      </c>
      <c r="E192" s="107">
        <v>0.3</v>
      </c>
      <c r="F192" s="109">
        <v>0.5</v>
      </c>
      <c r="G192" s="109">
        <v>0.35</v>
      </c>
      <c r="H192" s="108" t="s">
        <v>102</v>
      </c>
      <c r="I192" s="130" t="s">
        <v>62</v>
      </c>
    </row>
    <row r="193" spans="1:9">
      <c r="A193" s="108" t="s">
        <v>500</v>
      </c>
      <c r="B193" s="110" t="s">
        <v>516</v>
      </c>
      <c r="C193" s="109">
        <v>4</v>
      </c>
      <c r="D193" s="109">
        <v>13.33</v>
      </c>
      <c r="E193" s="107">
        <v>0.3</v>
      </c>
      <c r="F193" s="109">
        <v>0.5</v>
      </c>
      <c r="G193" s="109">
        <v>0.35</v>
      </c>
      <c r="H193" s="108" t="s">
        <v>102</v>
      </c>
      <c r="I193" s="130" t="s">
        <v>62</v>
      </c>
    </row>
    <row r="194" spans="1:9">
      <c r="A194" s="108" t="s">
        <v>500</v>
      </c>
      <c r="B194" s="110" t="s">
        <v>519</v>
      </c>
      <c r="C194" s="109">
        <v>5.5</v>
      </c>
      <c r="D194" s="109">
        <v>18.329999999999998</v>
      </c>
      <c r="E194" s="107">
        <v>0.3</v>
      </c>
      <c r="F194" s="109">
        <v>0.5</v>
      </c>
      <c r="G194" s="109">
        <v>0.35</v>
      </c>
      <c r="H194" s="108" t="s">
        <v>102</v>
      </c>
      <c r="I194" s="130" t="s">
        <v>62</v>
      </c>
    </row>
    <row r="195" spans="1:9">
      <c r="A195" s="108" t="s">
        <v>500</v>
      </c>
      <c r="B195" s="110" t="s">
        <v>518</v>
      </c>
      <c r="C195" s="109">
        <v>5</v>
      </c>
      <c r="D195" s="109">
        <v>16.670000000000002</v>
      </c>
      <c r="E195" s="107">
        <v>0.3</v>
      </c>
      <c r="F195" s="109">
        <v>0.5</v>
      </c>
      <c r="G195" s="109">
        <v>0.35</v>
      </c>
      <c r="H195" s="108" t="s">
        <v>102</v>
      </c>
      <c r="I195" s="130" t="s">
        <v>62</v>
      </c>
    </row>
    <row r="196" spans="1:9">
      <c r="A196" s="108" t="s">
        <v>500</v>
      </c>
      <c r="B196" s="110" t="s">
        <v>521</v>
      </c>
      <c r="C196" s="109">
        <v>6.5</v>
      </c>
      <c r="D196" s="109">
        <v>21.67</v>
      </c>
      <c r="E196" s="107">
        <v>0.3</v>
      </c>
      <c r="F196" s="109">
        <v>0.5</v>
      </c>
      <c r="G196" s="109">
        <v>0.35</v>
      </c>
      <c r="H196" s="108" t="s">
        <v>102</v>
      </c>
      <c r="I196" s="130" t="s">
        <v>62</v>
      </c>
    </row>
    <row r="197" spans="1:9">
      <c r="A197" s="108" t="s">
        <v>500</v>
      </c>
      <c r="B197" s="110" t="s">
        <v>520</v>
      </c>
      <c r="C197" s="109">
        <v>6</v>
      </c>
      <c r="D197" s="109">
        <v>20</v>
      </c>
      <c r="E197" s="107">
        <v>0.3</v>
      </c>
      <c r="F197" s="109">
        <v>0.5</v>
      </c>
      <c r="G197" s="109">
        <v>0.35</v>
      </c>
      <c r="H197" s="108" t="s">
        <v>102</v>
      </c>
      <c r="I197" s="130" t="s">
        <v>62</v>
      </c>
    </row>
    <row r="198" spans="1:9">
      <c r="A198" s="108" t="s">
        <v>500</v>
      </c>
      <c r="B198" s="110" t="s">
        <v>522</v>
      </c>
      <c r="C198" s="109">
        <v>3.5</v>
      </c>
      <c r="D198" s="109">
        <v>17.5</v>
      </c>
      <c r="E198" s="107">
        <v>0.2</v>
      </c>
      <c r="F198" s="109">
        <v>3</v>
      </c>
      <c r="G198" s="109">
        <v>0.35</v>
      </c>
      <c r="H198" s="108" t="s">
        <v>102</v>
      </c>
      <c r="I198" s="130" t="s">
        <v>62</v>
      </c>
    </row>
    <row r="199" spans="1:9">
      <c r="A199" s="108" t="s">
        <v>500</v>
      </c>
      <c r="B199" s="110" t="s">
        <v>524</v>
      </c>
      <c r="C199" s="109">
        <v>4.5</v>
      </c>
      <c r="D199" s="109">
        <v>22.5</v>
      </c>
      <c r="E199" s="107">
        <v>0.2</v>
      </c>
      <c r="F199" s="109">
        <v>3</v>
      </c>
      <c r="G199" s="109">
        <v>0.35</v>
      </c>
      <c r="H199" s="108" t="s">
        <v>102</v>
      </c>
      <c r="I199" s="130" t="s">
        <v>62</v>
      </c>
    </row>
    <row r="200" spans="1:9">
      <c r="A200" s="108" t="s">
        <v>500</v>
      </c>
      <c r="B200" s="110" t="s">
        <v>523</v>
      </c>
      <c r="C200" s="109">
        <v>4</v>
      </c>
      <c r="D200" s="109">
        <v>20</v>
      </c>
      <c r="E200" s="107">
        <v>0.2</v>
      </c>
      <c r="F200" s="109">
        <v>3</v>
      </c>
      <c r="G200" s="109">
        <v>0.35</v>
      </c>
      <c r="H200" s="108" t="s">
        <v>102</v>
      </c>
      <c r="I200" s="130" t="s">
        <v>62</v>
      </c>
    </row>
    <row r="201" spans="1:9">
      <c r="A201" s="108" t="s">
        <v>500</v>
      </c>
      <c r="B201" s="110" t="s">
        <v>526</v>
      </c>
      <c r="C201" s="109">
        <v>5.5</v>
      </c>
      <c r="D201" s="109">
        <v>27.5</v>
      </c>
      <c r="E201" s="107">
        <v>0.2</v>
      </c>
      <c r="F201" s="109">
        <v>3</v>
      </c>
      <c r="G201" s="109">
        <v>0.35</v>
      </c>
      <c r="H201" s="108" t="s">
        <v>102</v>
      </c>
      <c r="I201" s="130" t="s">
        <v>62</v>
      </c>
    </row>
    <row r="202" spans="1:9">
      <c r="A202" s="108" t="s">
        <v>500</v>
      </c>
      <c r="B202" s="110" t="s">
        <v>525</v>
      </c>
      <c r="C202" s="109">
        <v>5</v>
      </c>
      <c r="D202" s="109">
        <v>25</v>
      </c>
      <c r="E202" s="107">
        <v>0.2</v>
      </c>
      <c r="F202" s="109">
        <v>3</v>
      </c>
      <c r="G202" s="109">
        <v>0.35</v>
      </c>
      <c r="H202" s="108" t="s">
        <v>102</v>
      </c>
      <c r="I202" s="130" t="s">
        <v>62</v>
      </c>
    </row>
    <row r="203" spans="1:9">
      <c r="A203" s="108" t="s">
        <v>500</v>
      </c>
      <c r="B203" s="110" t="s">
        <v>528</v>
      </c>
      <c r="C203" s="109">
        <v>6.5</v>
      </c>
      <c r="D203" s="109">
        <v>32.5</v>
      </c>
      <c r="E203" s="107">
        <v>0.2</v>
      </c>
      <c r="F203" s="109">
        <v>3</v>
      </c>
      <c r="G203" s="109">
        <v>0.35</v>
      </c>
      <c r="H203" s="108" t="s">
        <v>102</v>
      </c>
      <c r="I203" s="130" t="s">
        <v>62</v>
      </c>
    </row>
    <row r="204" spans="1:9">
      <c r="A204" s="108" t="s">
        <v>500</v>
      </c>
      <c r="B204" s="110" t="s">
        <v>527</v>
      </c>
      <c r="C204" s="109">
        <v>6</v>
      </c>
      <c r="D204" s="109">
        <v>30</v>
      </c>
      <c r="E204" s="107">
        <v>0.2</v>
      </c>
      <c r="F204" s="109">
        <v>3</v>
      </c>
      <c r="G204" s="109">
        <v>0.35</v>
      </c>
      <c r="H204" s="108" t="s">
        <v>102</v>
      </c>
      <c r="I204" s="130" t="s">
        <v>62</v>
      </c>
    </row>
    <row r="205" spans="1:9">
      <c r="A205" s="108" t="s">
        <v>500</v>
      </c>
      <c r="B205" s="39" t="s">
        <v>2155</v>
      </c>
      <c r="C205" s="109">
        <v>1.5</v>
      </c>
      <c r="D205" s="109">
        <v>9.09</v>
      </c>
      <c r="E205" s="107">
        <v>0.2</v>
      </c>
      <c r="F205" s="109">
        <v>2</v>
      </c>
      <c r="G205" s="109">
        <v>0.35</v>
      </c>
      <c r="H205" s="108" t="s">
        <v>102</v>
      </c>
      <c r="I205" s="130" t="s">
        <v>62</v>
      </c>
    </row>
    <row r="206" spans="1:9">
      <c r="A206" s="108" t="s">
        <v>500</v>
      </c>
      <c r="B206" s="39" t="s">
        <v>2156</v>
      </c>
      <c r="C206" s="109">
        <v>2</v>
      </c>
      <c r="D206" s="109">
        <v>10.9</v>
      </c>
      <c r="E206" s="107">
        <v>0.2</v>
      </c>
      <c r="F206" s="109">
        <v>3</v>
      </c>
      <c r="G206" s="109">
        <v>0.35</v>
      </c>
      <c r="H206" s="108" t="s">
        <v>102</v>
      </c>
      <c r="I206" s="130" t="s">
        <v>62</v>
      </c>
    </row>
    <row r="207" spans="1:9">
      <c r="A207" s="108" t="s">
        <v>500</v>
      </c>
      <c r="B207" s="39" t="s">
        <v>2157</v>
      </c>
      <c r="C207" s="109">
        <v>4.5</v>
      </c>
      <c r="D207" s="109">
        <v>20.95</v>
      </c>
      <c r="E207" s="107">
        <v>0.2</v>
      </c>
      <c r="F207" s="109">
        <v>2</v>
      </c>
      <c r="G207" s="109">
        <v>0.35</v>
      </c>
      <c r="H207" s="108" t="s">
        <v>102</v>
      </c>
      <c r="I207" s="130" t="s">
        <v>62</v>
      </c>
    </row>
    <row r="208" spans="1:9">
      <c r="A208" s="108" t="s">
        <v>500</v>
      </c>
      <c r="B208" s="6" t="s">
        <v>2158</v>
      </c>
      <c r="C208" s="109">
        <v>3.5</v>
      </c>
      <c r="D208" s="109">
        <v>16.28</v>
      </c>
      <c r="E208" s="107">
        <v>0.215</v>
      </c>
      <c r="F208" s="109">
        <v>1</v>
      </c>
      <c r="G208" s="109">
        <v>0.35</v>
      </c>
      <c r="H208" s="108" t="s">
        <v>102</v>
      </c>
      <c r="I208" s="130" t="s">
        <v>62</v>
      </c>
    </row>
    <row r="209" spans="1:9">
      <c r="A209" s="108" t="s">
        <v>500</v>
      </c>
      <c r="B209" s="6" t="s">
        <v>2159</v>
      </c>
      <c r="C209" s="109">
        <v>4.5</v>
      </c>
      <c r="D209" s="109">
        <v>20.93</v>
      </c>
      <c r="E209" s="107">
        <v>0.215</v>
      </c>
      <c r="F209" s="109">
        <v>1</v>
      </c>
      <c r="G209" s="109">
        <v>0.35</v>
      </c>
      <c r="H209" s="108" t="s">
        <v>102</v>
      </c>
      <c r="I209" s="130" t="s">
        <v>62</v>
      </c>
    </row>
    <row r="210" spans="1:9">
      <c r="A210" s="108" t="s">
        <v>500</v>
      </c>
      <c r="B210" s="6" t="s">
        <v>2160</v>
      </c>
      <c r="C210" s="109">
        <v>4</v>
      </c>
      <c r="D210" s="109">
        <v>18.600000000000001</v>
      </c>
      <c r="E210" s="107">
        <v>0.215</v>
      </c>
      <c r="F210" s="109">
        <v>1</v>
      </c>
      <c r="G210" s="109">
        <v>0.35</v>
      </c>
      <c r="H210" s="108" t="s">
        <v>102</v>
      </c>
      <c r="I210" s="130" t="s">
        <v>62</v>
      </c>
    </row>
    <row r="211" spans="1:9">
      <c r="A211" s="108" t="s">
        <v>500</v>
      </c>
      <c r="B211" s="6" t="s">
        <v>2161</v>
      </c>
      <c r="C211" s="109">
        <v>5.5</v>
      </c>
      <c r="D211" s="109">
        <v>25.58</v>
      </c>
      <c r="E211" s="107">
        <v>0.215</v>
      </c>
      <c r="F211" s="109">
        <v>1</v>
      </c>
      <c r="G211" s="109">
        <v>0.35</v>
      </c>
      <c r="H211" s="108" t="s">
        <v>102</v>
      </c>
      <c r="I211" s="130" t="s">
        <v>62</v>
      </c>
    </row>
    <row r="212" spans="1:9">
      <c r="A212" s="108" t="s">
        <v>500</v>
      </c>
      <c r="B212" s="6" t="s">
        <v>2162</v>
      </c>
      <c r="C212" s="109">
        <v>5</v>
      </c>
      <c r="D212" s="109">
        <v>23.26</v>
      </c>
      <c r="E212" s="107">
        <v>0.215</v>
      </c>
      <c r="F212" s="109">
        <v>1</v>
      </c>
      <c r="G212" s="109">
        <v>0.35</v>
      </c>
      <c r="H212" s="108" t="s">
        <v>102</v>
      </c>
      <c r="I212" s="130" t="s">
        <v>62</v>
      </c>
    </row>
    <row r="213" spans="1:9">
      <c r="A213" s="108" t="s">
        <v>500</v>
      </c>
      <c r="B213" s="6" t="s">
        <v>2163</v>
      </c>
      <c r="C213" s="109">
        <v>6.5</v>
      </c>
      <c r="D213" s="109">
        <v>30.23</v>
      </c>
      <c r="E213" s="107">
        <v>0.215</v>
      </c>
      <c r="F213" s="109">
        <v>1</v>
      </c>
      <c r="G213" s="109">
        <v>0.35</v>
      </c>
      <c r="H213" s="108" t="s">
        <v>102</v>
      </c>
      <c r="I213" s="130" t="s">
        <v>62</v>
      </c>
    </row>
    <row r="214" spans="1:9">
      <c r="A214" s="108" t="s">
        <v>500</v>
      </c>
      <c r="B214" s="6" t="s">
        <v>2164</v>
      </c>
      <c r="C214" s="109">
        <v>6</v>
      </c>
      <c r="D214" s="109">
        <v>27.91</v>
      </c>
      <c r="E214" s="107">
        <v>0.215</v>
      </c>
      <c r="F214" s="109">
        <v>1</v>
      </c>
      <c r="G214" s="109">
        <v>0.35</v>
      </c>
      <c r="H214" s="108" t="s">
        <v>102</v>
      </c>
      <c r="I214" s="130" t="s">
        <v>62</v>
      </c>
    </row>
    <row r="216" spans="1:9">
      <c r="A216" s="113" t="s">
        <v>2165</v>
      </c>
      <c r="B216" s="115" t="s">
        <v>1672</v>
      </c>
      <c r="C216" s="113">
        <v>0.5</v>
      </c>
      <c r="D216" s="113">
        <v>2.08</v>
      </c>
      <c r="E216" s="113">
        <v>0.24</v>
      </c>
      <c r="F216" s="27">
        <v>1</v>
      </c>
      <c r="G216" s="27">
        <v>0.27</v>
      </c>
      <c r="H216" s="108" t="s">
        <v>67</v>
      </c>
      <c r="I216" s="112" t="s">
        <v>41</v>
      </c>
    </row>
    <row r="217" spans="1:9">
      <c r="A217" s="113" t="s">
        <v>2165</v>
      </c>
      <c r="B217" s="115" t="s">
        <v>1680</v>
      </c>
      <c r="C217" s="113">
        <v>0.75</v>
      </c>
      <c r="D217" s="113">
        <v>3.12</v>
      </c>
      <c r="E217" s="113">
        <v>0.24</v>
      </c>
      <c r="F217" s="27">
        <v>1</v>
      </c>
      <c r="G217" s="27">
        <v>0.27</v>
      </c>
      <c r="H217" s="108" t="s">
        <v>67</v>
      </c>
      <c r="I217" s="112" t="s">
        <v>41</v>
      </c>
    </row>
    <row r="218" spans="1:9">
      <c r="A218" s="113" t="s">
        <v>2165</v>
      </c>
      <c r="B218" s="115" t="s">
        <v>1671</v>
      </c>
      <c r="C218" s="113">
        <v>1</v>
      </c>
      <c r="D218" s="113">
        <v>4.16</v>
      </c>
      <c r="E218" s="113">
        <v>0.24</v>
      </c>
      <c r="F218" s="27">
        <v>1</v>
      </c>
      <c r="G218" s="27">
        <v>0.27</v>
      </c>
      <c r="H218" s="108" t="s">
        <v>67</v>
      </c>
      <c r="I218" s="112" t="s">
        <v>41</v>
      </c>
    </row>
    <row r="219" spans="1:9">
      <c r="A219" s="113" t="s">
        <v>2165</v>
      </c>
      <c r="B219" s="115" t="s">
        <v>1667</v>
      </c>
      <c r="C219" s="113">
        <v>1.25</v>
      </c>
      <c r="D219" s="113">
        <v>4.41</v>
      </c>
      <c r="E219" s="113">
        <v>0.24</v>
      </c>
      <c r="F219" s="27">
        <v>1</v>
      </c>
      <c r="G219" s="27">
        <v>0.27</v>
      </c>
      <c r="H219" s="108" t="s">
        <v>67</v>
      </c>
      <c r="I219" s="112" t="s">
        <v>41</v>
      </c>
    </row>
    <row r="220" spans="1:9">
      <c r="A220" s="113" t="s">
        <v>2165</v>
      </c>
      <c r="B220" s="115" t="s">
        <v>1675</v>
      </c>
      <c r="C220" s="113">
        <v>2</v>
      </c>
      <c r="D220" s="113">
        <v>8.32</v>
      </c>
      <c r="E220" s="113">
        <v>0.24</v>
      </c>
      <c r="F220" s="27">
        <v>1</v>
      </c>
      <c r="G220" s="27">
        <v>0.27</v>
      </c>
      <c r="H220" s="108" t="s">
        <v>67</v>
      </c>
      <c r="I220" s="112" t="s">
        <v>41</v>
      </c>
    </row>
    <row r="221" spans="1:9">
      <c r="A221" s="113" t="s">
        <v>2165</v>
      </c>
      <c r="B221" s="115" t="s">
        <v>1690</v>
      </c>
      <c r="C221" s="113">
        <v>0.5</v>
      </c>
      <c r="D221" s="113">
        <v>3.14</v>
      </c>
      <c r="E221" s="113">
        <v>0.16</v>
      </c>
      <c r="F221" s="27">
        <v>1</v>
      </c>
      <c r="G221" s="27">
        <v>0.27</v>
      </c>
      <c r="H221" s="108" t="s">
        <v>67</v>
      </c>
      <c r="I221" s="112" t="s">
        <v>41</v>
      </c>
    </row>
    <row r="222" spans="1:9">
      <c r="A222" s="113" t="s">
        <v>2165</v>
      </c>
      <c r="B222" s="115" t="s">
        <v>1692</v>
      </c>
      <c r="C222" s="113">
        <v>0.75</v>
      </c>
      <c r="D222" s="113">
        <v>4.67</v>
      </c>
      <c r="E222" s="113">
        <v>0.16</v>
      </c>
      <c r="F222" s="27">
        <v>1</v>
      </c>
      <c r="G222" s="27">
        <v>0.27</v>
      </c>
      <c r="H222" s="108" t="s">
        <v>67</v>
      </c>
      <c r="I222" s="112" t="s">
        <v>41</v>
      </c>
    </row>
    <row r="223" spans="1:9">
      <c r="A223" s="113" t="s">
        <v>2165</v>
      </c>
      <c r="B223" s="115" t="s">
        <v>1689</v>
      </c>
      <c r="C223" s="113">
        <v>1</v>
      </c>
      <c r="D223" s="113">
        <v>6.26</v>
      </c>
      <c r="E223" s="113">
        <v>0.16</v>
      </c>
      <c r="F223" s="27">
        <v>1</v>
      </c>
      <c r="G223" s="27">
        <v>0.27</v>
      </c>
      <c r="H223" s="108" t="s">
        <v>67</v>
      </c>
      <c r="I223" s="112" t="s">
        <v>41</v>
      </c>
    </row>
    <row r="224" spans="1:9">
      <c r="A224" s="113" t="s">
        <v>2165</v>
      </c>
      <c r="B224" s="115" t="s">
        <v>1688</v>
      </c>
      <c r="C224" s="113">
        <v>1.25</v>
      </c>
      <c r="D224" s="113">
        <v>7.83</v>
      </c>
      <c r="E224" s="113">
        <v>0.16</v>
      </c>
      <c r="F224" s="27">
        <v>1</v>
      </c>
      <c r="G224" s="27">
        <v>0.27</v>
      </c>
      <c r="H224" s="108" t="s">
        <v>67</v>
      </c>
      <c r="I224" s="112" t="s">
        <v>41</v>
      </c>
    </row>
    <row r="225" spans="1:12">
      <c r="A225" s="113" t="s">
        <v>2165</v>
      </c>
      <c r="B225" s="115" t="s">
        <v>1691</v>
      </c>
      <c r="C225" s="113">
        <v>2</v>
      </c>
      <c r="D225" s="113">
        <v>12.52</v>
      </c>
      <c r="E225" s="113">
        <v>0.16</v>
      </c>
      <c r="F225" s="27">
        <v>1</v>
      </c>
      <c r="G225" s="27">
        <v>0.27</v>
      </c>
      <c r="H225" s="108" t="s">
        <v>67</v>
      </c>
      <c r="I225" s="112" t="s">
        <v>41</v>
      </c>
      <c r="J225" s="138"/>
      <c r="K225" s="138"/>
      <c r="L225" s="138"/>
    </row>
    <row r="226" spans="1:12">
      <c r="A226" s="113" t="s">
        <v>2165</v>
      </c>
      <c r="B226" s="115" t="s">
        <v>1702</v>
      </c>
      <c r="C226" s="113">
        <v>8</v>
      </c>
      <c r="D226" s="113">
        <v>24</v>
      </c>
      <c r="E226" s="113">
        <v>0.33333333333333331</v>
      </c>
      <c r="F226" s="107">
        <v>1.1856</v>
      </c>
      <c r="G226" s="107">
        <v>0.22944000000000001</v>
      </c>
      <c r="H226" s="113" t="s">
        <v>93</v>
      </c>
      <c r="I226" s="112" t="s">
        <v>41</v>
      </c>
      <c r="J226" s="138"/>
      <c r="K226" s="138"/>
      <c r="L226" s="138"/>
    </row>
    <row r="227" spans="1:12">
      <c r="A227" s="21" t="s">
        <v>2165</v>
      </c>
      <c r="B227" s="13" t="s">
        <v>2166</v>
      </c>
      <c r="C227" s="1">
        <v>1</v>
      </c>
      <c r="D227" s="1">
        <v>7</v>
      </c>
      <c r="E227" s="1">
        <v>7</v>
      </c>
      <c r="F227" s="1">
        <v>0</v>
      </c>
      <c r="G227" s="1">
        <v>0</v>
      </c>
      <c r="H227" s="108" t="s">
        <v>67</v>
      </c>
      <c r="I227" s="112" t="s">
        <v>41</v>
      </c>
      <c r="J227" s="138"/>
      <c r="K227" s="18"/>
      <c r="L227" s="1">
        <v>0</v>
      </c>
    </row>
    <row r="228" spans="1:12">
      <c r="A228" s="21" t="s">
        <v>2165</v>
      </c>
      <c r="B228" s="13" t="s">
        <v>2167</v>
      </c>
      <c r="C228" s="1">
        <v>1.25</v>
      </c>
      <c r="D228" s="1">
        <v>8.75</v>
      </c>
      <c r="E228" s="1">
        <v>7</v>
      </c>
      <c r="F228" s="1">
        <v>0</v>
      </c>
      <c r="G228" s="1">
        <v>0</v>
      </c>
      <c r="H228" s="108" t="s">
        <v>67</v>
      </c>
      <c r="I228" s="112" t="s">
        <v>41</v>
      </c>
      <c r="J228" s="138"/>
      <c r="K228" s="18"/>
      <c r="L228" s="1">
        <v>0</v>
      </c>
    </row>
    <row r="231" spans="1:12">
      <c r="A231" s="108"/>
      <c r="B231" s="114"/>
      <c r="C231" s="111"/>
      <c r="D231" s="111"/>
      <c r="E231" s="111"/>
      <c r="F231" s="111"/>
      <c r="G231" s="111"/>
      <c r="H231" s="108"/>
      <c r="I231" s="130"/>
      <c r="J231" s="138"/>
      <c r="K231" s="138"/>
      <c r="L231" s="138"/>
    </row>
    <row r="232" spans="1:12">
      <c r="A232" s="108"/>
      <c r="B232" s="114"/>
      <c r="C232" s="111"/>
      <c r="D232" s="111"/>
      <c r="E232" s="111"/>
      <c r="F232" s="111"/>
      <c r="G232" s="111"/>
      <c r="H232" s="108"/>
      <c r="I232" s="130"/>
      <c r="J232" s="138"/>
      <c r="K232" s="138"/>
      <c r="L232" s="138"/>
    </row>
    <row r="233" spans="1:12">
      <c r="A233" s="108"/>
      <c r="B233" s="114"/>
      <c r="C233" s="111"/>
      <c r="D233" s="111"/>
      <c r="E233" s="111"/>
      <c r="F233" s="111"/>
      <c r="G233" s="111"/>
      <c r="H233" s="108"/>
      <c r="I233" s="130"/>
      <c r="J233" s="138"/>
      <c r="K233" s="138"/>
      <c r="L233" s="138"/>
    </row>
    <row r="234" spans="1:12">
      <c r="A234" s="108"/>
      <c r="B234" s="114"/>
      <c r="C234" s="111"/>
      <c r="D234" s="111"/>
      <c r="E234" s="111"/>
      <c r="F234" s="111"/>
      <c r="G234" s="111"/>
      <c r="H234" s="108"/>
      <c r="I234" s="130"/>
      <c r="J234" s="138"/>
      <c r="K234" s="138"/>
      <c r="L234" s="138"/>
    </row>
    <row r="235" spans="1:12">
      <c r="A235" s="108"/>
      <c r="B235" s="114"/>
      <c r="C235" s="111"/>
      <c r="D235" s="111"/>
      <c r="E235" s="111"/>
      <c r="F235" s="111"/>
      <c r="G235" s="111"/>
      <c r="H235" s="108"/>
      <c r="I235" s="130"/>
      <c r="J235" s="138"/>
      <c r="K235" s="138"/>
      <c r="L235" s="138"/>
    </row>
    <row r="236" spans="1:12">
      <c r="A236" s="108"/>
      <c r="B236" s="114"/>
      <c r="C236" s="111"/>
      <c r="D236" s="111"/>
      <c r="E236" s="111"/>
      <c r="F236" s="111"/>
      <c r="G236" s="111"/>
      <c r="H236" s="108"/>
      <c r="I236" s="130"/>
      <c r="J236" s="138"/>
      <c r="K236" s="138"/>
      <c r="L236" s="138"/>
    </row>
  </sheetData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4"/>
  <sheetViews>
    <sheetView topLeftCell="B1" workbookViewId="0">
      <pane ySplit="3" topLeftCell="A35" activePane="bottomLeft" state="frozen"/>
      <selection pane="bottomLeft" activeCell="G71" sqref="G71"/>
    </sheetView>
  </sheetViews>
  <sheetFormatPr defaultRowHeight="14.45"/>
  <cols>
    <col min="1" max="1" width="23.28515625" bestFit="1" customWidth="1"/>
    <col min="2" max="2" width="78.425781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547</v>
      </c>
      <c r="B5" s="6" t="s">
        <v>2168</v>
      </c>
      <c r="C5" s="107">
        <v>11.625</v>
      </c>
      <c r="D5" s="107">
        <v>1.23</v>
      </c>
      <c r="E5" s="107">
        <v>9.4512</v>
      </c>
      <c r="F5" s="107">
        <v>124.8</v>
      </c>
      <c r="G5" s="107">
        <v>0.21988000000000002</v>
      </c>
      <c r="H5" s="108" t="s">
        <v>96</v>
      </c>
      <c r="I5" s="130" t="s">
        <v>62</v>
      </c>
    </row>
    <row r="6" spans="1:9">
      <c r="A6" s="108" t="s">
        <v>547</v>
      </c>
      <c r="B6" s="6" t="s">
        <v>2169</v>
      </c>
      <c r="C6" s="107">
        <v>7.625</v>
      </c>
      <c r="D6" s="107">
        <v>1.5</v>
      </c>
      <c r="E6" s="107">
        <v>5.0833000000000004</v>
      </c>
      <c r="F6" s="107">
        <v>111.696</v>
      </c>
      <c r="G6" s="107">
        <v>0.21988000000000002</v>
      </c>
      <c r="H6" s="108" t="s">
        <v>96</v>
      </c>
      <c r="I6" s="130" t="s">
        <v>62</v>
      </c>
    </row>
    <row r="7" spans="1:9">
      <c r="A7" s="108" t="s">
        <v>547</v>
      </c>
      <c r="B7" s="6" t="s">
        <v>2170</v>
      </c>
      <c r="C7" s="107">
        <v>5.625</v>
      </c>
      <c r="D7" s="107">
        <v>1.79</v>
      </c>
      <c r="E7" s="107">
        <v>3.1425000000000001</v>
      </c>
      <c r="F7" s="107">
        <v>86.73599999999999</v>
      </c>
      <c r="G7" s="107">
        <v>0.21032000000000001</v>
      </c>
      <c r="H7" s="108" t="s">
        <v>96</v>
      </c>
      <c r="I7" s="130" t="s">
        <v>62</v>
      </c>
    </row>
    <row r="8" spans="1:9">
      <c r="A8" s="108" t="s">
        <v>547</v>
      </c>
      <c r="B8" s="3" t="s">
        <v>2171</v>
      </c>
      <c r="C8" s="107">
        <v>4</v>
      </c>
      <c r="D8" s="107">
        <v>0.65</v>
      </c>
      <c r="E8" s="107">
        <v>6.1766000000000005</v>
      </c>
      <c r="F8" s="107">
        <v>119.80799999999999</v>
      </c>
      <c r="G8" s="107">
        <v>0.18881000000000001</v>
      </c>
      <c r="H8" s="108" t="s">
        <v>96</v>
      </c>
      <c r="I8" s="130" t="s">
        <v>62</v>
      </c>
    </row>
    <row r="9" spans="1:9">
      <c r="A9" s="108" t="s">
        <v>547</v>
      </c>
      <c r="B9" s="110" t="s">
        <v>530</v>
      </c>
      <c r="C9" s="109">
        <v>3.625</v>
      </c>
      <c r="D9" s="109">
        <v>2.42</v>
      </c>
      <c r="E9" s="109">
        <v>1.5</v>
      </c>
      <c r="F9" s="109">
        <v>48</v>
      </c>
      <c r="G9" s="107">
        <v>0.19</v>
      </c>
      <c r="H9" s="108" t="s">
        <v>102</v>
      </c>
      <c r="I9" s="130" t="s">
        <v>62</v>
      </c>
    </row>
    <row r="10" spans="1:9">
      <c r="A10" s="108" t="s">
        <v>547</v>
      </c>
      <c r="B10" s="6" t="s">
        <v>2172</v>
      </c>
      <c r="C10" s="109">
        <v>3.625</v>
      </c>
      <c r="D10" s="109">
        <v>2.59</v>
      </c>
      <c r="E10" s="109">
        <v>1.4</v>
      </c>
      <c r="F10" s="109">
        <v>50</v>
      </c>
      <c r="G10" s="107">
        <v>0.19</v>
      </c>
      <c r="H10" s="108" t="s">
        <v>102</v>
      </c>
      <c r="I10" s="130" t="s">
        <v>62</v>
      </c>
    </row>
    <row r="11" spans="1:9">
      <c r="A11" s="108" t="s">
        <v>547</v>
      </c>
      <c r="B11" s="17" t="s">
        <v>2173</v>
      </c>
      <c r="C11" s="107">
        <v>3.625</v>
      </c>
      <c r="D11" s="107">
        <v>0.77</v>
      </c>
      <c r="E11" s="107">
        <v>4.6845000000000008</v>
      </c>
      <c r="F11" s="107">
        <v>99.839999999999989</v>
      </c>
      <c r="G11" s="107">
        <v>0.18881000000000001</v>
      </c>
      <c r="H11" s="108" t="s">
        <v>96</v>
      </c>
      <c r="I11" s="130" t="s">
        <v>62</v>
      </c>
    </row>
    <row r="12" spans="1:9">
      <c r="A12" s="108" t="s">
        <v>547</v>
      </c>
      <c r="B12" s="17" t="s">
        <v>2174</v>
      </c>
      <c r="C12" s="107">
        <v>3.625</v>
      </c>
      <c r="D12" s="107">
        <v>0.67</v>
      </c>
      <c r="E12" s="107">
        <v>5.4132000000000007</v>
      </c>
      <c r="F12" s="107">
        <v>109.824</v>
      </c>
      <c r="G12" s="107">
        <v>0.18881000000000001</v>
      </c>
      <c r="H12" s="108" t="s">
        <v>96</v>
      </c>
      <c r="I12" s="130" t="s">
        <v>62</v>
      </c>
    </row>
    <row r="13" spans="1:9">
      <c r="A13" s="108" t="s">
        <v>547</v>
      </c>
      <c r="B13" s="17" t="s">
        <v>2175</v>
      </c>
      <c r="C13" s="107">
        <v>3.625</v>
      </c>
      <c r="D13" s="107">
        <v>0.57999999999999996</v>
      </c>
      <c r="E13" s="107">
        <v>6.2113000000000005</v>
      </c>
      <c r="F13" s="107">
        <v>119.80799999999999</v>
      </c>
      <c r="G13" s="107">
        <v>0.18881000000000001</v>
      </c>
      <c r="H13" s="108" t="s">
        <v>96</v>
      </c>
      <c r="I13" s="130" t="s">
        <v>62</v>
      </c>
    </row>
    <row r="14" spans="1:9">
      <c r="A14" s="108" t="s">
        <v>547</v>
      </c>
      <c r="B14" s="17" t="s">
        <v>2176</v>
      </c>
      <c r="C14" s="107">
        <v>3.625</v>
      </c>
      <c r="D14" s="107">
        <v>0.51</v>
      </c>
      <c r="E14" s="107">
        <v>7.0788000000000002</v>
      </c>
      <c r="F14" s="107">
        <v>129.792</v>
      </c>
      <c r="G14" s="107">
        <v>0.18881000000000001</v>
      </c>
      <c r="H14" s="108" t="s">
        <v>96</v>
      </c>
      <c r="I14" s="130" t="s">
        <v>62</v>
      </c>
    </row>
    <row r="15" spans="1:9">
      <c r="A15" s="108" t="s">
        <v>547</v>
      </c>
      <c r="B15" s="108" t="s">
        <v>531</v>
      </c>
      <c r="C15" s="107">
        <v>3.625</v>
      </c>
      <c r="D15" s="107">
        <v>0.44</v>
      </c>
      <c r="E15" s="107">
        <v>8.2239000000000004</v>
      </c>
      <c r="F15" s="107">
        <v>139.77599999999998</v>
      </c>
      <c r="G15" s="107">
        <v>0.18881000000000001</v>
      </c>
      <c r="H15" s="108" t="s">
        <v>96</v>
      </c>
      <c r="I15" s="130" t="s">
        <v>62</v>
      </c>
    </row>
    <row r="16" spans="1:9">
      <c r="A16" s="108" t="s">
        <v>547</v>
      </c>
      <c r="B16" s="17" t="s">
        <v>2177</v>
      </c>
      <c r="C16" s="107">
        <v>3.625</v>
      </c>
      <c r="D16" s="107">
        <v>1.29</v>
      </c>
      <c r="E16" s="107">
        <v>2.8107000000000002</v>
      </c>
      <c r="F16" s="107">
        <v>69.887999999999991</v>
      </c>
      <c r="G16" s="107">
        <v>0.18881000000000001</v>
      </c>
      <c r="H16" s="108" t="s">
        <v>96</v>
      </c>
      <c r="I16" s="130" t="s">
        <v>62</v>
      </c>
    </row>
    <row r="17" spans="1:9">
      <c r="A17" s="108" t="s">
        <v>547</v>
      </c>
      <c r="B17" s="17" t="s">
        <v>2178</v>
      </c>
      <c r="C17" s="107">
        <v>3.625</v>
      </c>
      <c r="D17" s="107">
        <v>1.0900000000000001</v>
      </c>
      <c r="E17" s="107">
        <v>3.3311999999999999</v>
      </c>
      <c r="F17" s="107">
        <v>79.872</v>
      </c>
      <c r="G17" s="107">
        <v>0.18881000000000001</v>
      </c>
      <c r="H17" s="108" t="s">
        <v>96</v>
      </c>
      <c r="I17" s="130" t="s">
        <v>62</v>
      </c>
    </row>
    <row r="18" spans="1:9">
      <c r="A18" s="108" t="s">
        <v>547</v>
      </c>
      <c r="B18" s="17" t="s">
        <v>2179</v>
      </c>
      <c r="C18" s="107">
        <v>3.625</v>
      </c>
      <c r="D18" s="107">
        <v>0.92</v>
      </c>
      <c r="E18" s="107">
        <v>3.9558</v>
      </c>
      <c r="F18" s="107">
        <v>89.855999999999995</v>
      </c>
      <c r="G18" s="107">
        <v>0.18881000000000001</v>
      </c>
      <c r="H18" s="108" t="s">
        <v>96</v>
      </c>
      <c r="I18" s="130" t="s">
        <v>62</v>
      </c>
    </row>
    <row r="19" spans="1:9">
      <c r="A19" s="108" t="s">
        <v>547</v>
      </c>
      <c r="B19" s="17" t="s">
        <v>2180</v>
      </c>
      <c r="C19" s="107">
        <v>3.625</v>
      </c>
      <c r="D19" s="107">
        <v>0.39</v>
      </c>
      <c r="E19" s="107">
        <v>9.2996000000000016</v>
      </c>
      <c r="F19" s="107">
        <v>149.76</v>
      </c>
      <c r="G19" s="107">
        <v>0.18881000000000001</v>
      </c>
      <c r="H19" s="108" t="s">
        <v>96</v>
      </c>
      <c r="I19" s="130" t="s">
        <v>62</v>
      </c>
    </row>
    <row r="20" spans="1:9">
      <c r="A20" s="108" t="s">
        <v>547</v>
      </c>
      <c r="B20" s="110" t="s">
        <v>532</v>
      </c>
      <c r="C20" s="109">
        <v>3</v>
      </c>
      <c r="D20" s="109">
        <v>0.8</v>
      </c>
      <c r="E20" s="109">
        <v>3.75</v>
      </c>
      <c r="F20" s="109">
        <v>85</v>
      </c>
      <c r="G20" s="109">
        <v>0.21</v>
      </c>
      <c r="H20" s="108" t="s">
        <v>96</v>
      </c>
      <c r="I20" s="130" t="s">
        <v>62</v>
      </c>
    </row>
    <row r="21" spans="1:9">
      <c r="A21" s="108" t="s">
        <v>547</v>
      </c>
      <c r="B21" s="110" t="s">
        <v>533</v>
      </c>
      <c r="C21" s="109">
        <v>4</v>
      </c>
      <c r="D21" s="109">
        <v>1.1100000000000001</v>
      </c>
      <c r="E21" s="109">
        <v>3.6</v>
      </c>
      <c r="F21" s="109">
        <v>85</v>
      </c>
      <c r="G21" s="109">
        <v>0.21</v>
      </c>
      <c r="H21" s="108" t="s">
        <v>96</v>
      </c>
      <c r="I21" s="130" t="s">
        <v>62</v>
      </c>
    </row>
    <row r="22" spans="1:9">
      <c r="A22" s="108" t="s">
        <v>547</v>
      </c>
      <c r="B22" s="110" t="s">
        <v>536</v>
      </c>
      <c r="C22" s="109">
        <v>10</v>
      </c>
      <c r="D22" s="109">
        <v>2.2200000000000002</v>
      </c>
      <c r="E22" s="109">
        <v>4.5</v>
      </c>
      <c r="F22" s="109">
        <v>85</v>
      </c>
      <c r="G22" s="109">
        <v>0.21</v>
      </c>
      <c r="H22" s="108" t="s">
        <v>96</v>
      </c>
      <c r="I22" s="130" t="s">
        <v>62</v>
      </c>
    </row>
    <row r="23" spans="1:9">
      <c r="A23" s="108" t="s">
        <v>547</v>
      </c>
      <c r="B23" s="110" t="s">
        <v>534</v>
      </c>
      <c r="C23" s="109">
        <v>6</v>
      </c>
      <c r="D23" s="109">
        <v>1.52</v>
      </c>
      <c r="E23" s="109">
        <v>3.95</v>
      </c>
      <c r="F23" s="109">
        <v>85</v>
      </c>
      <c r="G23" s="109">
        <v>0.21</v>
      </c>
      <c r="H23" s="108" t="s">
        <v>96</v>
      </c>
      <c r="I23" s="130" t="s">
        <v>62</v>
      </c>
    </row>
    <row r="24" spans="1:9">
      <c r="A24" s="108" t="s">
        <v>547</v>
      </c>
      <c r="B24" s="110" t="s">
        <v>535</v>
      </c>
      <c r="C24" s="109">
        <v>8</v>
      </c>
      <c r="D24" s="109">
        <v>1.85</v>
      </c>
      <c r="E24" s="109">
        <v>4.32</v>
      </c>
      <c r="F24" s="109">
        <v>85</v>
      </c>
      <c r="G24" s="109">
        <v>0.21</v>
      </c>
      <c r="H24" s="108" t="s">
        <v>96</v>
      </c>
      <c r="I24" s="130" t="s">
        <v>62</v>
      </c>
    </row>
    <row r="25" spans="1:9">
      <c r="A25" s="108" t="s">
        <v>547</v>
      </c>
      <c r="B25" s="110" t="s">
        <v>537</v>
      </c>
      <c r="C25" s="109">
        <v>12</v>
      </c>
      <c r="D25" s="109">
        <v>2.5</v>
      </c>
      <c r="E25" s="109">
        <v>4.8</v>
      </c>
      <c r="F25" s="109">
        <v>85</v>
      </c>
      <c r="G25" s="109">
        <v>0.21</v>
      </c>
      <c r="H25" s="108" t="s">
        <v>96</v>
      </c>
      <c r="I25" s="130" t="s">
        <v>62</v>
      </c>
    </row>
    <row r="26" spans="1:9">
      <c r="A26" s="108" t="s">
        <v>547</v>
      </c>
      <c r="B26" s="6" t="s">
        <v>2181</v>
      </c>
      <c r="C26" s="107">
        <v>11.625</v>
      </c>
      <c r="D26" s="107">
        <v>1.48</v>
      </c>
      <c r="E26" s="107">
        <v>7.8422000000000001</v>
      </c>
      <c r="F26" s="107">
        <v>137.904</v>
      </c>
      <c r="G26" s="107">
        <v>0.21988000000000002</v>
      </c>
      <c r="H26" s="108" t="s">
        <v>96</v>
      </c>
      <c r="I26" s="130" t="s">
        <v>62</v>
      </c>
    </row>
    <row r="27" spans="1:9">
      <c r="A27" s="108" t="s">
        <v>547</v>
      </c>
      <c r="B27" s="6" t="s">
        <v>2182</v>
      </c>
      <c r="C27" s="107">
        <v>7.625</v>
      </c>
      <c r="D27" s="107">
        <v>0.97</v>
      </c>
      <c r="E27" s="107">
        <v>7.8422000000000001</v>
      </c>
      <c r="F27" s="107">
        <v>137.904</v>
      </c>
      <c r="G27" s="107">
        <v>0.21988000000000002</v>
      </c>
      <c r="H27" s="108" t="s">
        <v>96</v>
      </c>
      <c r="I27" s="130" t="s">
        <v>62</v>
      </c>
    </row>
    <row r="28" spans="1:9">
      <c r="A28" s="108" t="s">
        <v>547</v>
      </c>
      <c r="B28" s="110" t="s">
        <v>543</v>
      </c>
      <c r="C28" s="107">
        <v>4</v>
      </c>
      <c r="D28" s="107">
        <v>1.67</v>
      </c>
      <c r="E28" s="107">
        <v>2.4</v>
      </c>
      <c r="F28" s="107">
        <v>53.1</v>
      </c>
      <c r="G28" s="107">
        <v>0.19</v>
      </c>
      <c r="H28" s="108" t="s">
        <v>96</v>
      </c>
      <c r="I28" s="130" t="s">
        <v>62</v>
      </c>
    </row>
    <row r="29" spans="1:9">
      <c r="A29" s="108" t="s">
        <v>547</v>
      </c>
      <c r="B29" s="110" t="s">
        <v>542</v>
      </c>
      <c r="C29" s="107">
        <v>3</v>
      </c>
      <c r="D29" s="107">
        <v>1.35</v>
      </c>
      <c r="E29" s="107">
        <v>2.2200000000000002</v>
      </c>
      <c r="F29" s="107">
        <v>53.1</v>
      </c>
      <c r="G29" s="107">
        <v>0.19</v>
      </c>
      <c r="H29" s="108" t="s">
        <v>96</v>
      </c>
      <c r="I29" s="130" t="s">
        <v>62</v>
      </c>
    </row>
    <row r="30" spans="1:9">
      <c r="A30" s="108" t="s">
        <v>547</v>
      </c>
      <c r="B30" s="110" t="s">
        <v>541</v>
      </c>
      <c r="C30" s="107">
        <v>3</v>
      </c>
      <c r="D30" s="107">
        <v>1.26</v>
      </c>
      <c r="E30" s="107">
        <v>2.38</v>
      </c>
      <c r="F30" s="107">
        <v>62.4</v>
      </c>
      <c r="G30" s="107">
        <v>0.19</v>
      </c>
      <c r="H30" s="108" t="s">
        <v>96</v>
      </c>
      <c r="I30" s="130" t="s">
        <v>62</v>
      </c>
    </row>
    <row r="31" spans="1:9">
      <c r="A31" s="108" t="s">
        <v>577</v>
      </c>
      <c r="B31" s="6" t="s">
        <v>2183</v>
      </c>
      <c r="C31" s="107">
        <v>7.625</v>
      </c>
      <c r="D31" s="107">
        <v>0.97</v>
      </c>
      <c r="E31" s="107">
        <v>7.8422000000000001</v>
      </c>
      <c r="F31" s="107">
        <v>136.03199999999998</v>
      </c>
      <c r="G31" s="107">
        <v>0.21988000000000002</v>
      </c>
      <c r="H31" s="108" t="s">
        <v>96</v>
      </c>
      <c r="I31" s="130" t="s">
        <v>62</v>
      </c>
    </row>
    <row r="32" spans="1:9">
      <c r="A32" s="108" t="s">
        <v>577</v>
      </c>
      <c r="B32" s="6" t="s">
        <v>2184</v>
      </c>
      <c r="C32" s="107">
        <v>7.625</v>
      </c>
      <c r="D32" s="107">
        <v>2.5499999999999998</v>
      </c>
      <c r="E32" s="107">
        <v>2.9902000000000002</v>
      </c>
      <c r="F32" s="107">
        <v>86.111999999999995</v>
      </c>
      <c r="G32" s="107">
        <v>0.21032000000000001</v>
      </c>
      <c r="H32" s="108" t="s">
        <v>96</v>
      </c>
      <c r="I32" s="130" t="s">
        <v>62</v>
      </c>
    </row>
    <row r="33" spans="1:9">
      <c r="A33" s="108" t="s">
        <v>577</v>
      </c>
      <c r="B33" s="3" t="s">
        <v>2185</v>
      </c>
      <c r="C33" s="107">
        <v>12</v>
      </c>
      <c r="D33" s="107">
        <v>1.24</v>
      </c>
      <c r="E33" s="107">
        <v>9.7159999999999993</v>
      </c>
      <c r="F33" s="107">
        <v>49.919999999999995</v>
      </c>
      <c r="G33" s="107">
        <v>0.21988000000000002</v>
      </c>
      <c r="H33" s="108" t="s">
        <v>96</v>
      </c>
      <c r="I33" s="130" t="s">
        <v>62</v>
      </c>
    </row>
    <row r="34" spans="1:9">
      <c r="A34" s="108" t="s">
        <v>577</v>
      </c>
      <c r="B34" s="3" t="s">
        <v>2186</v>
      </c>
      <c r="C34" s="107">
        <v>8</v>
      </c>
      <c r="D34" s="107">
        <v>1.04</v>
      </c>
      <c r="E34" s="107">
        <v>7.7034000000000011</v>
      </c>
      <c r="F34" s="107">
        <v>49.919999999999995</v>
      </c>
      <c r="G34" s="107">
        <v>0.21988000000000002</v>
      </c>
      <c r="H34" s="108" t="s">
        <v>96</v>
      </c>
      <c r="I34" s="130" t="s">
        <v>62</v>
      </c>
    </row>
    <row r="35" spans="1:9" s="7" customFormat="1">
      <c r="A35" s="108" t="s">
        <v>577</v>
      </c>
      <c r="B35" s="16" t="s">
        <v>1761</v>
      </c>
      <c r="C35" s="111">
        <v>8</v>
      </c>
      <c r="D35" s="111">
        <v>0.87</v>
      </c>
      <c r="E35" s="111">
        <v>9.1999999999999993</v>
      </c>
      <c r="F35" s="111">
        <v>115</v>
      </c>
      <c r="G35" s="111">
        <v>0.21</v>
      </c>
      <c r="H35" s="108" t="s">
        <v>96</v>
      </c>
      <c r="I35" s="130" t="s">
        <v>62</v>
      </c>
    </row>
    <row r="36" spans="1:9">
      <c r="A36" s="108" t="s">
        <v>577</v>
      </c>
      <c r="B36" s="3" t="s">
        <v>2187</v>
      </c>
      <c r="C36" s="107">
        <v>8</v>
      </c>
      <c r="D36" s="107">
        <v>1.6</v>
      </c>
      <c r="E36" s="107">
        <v>4.9968000000000004</v>
      </c>
      <c r="F36" s="107">
        <v>49.919999999999995</v>
      </c>
      <c r="G36" s="107">
        <v>0.21988000000000002</v>
      </c>
      <c r="H36" s="108" t="s">
        <v>96</v>
      </c>
      <c r="I36" s="130" t="s">
        <v>62</v>
      </c>
    </row>
    <row r="37" spans="1:9">
      <c r="A37" s="108" t="s">
        <v>606</v>
      </c>
      <c r="B37" s="6" t="s">
        <v>2188</v>
      </c>
      <c r="C37" s="107">
        <v>7.625</v>
      </c>
      <c r="D37" s="107">
        <v>2</v>
      </c>
      <c r="E37" s="107">
        <v>3.8125</v>
      </c>
      <c r="F37" s="107">
        <v>136.03199999999998</v>
      </c>
      <c r="G37" s="107">
        <v>0.21988000000000002</v>
      </c>
      <c r="H37" s="108" t="s">
        <v>96</v>
      </c>
      <c r="I37" s="130" t="s">
        <v>62</v>
      </c>
    </row>
    <row r="38" spans="1:9">
      <c r="A38" s="108" t="s">
        <v>606</v>
      </c>
      <c r="B38" s="6" t="s">
        <v>2189</v>
      </c>
      <c r="C38" s="107">
        <v>7.625</v>
      </c>
      <c r="D38" s="107">
        <v>1.5</v>
      </c>
      <c r="E38" s="107">
        <v>5.0833000000000004</v>
      </c>
      <c r="F38" s="107">
        <v>136.03199999999998</v>
      </c>
      <c r="G38" s="107">
        <v>0.21988000000000002</v>
      </c>
      <c r="H38" s="108" t="s">
        <v>96</v>
      </c>
      <c r="I38" s="130" t="s">
        <v>62</v>
      </c>
    </row>
    <row r="39" spans="1:9">
      <c r="A39" s="108" t="s">
        <v>606</v>
      </c>
      <c r="B39" s="6" t="s">
        <v>2190</v>
      </c>
      <c r="C39" s="107">
        <v>7.625</v>
      </c>
      <c r="D39" s="107">
        <v>2.7</v>
      </c>
      <c r="E39" s="107">
        <v>2.8241000000000001</v>
      </c>
      <c r="F39" s="107">
        <v>111.696</v>
      </c>
      <c r="G39" s="107">
        <v>0.21988000000000002</v>
      </c>
      <c r="H39" s="108" t="s">
        <v>96</v>
      </c>
      <c r="I39" s="130" t="s">
        <v>62</v>
      </c>
    </row>
    <row r="40" spans="1:9">
      <c r="A40" s="108" t="s">
        <v>606</v>
      </c>
      <c r="B40" s="6" t="s">
        <v>2191</v>
      </c>
      <c r="C40" s="107">
        <v>7.625</v>
      </c>
      <c r="D40" s="107">
        <v>3.2</v>
      </c>
      <c r="E40" s="107">
        <v>2.3828</v>
      </c>
      <c r="F40" s="107">
        <v>111.696</v>
      </c>
      <c r="G40" s="107">
        <v>0.21988000000000002</v>
      </c>
      <c r="H40" s="108" t="s">
        <v>96</v>
      </c>
      <c r="I40" s="130" t="s">
        <v>62</v>
      </c>
    </row>
    <row r="41" spans="1:9">
      <c r="A41" s="108" t="s">
        <v>606</v>
      </c>
      <c r="B41" s="6" t="s">
        <v>2192</v>
      </c>
      <c r="C41" s="107">
        <v>7.625</v>
      </c>
      <c r="D41" s="107">
        <v>3</v>
      </c>
      <c r="E41" s="107">
        <v>2.5417000000000001</v>
      </c>
      <c r="F41" s="107">
        <v>111.696</v>
      </c>
      <c r="G41" s="107">
        <v>0.21988000000000002</v>
      </c>
      <c r="H41" s="108" t="s">
        <v>96</v>
      </c>
      <c r="I41" s="130" t="s">
        <v>62</v>
      </c>
    </row>
    <row r="42" spans="1:9">
      <c r="A42" s="108" t="s">
        <v>606</v>
      </c>
      <c r="B42" s="6" t="s">
        <v>2193</v>
      </c>
      <c r="C42" s="107">
        <v>7.625</v>
      </c>
      <c r="D42" s="107">
        <v>3.3</v>
      </c>
      <c r="E42" s="107">
        <v>2.3106</v>
      </c>
      <c r="F42" s="107">
        <v>111.696</v>
      </c>
      <c r="G42" s="107">
        <v>0.21988000000000002</v>
      </c>
      <c r="H42" s="108" t="s">
        <v>96</v>
      </c>
      <c r="I42" s="130" t="s">
        <v>62</v>
      </c>
    </row>
    <row r="43" spans="1:9">
      <c r="A43" s="108" t="s">
        <v>606</v>
      </c>
      <c r="B43" s="6" t="s">
        <v>2194</v>
      </c>
      <c r="C43" s="107">
        <v>7.625</v>
      </c>
      <c r="D43" s="107">
        <v>3.5</v>
      </c>
      <c r="E43" s="107">
        <v>2.1785999999999999</v>
      </c>
      <c r="F43" s="107">
        <v>86.111999999999995</v>
      </c>
      <c r="G43" s="107">
        <v>0.21032000000000001</v>
      </c>
      <c r="H43" s="108" t="s">
        <v>96</v>
      </c>
      <c r="I43" s="130" t="s">
        <v>62</v>
      </c>
    </row>
    <row r="44" spans="1:9">
      <c r="A44" s="108" t="s">
        <v>606</v>
      </c>
      <c r="B44" s="6" t="s">
        <v>2195</v>
      </c>
      <c r="C44" s="107">
        <v>7.625</v>
      </c>
      <c r="D44" s="107">
        <v>4.8</v>
      </c>
      <c r="E44" s="107">
        <v>1.5885</v>
      </c>
      <c r="F44" s="107">
        <v>86.111999999999995</v>
      </c>
      <c r="G44" s="107">
        <v>0.21032000000000001</v>
      </c>
      <c r="H44" s="108" t="s">
        <v>96</v>
      </c>
      <c r="I44" s="130" t="s">
        <v>62</v>
      </c>
    </row>
    <row r="45" spans="1:9">
      <c r="A45" s="108" t="s">
        <v>606</v>
      </c>
      <c r="B45" s="6" t="s">
        <v>2196</v>
      </c>
      <c r="C45" s="107">
        <v>7.625</v>
      </c>
      <c r="D45" s="107">
        <v>5.6</v>
      </c>
      <c r="E45" s="107">
        <v>1.3615999999999999</v>
      </c>
      <c r="F45" s="107">
        <v>86.111999999999995</v>
      </c>
      <c r="G45" s="107">
        <v>0.21032000000000001</v>
      </c>
      <c r="H45" s="108" t="s">
        <v>96</v>
      </c>
      <c r="I45" s="130" t="s">
        <v>62</v>
      </c>
    </row>
    <row r="46" spans="1:9">
      <c r="A46" s="108" t="s">
        <v>606</v>
      </c>
      <c r="B46" s="6" t="s">
        <v>2197</v>
      </c>
      <c r="C46" s="107">
        <v>7.625</v>
      </c>
      <c r="D46" s="107">
        <v>4.5</v>
      </c>
      <c r="E46" s="107">
        <v>1.6943999999999999</v>
      </c>
      <c r="F46" s="107">
        <v>86.111999999999995</v>
      </c>
      <c r="G46" s="107">
        <v>0.21032000000000001</v>
      </c>
      <c r="H46" s="108" t="s">
        <v>96</v>
      </c>
      <c r="I46" s="130" t="s">
        <v>62</v>
      </c>
    </row>
    <row r="47" spans="1:9">
      <c r="A47" s="108" t="s">
        <v>606</v>
      </c>
      <c r="B47" s="6" t="s">
        <v>2198</v>
      </c>
      <c r="C47" s="107">
        <v>7.625</v>
      </c>
      <c r="D47" s="107">
        <v>4.5999999999999996</v>
      </c>
      <c r="E47" s="107">
        <v>1.6576</v>
      </c>
      <c r="F47" s="107">
        <v>86.111999999999995</v>
      </c>
      <c r="G47" s="107">
        <v>0.21032000000000001</v>
      </c>
      <c r="H47" s="108" t="s">
        <v>96</v>
      </c>
      <c r="I47" s="130" t="s">
        <v>62</v>
      </c>
    </row>
    <row r="48" spans="1:9">
      <c r="A48" s="108" t="s">
        <v>606</v>
      </c>
      <c r="B48" s="6" t="s">
        <v>2199</v>
      </c>
      <c r="C48" s="107">
        <v>5.625</v>
      </c>
      <c r="D48" s="107">
        <v>4.2</v>
      </c>
      <c r="E48" s="107">
        <v>1.3392999999999999</v>
      </c>
      <c r="F48" s="107">
        <v>86.73599999999999</v>
      </c>
      <c r="G48" s="107">
        <v>0.21032000000000001</v>
      </c>
      <c r="H48" s="108" t="s">
        <v>96</v>
      </c>
      <c r="I48" s="130" t="s">
        <v>62</v>
      </c>
    </row>
    <row r="49" spans="1:9">
      <c r="A49" s="108" t="s">
        <v>606</v>
      </c>
      <c r="B49" s="6" t="s">
        <v>2200</v>
      </c>
      <c r="C49" s="107">
        <v>5.625</v>
      </c>
      <c r="D49" s="107">
        <v>3</v>
      </c>
      <c r="E49" s="107">
        <v>1.875</v>
      </c>
      <c r="F49" s="107">
        <v>86.73599999999999</v>
      </c>
      <c r="G49" s="107">
        <v>0.21032000000000001</v>
      </c>
      <c r="H49" s="108" t="s">
        <v>96</v>
      </c>
      <c r="I49" s="130" t="s">
        <v>62</v>
      </c>
    </row>
    <row r="50" spans="1:9">
      <c r="A50" s="108" t="s">
        <v>606</v>
      </c>
      <c r="B50" s="6" t="s">
        <v>2201</v>
      </c>
      <c r="C50" s="107">
        <v>11.625</v>
      </c>
      <c r="D50" s="107">
        <v>2.4500000000000002</v>
      </c>
      <c r="E50" s="107">
        <v>4.7449000000000003</v>
      </c>
      <c r="F50" s="107">
        <v>89.855999999999995</v>
      </c>
      <c r="G50" s="107">
        <v>0.21032000000000001</v>
      </c>
      <c r="H50" s="108" t="s">
        <v>96</v>
      </c>
      <c r="I50" s="130" t="s">
        <v>62</v>
      </c>
    </row>
    <row r="51" spans="1:9">
      <c r="A51" s="108" t="s">
        <v>606</v>
      </c>
      <c r="B51" s="6" t="s">
        <v>2202</v>
      </c>
      <c r="C51" s="107">
        <v>11.625</v>
      </c>
      <c r="D51" s="107">
        <v>7.75</v>
      </c>
      <c r="E51" s="107">
        <v>1.5</v>
      </c>
      <c r="F51" s="107">
        <v>89.855999999999995</v>
      </c>
      <c r="G51" s="107">
        <v>0.21032000000000001</v>
      </c>
      <c r="H51" s="108" t="s">
        <v>96</v>
      </c>
      <c r="I51" s="130" t="s">
        <v>62</v>
      </c>
    </row>
    <row r="52" spans="1:9">
      <c r="A52" s="108" t="s">
        <v>606</v>
      </c>
      <c r="B52" s="6" t="s">
        <v>2203</v>
      </c>
      <c r="C52" s="107">
        <v>11.625</v>
      </c>
      <c r="D52" s="107">
        <v>5.8</v>
      </c>
      <c r="E52" s="107">
        <v>2.0043000000000002</v>
      </c>
      <c r="F52" s="107">
        <v>89.855999999999995</v>
      </c>
      <c r="G52" s="107">
        <v>0.21032000000000001</v>
      </c>
      <c r="H52" s="108" t="s">
        <v>96</v>
      </c>
      <c r="I52" s="130" t="s">
        <v>62</v>
      </c>
    </row>
    <row r="53" spans="1:9">
      <c r="A53" s="108" t="s">
        <v>606</v>
      </c>
      <c r="B53" s="6" t="s">
        <v>2204</v>
      </c>
      <c r="C53" s="107">
        <v>11.625</v>
      </c>
      <c r="D53" s="107">
        <v>3.7</v>
      </c>
      <c r="E53" s="107">
        <v>3.1419000000000001</v>
      </c>
      <c r="F53" s="107">
        <v>137.904</v>
      </c>
      <c r="G53" s="107">
        <v>0.21988000000000002</v>
      </c>
      <c r="H53" s="108" t="s">
        <v>96</v>
      </c>
      <c r="I53" s="130" t="s">
        <v>62</v>
      </c>
    </row>
    <row r="54" spans="1:9">
      <c r="A54" s="108" t="s">
        <v>606</v>
      </c>
      <c r="B54" s="6" t="s">
        <v>2205</v>
      </c>
      <c r="C54" s="107">
        <v>7.625</v>
      </c>
      <c r="D54" s="109">
        <v>2.1</v>
      </c>
      <c r="E54" s="107">
        <v>3.6309</v>
      </c>
      <c r="F54" s="107">
        <v>137.904</v>
      </c>
      <c r="G54" s="107">
        <v>0.21988000000000002</v>
      </c>
      <c r="H54" s="108" t="s">
        <v>96</v>
      </c>
      <c r="I54" s="130" t="s">
        <v>62</v>
      </c>
    </row>
    <row r="56" spans="1:9">
      <c r="A56" s="113" t="s">
        <v>529</v>
      </c>
      <c r="B56" s="13" t="s">
        <v>104</v>
      </c>
      <c r="C56" s="113">
        <v>1</v>
      </c>
      <c r="D56" s="113">
        <v>4</v>
      </c>
      <c r="E56" s="113">
        <v>2.0830000000000001E-2</v>
      </c>
      <c r="F56" s="113">
        <v>0.35</v>
      </c>
      <c r="G56" s="113">
        <v>1.5</v>
      </c>
      <c r="H56" s="108" t="s">
        <v>96</v>
      </c>
      <c r="I56" s="112" t="s">
        <v>540</v>
      </c>
    </row>
    <row r="57" spans="1:9">
      <c r="A57" s="113" t="s">
        <v>529</v>
      </c>
      <c r="B57" s="115" t="s">
        <v>546</v>
      </c>
      <c r="C57" s="113">
        <v>0.875</v>
      </c>
      <c r="D57" s="113">
        <v>0.2</v>
      </c>
      <c r="E57" s="113">
        <v>0.41670000000000001</v>
      </c>
      <c r="F57" s="113">
        <v>0.2</v>
      </c>
      <c r="G57" s="113">
        <v>116</v>
      </c>
      <c r="H57" s="108" t="s">
        <v>96</v>
      </c>
      <c r="I57" s="112" t="s">
        <v>540</v>
      </c>
    </row>
    <row r="58" spans="1:9">
      <c r="A58" s="113" t="s">
        <v>529</v>
      </c>
      <c r="B58" s="13" t="s">
        <v>2206</v>
      </c>
      <c r="C58" s="113">
        <v>3.5</v>
      </c>
      <c r="D58" s="113">
        <v>8.3299999999999999E-2</v>
      </c>
      <c r="E58" s="113">
        <v>1</v>
      </c>
      <c r="F58" s="113">
        <v>0.2</v>
      </c>
      <c r="G58" s="113">
        <v>144</v>
      </c>
      <c r="H58" s="108" t="s">
        <v>96</v>
      </c>
      <c r="I58" s="112" t="s">
        <v>540</v>
      </c>
    </row>
    <row r="59" spans="1:9">
      <c r="A59" s="113" t="s">
        <v>529</v>
      </c>
      <c r="B59" s="115" t="s">
        <v>115</v>
      </c>
      <c r="C59" s="113">
        <v>0</v>
      </c>
      <c r="D59" s="113">
        <v>8.3299999999999999E-2</v>
      </c>
      <c r="E59" s="113">
        <v>1</v>
      </c>
      <c r="F59" s="113">
        <v>0.2</v>
      </c>
      <c r="G59" s="113">
        <v>144</v>
      </c>
      <c r="H59" s="108" t="s">
        <v>96</v>
      </c>
      <c r="I59" s="112" t="s">
        <v>540</v>
      </c>
    </row>
    <row r="60" spans="1:9">
      <c r="A60" s="113" t="s">
        <v>529</v>
      </c>
      <c r="B60" s="115" t="s">
        <v>1731</v>
      </c>
      <c r="C60" s="113">
        <v>1</v>
      </c>
      <c r="D60" s="113">
        <v>0.08</v>
      </c>
      <c r="E60" s="113">
        <v>0.08</v>
      </c>
      <c r="F60" s="113">
        <v>0</v>
      </c>
      <c r="G60" s="113">
        <v>0</v>
      </c>
      <c r="H60" s="108" t="s">
        <v>96</v>
      </c>
      <c r="I60" s="112" t="s">
        <v>41</v>
      </c>
    </row>
    <row r="61" spans="1:9">
      <c r="A61" s="113" t="s">
        <v>529</v>
      </c>
      <c r="B61" s="115" t="s">
        <v>1730</v>
      </c>
      <c r="C61" s="113">
        <v>1</v>
      </c>
      <c r="D61" s="113">
        <v>0.08</v>
      </c>
      <c r="E61" s="113">
        <v>0.08</v>
      </c>
      <c r="F61" s="113">
        <v>0</v>
      </c>
      <c r="G61" s="113">
        <v>0</v>
      </c>
      <c r="H61" s="108" t="s">
        <v>96</v>
      </c>
      <c r="I61" s="112" t="s">
        <v>41</v>
      </c>
    </row>
    <row r="62" spans="1:9">
      <c r="A62" s="113" t="s">
        <v>529</v>
      </c>
      <c r="B62" s="115" t="s">
        <v>1729</v>
      </c>
      <c r="C62" s="113">
        <v>0.375</v>
      </c>
      <c r="D62" s="113">
        <v>0.03</v>
      </c>
      <c r="E62" s="113">
        <v>0.08</v>
      </c>
      <c r="F62" s="113">
        <v>0</v>
      </c>
      <c r="G62" s="113">
        <v>0</v>
      </c>
      <c r="H62" s="108" t="s">
        <v>96</v>
      </c>
      <c r="I62" s="112" t="s">
        <v>41</v>
      </c>
    </row>
    <row r="64" spans="1:9">
      <c r="A64" s="113" t="s">
        <v>529</v>
      </c>
      <c r="B64" s="30" t="s">
        <v>103</v>
      </c>
      <c r="C64" s="107">
        <v>1</v>
      </c>
      <c r="D64" s="107">
        <v>4</v>
      </c>
      <c r="E64" s="107">
        <v>0.25</v>
      </c>
      <c r="F64" s="107">
        <v>1.5</v>
      </c>
      <c r="G64" s="107">
        <v>0.35</v>
      </c>
      <c r="H64" s="108" t="s">
        <v>61</v>
      </c>
      <c r="I64" s="130" t="s">
        <v>62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>
      <pane ySplit="3" topLeftCell="A4" activePane="bottomLeft" state="frozen"/>
      <selection pane="bottomLeft" activeCell="G37" sqref="G37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13" t="s">
        <v>105</v>
      </c>
      <c r="B5" s="110" t="s">
        <v>112</v>
      </c>
      <c r="C5" s="107">
        <v>0.125</v>
      </c>
      <c r="D5" s="107">
        <v>0.06</v>
      </c>
      <c r="E5" s="107">
        <v>2.08</v>
      </c>
      <c r="F5" s="107" t="s">
        <v>36</v>
      </c>
      <c r="G5" s="107" t="s">
        <v>36</v>
      </c>
      <c r="H5" s="108" t="s">
        <v>102</v>
      </c>
      <c r="I5" s="130" t="s">
        <v>62</v>
      </c>
    </row>
    <row r="6" spans="1:9">
      <c r="A6" s="113" t="s">
        <v>105</v>
      </c>
      <c r="B6" s="110" t="s">
        <v>113</v>
      </c>
      <c r="C6" s="107">
        <v>0.25</v>
      </c>
      <c r="D6" s="107">
        <v>0.12</v>
      </c>
      <c r="E6" s="107">
        <v>2.08</v>
      </c>
      <c r="F6" s="107" t="s">
        <v>36</v>
      </c>
      <c r="G6" s="107" t="s">
        <v>36</v>
      </c>
      <c r="H6" s="108" t="s">
        <v>102</v>
      </c>
      <c r="I6" s="130" t="s">
        <v>62</v>
      </c>
    </row>
    <row r="7" spans="1:9">
      <c r="A7" s="113" t="s">
        <v>105</v>
      </c>
      <c r="B7" s="110" t="s">
        <v>114</v>
      </c>
      <c r="C7" s="107">
        <v>0.625</v>
      </c>
      <c r="D7" s="107">
        <v>0.01</v>
      </c>
      <c r="E7" s="107">
        <v>62.5</v>
      </c>
      <c r="F7" s="107" t="s">
        <v>36</v>
      </c>
      <c r="G7" s="107" t="s">
        <v>36</v>
      </c>
      <c r="H7" s="108" t="s">
        <v>102</v>
      </c>
      <c r="I7" s="130" t="s">
        <v>62</v>
      </c>
    </row>
    <row r="8" spans="1:9" s="25" customFormat="1">
      <c r="A8" s="113" t="s">
        <v>105</v>
      </c>
      <c r="B8" s="110" t="s">
        <v>108</v>
      </c>
      <c r="C8" s="107">
        <v>0.125</v>
      </c>
      <c r="D8" s="107">
        <v>1.4999999999999999E-2</v>
      </c>
      <c r="E8" s="109">
        <v>8.3000000000000007</v>
      </c>
      <c r="F8" s="109">
        <v>141</v>
      </c>
      <c r="G8" s="109" t="s">
        <v>36</v>
      </c>
      <c r="H8" s="108" t="s">
        <v>93</v>
      </c>
      <c r="I8" s="130" t="s">
        <v>62</v>
      </c>
    </row>
    <row r="9" spans="1:9" s="25" customFormat="1">
      <c r="A9" s="113"/>
      <c r="B9" s="110"/>
      <c r="C9" s="107"/>
      <c r="D9" s="107"/>
      <c r="E9" s="107"/>
      <c r="F9" s="107"/>
      <c r="G9" s="107"/>
      <c r="H9" s="108"/>
      <c r="I9" s="130"/>
    </row>
    <row r="10" spans="1:9">
      <c r="A10" s="113" t="s">
        <v>105</v>
      </c>
      <c r="B10" s="26" t="s">
        <v>106</v>
      </c>
      <c r="C10" s="27">
        <v>6.25E-2</v>
      </c>
      <c r="D10" s="27">
        <v>0.06</v>
      </c>
      <c r="E10" s="27">
        <v>2</v>
      </c>
      <c r="F10" s="27" t="s">
        <v>36</v>
      </c>
      <c r="G10" s="27" t="s">
        <v>36</v>
      </c>
      <c r="H10" s="108" t="s">
        <v>67</v>
      </c>
      <c r="I10" s="112" t="s">
        <v>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34"/>
  <sheetViews>
    <sheetView workbookViewId="0">
      <selection activeCell="B65" sqref="B65"/>
    </sheetView>
  </sheetViews>
  <sheetFormatPr defaultColWidth="9.140625" defaultRowHeight="14.45"/>
  <cols>
    <col min="1" max="1" width="44.7109375" style="131" customWidth="1"/>
    <col min="2" max="10" width="9.140625" style="131"/>
    <col min="11" max="11" width="22.42578125" style="131" bestFit="1" customWidth="1"/>
    <col min="12" max="16384" width="9.140625" style="131"/>
  </cols>
  <sheetData>
    <row r="1" spans="1:17">
      <c r="A1" s="11" t="s">
        <v>1030</v>
      </c>
    </row>
    <row r="2" spans="1:17">
      <c r="A2" s="11" t="s">
        <v>1031</v>
      </c>
    </row>
    <row r="3" spans="1:17">
      <c r="A3" s="11" t="s">
        <v>1058</v>
      </c>
      <c r="K3" s="97" t="s">
        <v>1075</v>
      </c>
      <c r="L3" s="98"/>
    </row>
    <row r="4" spans="1:17">
      <c r="A4" s="51"/>
      <c r="K4" s="95" t="s">
        <v>1048</v>
      </c>
      <c r="L4" s="96">
        <v>0.17</v>
      </c>
    </row>
    <row r="5" spans="1:17" ht="15.6">
      <c r="A5" s="140" t="s">
        <v>762</v>
      </c>
      <c r="B5" s="141"/>
      <c r="C5" s="141"/>
      <c r="D5" s="141"/>
      <c r="E5" s="141"/>
      <c r="F5" s="141"/>
      <c r="G5" s="141"/>
      <c r="H5" s="141"/>
      <c r="I5" s="141"/>
      <c r="K5" s="95" t="s">
        <v>1078</v>
      </c>
      <c r="L5" s="99"/>
    </row>
    <row r="6" spans="1:17">
      <c r="A6" s="11" t="s">
        <v>2207</v>
      </c>
      <c r="C6" s="93"/>
      <c r="D6" s="93"/>
      <c r="E6" s="93"/>
      <c r="F6" s="93"/>
      <c r="G6" s="93"/>
      <c r="H6" s="93"/>
      <c r="I6" s="93"/>
      <c r="J6" s="93"/>
      <c r="K6" s="95" t="s">
        <v>1079</v>
      </c>
      <c r="L6" s="99"/>
      <c r="M6" s="93"/>
      <c r="N6" s="93"/>
      <c r="O6" s="93"/>
      <c r="P6" s="93"/>
      <c r="Q6" s="93"/>
    </row>
    <row r="7" spans="1:17">
      <c r="A7" s="51" t="s">
        <v>1060</v>
      </c>
      <c r="B7" s="94" t="s">
        <v>1067</v>
      </c>
      <c r="C7" s="100"/>
      <c r="D7" s="100"/>
      <c r="E7" s="100"/>
      <c r="F7" s="101"/>
      <c r="G7" s="93"/>
      <c r="H7" s="93"/>
      <c r="I7" s="93"/>
      <c r="J7" s="93"/>
      <c r="K7" s="95" t="s">
        <v>1080</v>
      </c>
      <c r="L7" s="153">
        <v>1.39</v>
      </c>
      <c r="M7" s="93"/>
      <c r="N7" s="93"/>
      <c r="O7" s="93"/>
      <c r="P7" s="93"/>
      <c r="Q7" s="93"/>
    </row>
    <row r="8" spans="1:17">
      <c r="A8" s="90" t="s">
        <v>1038</v>
      </c>
      <c r="B8" s="93" t="s">
        <v>1039</v>
      </c>
      <c r="C8" s="93" t="s">
        <v>1061</v>
      </c>
      <c r="D8" s="93" t="s">
        <v>1062</v>
      </c>
      <c r="E8" s="93" t="s">
        <v>1063</v>
      </c>
      <c r="F8" s="93" t="s">
        <v>1064</v>
      </c>
      <c r="G8" s="93" t="s">
        <v>1065</v>
      </c>
      <c r="H8" s="93" t="s">
        <v>1066</v>
      </c>
      <c r="I8" s="93" t="s">
        <v>1044</v>
      </c>
      <c r="J8" s="93"/>
      <c r="K8" s="95" t="s">
        <v>1081</v>
      </c>
      <c r="L8" s="153">
        <v>0.56000000000000005</v>
      </c>
      <c r="M8" s="93"/>
      <c r="N8" s="93"/>
      <c r="O8" s="93"/>
      <c r="P8" s="93"/>
      <c r="Q8" s="93"/>
    </row>
    <row r="9" spans="1:17">
      <c r="A9" s="51" t="s">
        <v>1068</v>
      </c>
      <c r="B9" s="93">
        <v>0.36</v>
      </c>
      <c r="C9" s="93">
        <v>0.24199999999999999</v>
      </c>
      <c r="D9" s="93">
        <v>0.222</v>
      </c>
      <c r="E9" s="93">
        <v>0.21199999999999999</v>
      </c>
      <c r="F9" s="93">
        <v>0.20300000000000001</v>
      </c>
      <c r="G9" s="93">
        <v>0.19800000000000001</v>
      </c>
      <c r="H9" s="93">
        <v>0.19500000000000001</v>
      </c>
      <c r="I9" s="93">
        <v>0.193</v>
      </c>
      <c r="J9" s="93"/>
      <c r="K9" s="95" t="s">
        <v>1082</v>
      </c>
      <c r="L9" s="96">
        <v>0.68</v>
      </c>
      <c r="M9" s="93"/>
      <c r="N9" s="93"/>
      <c r="O9" s="93"/>
      <c r="P9" s="93"/>
      <c r="Q9" s="93"/>
    </row>
    <row r="10" spans="1:17">
      <c r="A10" s="51" t="s">
        <v>1069</v>
      </c>
      <c r="B10" s="93">
        <v>0.29699999999999999</v>
      </c>
      <c r="C10" s="93">
        <v>0.23300000000000001</v>
      </c>
      <c r="D10" s="93">
        <v>0.218</v>
      </c>
      <c r="E10" s="93">
        <v>0.20899999999999999</v>
      </c>
      <c r="F10" s="93">
        <v>0.20200000000000001</v>
      </c>
      <c r="G10" s="93">
        <v>0.19700000000000001</v>
      </c>
      <c r="H10" s="93">
        <v>0.19400000000000001</v>
      </c>
      <c r="I10" s="93">
        <v>0.192</v>
      </c>
      <c r="J10" s="93"/>
      <c r="K10" s="102" t="s">
        <v>1083</v>
      </c>
      <c r="L10" s="101">
        <f>SUM(L4,L9)</f>
        <v>0.85000000000000009</v>
      </c>
      <c r="M10" s="93"/>
      <c r="N10" s="93"/>
      <c r="O10" s="93"/>
      <c r="P10" s="93"/>
      <c r="Q10" s="93"/>
    </row>
    <row r="11" spans="1:17">
      <c r="A11" s="51" t="s">
        <v>1070</v>
      </c>
      <c r="B11" s="93">
        <v>0.26700000000000002</v>
      </c>
      <c r="C11" s="93">
        <v>0.26600000000000001</v>
      </c>
      <c r="D11" s="93">
        <v>0.214</v>
      </c>
      <c r="E11" s="93">
        <v>0.20699999999999999</v>
      </c>
      <c r="F11" s="93">
        <v>0.2</v>
      </c>
      <c r="G11" s="93">
        <v>0.19600000000000001</v>
      </c>
      <c r="H11" s="93">
        <v>0.19400000000000001</v>
      </c>
      <c r="I11" s="93">
        <v>0.192</v>
      </c>
      <c r="J11" s="93"/>
      <c r="K11" s="93"/>
      <c r="L11" s="93"/>
      <c r="M11" s="93"/>
      <c r="N11" s="93"/>
      <c r="O11" s="93"/>
      <c r="P11" s="93"/>
      <c r="Q11" s="93"/>
    </row>
    <row r="12" spans="1:17">
      <c r="A12" s="9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>
      <c r="A13" s="11" t="s">
        <v>2208</v>
      </c>
      <c r="B13" s="9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17">
      <c r="A14" s="51" t="s">
        <v>2209</v>
      </c>
      <c r="B14" s="93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1:17">
      <c r="A15" s="51" t="s">
        <v>1060</v>
      </c>
      <c r="B15" s="94" t="s">
        <v>1067</v>
      </c>
      <c r="C15" s="100"/>
      <c r="D15" s="100"/>
      <c r="E15" s="100"/>
      <c r="F15" s="101"/>
      <c r="G15" s="93"/>
      <c r="H15" s="93"/>
      <c r="I15" s="93"/>
      <c r="J15" s="51"/>
      <c r="K15" s="51"/>
      <c r="L15" s="51"/>
      <c r="M15" s="51"/>
      <c r="N15" s="51"/>
      <c r="O15" s="51"/>
      <c r="P15" s="51"/>
      <c r="Q15" s="51"/>
    </row>
    <row r="16" spans="1:17">
      <c r="A16" s="90" t="s">
        <v>1038</v>
      </c>
      <c r="B16" s="93" t="s">
        <v>1039</v>
      </c>
      <c r="C16" s="93" t="s">
        <v>1061</v>
      </c>
      <c r="D16" s="93" t="s">
        <v>1062</v>
      </c>
      <c r="E16" s="93" t="s">
        <v>1063</v>
      </c>
      <c r="F16" s="93" t="s">
        <v>1064</v>
      </c>
      <c r="G16" s="93" t="s">
        <v>1065</v>
      </c>
      <c r="H16" s="93" t="s">
        <v>1066</v>
      </c>
      <c r="I16" s="93" t="s">
        <v>1044</v>
      </c>
      <c r="J16" s="51"/>
      <c r="K16" s="51"/>
      <c r="L16" s="51"/>
      <c r="M16" s="51"/>
      <c r="N16" s="51"/>
      <c r="O16" s="51"/>
      <c r="P16" s="51"/>
      <c r="Q16" s="51"/>
    </row>
    <row r="17" spans="1:17">
      <c r="A17" s="51" t="s">
        <v>1068</v>
      </c>
      <c r="B17" s="93">
        <f t="shared" ref="B17:I19" si="0">ROUND((1/B9)-($L$10),3)</f>
        <v>1.9279999999999999</v>
      </c>
      <c r="C17" s="93">
        <f t="shared" si="0"/>
        <v>3.282</v>
      </c>
      <c r="D17" s="93">
        <f t="shared" si="0"/>
        <v>3.6549999999999998</v>
      </c>
      <c r="E17" s="93">
        <f t="shared" si="0"/>
        <v>3.867</v>
      </c>
      <c r="F17" s="93">
        <f t="shared" si="0"/>
        <v>4.0759999999999996</v>
      </c>
      <c r="G17" s="93">
        <f t="shared" si="0"/>
        <v>4.2009999999999996</v>
      </c>
      <c r="H17" s="93">
        <f t="shared" si="0"/>
        <v>4.2779999999999996</v>
      </c>
      <c r="I17" s="93">
        <f t="shared" si="0"/>
        <v>4.3310000000000004</v>
      </c>
      <c r="J17" s="51"/>
      <c r="K17" s="51"/>
      <c r="L17" s="51"/>
      <c r="M17" s="51"/>
      <c r="N17" s="51"/>
      <c r="O17" s="51"/>
      <c r="P17" s="51"/>
      <c r="Q17" s="51"/>
    </row>
    <row r="18" spans="1:17">
      <c r="A18" s="51" t="s">
        <v>1069</v>
      </c>
      <c r="B18" s="93">
        <f t="shared" si="0"/>
        <v>2.5169999999999999</v>
      </c>
      <c r="C18" s="93">
        <f t="shared" si="0"/>
        <v>3.4420000000000002</v>
      </c>
      <c r="D18" s="93">
        <f t="shared" si="0"/>
        <v>3.7370000000000001</v>
      </c>
      <c r="E18" s="93">
        <f t="shared" si="0"/>
        <v>3.9350000000000001</v>
      </c>
      <c r="F18" s="93">
        <f t="shared" si="0"/>
        <v>4.0999999999999996</v>
      </c>
      <c r="G18" s="93">
        <f t="shared" si="0"/>
        <v>4.226</v>
      </c>
      <c r="H18" s="93">
        <f t="shared" si="0"/>
        <v>4.3049999999999997</v>
      </c>
      <c r="I18" s="93">
        <f t="shared" si="0"/>
        <v>4.3579999999999997</v>
      </c>
      <c r="J18" s="51"/>
      <c r="K18" s="51"/>
      <c r="L18" s="51"/>
      <c r="M18" s="51"/>
      <c r="N18" s="51"/>
      <c r="O18" s="51"/>
      <c r="P18" s="51"/>
      <c r="Q18" s="51"/>
    </row>
    <row r="19" spans="1:17">
      <c r="A19" s="51" t="s">
        <v>1070</v>
      </c>
      <c r="B19" s="93">
        <f t="shared" si="0"/>
        <v>2.895</v>
      </c>
      <c r="C19" s="93">
        <f t="shared" si="0"/>
        <v>2.9089999999999998</v>
      </c>
      <c r="D19" s="93">
        <f t="shared" si="0"/>
        <v>3.823</v>
      </c>
      <c r="E19" s="93">
        <f t="shared" si="0"/>
        <v>3.9809999999999999</v>
      </c>
      <c r="F19" s="93">
        <f t="shared" si="0"/>
        <v>4.1500000000000004</v>
      </c>
      <c r="G19" s="93">
        <f t="shared" si="0"/>
        <v>4.2519999999999998</v>
      </c>
      <c r="H19" s="93">
        <f t="shared" si="0"/>
        <v>4.3049999999999997</v>
      </c>
      <c r="I19" s="93">
        <f t="shared" si="0"/>
        <v>4.3579999999999997</v>
      </c>
      <c r="J19" s="51"/>
      <c r="K19" s="51"/>
      <c r="L19" s="51"/>
      <c r="M19" s="51"/>
      <c r="N19" s="51"/>
      <c r="O19" s="51"/>
      <c r="P19" s="51"/>
      <c r="Q19" s="51"/>
    </row>
    <row r="20" spans="1:17">
      <c r="A20" s="51"/>
      <c r="B20" s="51"/>
      <c r="C20" s="51"/>
      <c r="D20" s="51"/>
      <c r="E20" s="51">
        <f>1/E19</f>
        <v>0.25119316754584275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>
      <c r="A22" s="11" t="s">
        <v>2207</v>
      </c>
      <c r="C22" s="93"/>
      <c r="D22" s="93"/>
      <c r="E22" s="93"/>
      <c r="F22" s="93"/>
      <c r="G22" s="93"/>
      <c r="H22" s="93"/>
      <c r="I22" s="93"/>
      <c r="J22" s="51"/>
      <c r="K22" s="51"/>
      <c r="L22" s="51"/>
      <c r="M22" s="51"/>
      <c r="N22" s="51"/>
      <c r="O22" s="51"/>
      <c r="P22" s="51"/>
      <c r="Q22" s="51"/>
    </row>
    <row r="23" spans="1:17">
      <c r="A23" s="51" t="s">
        <v>1060</v>
      </c>
      <c r="B23" s="94" t="s">
        <v>1071</v>
      </c>
      <c r="C23" s="100"/>
      <c r="D23" s="100"/>
      <c r="E23" s="100"/>
      <c r="F23" s="101"/>
      <c r="G23" s="93"/>
      <c r="H23" s="93"/>
      <c r="I23" s="93"/>
      <c r="J23" s="51"/>
      <c r="K23" s="51"/>
      <c r="L23" s="51"/>
      <c r="M23" s="51"/>
      <c r="N23" s="51"/>
      <c r="O23" s="51"/>
      <c r="P23" s="51"/>
      <c r="Q23" s="51"/>
    </row>
    <row r="24" spans="1:17">
      <c r="A24" s="90" t="s">
        <v>1038</v>
      </c>
      <c r="B24" s="93" t="s">
        <v>1039</v>
      </c>
      <c r="C24" s="93" t="s">
        <v>1061</v>
      </c>
      <c r="D24" s="93" t="s">
        <v>1062</v>
      </c>
      <c r="E24" s="93" t="s">
        <v>1063</v>
      </c>
      <c r="F24" s="93" t="s">
        <v>1064</v>
      </c>
      <c r="G24" s="93" t="s">
        <v>1065</v>
      </c>
      <c r="H24" s="93" t="s">
        <v>1066</v>
      </c>
      <c r="I24" s="93" t="s">
        <v>1044</v>
      </c>
      <c r="J24" s="51"/>
      <c r="K24" s="51"/>
      <c r="L24" s="51"/>
      <c r="M24" s="51"/>
      <c r="N24" s="51"/>
      <c r="O24" s="51"/>
      <c r="P24" s="51"/>
      <c r="Q24" s="51"/>
    </row>
    <row r="25" spans="1:17">
      <c r="A25" s="51" t="s">
        <v>1068</v>
      </c>
      <c r="B25" s="93">
        <v>0.35</v>
      </c>
      <c r="C25" s="93">
        <v>0.21099999999999999</v>
      </c>
      <c r="D25" s="93">
        <v>0.186</v>
      </c>
      <c r="E25" s="93">
        <v>0.17299999999999999</v>
      </c>
      <c r="F25" s="93">
        <v>0.16200000000000001</v>
      </c>
      <c r="G25" s="93">
        <v>0.155</v>
      </c>
      <c r="H25" s="93">
        <v>0.151</v>
      </c>
      <c r="I25" s="93">
        <v>0.14899999999999999</v>
      </c>
      <c r="J25" s="51"/>
      <c r="K25" s="51"/>
      <c r="L25" s="51"/>
      <c r="M25" s="51"/>
      <c r="N25" s="51"/>
      <c r="O25" s="51"/>
      <c r="P25" s="51"/>
      <c r="Q25" s="51"/>
    </row>
    <row r="26" spans="1:17">
      <c r="A26" s="51" t="s">
        <v>1069</v>
      </c>
      <c r="B26" s="93">
        <v>0.27800000000000002</v>
      </c>
      <c r="C26" s="93">
        <v>0.2</v>
      </c>
      <c r="D26" s="93">
        <v>0.18</v>
      </c>
      <c r="E26" s="93">
        <v>0.17</v>
      </c>
      <c r="F26" s="93">
        <v>0.16</v>
      </c>
      <c r="G26" s="93">
        <v>0.154</v>
      </c>
      <c r="H26" s="93">
        <v>0.151</v>
      </c>
      <c r="I26" s="93">
        <v>0.14799999999999999</v>
      </c>
      <c r="J26" s="51"/>
      <c r="K26" s="51"/>
      <c r="L26" s="51"/>
      <c r="M26" s="51"/>
      <c r="N26" s="51"/>
      <c r="O26" s="51"/>
      <c r="P26" s="51"/>
      <c r="Q26" s="51"/>
    </row>
    <row r="27" spans="1:17">
      <c r="A27" s="51" t="s">
        <v>1070</v>
      </c>
      <c r="B27" s="93">
        <v>0.24099999999999999</v>
      </c>
      <c r="C27" s="93">
        <v>0.191</v>
      </c>
      <c r="D27" s="93">
        <v>0.17599999999999999</v>
      </c>
      <c r="E27" s="93">
        <v>0.16700000000000001</v>
      </c>
      <c r="F27" s="93">
        <v>0.159</v>
      </c>
      <c r="G27" s="93">
        <v>0.153</v>
      </c>
      <c r="H27" s="93">
        <v>0.15</v>
      </c>
      <c r="I27" s="93">
        <v>0.14799999999999999</v>
      </c>
      <c r="J27" s="51"/>
      <c r="K27" s="51"/>
      <c r="L27" s="51"/>
      <c r="M27" s="51"/>
      <c r="N27" s="51"/>
      <c r="O27" s="51"/>
      <c r="P27" s="51"/>
      <c r="Q27" s="51"/>
    </row>
    <row r="28" spans="1:17">
      <c r="A28" s="9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>
      <c r="A29" s="11" t="s">
        <v>2208</v>
      </c>
      <c r="B29" s="93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>
      <c r="A30" s="51" t="s">
        <v>2209</v>
      </c>
      <c r="B30" s="93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  <row r="31" spans="1:17">
      <c r="A31" s="51" t="s">
        <v>1060</v>
      </c>
      <c r="B31" s="94" t="s">
        <v>1071</v>
      </c>
      <c r="C31" s="100"/>
      <c r="D31" s="100"/>
      <c r="E31" s="100"/>
      <c r="F31" s="101"/>
      <c r="G31" s="93"/>
      <c r="H31" s="93"/>
      <c r="I31" s="93"/>
    </row>
    <row r="32" spans="1:17">
      <c r="A32" s="90" t="s">
        <v>1038</v>
      </c>
      <c r="B32" s="93" t="s">
        <v>1039</v>
      </c>
      <c r="C32" s="93" t="s">
        <v>1061</v>
      </c>
      <c r="D32" s="93" t="s">
        <v>1062</v>
      </c>
      <c r="E32" s="93" t="s">
        <v>1063</v>
      </c>
      <c r="F32" s="93" t="s">
        <v>1064</v>
      </c>
      <c r="G32" s="93" t="s">
        <v>1065</v>
      </c>
      <c r="H32" s="93" t="s">
        <v>1066</v>
      </c>
      <c r="I32" s="93" t="s">
        <v>1044</v>
      </c>
    </row>
    <row r="33" spans="1:9">
      <c r="A33" s="51" t="s">
        <v>1068</v>
      </c>
      <c r="B33" s="93">
        <f t="shared" ref="B33:I35" si="1">ROUND((1/B25)-($L$10),3)</f>
        <v>2.0070000000000001</v>
      </c>
      <c r="C33" s="93">
        <f t="shared" si="1"/>
        <v>3.8889999999999998</v>
      </c>
      <c r="D33" s="93">
        <f t="shared" si="1"/>
        <v>4.5259999999999998</v>
      </c>
      <c r="E33" s="93">
        <f t="shared" si="1"/>
        <v>4.93</v>
      </c>
      <c r="F33" s="93">
        <f t="shared" si="1"/>
        <v>5.3230000000000004</v>
      </c>
      <c r="G33" s="93">
        <f t="shared" si="1"/>
        <v>5.6020000000000003</v>
      </c>
      <c r="H33" s="93">
        <f t="shared" si="1"/>
        <v>5.7729999999999997</v>
      </c>
      <c r="I33" s="93">
        <f t="shared" si="1"/>
        <v>5.8609999999999998</v>
      </c>
    </row>
    <row r="34" spans="1:9">
      <c r="A34" s="51" t="s">
        <v>1069</v>
      </c>
      <c r="B34" s="93">
        <f t="shared" si="1"/>
        <v>2.7469999999999999</v>
      </c>
      <c r="C34" s="93">
        <f t="shared" si="1"/>
        <v>4.1500000000000004</v>
      </c>
      <c r="D34" s="93">
        <f t="shared" si="1"/>
        <v>4.7060000000000004</v>
      </c>
      <c r="E34" s="93">
        <f t="shared" si="1"/>
        <v>5.032</v>
      </c>
      <c r="F34" s="93">
        <f t="shared" si="1"/>
        <v>5.4</v>
      </c>
      <c r="G34" s="93">
        <f t="shared" si="1"/>
        <v>5.6440000000000001</v>
      </c>
      <c r="H34" s="93">
        <f t="shared" si="1"/>
        <v>5.7729999999999997</v>
      </c>
      <c r="I34" s="93">
        <f t="shared" si="1"/>
        <v>5.907</v>
      </c>
    </row>
    <row r="35" spans="1:9">
      <c r="A35" s="51" t="s">
        <v>1070</v>
      </c>
      <c r="B35" s="93">
        <f t="shared" si="1"/>
        <v>3.2989999999999999</v>
      </c>
      <c r="C35" s="93">
        <f t="shared" si="1"/>
        <v>4.3860000000000001</v>
      </c>
      <c r="D35" s="93">
        <f t="shared" si="1"/>
        <v>4.8319999999999999</v>
      </c>
      <c r="E35" s="93">
        <f t="shared" si="1"/>
        <v>5.1379999999999999</v>
      </c>
      <c r="F35" s="93">
        <f t="shared" si="1"/>
        <v>5.4390000000000001</v>
      </c>
      <c r="G35" s="93">
        <f t="shared" si="1"/>
        <v>5.6859999999999999</v>
      </c>
      <c r="H35" s="93">
        <f t="shared" si="1"/>
        <v>5.8170000000000002</v>
      </c>
      <c r="I35" s="93">
        <f t="shared" si="1"/>
        <v>5.907</v>
      </c>
    </row>
    <row r="38" spans="1:9">
      <c r="A38" s="11" t="s">
        <v>2207</v>
      </c>
      <c r="C38" s="93"/>
      <c r="D38" s="93"/>
      <c r="E38" s="93"/>
      <c r="F38" s="93"/>
      <c r="G38" s="93"/>
      <c r="H38" s="93"/>
      <c r="I38" s="93"/>
    </row>
    <row r="39" spans="1:9">
      <c r="A39" s="51" t="s">
        <v>1060</v>
      </c>
      <c r="B39" s="94" t="s">
        <v>1072</v>
      </c>
      <c r="C39" s="100"/>
      <c r="D39" s="100"/>
      <c r="E39" s="100"/>
      <c r="F39" s="101"/>
      <c r="G39" s="93"/>
      <c r="H39" s="93"/>
      <c r="I39" s="93"/>
    </row>
    <row r="40" spans="1:9">
      <c r="A40" s="90" t="s">
        <v>1038</v>
      </c>
      <c r="B40" s="93" t="s">
        <v>1039</v>
      </c>
      <c r="C40" s="93" t="s">
        <v>1061</v>
      </c>
      <c r="D40" s="93" t="s">
        <v>1062</v>
      </c>
      <c r="E40" s="93" t="s">
        <v>1063</v>
      </c>
      <c r="F40" s="93" t="s">
        <v>1064</v>
      </c>
      <c r="G40" s="93" t="s">
        <v>1065</v>
      </c>
      <c r="H40" s="93" t="s">
        <v>1066</v>
      </c>
      <c r="I40" s="93" t="s">
        <v>1044</v>
      </c>
    </row>
    <row r="41" spans="1:9">
      <c r="A41" s="51" t="s">
        <v>1068</v>
      </c>
      <c r="B41" s="93">
        <v>0.35399999999999998</v>
      </c>
      <c r="C41" s="93">
        <v>0.19500000000000001</v>
      </c>
      <c r="D41" s="93">
        <v>0.16300000000000001</v>
      </c>
      <c r="E41" s="93">
        <v>0.14699999999999999</v>
      </c>
      <c r="F41" s="93">
        <v>0.13200000000000001</v>
      </c>
      <c r="G41" s="93">
        <v>0.123</v>
      </c>
      <c r="H41" s="93">
        <v>0.11799999999999999</v>
      </c>
      <c r="I41" s="93">
        <v>0.114</v>
      </c>
    </row>
    <row r="42" spans="1:9">
      <c r="A42" s="51" t="s">
        <v>1069</v>
      </c>
      <c r="B42" s="93">
        <v>0.27400000000000002</v>
      </c>
      <c r="C42" s="93">
        <v>0.18</v>
      </c>
      <c r="D42" s="93">
        <v>0.156</v>
      </c>
      <c r="E42" s="93">
        <v>0.14199999999999999</v>
      </c>
      <c r="F42" s="93">
        <v>0.129</v>
      </c>
      <c r="G42" s="93">
        <v>0.122</v>
      </c>
      <c r="H42" s="93">
        <v>0.11700000000000001</v>
      </c>
      <c r="I42" s="93">
        <v>0.114</v>
      </c>
    </row>
    <row r="43" spans="1:9">
      <c r="A43" s="51" t="s">
        <v>1070</v>
      </c>
      <c r="B43" s="93">
        <v>0.23100000000000001</v>
      </c>
      <c r="C43" s="93">
        <v>0.16900000000000001</v>
      </c>
      <c r="D43" s="93">
        <v>0.15</v>
      </c>
      <c r="E43" s="93">
        <v>0.13800000000000001</v>
      </c>
      <c r="F43" s="93">
        <v>0.127</v>
      </c>
      <c r="G43" s="93">
        <v>0.121</v>
      </c>
      <c r="H43" s="93">
        <v>0.11600000000000001</v>
      </c>
      <c r="I43" s="93">
        <v>0.113</v>
      </c>
    </row>
    <row r="44" spans="1:9">
      <c r="A44" s="90"/>
      <c r="B44" s="51"/>
      <c r="C44" s="51"/>
      <c r="D44" s="51"/>
      <c r="E44" s="51"/>
      <c r="F44" s="51"/>
      <c r="G44" s="51"/>
      <c r="H44" s="51"/>
      <c r="I44" s="51"/>
    </row>
    <row r="45" spans="1:9">
      <c r="A45" s="11" t="s">
        <v>2208</v>
      </c>
      <c r="B45" s="93"/>
      <c r="C45" s="51"/>
      <c r="D45" s="51"/>
      <c r="E45" s="51"/>
      <c r="F45" s="51"/>
      <c r="G45" s="51"/>
      <c r="H45" s="51"/>
      <c r="I45" s="51"/>
    </row>
    <row r="46" spans="1:9">
      <c r="A46" s="51" t="s">
        <v>2209</v>
      </c>
      <c r="B46" s="93"/>
      <c r="C46" s="51"/>
      <c r="D46" s="51"/>
      <c r="E46" s="51"/>
      <c r="F46" s="51"/>
      <c r="G46" s="51"/>
      <c r="H46" s="51"/>
      <c r="I46" s="51"/>
    </row>
    <row r="47" spans="1:9">
      <c r="A47" s="51" t="s">
        <v>1060</v>
      </c>
      <c r="B47" s="94" t="s">
        <v>1072</v>
      </c>
      <c r="C47" s="100"/>
      <c r="D47" s="100"/>
      <c r="E47" s="100"/>
      <c r="F47" s="101"/>
      <c r="G47" s="93"/>
      <c r="H47" s="93"/>
      <c r="I47" s="93"/>
    </row>
    <row r="48" spans="1:9">
      <c r="A48" s="90" t="s">
        <v>1038</v>
      </c>
      <c r="B48" s="93" t="s">
        <v>1039</v>
      </c>
      <c r="C48" s="93" t="s">
        <v>1061</v>
      </c>
      <c r="D48" s="93" t="s">
        <v>1062</v>
      </c>
      <c r="E48" s="93" t="s">
        <v>1063</v>
      </c>
      <c r="F48" s="93" t="s">
        <v>1064</v>
      </c>
      <c r="G48" s="93" t="s">
        <v>1065</v>
      </c>
      <c r="H48" s="93" t="s">
        <v>1066</v>
      </c>
      <c r="I48" s="93" t="s">
        <v>1044</v>
      </c>
    </row>
    <row r="49" spans="1:9">
      <c r="A49" s="51" t="s">
        <v>1068</v>
      </c>
      <c r="B49" s="93">
        <f t="shared" ref="B49:I51" si="2">ROUND((1/B41)-($L$10),3)</f>
        <v>1.9750000000000001</v>
      </c>
      <c r="C49" s="93">
        <f t="shared" si="2"/>
        <v>4.2779999999999996</v>
      </c>
      <c r="D49" s="93">
        <f t="shared" si="2"/>
        <v>5.2850000000000001</v>
      </c>
      <c r="E49" s="93">
        <f t="shared" si="2"/>
        <v>5.9530000000000003</v>
      </c>
      <c r="F49" s="93">
        <f t="shared" si="2"/>
        <v>6.726</v>
      </c>
      <c r="G49" s="93">
        <f t="shared" si="2"/>
        <v>7.28</v>
      </c>
      <c r="H49" s="93">
        <f t="shared" si="2"/>
        <v>7.625</v>
      </c>
      <c r="I49" s="93">
        <f t="shared" si="2"/>
        <v>7.9219999999999997</v>
      </c>
    </row>
    <row r="50" spans="1:9">
      <c r="A50" s="51" t="s">
        <v>1069</v>
      </c>
      <c r="B50" s="93">
        <f t="shared" si="2"/>
        <v>2.8</v>
      </c>
      <c r="C50" s="93">
        <f t="shared" si="2"/>
        <v>4.7060000000000004</v>
      </c>
      <c r="D50" s="93">
        <f t="shared" si="2"/>
        <v>5.56</v>
      </c>
      <c r="E50" s="93">
        <f t="shared" si="2"/>
        <v>6.1920000000000002</v>
      </c>
      <c r="F50" s="93">
        <f t="shared" si="2"/>
        <v>6.9020000000000001</v>
      </c>
      <c r="G50" s="93">
        <f t="shared" si="2"/>
        <v>7.3470000000000004</v>
      </c>
      <c r="H50" s="93">
        <f t="shared" si="2"/>
        <v>7.6970000000000001</v>
      </c>
      <c r="I50" s="93">
        <f t="shared" si="2"/>
        <v>7.9219999999999997</v>
      </c>
    </row>
    <row r="51" spans="1:9">
      <c r="A51" s="51" t="s">
        <v>1070</v>
      </c>
      <c r="B51" s="93">
        <f t="shared" si="2"/>
        <v>3.4790000000000001</v>
      </c>
      <c r="C51" s="93">
        <f t="shared" si="2"/>
        <v>5.0670000000000002</v>
      </c>
      <c r="D51" s="93">
        <f t="shared" si="2"/>
        <v>5.8170000000000002</v>
      </c>
      <c r="E51" s="93">
        <f t="shared" si="2"/>
        <v>6.3959999999999999</v>
      </c>
      <c r="F51" s="93">
        <f t="shared" si="2"/>
        <v>7.024</v>
      </c>
      <c r="G51" s="93">
        <f t="shared" si="2"/>
        <v>7.4139999999999997</v>
      </c>
      <c r="H51" s="93">
        <f t="shared" si="2"/>
        <v>7.7709999999999999</v>
      </c>
      <c r="I51" s="93">
        <f t="shared" si="2"/>
        <v>8</v>
      </c>
    </row>
    <row r="52" spans="1:9">
      <c r="A52" s="136"/>
    </row>
    <row r="53" spans="1:9">
      <c r="A53" s="136"/>
    </row>
    <row r="54" spans="1:9">
      <c r="A54" s="11" t="s">
        <v>2207</v>
      </c>
      <c r="C54" s="93"/>
      <c r="D54" s="93"/>
      <c r="E54" s="93"/>
      <c r="F54" s="93"/>
      <c r="G54" s="93"/>
      <c r="H54" s="93"/>
      <c r="I54" s="93"/>
    </row>
    <row r="55" spans="1:9">
      <c r="A55" s="51" t="s">
        <v>1060</v>
      </c>
      <c r="B55" s="94" t="s">
        <v>1073</v>
      </c>
      <c r="C55" s="100"/>
      <c r="D55" s="100"/>
      <c r="E55" s="100"/>
      <c r="F55" s="101"/>
      <c r="G55" s="93"/>
      <c r="H55" s="93"/>
      <c r="I55" s="93"/>
    </row>
    <row r="56" spans="1:9">
      <c r="A56" s="90" t="s">
        <v>1038</v>
      </c>
      <c r="B56" s="93" t="s">
        <v>1039</v>
      </c>
      <c r="C56" s="93" t="s">
        <v>1061</v>
      </c>
      <c r="D56" s="93" t="s">
        <v>1062</v>
      </c>
      <c r="E56" s="93" t="s">
        <v>1063</v>
      </c>
      <c r="F56" s="93" t="s">
        <v>1064</v>
      </c>
      <c r="G56" s="93" t="s">
        <v>1065</v>
      </c>
      <c r="H56" s="93" t="s">
        <v>1066</v>
      </c>
      <c r="I56" s="93" t="s">
        <v>1044</v>
      </c>
    </row>
    <row r="57" spans="1:9">
      <c r="A57" s="51" t="s">
        <v>1068</v>
      </c>
      <c r="B57" s="93">
        <v>0.36</v>
      </c>
      <c r="C57" s="93">
        <v>0.14799999999999999</v>
      </c>
      <c r="D57" s="93">
        <v>0.10199999999999999</v>
      </c>
      <c r="E57" s="93">
        <v>7.8E-2</v>
      </c>
      <c r="F57" s="93">
        <v>5.6000000000000001E-2</v>
      </c>
      <c r="G57" s="93">
        <v>4.3999999999999997E-2</v>
      </c>
      <c r="H57" s="93">
        <v>3.5999999999999997E-2</v>
      </c>
      <c r="I57" s="93">
        <v>3.1E-2</v>
      </c>
    </row>
    <row r="58" spans="1:9">
      <c r="A58" s="51" t="s">
        <v>1069</v>
      </c>
      <c r="B58" s="93">
        <v>0.29699999999999999</v>
      </c>
      <c r="C58" s="93">
        <v>0.13600000000000001</v>
      </c>
      <c r="D58" s="93">
        <v>9.7000000000000003E-2</v>
      </c>
      <c r="E58" s="93">
        <v>7.4999999999999997E-2</v>
      </c>
      <c r="F58" s="93">
        <v>5.3999999999999999E-2</v>
      </c>
      <c r="G58" s="93">
        <v>4.2999999999999997E-2</v>
      </c>
      <c r="H58" s="93">
        <v>3.5000000000000003E-2</v>
      </c>
      <c r="I58" s="93">
        <v>0.03</v>
      </c>
    </row>
    <row r="59" spans="1:9">
      <c r="A59" s="51" t="s">
        <v>1070</v>
      </c>
      <c r="B59" s="93">
        <v>0.26700000000000002</v>
      </c>
      <c r="C59" s="93">
        <v>0.129</v>
      </c>
      <c r="D59" s="93">
        <v>9.2999999999999999E-2</v>
      </c>
      <c r="E59" s="93">
        <v>7.2999999999999995E-2</v>
      </c>
      <c r="F59" s="93">
        <v>5.2999999999999999E-2</v>
      </c>
      <c r="G59" s="93">
        <v>4.2000000000000003E-2</v>
      </c>
      <c r="H59" s="93">
        <v>3.5000000000000003E-2</v>
      </c>
      <c r="I59" s="93">
        <v>0.03</v>
      </c>
    </row>
    <row r="60" spans="1:9">
      <c r="A60" s="90"/>
      <c r="B60" s="51"/>
      <c r="C60" s="51"/>
      <c r="D60" s="51"/>
      <c r="E60" s="51"/>
      <c r="F60" s="51"/>
      <c r="G60" s="51"/>
      <c r="H60" s="51"/>
      <c r="I60" s="51"/>
    </row>
    <row r="61" spans="1:9">
      <c r="A61" s="11" t="s">
        <v>2208</v>
      </c>
      <c r="B61" s="93"/>
      <c r="C61" s="51"/>
      <c r="D61" s="51"/>
      <c r="E61" s="51"/>
      <c r="F61" s="51"/>
      <c r="G61" s="51"/>
      <c r="H61" s="51"/>
      <c r="I61" s="51"/>
    </row>
    <row r="62" spans="1:9">
      <c r="A62" s="51" t="s">
        <v>2209</v>
      </c>
      <c r="B62" s="93"/>
      <c r="C62" s="51"/>
      <c r="D62" s="51"/>
      <c r="E62" s="51"/>
      <c r="F62" s="51"/>
      <c r="G62" s="51"/>
      <c r="H62" s="51"/>
      <c r="I62" s="51"/>
    </row>
    <row r="63" spans="1:9">
      <c r="A63" s="51" t="s">
        <v>1060</v>
      </c>
      <c r="B63" s="94" t="s">
        <v>1073</v>
      </c>
      <c r="C63" s="100"/>
      <c r="D63" s="100"/>
      <c r="E63" s="100"/>
      <c r="F63" s="101"/>
      <c r="G63" s="93"/>
      <c r="H63" s="93"/>
      <c r="I63" s="93"/>
    </row>
    <row r="64" spans="1:9">
      <c r="A64" s="90" t="s">
        <v>1038</v>
      </c>
      <c r="B64" s="93" t="s">
        <v>1039</v>
      </c>
      <c r="C64" s="93" t="s">
        <v>1061</v>
      </c>
      <c r="D64" s="93" t="s">
        <v>1062</v>
      </c>
      <c r="E64" s="93" t="s">
        <v>1063</v>
      </c>
      <c r="F64" s="93" t="s">
        <v>1064</v>
      </c>
      <c r="G64" s="93" t="s">
        <v>1065</v>
      </c>
      <c r="H64" s="93" t="s">
        <v>1066</v>
      </c>
      <c r="I64" s="93" t="s">
        <v>1044</v>
      </c>
    </row>
    <row r="65" spans="1:9">
      <c r="A65" s="51" t="s">
        <v>1068</v>
      </c>
      <c r="B65" s="93">
        <f t="shared" ref="B65:I67" si="3">ROUND((1/B57)-($L$10),3)</f>
        <v>1.9279999999999999</v>
      </c>
      <c r="C65" s="93">
        <f t="shared" si="3"/>
        <v>5.907</v>
      </c>
      <c r="D65" s="93">
        <f t="shared" si="3"/>
        <v>8.9540000000000006</v>
      </c>
      <c r="E65" s="93">
        <f t="shared" si="3"/>
        <v>11.971</v>
      </c>
      <c r="F65" s="93">
        <f t="shared" si="3"/>
        <v>17.007000000000001</v>
      </c>
      <c r="G65" s="93">
        <f t="shared" si="3"/>
        <v>21.876999999999999</v>
      </c>
      <c r="H65" s="93">
        <f t="shared" si="3"/>
        <v>26.928000000000001</v>
      </c>
      <c r="I65" s="93">
        <f t="shared" si="3"/>
        <v>31.408000000000001</v>
      </c>
    </row>
    <row r="66" spans="1:9">
      <c r="A66" s="51" t="s">
        <v>1069</v>
      </c>
      <c r="B66" s="93">
        <f t="shared" si="3"/>
        <v>2.5169999999999999</v>
      </c>
      <c r="C66" s="93">
        <f t="shared" si="3"/>
        <v>6.5030000000000001</v>
      </c>
      <c r="D66" s="93">
        <f t="shared" si="3"/>
        <v>9.4589999999999996</v>
      </c>
      <c r="E66" s="93">
        <f t="shared" si="3"/>
        <v>12.483000000000001</v>
      </c>
      <c r="F66" s="93">
        <f t="shared" si="3"/>
        <v>17.669</v>
      </c>
      <c r="G66" s="93">
        <f t="shared" si="3"/>
        <v>22.405999999999999</v>
      </c>
      <c r="H66" s="93">
        <f t="shared" si="3"/>
        <v>27.721</v>
      </c>
      <c r="I66" s="93">
        <f t="shared" si="3"/>
        <v>32.482999999999997</v>
      </c>
    </row>
    <row r="67" spans="1:9">
      <c r="A67" s="51" t="s">
        <v>1070</v>
      </c>
      <c r="B67" s="93">
        <f t="shared" si="3"/>
        <v>2.895</v>
      </c>
      <c r="C67" s="93">
        <f t="shared" si="3"/>
        <v>6.9020000000000001</v>
      </c>
      <c r="D67" s="93">
        <f t="shared" si="3"/>
        <v>9.9030000000000005</v>
      </c>
      <c r="E67" s="93">
        <f t="shared" si="3"/>
        <v>12.849</v>
      </c>
      <c r="F67" s="93">
        <f t="shared" si="3"/>
        <v>18.018000000000001</v>
      </c>
      <c r="G67" s="93">
        <f t="shared" si="3"/>
        <v>22.96</v>
      </c>
      <c r="H67" s="93">
        <f t="shared" si="3"/>
        <v>27.721</v>
      </c>
      <c r="I67" s="93">
        <f t="shared" si="3"/>
        <v>32.482999999999997</v>
      </c>
    </row>
    <row r="71" spans="1:9">
      <c r="A71" s="51"/>
    </row>
    <row r="72" spans="1:9" ht="15.6">
      <c r="A72" s="140" t="s">
        <v>167</v>
      </c>
      <c r="B72" s="141"/>
      <c r="C72" s="141"/>
      <c r="D72" s="141"/>
      <c r="E72" s="141"/>
      <c r="F72" s="141"/>
      <c r="G72" s="141"/>
      <c r="H72" s="141"/>
      <c r="I72" s="141"/>
    </row>
    <row r="73" spans="1:9">
      <c r="A73" s="11" t="s">
        <v>2207</v>
      </c>
      <c r="C73" s="93"/>
      <c r="D73" s="93"/>
      <c r="E73" s="93"/>
      <c r="F73" s="93"/>
      <c r="G73" s="93"/>
      <c r="H73" s="93"/>
      <c r="I73" s="93"/>
    </row>
    <row r="74" spans="1:9">
      <c r="A74" s="51" t="s">
        <v>1060</v>
      </c>
      <c r="B74" s="94" t="s">
        <v>1067</v>
      </c>
      <c r="C74" s="100"/>
      <c r="D74" s="100"/>
      <c r="E74" s="100"/>
      <c r="F74" s="101"/>
      <c r="G74" s="93"/>
      <c r="H74" s="93"/>
      <c r="I74" s="93"/>
    </row>
    <row r="75" spans="1:9">
      <c r="A75" s="90" t="s">
        <v>1038</v>
      </c>
      <c r="B75" s="93" t="s">
        <v>1039</v>
      </c>
      <c r="C75" s="93" t="s">
        <v>1061</v>
      </c>
      <c r="D75" s="93" t="s">
        <v>1062</v>
      </c>
      <c r="E75" s="93" t="s">
        <v>1063</v>
      </c>
      <c r="F75" s="93" t="s">
        <v>1064</v>
      </c>
      <c r="G75" s="93" t="s">
        <v>1065</v>
      </c>
      <c r="H75" s="93" t="s">
        <v>1066</v>
      </c>
      <c r="I75" s="93" t="s">
        <v>1044</v>
      </c>
    </row>
    <row r="76" spans="1:9">
      <c r="A76" s="51" t="s">
        <v>1068</v>
      </c>
      <c r="B76" s="93">
        <v>0.36</v>
      </c>
      <c r="C76" s="93">
        <v>0.24199999999999999</v>
      </c>
      <c r="D76" s="93">
        <v>0.222</v>
      </c>
      <c r="E76" s="93">
        <v>0.21199999999999999</v>
      </c>
      <c r="F76" s="93">
        <v>0.20300000000000001</v>
      </c>
      <c r="G76" s="93">
        <v>0.19800000000000001</v>
      </c>
      <c r="H76" s="93">
        <v>0.19500000000000001</v>
      </c>
      <c r="I76" s="93">
        <v>0.193</v>
      </c>
    </row>
    <row r="77" spans="1:9">
      <c r="A77" s="51" t="s">
        <v>1069</v>
      </c>
      <c r="B77" s="93">
        <v>0.29699999999999999</v>
      </c>
      <c r="C77" s="93">
        <v>0.23300000000000001</v>
      </c>
      <c r="D77" s="93">
        <v>0.218</v>
      </c>
      <c r="E77" s="93">
        <v>0.20899999999999999</v>
      </c>
      <c r="F77" s="93">
        <v>0.20200000000000001</v>
      </c>
      <c r="G77" s="93">
        <v>0.19700000000000001</v>
      </c>
      <c r="H77" s="93">
        <v>0.19400000000000001</v>
      </c>
      <c r="I77" s="93">
        <v>0.192</v>
      </c>
    </row>
    <row r="78" spans="1:9">
      <c r="A78" s="51" t="s">
        <v>1070</v>
      </c>
      <c r="B78" s="93">
        <v>0.26700000000000002</v>
      </c>
      <c r="C78" s="93">
        <v>0.26600000000000001</v>
      </c>
      <c r="D78" s="93">
        <v>0.214</v>
      </c>
      <c r="E78" s="93">
        <v>0.20699999999999999</v>
      </c>
      <c r="F78" s="93">
        <v>0.2</v>
      </c>
      <c r="G78" s="93">
        <v>0.19600000000000001</v>
      </c>
      <c r="H78" s="93">
        <v>0.19400000000000001</v>
      </c>
      <c r="I78" s="93">
        <v>0.192</v>
      </c>
    </row>
    <row r="79" spans="1:9">
      <c r="A79" s="90"/>
      <c r="B79" s="51"/>
      <c r="C79" s="51"/>
      <c r="D79" s="51"/>
      <c r="E79" s="51"/>
      <c r="F79" s="51"/>
      <c r="G79" s="51"/>
      <c r="H79" s="51"/>
      <c r="I79" s="51"/>
    </row>
    <row r="80" spans="1:9">
      <c r="A80" s="11" t="s">
        <v>2208</v>
      </c>
      <c r="B80" s="93"/>
      <c r="C80" s="51"/>
      <c r="D80" s="51"/>
      <c r="E80" s="51"/>
      <c r="F80" s="51"/>
      <c r="G80" s="51"/>
      <c r="H80" s="51"/>
      <c r="I80" s="51"/>
    </row>
    <row r="81" spans="1:9">
      <c r="A81" s="51" t="s">
        <v>2209</v>
      </c>
      <c r="B81" s="93"/>
      <c r="C81" s="51"/>
      <c r="D81" s="51"/>
      <c r="E81" s="51"/>
      <c r="F81" s="51"/>
      <c r="G81" s="51"/>
      <c r="H81" s="51"/>
      <c r="I81" s="51"/>
    </row>
    <row r="82" spans="1:9">
      <c r="A82" s="51" t="s">
        <v>1060</v>
      </c>
      <c r="B82" s="94" t="s">
        <v>1067</v>
      </c>
      <c r="C82" s="100"/>
      <c r="D82" s="100"/>
      <c r="E82" s="100"/>
      <c r="F82" s="101"/>
      <c r="G82" s="93"/>
      <c r="H82" s="93"/>
      <c r="I82" s="93"/>
    </row>
    <row r="83" spans="1:9">
      <c r="A83" s="90" t="s">
        <v>1038</v>
      </c>
      <c r="B83" s="93" t="s">
        <v>1039</v>
      </c>
      <c r="C83" s="93" t="s">
        <v>1061</v>
      </c>
      <c r="D83" s="93" t="s">
        <v>1062</v>
      </c>
      <c r="E83" s="93" t="s">
        <v>1063</v>
      </c>
      <c r="F83" s="93" t="s">
        <v>1064</v>
      </c>
      <c r="G83" s="93" t="s">
        <v>1065</v>
      </c>
      <c r="H83" s="93" t="s">
        <v>1066</v>
      </c>
      <c r="I83" s="93" t="s">
        <v>1044</v>
      </c>
    </row>
    <row r="84" spans="1:9">
      <c r="A84" s="51" t="s">
        <v>1068</v>
      </c>
      <c r="B84" s="93">
        <f t="shared" ref="B84:I86" si="4">ROUND((1/B76)-($L$10),3)</f>
        <v>1.9279999999999999</v>
      </c>
      <c r="C84" s="93">
        <f t="shared" si="4"/>
        <v>3.282</v>
      </c>
      <c r="D84" s="93">
        <f t="shared" si="4"/>
        <v>3.6549999999999998</v>
      </c>
      <c r="E84" s="93">
        <f t="shared" si="4"/>
        <v>3.867</v>
      </c>
      <c r="F84" s="93">
        <f t="shared" si="4"/>
        <v>4.0759999999999996</v>
      </c>
      <c r="G84" s="93">
        <f t="shared" si="4"/>
        <v>4.2009999999999996</v>
      </c>
      <c r="H84" s="93">
        <f t="shared" si="4"/>
        <v>4.2779999999999996</v>
      </c>
      <c r="I84" s="93">
        <f t="shared" si="4"/>
        <v>4.3310000000000004</v>
      </c>
    </row>
    <row r="85" spans="1:9">
      <c r="A85" s="51" t="s">
        <v>1069</v>
      </c>
      <c r="B85" s="93">
        <f t="shared" si="4"/>
        <v>2.5169999999999999</v>
      </c>
      <c r="C85" s="93">
        <f t="shared" si="4"/>
        <v>3.4420000000000002</v>
      </c>
      <c r="D85" s="93">
        <f t="shared" si="4"/>
        <v>3.7370000000000001</v>
      </c>
      <c r="E85" s="93">
        <f t="shared" si="4"/>
        <v>3.9350000000000001</v>
      </c>
      <c r="F85" s="93">
        <f t="shared" si="4"/>
        <v>4.0999999999999996</v>
      </c>
      <c r="G85" s="93">
        <f t="shared" si="4"/>
        <v>4.226</v>
      </c>
      <c r="H85" s="93">
        <f t="shared" si="4"/>
        <v>4.3049999999999997</v>
      </c>
      <c r="I85" s="93">
        <f t="shared" si="4"/>
        <v>4.3579999999999997</v>
      </c>
    </row>
    <row r="86" spans="1:9">
      <c r="A86" s="51" t="s">
        <v>1070</v>
      </c>
      <c r="B86" s="93">
        <f t="shared" si="4"/>
        <v>2.895</v>
      </c>
      <c r="C86" s="93">
        <f t="shared" si="4"/>
        <v>2.9089999999999998</v>
      </c>
      <c r="D86" s="93">
        <f t="shared" si="4"/>
        <v>3.823</v>
      </c>
      <c r="E86" s="93">
        <f t="shared" si="4"/>
        <v>3.9809999999999999</v>
      </c>
      <c r="F86" s="93">
        <f t="shared" si="4"/>
        <v>4.1500000000000004</v>
      </c>
      <c r="G86" s="93">
        <f t="shared" si="4"/>
        <v>4.2519999999999998</v>
      </c>
      <c r="H86" s="93">
        <f t="shared" si="4"/>
        <v>4.3049999999999997</v>
      </c>
      <c r="I86" s="93">
        <f t="shared" si="4"/>
        <v>4.3579999999999997</v>
      </c>
    </row>
    <row r="87" spans="1:9">
      <c r="A87" s="51"/>
      <c r="B87" s="51"/>
      <c r="C87" s="51"/>
      <c r="D87" s="51"/>
      <c r="E87" s="51">
        <f>1/E86</f>
        <v>0.25119316754584275</v>
      </c>
      <c r="F87" s="51"/>
      <c r="G87" s="51"/>
      <c r="H87" s="51"/>
      <c r="I87" s="51"/>
    </row>
    <row r="88" spans="1:9">
      <c r="C88" s="51"/>
      <c r="D88" s="51"/>
      <c r="E88" s="51"/>
      <c r="F88" s="51"/>
      <c r="G88" s="51"/>
      <c r="H88" s="51"/>
      <c r="I88" s="51"/>
    </row>
    <row r="89" spans="1:9">
      <c r="A89" s="11" t="s">
        <v>2207</v>
      </c>
      <c r="C89" s="93"/>
      <c r="D89" s="93"/>
      <c r="E89" s="93"/>
      <c r="F89" s="93"/>
      <c r="G89" s="93"/>
      <c r="H89" s="93"/>
      <c r="I89" s="93"/>
    </row>
    <row r="90" spans="1:9">
      <c r="A90" s="51" t="s">
        <v>1060</v>
      </c>
      <c r="B90" s="94" t="s">
        <v>1071</v>
      </c>
      <c r="C90" s="100"/>
      <c r="D90" s="100"/>
      <c r="E90" s="100"/>
      <c r="F90" s="101"/>
      <c r="G90" s="93"/>
      <c r="H90" s="93"/>
      <c r="I90" s="93"/>
    </row>
    <row r="91" spans="1:9">
      <c r="A91" s="90" t="s">
        <v>1038</v>
      </c>
      <c r="B91" s="93" t="s">
        <v>1039</v>
      </c>
      <c r="C91" s="93" t="s">
        <v>1061</v>
      </c>
      <c r="D91" s="93" t="s">
        <v>1062</v>
      </c>
      <c r="E91" s="93" t="s">
        <v>1063</v>
      </c>
      <c r="F91" s="93" t="s">
        <v>1064</v>
      </c>
      <c r="G91" s="93" t="s">
        <v>1065</v>
      </c>
      <c r="H91" s="93" t="s">
        <v>1066</v>
      </c>
      <c r="I91" s="93" t="s">
        <v>1044</v>
      </c>
    </row>
    <row r="92" spans="1:9">
      <c r="A92" s="51" t="s">
        <v>1068</v>
      </c>
      <c r="B92" s="93">
        <v>0.35</v>
      </c>
      <c r="C92" s="93">
        <v>0.21099999999999999</v>
      </c>
      <c r="D92" s="93">
        <v>0.186</v>
      </c>
      <c r="E92" s="93">
        <v>0.17299999999999999</v>
      </c>
      <c r="F92" s="93">
        <v>0.16200000000000001</v>
      </c>
      <c r="G92" s="93">
        <v>0.155</v>
      </c>
      <c r="H92" s="93">
        <v>0.151</v>
      </c>
      <c r="I92" s="93">
        <v>0.14899999999999999</v>
      </c>
    </row>
    <row r="93" spans="1:9">
      <c r="A93" s="51" t="s">
        <v>1069</v>
      </c>
      <c r="B93" s="93">
        <v>0.27800000000000002</v>
      </c>
      <c r="C93" s="93">
        <v>0.2</v>
      </c>
      <c r="D93" s="93">
        <v>0.18</v>
      </c>
      <c r="E93" s="93">
        <v>0.17</v>
      </c>
      <c r="F93" s="93">
        <v>0.16</v>
      </c>
      <c r="G93" s="93">
        <v>0.154</v>
      </c>
      <c r="H93" s="93">
        <v>0.151</v>
      </c>
      <c r="I93" s="93">
        <v>0.14799999999999999</v>
      </c>
    </row>
    <row r="94" spans="1:9">
      <c r="A94" s="51" t="s">
        <v>1070</v>
      </c>
      <c r="B94" s="93">
        <v>0.24099999999999999</v>
      </c>
      <c r="C94" s="93">
        <v>0.191</v>
      </c>
      <c r="D94" s="93">
        <v>0.17599999999999999</v>
      </c>
      <c r="E94" s="93">
        <v>0.16700000000000001</v>
      </c>
      <c r="F94" s="93">
        <v>0.159</v>
      </c>
      <c r="G94" s="93">
        <v>0.153</v>
      </c>
      <c r="H94" s="93">
        <v>0.15</v>
      </c>
      <c r="I94" s="93">
        <v>0.14799999999999999</v>
      </c>
    </row>
    <row r="95" spans="1:9">
      <c r="A95" s="90"/>
      <c r="B95" s="51"/>
      <c r="C95" s="51"/>
      <c r="D95" s="51"/>
      <c r="E95" s="51"/>
      <c r="F95" s="51"/>
      <c r="G95" s="51"/>
      <c r="H95" s="51"/>
      <c r="I95" s="51"/>
    </row>
    <row r="96" spans="1:9">
      <c r="A96" s="11" t="s">
        <v>2208</v>
      </c>
      <c r="B96" s="93"/>
      <c r="C96" s="51"/>
      <c r="D96" s="51"/>
      <c r="E96" s="51"/>
      <c r="F96" s="51"/>
      <c r="G96" s="51"/>
      <c r="H96" s="51"/>
      <c r="I96" s="51"/>
    </row>
    <row r="97" spans="1:9">
      <c r="A97" s="51" t="s">
        <v>2209</v>
      </c>
      <c r="B97" s="93"/>
      <c r="C97" s="51"/>
      <c r="D97" s="51"/>
      <c r="E97" s="51"/>
      <c r="F97" s="51"/>
      <c r="G97" s="51"/>
      <c r="H97" s="51"/>
      <c r="I97" s="51"/>
    </row>
    <row r="98" spans="1:9">
      <c r="A98" s="51" t="s">
        <v>1060</v>
      </c>
      <c r="B98" s="94" t="s">
        <v>1071</v>
      </c>
      <c r="C98" s="100"/>
      <c r="D98" s="100"/>
      <c r="E98" s="100"/>
      <c r="F98" s="101"/>
      <c r="G98" s="93"/>
      <c r="H98" s="93"/>
      <c r="I98" s="93"/>
    </row>
    <row r="99" spans="1:9">
      <c r="A99" s="90" t="s">
        <v>1038</v>
      </c>
      <c r="B99" s="93" t="s">
        <v>1039</v>
      </c>
      <c r="C99" s="93" t="s">
        <v>1061</v>
      </c>
      <c r="D99" s="93" t="s">
        <v>1062</v>
      </c>
      <c r="E99" s="93" t="s">
        <v>1063</v>
      </c>
      <c r="F99" s="93" t="s">
        <v>1064</v>
      </c>
      <c r="G99" s="93" t="s">
        <v>1065</v>
      </c>
      <c r="H99" s="93" t="s">
        <v>1066</v>
      </c>
      <c r="I99" s="93" t="s">
        <v>1044</v>
      </c>
    </row>
    <row r="100" spans="1:9">
      <c r="A100" s="51" t="s">
        <v>1068</v>
      </c>
      <c r="B100" s="93">
        <f t="shared" ref="B100:I102" si="5">ROUND((1/B92)-($L$10),3)</f>
        <v>2.0070000000000001</v>
      </c>
      <c r="C100" s="93">
        <f t="shared" si="5"/>
        <v>3.8889999999999998</v>
      </c>
      <c r="D100" s="93">
        <f t="shared" si="5"/>
        <v>4.5259999999999998</v>
      </c>
      <c r="E100" s="93">
        <f t="shared" si="5"/>
        <v>4.93</v>
      </c>
      <c r="F100" s="93">
        <f t="shared" si="5"/>
        <v>5.3230000000000004</v>
      </c>
      <c r="G100" s="93">
        <f t="shared" si="5"/>
        <v>5.6020000000000003</v>
      </c>
      <c r="H100" s="93">
        <f t="shared" si="5"/>
        <v>5.7729999999999997</v>
      </c>
      <c r="I100" s="93">
        <f t="shared" si="5"/>
        <v>5.8609999999999998</v>
      </c>
    </row>
    <row r="101" spans="1:9">
      <c r="A101" s="51" t="s">
        <v>1069</v>
      </c>
      <c r="B101" s="93">
        <f t="shared" si="5"/>
        <v>2.7469999999999999</v>
      </c>
      <c r="C101" s="93">
        <f t="shared" si="5"/>
        <v>4.1500000000000004</v>
      </c>
      <c r="D101" s="93">
        <f t="shared" si="5"/>
        <v>4.7060000000000004</v>
      </c>
      <c r="E101" s="93">
        <f t="shared" si="5"/>
        <v>5.032</v>
      </c>
      <c r="F101" s="93">
        <f t="shared" si="5"/>
        <v>5.4</v>
      </c>
      <c r="G101" s="93">
        <f t="shared" si="5"/>
        <v>5.6440000000000001</v>
      </c>
      <c r="H101" s="93">
        <f t="shared" si="5"/>
        <v>5.7729999999999997</v>
      </c>
      <c r="I101" s="93">
        <f t="shared" si="5"/>
        <v>5.907</v>
      </c>
    </row>
    <row r="102" spans="1:9">
      <c r="A102" s="51" t="s">
        <v>1070</v>
      </c>
      <c r="B102" s="93">
        <f t="shared" si="5"/>
        <v>3.2989999999999999</v>
      </c>
      <c r="C102" s="93">
        <f t="shared" si="5"/>
        <v>4.3860000000000001</v>
      </c>
      <c r="D102" s="93">
        <f t="shared" si="5"/>
        <v>4.8319999999999999</v>
      </c>
      <c r="E102" s="93">
        <f t="shared" si="5"/>
        <v>5.1379999999999999</v>
      </c>
      <c r="F102" s="93">
        <f t="shared" si="5"/>
        <v>5.4390000000000001</v>
      </c>
      <c r="G102" s="93">
        <f t="shared" si="5"/>
        <v>5.6859999999999999</v>
      </c>
      <c r="H102" s="93">
        <f t="shared" si="5"/>
        <v>5.8170000000000002</v>
      </c>
      <c r="I102" s="93">
        <f t="shared" si="5"/>
        <v>5.907</v>
      </c>
    </row>
    <row r="105" spans="1:9">
      <c r="A105" s="11" t="s">
        <v>2207</v>
      </c>
      <c r="C105" s="93"/>
      <c r="D105" s="93"/>
      <c r="E105" s="93"/>
      <c r="F105" s="93"/>
      <c r="G105" s="93"/>
      <c r="H105" s="93"/>
      <c r="I105" s="93"/>
    </row>
    <row r="106" spans="1:9">
      <c r="A106" s="51" t="s">
        <v>1060</v>
      </c>
      <c r="B106" s="94" t="s">
        <v>1072</v>
      </c>
      <c r="C106" s="100"/>
      <c r="D106" s="100"/>
      <c r="E106" s="100"/>
      <c r="F106" s="101"/>
      <c r="G106" s="93"/>
      <c r="H106" s="93"/>
      <c r="I106" s="93"/>
    </row>
    <row r="107" spans="1:9">
      <c r="A107" s="90" t="s">
        <v>1038</v>
      </c>
      <c r="B107" s="93" t="s">
        <v>1039</v>
      </c>
      <c r="C107" s="93" t="s">
        <v>1061</v>
      </c>
      <c r="D107" s="93" t="s">
        <v>1062</v>
      </c>
      <c r="E107" s="93" t="s">
        <v>1063</v>
      </c>
      <c r="F107" s="93" t="s">
        <v>1064</v>
      </c>
      <c r="G107" s="93" t="s">
        <v>1065</v>
      </c>
      <c r="H107" s="93" t="s">
        <v>1066</v>
      </c>
      <c r="I107" s="93" t="s">
        <v>1044</v>
      </c>
    </row>
    <row r="108" spans="1:9">
      <c r="A108" s="51" t="s">
        <v>1068</v>
      </c>
      <c r="B108" s="93">
        <v>0.35399999999999998</v>
      </c>
      <c r="C108" s="93">
        <v>0.19500000000000001</v>
      </c>
      <c r="D108" s="93">
        <v>0.16300000000000001</v>
      </c>
      <c r="E108" s="93">
        <v>0.14699999999999999</v>
      </c>
      <c r="F108" s="93">
        <v>0.13200000000000001</v>
      </c>
      <c r="G108" s="93">
        <v>0.123</v>
      </c>
      <c r="H108" s="93">
        <v>0.11799999999999999</v>
      </c>
      <c r="I108" s="93">
        <v>0.114</v>
      </c>
    </row>
    <row r="109" spans="1:9">
      <c r="A109" s="51" t="s">
        <v>1069</v>
      </c>
      <c r="B109" s="93">
        <v>0.27400000000000002</v>
      </c>
      <c r="C109" s="93">
        <v>0.18</v>
      </c>
      <c r="D109" s="93">
        <v>0.156</v>
      </c>
      <c r="E109" s="93">
        <v>0.14199999999999999</v>
      </c>
      <c r="F109" s="93">
        <v>0.129</v>
      </c>
      <c r="G109" s="93">
        <v>0.122</v>
      </c>
      <c r="H109" s="93">
        <v>0.11700000000000001</v>
      </c>
      <c r="I109" s="93">
        <v>0.114</v>
      </c>
    </row>
    <row r="110" spans="1:9">
      <c r="A110" s="51" t="s">
        <v>1070</v>
      </c>
      <c r="B110" s="93">
        <v>0.23100000000000001</v>
      </c>
      <c r="C110" s="93">
        <v>0.16900000000000001</v>
      </c>
      <c r="D110" s="93">
        <v>0.15</v>
      </c>
      <c r="E110" s="93">
        <v>0.13800000000000001</v>
      </c>
      <c r="F110" s="93">
        <v>0.127</v>
      </c>
      <c r="G110" s="93">
        <v>0.121</v>
      </c>
      <c r="H110" s="93">
        <v>0.11600000000000001</v>
      </c>
      <c r="I110" s="93">
        <v>0.113</v>
      </c>
    </row>
    <row r="111" spans="1:9">
      <c r="A111" s="90"/>
      <c r="B111" s="51"/>
      <c r="C111" s="51"/>
      <c r="D111" s="51"/>
      <c r="E111" s="51"/>
      <c r="F111" s="51"/>
      <c r="G111" s="51"/>
      <c r="H111" s="51"/>
      <c r="I111" s="51"/>
    </row>
    <row r="112" spans="1:9">
      <c r="A112" s="11" t="s">
        <v>2208</v>
      </c>
      <c r="B112" s="93"/>
      <c r="C112" s="51"/>
      <c r="D112" s="51"/>
      <c r="E112" s="51"/>
      <c r="F112" s="51"/>
      <c r="G112" s="51"/>
      <c r="H112" s="51"/>
      <c r="I112" s="51"/>
    </row>
    <row r="113" spans="1:9">
      <c r="A113" s="51" t="s">
        <v>2209</v>
      </c>
      <c r="B113" s="93"/>
      <c r="C113" s="51"/>
      <c r="D113" s="51"/>
      <c r="E113" s="51"/>
      <c r="F113" s="51"/>
      <c r="G113" s="51"/>
      <c r="H113" s="51"/>
      <c r="I113" s="51"/>
    </row>
    <row r="114" spans="1:9">
      <c r="A114" s="51" t="s">
        <v>1060</v>
      </c>
      <c r="B114" s="94" t="s">
        <v>1072</v>
      </c>
      <c r="C114" s="100"/>
      <c r="D114" s="100"/>
      <c r="E114" s="100"/>
      <c r="F114" s="101"/>
      <c r="G114" s="93"/>
      <c r="H114" s="93"/>
      <c r="I114" s="93"/>
    </row>
    <row r="115" spans="1:9">
      <c r="A115" s="90" t="s">
        <v>1038</v>
      </c>
      <c r="B115" s="93" t="s">
        <v>1039</v>
      </c>
      <c r="C115" s="93" t="s">
        <v>1061</v>
      </c>
      <c r="D115" s="93" t="s">
        <v>1062</v>
      </c>
      <c r="E115" s="93" t="s">
        <v>1063</v>
      </c>
      <c r="F115" s="93" t="s">
        <v>1064</v>
      </c>
      <c r="G115" s="93" t="s">
        <v>1065</v>
      </c>
      <c r="H115" s="93" t="s">
        <v>1066</v>
      </c>
      <c r="I115" s="93" t="s">
        <v>1044</v>
      </c>
    </row>
    <row r="116" spans="1:9">
      <c r="A116" s="51" t="s">
        <v>1068</v>
      </c>
      <c r="B116" s="93">
        <f t="shared" ref="B116:I118" si="6">ROUND((1/B108)-($L$10),3)</f>
        <v>1.9750000000000001</v>
      </c>
      <c r="C116" s="93">
        <f t="shared" si="6"/>
        <v>4.2779999999999996</v>
      </c>
      <c r="D116" s="93">
        <f t="shared" si="6"/>
        <v>5.2850000000000001</v>
      </c>
      <c r="E116" s="93">
        <f t="shared" si="6"/>
        <v>5.9530000000000003</v>
      </c>
      <c r="F116" s="93">
        <f t="shared" si="6"/>
        <v>6.726</v>
      </c>
      <c r="G116" s="93">
        <f t="shared" si="6"/>
        <v>7.28</v>
      </c>
      <c r="H116" s="93">
        <f t="shared" si="6"/>
        <v>7.625</v>
      </c>
      <c r="I116" s="93">
        <f t="shared" si="6"/>
        <v>7.9219999999999997</v>
      </c>
    </row>
    <row r="117" spans="1:9">
      <c r="A117" s="51" t="s">
        <v>1069</v>
      </c>
      <c r="B117" s="93">
        <f t="shared" si="6"/>
        <v>2.8</v>
      </c>
      <c r="C117" s="93">
        <f t="shared" si="6"/>
        <v>4.7060000000000004</v>
      </c>
      <c r="D117" s="93">
        <f t="shared" si="6"/>
        <v>5.56</v>
      </c>
      <c r="E117" s="93">
        <f t="shared" si="6"/>
        <v>6.1920000000000002</v>
      </c>
      <c r="F117" s="93">
        <f t="shared" si="6"/>
        <v>6.9020000000000001</v>
      </c>
      <c r="G117" s="93">
        <f t="shared" si="6"/>
        <v>7.3470000000000004</v>
      </c>
      <c r="H117" s="93">
        <f t="shared" si="6"/>
        <v>7.6970000000000001</v>
      </c>
      <c r="I117" s="93">
        <f t="shared" si="6"/>
        <v>7.9219999999999997</v>
      </c>
    </row>
    <row r="118" spans="1:9">
      <c r="A118" s="51" t="s">
        <v>1070</v>
      </c>
      <c r="B118" s="93">
        <f t="shared" si="6"/>
        <v>3.4790000000000001</v>
      </c>
      <c r="C118" s="93">
        <f t="shared" si="6"/>
        <v>5.0670000000000002</v>
      </c>
      <c r="D118" s="93">
        <f t="shared" si="6"/>
        <v>5.8170000000000002</v>
      </c>
      <c r="E118" s="93">
        <f t="shared" si="6"/>
        <v>6.3959999999999999</v>
      </c>
      <c r="F118" s="93">
        <f t="shared" si="6"/>
        <v>7.024</v>
      </c>
      <c r="G118" s="93">
        <f t="shared" si="6"/>
        <v>7.4139999999999997</v>
      </c>
      <c r="H118" s="93">
        <f t="shared" si="6"/>
        <v>7.7709999999999999</v>
      </c>
      <c r="I118" s="93">
        <f t="shared" si="6"/>
        <v>8</v>
      </c>
    </row>
    <row r="119" spans="1:9">
      <c r="A119" s="136"/>
    </row>
    <row r="120" spans="1:9">
      <c r="A120" s="136"/>
    </row>
    <row r="121" spans="1:9">
      <c r="A121" s="11" t="s">
        <v>2207</v>
      </c>
      <c r="C121" s="93"/>
      <c r="D121" s="93"/>
      <c r="E121" s="93"/>
      <c r="F121" s="93"/>
      <c r="G121" s="93"/>
      <c r="H121" s="93"/>
      <c r="I121" s="93"/>
    </row>
    <row r="122" spans="1:9">
      <c r="A122" s="51" t="s">
        <v>1060</v>
      </c>
      <c r="B122" s="94" t="s">
        <v>1073</v>
      </c>
      <c r="C122" s="100"/>
      <c r="D122" s="100"/>
      <c r="E122" s="100"/>
      <c r="F122" s="101"/>
      <c r="G122" s="93"/>
      <c r="H122" s="93"/>
      <c r="I122" s="93"/>
    </row>
    <row r="123" spans="1:9">
      <c r="A123" s="90" t="s">
        <v>1038</v>
      </c>
      <c r="B123" s="93" t="s">
        <v>1039</v>
      </c>
      <c r="C123" s="93" t="s">
        <v>1061</v>
      </c>
      <c r="D123" s="93" t="s">
        <v>1062</v>
      </c>
      <c r="E123" s="93" t="s">
        <v>1063</v>
      </c>
      <c r="F123" s="93" t="s">
        <v>1064</v>
      </c>
      <c r="G123" s="93" t="s">
        <v>1065</v>
      </c>
      <c r="H123" s="93" t="s">
        <v>1066</v>
      </c>
      <c r="I123" s="93" t="s">
        <v>1044</v>
      </c>
    </row>
    <row r="124" spans="1:9">
      <c r="A124" s="51" t="s">
        <v>1068</v>
      </c>
      <c r="B124" s="93">
        <v>0.36</v>
      </c>
      <c r="C124" s="93">
        <v>0.14799999999999999</v>
      </c>
      <c r="D124" s="93">
        <v>0.10199999999999999</v>
      </c>
      <c r="E124" s="93">
        <v>7.8E-2</v>
      </c>
      <c r="F124" s="93">
        <v>5.6000000000000001E-2</v>
      </c>
      <c r="G124" s="93">
        <v>4.3999999999999997E-2</v>
      </c>
      <c r="H124" s="93">
        <v>3.5999999999999997E-2</v>
      </c>
      <c r="I124" s="93">
        <v>3.1E-2</v>
      </c>
    </row>
    <row r="125" spans="1:9">
      <c r="A125" s="51" t="s">
        <v>1069</v>
      </c>
      <c r="B125" s="93">
        <v>0.29699999999999999</v>
      </c>
      <c r="C125" s="93">
        <v>0.13600000000000001</v>
      </c>
      <c r="D125" s="93">
        <v>9.7000000000000003E-2</v>
      </c>
      <c r="E125" s="93">
        <v>7.4999999999999997E-2</v>
      </c>
      <c r="F125" s="93">
        <v>5.3999999999999999E-2</v>
      </c>
      <c r="G125" s="93">
        <v>4.2999999999999997E-2</v>
      </c>
      <c r="H125" s="93">
        <v>3.5000000000000003E-2</v>
      </c>
      <c r="I125" s="93">
        <v>0.03</v>
      </c>
    </row>
    <row r="126" spans="1:9">
      <c r="A126" s="51" t="s">
        <v>1070</v>
      </c>
      <c r="B126" s="93">
        <v>0.26700000000000002</v>
      </c>
      <c r="C126" s="93">
        <v>0.129</v>
      </c>
      <c r="D126" s="93">
        <v>9.2999999999999999E-2</v>
      </c>
      <c r="E126" s="93">
        <v>7.2999999999999995E-2</v>
      </c>
      <c r="F126" s="93">
        <v>5.2999999999999999E-2</v>
      </c>
      <c r="G126" s="93">
        <v>4.2000000000000003E-2</v>
      </c>
      <c r="H126" s="93">
        <v>3.5000000000000003E-2</v>
      </c>
      <c r="I126" s="93">
        <v>0.03</v>
      </c>
    </row>
    <row r="127" spans="1:9">
      <c r="A127" s="90"/>
      <c r="B127" s="51"/>
      <c r="C127" s="51"/>
      <c r="D127" s="51"/>
      <c r="E127" s="51"/>
      <c r="F127" s="51"/>
      <c r="G127" s="51"/>
      <c r="H127" s="51"/>
      <c r="I127" s="51"/>
    </row>
    <row r="128" spans="1:9">
      <c r="A128" s="11" t="s">
        <v>2208</v>
      </c>
      <c r="B128" s="93"/>
      <c r="C128" s="51"/>
      <c r="D128" s="51"/>
      <c r="E128" s="51"/>
      <c r="F128" s="51"/>
      <c r="G128" s="51"/>
      <c r="H128" s="51"/>
      <c r="I128" s="51"/>
    </row>
    <row r="129" spans="1:9">
      <c r="A129" s="51" t="s">
        <v>2209</v>
      </c>
      <c r="B129" s="93"/>
      <c r="C129" s="51"/>
      <c r="D129" s="51"/>
      <c r="E129" s="51"/>
      <c r="F129" s="51"/>
      <c r="G129" s="51"/>
      <c r="H129" s="51"/>
      <c r="I129" s="51"/>
    </row>
    <row r="130" spans="1:9">
      <c r="A130" s="51" t="s">
        <v>1060</v>
      </c>
      <c r="B130" s="94" t="s">
        <v>1073</v>
      </c>
      <c r="C130" s="100"/>
      <c r="D130" s="100"/>
      <c r="E130" s="100"/>
      <c r="F130" s="101"/>
      <c r="G130" s="93"/>
      <c r="H130" s="93"/>
      <c r="I130" s="93"/>
    </row>
    <row r="131" spans="1:9">
      <c r="A131" s="90" t="s">
        <v>1038</v>
      </c>
      <c r="B131" s="93" t="s">
        <v>1039</v>
      </c>
      <c r="C131" s="93" t="s">
        <v>1061</v>
      </c>
      <c r="D131" s="93" t="s">
        <v>1062</v>
      </c>
      <c r="E131" s="93" t="s">
        <v>1063</v>
      </c>
      <c r="F131" s="93" t="s">
        <v>1064</v>
      </c>
      <c r="G131" s="93" t="s">
        <v>1065</v>
      </c>
      <c r="H131" s="93" t="s">
        <v>1066</v>
      </c>
      <c r="I131" s="93" t="s">
        <v>1044</v>
      </c>
    </row>
    <row r="132" spans="1:9">
      <c r="A132" s="51" t="s">
        <v>1068</v>
      </c>
      <c r="B132" s="93">
        <f t="shared" ref="B132:I134" si="7">ROUND((1/B124)-($L$10),3)</f>
        <v>1.9279999999999999</v>
      </c>
      <c r="C132" s="93">
        <f t="shared" si="7"/>
        <v>5.907</v>
      </c>
      <c r="D132" s="93">
        <f t="shared" si="7"/>
        <v>8.9540000000000006</v>
      </c>
      <c r="E132" s="93">
        <f t="shared" si="7"/>
        <v>11.971</v>
      </c>
      <c r="F132" s="93">
        <f t="shared" si="7"/>
        <v>17.007000000000001</v>
      </c>
      <c r="G132" s="93">
        <f t="shared" si="7"/>
        <v>21.876999999999999</v>
      </c>
      <c r="H132" s="93">
        <f t="shared" si="7"/>
        <v>26.928000000000001</v>
      </c>
      <c r="I132" s="93">
        <f t="shared" si="7"/>
        <v>31.408000000000001</v>
      </c>
    </row>
    <row r="133" spans="1:9">
      <c r="A133" s="51" t="s">
        <v>1069</v>
      </c>
      <c r="B133" s="93">
        <f t="shared" si="7"/>
        <v>2.5169999999999999</v>
      </c>
      <c r="C133" s="93">
        <f t="shared" si="7"/>
        <v>6.5030000000000001</v>
      </c>
      <c r="D133" s="93">
        <f t="shared" si="7"/>
        <v>9.4589999999999996</v>
      </c>
      <c r="E133" s="93">
        <f t="shared" si="7"/>
        <v>12.483000000000001</v>
      </c>
      <c r="F133" s="93">
        <f t="shared" si="7"/>
        <v>17.669</v>
      </c>
      <c r="G133" s="93">
        <f t="shared" si="7"/>
        <v>22.405999999999999</v>
      </c>
      <c r="H133" s="93">
        <f t="shared" si="7"/>
        <v>27.721</v>
      </c>
      <c r="I133" s="93">
        <f t="shared" si="7"/>
        <v>32.482999999999997</v>
      </c>
    </row>
    <row r="134" spans="1:9">
      <c r="A134" s="51" t="s">
        <v>1070</v>
      </c>
      <c r="B134" s="93">
        <f t="shared" si="7"/>
        <v>2.895</v>
      </c>
      <c r="C134" s="93">
        <f t="shared" si="7"/>
        <v>6.9020000000000001</v>
      </c>
      <c r="D134" s="93">
        <f t="shared" si="7"/>
        <v>9.9030000000000005</v>
      </c>
      <c r="E134" s="93">
        <f t="shared" si="7"/>
        <v>12.849</v>
      </c>
      <c r="F134" s="93">
        <f t="shared" si="7"/>
        <v>18.018000000000001</v>
      </c>
      <c r="G134" s="93">
        <f t="shared" si="7"/>
        <v>22.96</v>
      </c>
      <c r="H134" s="93">
        <f t="shared" si="7"/>
        <v>27.721</v>
      </c>
      <c r="I134" s="93">
        <f t="shared" si="7"/>
        <v>32.482999999999997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"/>
  <sheetViews>
    <sheetView tabSelected="1" workbookViewId="0">
      <selection activeCell="B20" sqref="B20"/>
    </sheetView>
  </sheetViews>
  <sheetFormatPr defaultRowHeight="14.45"/>
  <cols>
    <col min="1" max="1" width="39.140625" customWidth="1"/>
  </cols>
  <sheetData>
    <row r="1" spans="1:17" s="83" customFormat="1">
      <c r="A1" s="87" t="s">
        <v>1030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s="83" customFormat="1">
      <c r="A2" s="87" t="s">
        <v>1031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s="83" customFormat="1">
      <c r="A3" s="87" t="s">
        <v>1032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83" customFormat="1">
      <c r="A4" s="85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</row>
    <row r="5" spans="1:17">
      <c r="A5" s="85" t="s">
        <v>1033</v>
      </c>
      <c r="B5" s="89" t="s">
        <v>1034</v>
      </c>
      <c r="C5" s="89" t="s">
        <v>1034</v>
      </c>
      <c r="D5" s="89" t="s">
        <v>1034</v>
      </c>
      <c r="E5" s="89" t="s">
        <v>1034</v>
      </c>
      <c r="F5" s="89" t="s">
        <v>1034</v>
      </c>
      <c r="G5" s="89" t="s">
        <v>1034</v>
      </c>
      <c r="H5" s="89" t="s">
        <v>1034</v>
      </c>
      <c r="I5" s="89" t="s">
        <v>1034</v>
      </c>
      <c r="J5" s="89" t="s">
        <v>1035</v>
      </c>
      <c r="K5" s="89" t="s">
        <v>1035</v>
      </c>
      <c r="L5" s="89" t="s">
        <v>1035</v>
      </c>
      <c r="M5" s="89" t="s">
        <v>1035</v>
      </c>
      <c r="N5" s="89" t="s">
        <v>1035</v>
      </c>
      <c r="O5" s="89" t="s">
        <v>1035</v>
      </c>
      <c r="P5" s="89" t="s">
        <v>1035</v>
      </c>
      <c r="Q5" s="89" t="s">
        <v>1035</v>
      </c>
    </row>
    <row r="6" spans="1:17">
      <c r="A6" s="88" t="s">
        <v>1036</v>
      </c>
      <c r="B6" s="89" t="s">
        <v>1037</v>
      </c>
      <c r="C6" s="89" t="s">
        <v>1037</v>
      </c>
      <c r="D6" s="89" t="s">
        <v>1037</v>
      </c>
      <c r="E6" s="89" t="s">
        <v>1037</v>
      </c>
      <c r="F6" s="89" t="s">
        <v>950</v>
      </c>
      <c r="G6" s="89" t="s">
        <v>950</v>
      </c>
      <c r="H6" s="89" t="s">
        <v>977</v>
      </c>
      <c r="I6" s="89" t="s">
        <v>980</v>
      </c>
      <c r="J6" s="89" t="s">
        <v>946</v>
      </c>
      <c r="K6" s="89" t="s">
        <v>946</v>
      </c>
      <c r="L6" s="89" t="s">
        <v>946</v>
      </c>
      <c r="M6" s="89" t="s">
        <v>946</v>
      </c>
      <c r="N6" s="89" t="s">
        <v>950</v>
      </c>
      <c r="O6" s="89" t="s">
        <v>950</v>
      </c>
      <c r="P6" s="89" t="s">
        <v>977</v>
      </c>
      <c r="Q6" s="89" t="s">
        <v>980</v>
      </c>
    </row>
    <row r="7" spans="1:17">
      <c r="A7" s="86" t="s">
        <v>1038</v>
      </c>
      <c r="B7" s="89" t="s">
        <v>1039</v>
      </c>
      <c r="C7" s="89" t="s">
        <v>1040</v>
      </c>
      <c r="D7" s="89" t="s">
        <v>1041</v>
      </c>
      <c r="E7" s="89" t="s">
        <v>1042</v>
      </c>
      <c r="F7" s="89" t="s">
        <v>1042</v>
      </c>
      <c r="G7" s="89" t="s">
        <v>1043</v>
      </c>
      <c r="H7" s="89" t="s">
        <v>1044</v>
      </c>
      <c r="I7" s="89" t="s">
        <v>1045</v>
      </c>
      <c r="J7" s="89" t="s">
        <v>1039</v>
      </c>
      <c r="K7" s="89" t="s">
        <v>1040</v>
      </c>
      <c r="L7" s="89" t="s">
        <v>1041</v>
      </c>
      <c r="M7" s="89" t="s">
        <v>1042</v>
      </c>
      <c r="N7" s="89" t="s">
        <v>1042</v>
      </c>
      <c r="O7" s="89" t="s">
        <v>1043</v>
      </c>
      <c r="P7" s="89" t="s">
        <v>1044</v>
      </c>
      <c r="Q7" s="89" t="s">
        <v>1045</v>
      </c>
    </row>
    <row r="8" spans="1:17" s="83" customFormat="1">
      <c r="A8" s="86" t="s">
        <v>1046</v>
      </c>
      <c r="B8" s="89">
        <v>0.253</v>
      </c>
      <c r="C8" s="89">
        <v>0.108</v>
      </c>
      <c r="D8" s="89">
        <v>0.10199999999999999</v>
      </c>
      <c r="E8" s="89">
        <v>9.1999999999999998E-2</v>
      </c>
      <c r="F8" s="89">
        <v>8.7999999999999995E-2</v>
      </c>
      <c r="G8" s="89">
        <v>8.5000000000000006E-2</v>
      </c>
      <c r="H8" s="89">
        <v>7.4999999999999997E-2</v>
      </c>
      <c r="I8" s="89">
        <v>6.8000000000000005E-2</v>
      </c>
      <c r="J8" s="89">
        <v>0.253</v>
      </c>
      <c r="K8" s="89">
        <v>9.5000000000000001E-2</v>
      </c>
      <c r="L8" s="89">
        <v>8.6999999999999994E-2</v>
      </c>
      <c r="M8" s="89">
        <v>7.6999999999999999E-2</v>
      </c>
      <c r="N8" s="89">
        <v>7.3999999999999996E-2</v>
      </c>
      <c r="O8" s="89">
        <v>7.0000000000000007E-2</v>
      </c>
      <c r="P8" s="89">
        <v>6.0999999999999999E-2</v>
      </c>
      <c r="Q8" s="89">
        <v>5.3999999999999999E-2</v>
      </c>
    </row>
    <row r="9" spans="1:17" s="83" customFormat="1">
      <c r="A9" s="86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s="83" customFormat="1">
      <c r="A10" s="86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s="83" customFormat="1">
      <c r="A11" s="90" t="s">
        <v>1047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</row>
    <row r="12" spans="1:17" s="83" customFormat="1">
      <c r="A12" s="91" t="s">
        <v>1048</v>
      </c>
      <c r="B12" s="89">
        <v>0.17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s="83" customFormat="1">
      <c r="A13" s="91" t="s">
        <v>1049</v>
      </c>
      <c r="B13" s="89">
        <v>0.92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</row>
    <row r="14" spans="1:17" s="83" customFormat="1">
      <c r="A14" s="91" t="s">
        <v>1050</v>
      </c>
      <c r="B14" s="89">
        <v>2.08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7" s="83" customFormat="1">
      <c r="A15" s="91" t="s">
        <v>1051</v>
      </c>
      <c r="B15" s="92">
        <v>0.78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7" s="83" customFormat="1">
      <c r="A16" s="91"/>
      <c r="B16" s="89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 s="83" customFormat="1">
      <c r="A17" s="51" t="s">
        <v>1052</v>
      </c>
      <c r="B17" s="85">
        <f>1/B8</f>
        <v>3.9525691699604741</v>
      </c>
      <c r="C17" s="85">
        <f t="shared" ref="C17:Q17" si="0">1/C8</f>
        <v>9.2592592592592595</v>
      </c>
      <c r="D17" s="85">
        <f t="shared" si="0"/>
        <v>9.8039215686274517</v>
      </c>
      <c r="E17" s="85">
        <f t="shared" si="0"/>
        <v>10.869565217391305</v>
      </c>
      <c r="F17" s="85">
        <f t="shared" si="0"/>
        <v>11.363636363636365</v>
      </c>
      <c r="G17" s="85">
        <f t="shared" si="0"/>
        <v>11.76470588235294</v>
      </c>
      <c r="H17" s="85">
        <f t="shared" si="0"/>
        <v>13.333333333333334</v>
      </c>
      <c r="I17" s="85">
        <f t="shared" si="0"/>
        <v>14.705882352941176</v>
      </c>
      <c r="J17" s="85">
        <f t="shared" si="0"/>
        <v>3.9525691699604741</v>
      </c>
      <c r="K17" s="85">
        <f t="shared" si="0"/>
        <v>10.526315789473685</v>
      </c>
      <c r="L17" s="85">
        <f t="shared" si="0"/>
        <v>11.494252873563219</v>
      </c>
      <c r="M17" s="85">
        <f t="shared" si="0"/>
        <v>12.987012987012987</v>
      </c>
      <c r="N17" s="85">
        <f t="shared" si="0"/>
        <v>13.513513513513514</v>
      </c>
      <c r="O17" s="85">
        <f t="shared" si="0"/>
        <v>14.285714285714285</v>
      </c>
      <c r="P17" s="85">
        <f t="shared" si="0"/>
        <v>16.393442622950818</v>
      </c>
      <c r="Q17" s="85">
        <f t="shared" si="0"/>
        <v>18.518518518518519</v>
      </c>
    </row>
    <row r="18" spans="1:17">
      <c r="A18" s="51" t="s">
        <v>1053</v>
      </c>
      <c r="B18" s="85">
        <f>B17-SUM($B$12:$B$15)</f>
        <v>2.5691699604739604E-3</v>
      </c>
      <c r="C18" s="85">
        <f t="shared" ref="C18:Q18" si="1">C17-SUM($B$12:$B$15)</f>
        <v>5.3092592592592593</v>
      </c>
      <c r="D18" s="85">
        <f t="shared" si="1"/>
        <v>5.8539215686274515</v>
      </c>
      <c r="E18" s="85">
        <f t="shared" si="1"/>
        <v>6.9195652173913045</v>
      </c>
      <c r="F18" s="85">
        <f t="shared" si="1"/>
        <v>7.4136363636363649</v>
      </c>
      <c r="G18" s="85">
        <f t="shared" si="1"/>
        <v>7.8147058823529401</v>
      </c>
      <c r="H18" s="85">
        <f t="shared" si="1"/>
        <v>9.3833333333333329</v>
      </c>
      <c r="I18" s="85">
        <f t="shared" si="1"/>
        <v>10.755882352941175</v>
      </c>
      <c r="J18" s="85">
        <f t="shared" si="1"/>
        <v>2.5691699604739604E-3</v>
      </c>
      <c r="K18" s="85">
        <f t="shared" si="1"/>
        <v>6.5763157894736848</v>
      </c>
      <c r="L18" s="85">
        <f t="shared" si="1"/>
        <v>7.5442528735632193</v>
      </c>
      <c r="M18" s="85">
        <f t="shared" si="1"/>
        <v>9.0370129870129858</v>
      </c>
      <c r="N18" s="85">
        <f t="shared" si="1"/>
        <v>9.563513513513513</v>
      </c>
      <c r="O18" s="85">
        <f t="shared" si="1"/>
        <v>10.335714285714285</v>
      </c>
      <c r="P18" s="85">
        <f t="shared" si="1"/>
        <v>12.443442622950819</v>
      </c>
      <c r="Q18" s="85">
        <f t="shared" si="1"/>
        <v>14.56851851851852</v>
      </c>
    </row>
    <row r="19" spans="1:17" s="83" customFormat="1">
      <c r="A19" s="5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s="83" customFormat="1">
      <c r="A20" s="51" t="s">
        <v>1054</v>
      </c>
      <c r="B20" s="85" t="str">
        <f>"Metal Framed Floor - "&amp;B5&amp;" - "&amp;B6&amp;" - "&amp;B7&amp;" ins."</f>
        <v>Metal Framed Floor - 16inOC - 2X6 - R0 ins.</v>
      </c>
      <c r="C20" s="85" t="str">
        <f t="shared" ref="C20:Q20" si="2">"Metal Framed Floor - "&amp;C5&amp;" - "&amp;C6&amp;" - "&amp;C7&amp;" ins."</f>
        <v>Metal Framed Floor - 16inOC - 2X6 - R11 ins.</v>
      </c>
      <c r="D20" s="85" t="str">
        <f t="shared" si="2"/>
        <v>Metal Framed Floor - 16inOC - 2X6 - R13 ins.</v>
      </c>
      <c r="E20" s="85" t="str">
        <f t="shared" si="2"/>
        <v>Metal Framed Floor - 16inOC - 2X6 - R19 ins.</v>
      </c>
      <c r="F20" s="85" t="str">
        <f t="shared" si="2"/>
        <v>Metal Framed Floor - 16inOC - 2x8 - R19 ins.</v>
      </c>
      <c r="G20" s="85" t="str">
        <f t="shared" si="2"/>
        <v>Metal Framed Floor - 16inOC - 2x8 - R22 ins.</v>
      </c>
      <c r="H20" s="85" t="str">
        <f t="shared" si="2"/>
        <v>Metal Framed Floor - 16inOC - 2x10 - R30 ins.</v>
      </c>
      <c r="I20" s="85" t="str">
        <f t="shared" si="2"/>
        <v>Metal Framed Floor - 16inOC - 2x12 - R38 ins.</v>
      </c>
      <c r="J20" s="85" t="str">
        <f t="shared" si="2"/>
        <v>Metal Framed Floor - 24inOC - 2x6 - R0 ins.</v>
      </c>
      <c r="K20" s="85" t="str">
        <f t="shared" si="2"/>
        <v>Metal Framed Floor - 24inOC - 2x6 - R11 ins.</v>
      </c>
      <c r="L20" s="85" t="str">
        <f t="shared" si="2"/>
        <v>Metal Framed Floor - 24inOC - 2x6 - R13 ins.</v>
      </c>
      <c r="M20" s="85" t="str">
        <f t="shared" si="2"/>
        <v>Metal Framed Floor - 24inOC - 2x6 - R19 ins.</v>
      </c>
      <c r="N20" s="85" t="str">
        <f t="shared" si="2"/>
        <v>Metal Framed Floor - 24inOC - 2x8 - R19 ins.</v>
      </c>
      <c r="O20" s="85" t="str">
        <f t="shared" si="2"/>
        <v>Metal Framed Floor - 24inOC - 2x8 - R22 ins.</v>
      </c>
      <c r="P20" s="85" t="str">
        <f t="shared" si="2"/>
        <v>Metal Framed Floor - 24inOC - 2x10 - R30 ins.</v>
      </c>
      <c r="Q20" s="85" t="str">
        <f t="shared" si="2"/>
        <v>Metal Framed Floor - 24inOC - 2x12 - R38 ins.</v>
      </c>
    </row>
    <row r="21" spans="1:17">
      <c r="A21" s="51" t="s">
        <v>1055</v>
      </c>
      <c r="B21" s="85">
        <f>ROUND(B18,3)</f>
        <v>3.0000000000000001E-3</v>
      </c>
      <c r="C21" s="85">
        <f t="shared" ref="C21:Q21" si="3">ROUND(C18,3)</f>
        <v>5.3090000000000002</v>
      </c>
      <c r="D21" s="85">
        <f t="shared" si="3"/>
        <v>5.8540000000000001</v>
      </c>
      <c r="E21" s="85">
        <f t="shared" si="3"/>
        <v>6.92</v>
      </c>
      <c r="F21" s="85">
        <f t="shared" si="3"/>
        <v>7.4139999999999997</v>
      </c>
      <c r="G21" s="85">
        <f t="shared" si="3"/>
        <v>7.8150000000000004</v>
      </c>
      <c r="H21" s="85">
        <f t="shared" si="3"/>
        <v>9.3829999999999991</v>
      </c>
      <c r="I21" s="85">
        <f t="shared" si="3"/>
        <v>10.756</v>
      </c>
      <c r="J21" s="85">
        <f t="shared" si="3"/>
        <v>3.0000000000000001E-3</v>
      </c>
      <c r="K21" s="85">
        <f t="shared" si="3"/>
        <v>6.5759999999999996</v>
      </c>
      <c r="L21" s="85">
        <f t="shared" si="3"/>
        <v>7.5439999999999996</v>
      </c>
      <c r="M21" s="85">
        <f t="shared" si="3"/>
        <v>9.0370000000000008</v>
      </c>
      <c r="N21" s="85">
        <f t="shared" si="3"/>
        <v>9.5640000000000001</v>
      </c>
      <c r="O21" s="85">
        <f t="shared" si="3"/>
        <v>10.336</v>
      </c>
      <c r="P21" s="85">
        <f t="shared" si="3"/>
        <v>12.443</v>
      </c>
      <c r="Q21" s="85">
        <f t="shared" si="3"/>
        <v>14.569000000000001</v>
      </c>
    </row>
    <row r="22" spans="1:17">
      <c r="A22" s="86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5" spans="1:17">
      <c r="A25" s="110" t="s">
        <v>81</v>
      </c>
      <c r="B25" s="65">
        <v>0.82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7">
      <c r="A26" s="114" t="s">
        <v>86</v>
      </c>
      <c r="B26" s="65">
        <v>0.78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</row>
    <row r="28" spans="1:17">
      <c r="A28" s="138"/>
      <c r="B28" s="138" t="s">
        <v>1056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</row>
    <row r="29" spans="1:17">
      <c r="A29" s="138" t="str">
        <f t="array" ref="A29:B44">TRANSPOSE(B20:Q21)</f>
        <v>Metal Framed Floor - 16inOC - 2X6 - R0 ins.</v>
      </c>
      <c r="B29" s="138">
        <v>3.0000000000000001E-3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</row>
    <row r="30" spans="1:17">
      <c r="A30" s="136" t="str">
        <v>Metal Framed Floor - 16inOC - 2X6 - R11 ins.</v>
      </c>
      <c r="B30" s="138">
        <v>5.3090000000000002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</row>
    <row r="31" spans="1:17">
      <c r="A31" s="136" t="str">
        <v>Metal Framed Floor - 16inOC - 2X6 - R13 ins.</v>
      </c>
      <c r="B31" s="138">
        <v>5.8540000000000001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</row>
    <row r="32" spans="1:17">
      <c r="A32" s="136" t="str">
        <v>Metal Framed Floor - 16inOC - 2X6 - R19 ins.</v>
      </c>
      <c r="B32" s="138">
        <v>6.92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</row>
    <row r="33" spans="1:6">
      <c r="A33" s="136" t="str">
        <v>Metal Framed Floor - 16inOC - 2x8 - R19 ins.</v>
      </c>
      <c r="B33" s="138">
        <v>7.4139999999999997</v>
      </c>
      <c r="C33" s="138"/>
      <c r="D33" s="138"/>
      <c r="E33" s="138"/>
      <c r="F33" s="138"/>
    </row>
    <row r="34" spans="1:6">
      <c r="A34" s="136" t="str">
        <v>Metal Framed Floor - 16inOC - 2x8 - R22 ins.</v>
      </c>
      <c r="B34" s="138">
        <v>7.8150000000000004</v>
      </c>
      <c r="C34" s="138"/>
      <c r="D34" s="138"/>
      <c r="E34" s="138"/>
      <c r="F34" s="138"/>
    </row>
    <row r="35" spans="1:6">
      <c r="A35" s="136" t="str">
        <v>Metal Framed Floor - 16inOC - 2x10 - R30 ins.</v>
      </c>
      <c r="B35" s="138">
        <v>9.3829999999999991</v>
      </c>
      <c r="C35" s="138"/>
      <c r="D35" s="138"/>
      <c r="E35" s="138"/>
      <c r="F35" s="138"/>
    </row>
    <row r="36" spans="1:6">
      <c r="A36" s="136" t="str">
        <v>Metal Framed Floor - 16inOC - 2x12 - R38 ins.</v>
      </c>
      <c r="B36" s="138">
        <v>10.756</v>
      </c>
      <c r="C36" s="138"/>
      <c r="D36" s="138"/>
      <c r="E36" s="138"/>
      <c r="F36" s="138"/>
    </row>
    <row r="37" spans="1:6">
      <c r="A37" s="136" t="str">
        <v>Metal Framed Floor - 24inOC - 2x6 - R0 ins.</v>
      </c>
      <c r="B37" s="138">
        <v>3.0000000000000001E-3</v>
      </c>
      <c r="C37" s="138"/>
      <c r="D37" s="138"/>
      <c r="E37" s="138"/>
      <c r="F37" s="138"/>
    </row>
    <row r="38" spans="1:6">
      <c r="A38" s="136" t="str">
        <v>Metal Framed Floor - 24inOC - 2x6 - R11 ins.</v>
      </c>
      <c r="B38" s="138">
        <v>6.5759999999999996</v>
      </c>
      <c r="C38" s="138"/>
      <c r="D38" s="138"/>
      <c r="E38" s="138"/>
      <c r="F38" s="138"/>
    </row>
    <row r="39" spans="1:6">
      <c r="A39" s="136" t="str">
        <v>Metal Framed Floor - 24inOC - 2x6 - R13 ins.</v>
      </c>
      <c r="B39" s="138">
        <v>7.5439999999999996</v>
      </c>
      <c r="C39" s="138"/>
      <c r="D39" s="138"/>
      <c r="E39" s="138"/>
      <c r="F39" s="138"/>
    </row>
    <row r="40" spans="1:6">
      <c r="A40" s="136" t="str">
        <v>Metal Framed Floor - 24inOC - 2x6 - R19 ins.</v>
      </c>
      <c r="B40" s="138">
        <v>9.0370000000000008</v>
      </c>
      <c r="C40" s="138"/>
      <c r="D40" s="138"/>
      <c r="E40" s="138"/>
      <c r="F40" s="138"/>
    </row>
    <row r="41" spans="1:6">
      <c r="A41" s="136" t="str">
        <v>Metal Framed Floor - 24inOC - 2x8 - R19 ins.</v>
      </c>
      <c r="B41" s="138">
        <v>9.5640000000000001</v>
      </c>
      <c r="C41" s="138"/>
      <c r="D41" s="138"/>
      <c r="E41" s="138"/>
      <c r="F41" s="138"/>
    </row>
    <row r="42" spans="1:6">
      <c r="A42" s="136" t="str">
        <v>Metal Framed Floor - 24inOC - 2x8 - R22 ins.</v>
      </c>
      <c r="B42" s="138">
        <v>10.336</v>
      </c>
      <c r="C42" s="138"/>
      <c r="D42" s="138"/>
      <c r="E42" s="138"/>
      <c r="F42" s="138"/>
    </row>
    <row r="43" spans="1:6">
      <c r="A43" s="136" t="str">
        <v>Metal Framed Floor - 24inOC - 2x10 - R30 ins.</v>
      </c>
      <c r="B43" s="138">
        <v>12.443</v>
      </c>
      <c r="C43" s="138"/>
      <c r="D43" s="138"/>
      <c r="E43" s="138"/>
      <c r="F43" s="138"/>
    </row>
    <row r="44" spans="1:6">
      <c r="A44" s="136" t="str">
        <v>Metal Framed Floor - 24inOC - 2x12 - R38 ins.</v>
      </c>
      <c r="B44" s="138">
        <v>14.569000000000001</v>
      </c>
      <c r="C44" s="138"/>
      <c r="D44" s="138"/>
      <c r="E44" s="138"/>
      <c r="F44" s="138"/>
    </row>
    <row r="45" spans="1:6">
      <c r="A45" s="136"/>
      <c r="B45" s="138"/>
      <c r="C45" s="138"/>
      <c r="D45" s="138"/>
      <c r="E45" s="138"/>
      <c r="F45" s="138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7"/>
  <sheetViews>
    <sheetView topLeftCell="A223" workbookViewId="0">
      <selection activeCell="B242" sqref="B242"/>
    </sheetView>
  </sheetViews>
  <sheetFormatPr defaultColWidth="9.140625" defaultRowHeight="14.45"/>
  <cols>
    <col min="1" max="1" width="15.5703125" style="131" customWidth="1"/>
    <col min="2" max="2" width="44.7109375" style="35" customWidth="1"/>
    <col min="3" max="3" width="45.42578125" style="35" bestFit="1" customWidth="1"/>
    <col min="4" max="11" width="9.140625" style="35"/>
    <col min="12" max="12" width="22.42578125" style="35" bestFit="1" customWidth="1"/>
    <col min="13" max="16384" width="9.140625" style="35"/>
  </cols>
  <sheetData>
    <row r="1" spans="1:19">
      <c r="A1" s="11" t="s">
        <v>1057</v>
      </c>
      <c r="B1" s="51"/>
      <c r="C1" s="90"/>
      <c r="D1" s="90"/>
      <c r="E1" s="90"/>
      <c r="F1" s="90"/>
      <c r="G1" s="90"/>
      <c r="H1" s="90"/>
      <c r="I1" s="90"/>
      <c r="J1" s="90"/>
      <c r="K1" s="131"/>
      <c r="L1" s="131"/>
      <c r="M1" s="131"/>
      <c r="N1" s="131"/>
      <c r="O1" s="131"/>
      <c r="P1" s="131"/>
      <c r="Q1" s="131"/>
      <c r="R1" s="131"/>
      <c r="S1" s="131"/>
    </row>
    <row r="2" spans="1:19">
      <c r="A2" s="11" t="s">
        <v>1031</v>
      </c>
      <c r="B2" s="90"/>
      <c r="C2" s="90"/>
      <c r="D2" s="90"/>
      <c r="E2" s="90"/>
      <c r="F2" s="90"/>
      <c r="G2" s="90"/>
      <c r="H2" s="90"/>
      <c r="I2" s="90"/>
      <c r="J2" s="90"/>
      <c r="K2" s="131"/>
      <c r="L2" s="131"/>
      <c r="M2" s="131"/>
      <c r="N2" s="131"/>
      <c r="O2" s="131"/>
      <c r="P2" s="131"/>
      <c r="Q2" s="131"/>
      <c r="R2" s="131"/>
      <c r="S2" s="131"/>
    </row>
    <row r="3" spans="1:19">
      <c r="B3" s="11" t="s">
        <v>1058</v>
      </c>
      <c r="C3" s="90"/>
      <c r="D3" s="93"/>
      <c r="E3" s="93"/>
      <c r="F3" s="93"/>
      <c r="G3" s="93"/>
      <c r="H3" s="93"/>
      <c r="I3" s="93"/>
      <c r="J3" s="93"/>
      <c r="K3" s="93"/>
      <c r="L3" s="131"/>
      <c r="M3" s="131"/>
      <c r="N3" s="93"/>
      <c r="O3" s="93"/>
      <c r="P3" s="93"/>
      <c r="Q3" s="93"/>
      <c r="R3" s="93"/>
      <c r="S3" s="131"/>
    </row>
    <row r="4" spans="1:19" ht="15.6">
      <c r="A4" s="90"/>
      <c r="B4" s="90"/>
      <c r="C4" s="170" t="s">
        <v>1059</v>
      </c>
      <c r="D4" s="170"/>
      <c r="E4" s="170"/>
      <c r="F4" s="170"/>
      <c r="G4" s="170"/>
      <c r="H4" s="170"/>
      <c r="I4" s="170"/>
      <c r="J4" s="170"/>
      <c r="K4" s="93"/>
      <c r="L4" s="131"/>
      <c r="M4" s="131"/>
      <c r="N4" s="93"/>
      <c r="O4" s="93"/>
      <c r="P4" s="93"/>
      <c r="Q4" s="93"/>
      <c r="R4" s="93"/>
      <c r="S4" s="131"/>
    </row>
    <row r="5" spans="1:19" ht="15.6">
      <c r="B5" s="139" t="s">
        <v>1060</v>
      </c>
      <c r="C5" s="139" t="s">
        <v>762</v>
      </c>
      <c r="D5" s="93" t="s">
        <v>1039</v>
      </c>
      <c r="E5" s="93" t="s">
        <v>1061</v>
      </c>
      <c r="F5" s="93" t="s">
        <v>1062</v>
      </c>
      <c r="G5" s="93" t="s">
        <v>1063</v>
      </c>
      <c r="H5" s="93" t="s">
        <v>1064</v>
      </c>
      <c r="I5" s="93" t="s">
        <v>1065</v>
      </c>
      <c r="J5" s="93" t="s">
        <v>1066</v>
      </c>
      <c r="K5" s="93" t="s">
        <v>1044</v>
      </c>
      <c r="L5" s="93"/>
      <c r="M5" s="131"/>
      <c r="N5" s="131"/>
      <c r="O5" s="93"/>
      <c r="P5" s="93"/>
      <c r="Q5" s="93"/>
      <c r="R5" s="93"/>
      <c r="S5" s="93"/>
    </row>
    <row r="6" spans="1:19">
      <c r="B6" s="142" t="s">
        <v>1067</v>
      </c>
      <c r="C6" s="143" t="s">
        <v>1068</v>
      </c>
      <c r="D6" s="144">
        <v>0.44500000000000001</v>
      </c>
      <c r="E6" s="144">
        <v>0.28499999999999998</v>
      </c>
      <c r="F6" s="144">
        <v>0.25900000000000001</v>
      </c>
      <c r="G6" s="144">
        <v>0.247</v>
      </c>
      <c r="H6" s="144">
        <v>0.23599999999999999</v>
      </c>
      <c r="I6" s="144">
        <v>0.23</v>
      </c>
      <c r="J6" s="144">
        <v>0.22600000000000001</v>
      </c>
      <c r="K6" s="144">
        <v>0.224</v>
      </c>
      <c r="L6" s="93"/>
      <c r="M6" s="131"/>
      <c r="N6" s="131"/>
      <c r="O6" s="93"/>
      <c r="P6" s="93"/>
      <c r="Q6" s="93"/>
      <c r="R6" s="93"/>
      <c r="S6" s="93"/>
    </row>
    <row r="7" spans="1:19">
      <c r="B7" s="90"/>
      <c r="C7" s="51" t="s">
        <v>1069</v>
      </c>
      <c r="D7" s="93">
        <v>0.35599999999999998</v>
      </c>
      <c r="E7" s="93">
        <v>0.27300000000000002</v>
      </c>
      <c r="F7" s="93">
        <v>0.254</v>
      </c>
      <c r="G7" s="93">
        <v>0.24399999999999999</v>
      </c>
      <c r="H7" s="93">
        <v>0.23400000000000001</v>
      </c>
      <c r="I7" s="93">
        <v>0.22900000000000001</v>
      </c>
      <c r="J7" s="93">
        <v>0.22600000000000001</v>
      </c>
      <c r="K7" s="93">
        <v>0.223</v>
      </c>
      <c r="L7" s="93"/>
      <c r="M7" s="131"/>
      <c r="N7" s="131"/>
      <c r="O7" s="93"/>
      <c r="P7" s="93"/>
      <c r="Q7" s="93"/>
      <c r="R7" s="93"/>
      <c r="S7" s="93"/>
    </row>
    <row r="8" spans="1:19">
      <c r="B8" s="141"/>
      <c r="C8" s="145" t="s">
        <v>1070</v>
      </c>
      <c r="D8" s="146">
        <v>0.313</v>
      </c>
      <c r="E8" s="146">
        <v>0.26300000000000001</v>
      </c>
      <c r="F8" s="146">
        <v>0.249</v>
      </c>
      <c r="G8" s="146">
        <v>0.24099999999999999</v>
      </c>
      <c r="H8" s="146">
        <v>0.23300000000000001</v>
      </c>
      <c r="I8" s="146">
        <v>0.22800000000000001</v>
      </c>
      <c r="J8" s="146">
        <v>0.22500000000000001</v>
      </c>
      <c r="K8" s="146">
        <v>0.223</v>
      </c>
      <c r="L8" s="93"/>
      <c r="M8" s="93"/>
      <c r="N8" s="93"/>
      <c r="O8" s="93"/>
      <c r="P8" s="93"/>
      <c r="Q8" s="93"/>
      <c r="R8" s="93"/>
      <c r="S8" s="93"/>
    </row>
    <row r="9" spans="1:19" s="131" customFormat="1">
      <c r="B9" s="33" t="s">
        <v>1071</v>
      </c>
      <c r="C9" s="51" t="s">
        <v>1068</v>
      </c>
      <c r="D9" s="93">
        <v>0.42899999999999999</v>
      </c>
      <c r="E9" s="93">
        <v>0.24299999999999999</v>
      </c>
      <c r="F9" s="93">
        <v>0.21199999999999999</v>
      </c>
      <c r="G9" s="93">
        <v>0.19700000000000001</v>
      </c>
      <c r="H9" s="93">
        <v>0.184</v>
      </c>
      <c r="I9" s="93">
        <v>0.17599999999999999</v>
      </c>
      <c r="J9" s="93">
        <v>0.17199999999999999</v>
      </c>
      <c r="K9" s="93">
        <v>0.16900000000000001</v>
      </c>
      <c r="L9" s="93"/>
      <c r="M9" s="93"/>
      <c r="N9" s="93"/>
      <c r="O9" s="93"/>
      <c r="P9" s="93"/>
      <c r="Q9" s="93"/>
      <c r="R9" s="93"/>
      <c r="S9" s="93"/>
    </row>
    <row r="10" spans="1:19" s="131" customFormat="1">
      <c r="B10" s="90"/>
      <c r="C10" s="51" t="s">
        <v>1069</v>
      </c>
      <c r="D10" s="93">
        <v>0.32800000000000001</v>
      </c>
      <c r="E10" s="93">
        <v>0.22800000000000001</v>
      </c>
      <c r="F10" s="93">
        <v>0.20499999999999999</v>
      </c>
      <c r="G10" s="93">
        <v>0.193</v>
      </c>
      <c r="H10" s="93">
        <v>0.182</v>
      </c>
      <c r="I10" s="93">
        <v>0.17499999999999999</v>
      </c>
      <c r="J10" s="93">
        <v>0.17100000000000001</v>
      </c>
      <c r="K10" s="93">
        <v>0.16800000000000001</v>
      </c>
      <c r="L10" s="93"/>
      <c r="M10" s="93"/>
      <c r="N10" s="93"/>
      <c r="O10" s="93"/>
      <c r="P10" s="93"/>
      <c r="Q10" s="93"/>
      <c r="R10" s="93"/>
      <c r="S10" s="93"/>
    </row>
    <row r="11" spans="1:19" s="131" customFormat="1">
      <c r="B11" s="90"/>
      <c r="C11" s="51" t="s">
        <v>1070</v>
      </c>
      <c r="D11" s="93">
        <v>0.27700000000000002</v>
      </c>
      <c r="E11" s="93">
        <v>0.217</v>
      </c>
      <c r="F11" s="93">
        <v>0.19900000000000001</v>
      </c>
      <c r="G11" s="93">
        <v>0.189</v>
      </c>
      <c r="H11" s="93">
        <v>0.18</v>
      </c>
      <c r="I11" s="93">
        <v>0.17399999999999999</v>
      </c>
      <c r="J11" s="93">
        <v>0.17</v>
      </c>
      <c r="K11" s="93">
        <v>0.16700000000000001</v>
      </c>
      <c r="L11" s="93"/>
      <c r="M11" s="93"/>
      <c r="N11" s="93"/>
      <c r="O11" s="93"/>
      <c r="P11" s="93"/>
      <c r="Q11" s="93"/>
      <c r="R11" s="93"/>
      <c r="S11" s="93"/>
    </row>
    <row r="12" spans="1:19" s="131" customFormat="1">
      <c r="B12" s="142" t="s">
        <v>1072</v>
      </c>
      <c r="C12" s="143" t="s">
        <v>1068</v>
      </c>
      <c r="D12" s="144">
        <v>0.42799999999999999</v>
      </c>
      <c r="E12" s="144">
        <v>0.217</v>
      </c>
      <c r="F12" s="144">
        <v>0.18</v>
      </c>
      <c r="G12" s="144">
        <v>0.161</v>
      </c>
      <c r="H12" s="144">
        <v>0.14499999999999999</v>
      </c>
      <c r="I12" s="144">
        <v>0.13600000000000001</v>
      </c>
      <c r="J12" s="144">
        <v>0.13</v>
      </c>
      <c r="K12" s="144">
        <v>0.126</v>
      </c>
      <c r="L12" s="93"/>
      <c r="M12" s="93"/>
      <c r="N12" s="93"/>
      <c r="O12" s="93"/>
      <c r="P12" s="93"/>
      <c r="Q12" s="93"/>
      <c r="R12" s="93"/>
      <c r="S12" s="93"/>
    </row>
    <row r="13" spans="1:19" s="131" customFormat="1">
      <c r="B13" s="90"/>
      <c r="C13" s="51" t="s">
        <v>1069</v>
      </c>
      <c r="D13" s="93">
        <v>0.316</v>
      </c>
      <c r="E13" s="93">
        <v>0.19900000000000001</v>
      </c>
      <c r="F13" s="93">
        <v>0.17199999999999999</v>
      </c>
      <c r="G13" s="93">
        <v>0.157</v>
      </c>
      <c r="H13" s="93">
        <v>0.14299999999999999</v>
      </c>
      <c r="I13" s="93">
        <v>0.13500000000000001</v>
      </c>
      <c r="J13" s="93">
        <v>0.129</v>
      </c>
      <c r="K13" s="93">
        <v>0.126</v>
      </c>
      <c r="L13" s="93"/>
      <c r="M13" s="93"/>
      <c r="N13" s="93"/>
      <c r="O13" s="93"/>
      <c r="P13" s="93"/>
      <c r="Q13" s="93"/>
      <c r="R13" s="93"/>
      <c r="S13" s="93"/>
    </row>
    <row r="14" spans="1:19" s="131" customFormat="1">
      <c r="B14" s="141"/>
      <c r="C14" s="145" t="s">
        <v>1070</v>
      </c>
      <c r="D14" s="146">
        <v>0.25700000000000001</v>
      </c>
      <c r="E14" s="146">
        <v>0.186</v>
      </c>
      <c r="F14" s="146">
        <v>0.16500000000000001</v>
      </c>
      <c r="G14" s="146">
        <v>0.152</v>
      </c>
      <c r="H14" s="146">
        <v>0.14000000000000001</v>
      </c>
      <c r="I14" s="146">
        <v>0.13300000000000001</v>
      </c>
      <c r="J14" s="146">
        <v>0.128</v>
      </c>
      <c r="K14" s="146">
        <v>0.125</v>
      </c>
      <c r="L14" s="93"/>
      <c r="M14" s="93"/>
      <c r="N14" s="93"/>
      <c r="O14" s="93"/>
      <c r="P14" s="93"/>
      <c r="Q14" s="93"/>
      <c r="R14" s="93"/>
      <c r="S14" s="93"/>
    </row>
    <row r="15" spans="1:19" s="131" customFormat="1">
      <c r="B15" s="142" t="s">
        <v>1073</v>
      </c>
      <c r="C15" s="143" t="s">
        <v>1068</v>
      </c>
      <c r="D15" s="144">
        <v>0.44500000000000001</v>
      </c>
      <c r="E15" s="144">
        <v>0.16</v>
      </c>
      <c r="F15" s="144">
        <v>0.108</v>
      </c>
      <c r="G15" s="144">
        <v>8.2000000000000003E-2</v>
      </c>
      <c r="H15" s="144">
        <v>5.8000000000000003E-2</v>
      </c>
      <c r="I15" s="144">
        <v>4.4999999999999998E-2</v>
      </c>
      <c r="J15" s="144">
        <v>3.6999999999999998E-2</v>
      </c>
      <c r="K15" s="144">
        <v>3.1E-2</v>
      </c>
      <c r="L15" s="93"/>
      <c r="M15" s="93"/>
      <c r="N15" s="93"/>
      <c r="O15" s="93"/>
      <c r="P15" s="93"/>
      <c r="Q15" s="93"/>
      <c r="R15" s="93"/>
      <c r="S15" s="93"/>
    </row>
    <row r="16" spans="1:19" s="131" customFormat="1">
      <c r="B16" s="90"/>
      <c r="C16" s="51" t="s">
        <v>1069</v>
      </c>
      <c r="D16" s="93">
        <v>0.35599999999999998</v>
      </c>
      <c r="E16" s="93">
        <v>0.14699999999999999</v>
      </c>
      <c r="F16" s="93">
        <v>0.10199999999999999</v>
      </c>
      <c r="G16" s="93">
        <v>7.8E-2</v>
      </c>
      <c r="H16" s="93">
        <v>5.6000000000000001E-2</v>
      </c>
      <c r="I16" s="93">
        <v>4.3999999999999997E-2</v>
      </c>
      <c r="J16" s="93">
        <v>3.5999999999999997E-2</v>
      </c>
      <c r="K16" s="93">
        <v>0.03</v>
      </c>
      <c r="L16" s="93"/>
      <c r="M16" s="93"/>
      <c r="N16" s="93"/>
      <c r="O16" s="93"/>
      <c r="P16" s="93"/>
      <c r="Q16" s="93"/>
      <c r="R16" s="93"/>
      <c r="S16" s="93"/>
    </row>
    <row r="17" spans="2:19" s="131" customFormat="1">
      <c r="B17" s="141"/>
      <c r="C17" s="145" t="s">
        <v>1070</v>
      </c>
      <c r="D17" s="146">
        <v>0.313</v>
      </c>
      <c r="E17" s="146">
        <v>0.13900000000000001</v>
      </c>
      <c r="F17" s="146">
        <v>9.8000000000000004E-2</v>
      </c>
      <c r="G17" s="146">
        <v>7.5999999999999998E-2</v>
      </c>
      <c r="H17" s="146">
        <v>5.5E-2</v>
      </c>
      <c r="I17" s="146">
        <v>4.2999999999999997E-2</v>
      </c>
      <c r="J17" s="146">
        <v>3.5000000000000003E-2</v>
      </c>
      <c r="K17" s="146">
        <v>0.03</v>
      </c>
      <c r="L17" s="93"/>
      <c r="M17" s="93"/>
      <c r="N17" s="93"/>
      <c r="O17" s="93"/>
      <c r="P17" s="93"/>
      <c r="Q17" s="93"/>
      <c r="R17" s="93"/>
      <c r="S17" s="93"/>
    </row>
    <row r="18" spans="2:19" s="131" customFormat="1">
      <c r="B18" s="90"/>
      <c r="C18" s="51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</row>
    <row r="19" spans="2:19" s="131" customFormat="1" ht="15.6">
      <c r="B19" s="139" t="s">
        <v>1060</v>
      </c>
      <c r="C19" s="139" t="s">
        <v>1074</v>
      </c>
      <c r="D19" s="93" t="s">
        <v>1039</v>
      </c>
      <c r="E19" s="93" t="s">
        <v>1061</v>
      </c>
      <c r="F19" s="93" t="s">
        <v>1062</v>
      </c>
      <c r="G19" s="93" t="s">
        <v>1063</v>
      </c>
      <c r="H19" s="93" t="s">
        <v>1064</v>
      </c>
      <c r="I19" s="93" t="s">
        <v>1065</v>
      </c>
      <c r="J19" s="93" t="s">
        <v>1066</v>
      </c>
      <c r="K19" s="93" t="s">
        <v>1044</v>
      </c>
      <c r="L19" s="93"/>
      <c r="M19" s="93"/>
      <c r="N19" s="93"/>
      <c r="O19" s="93"/>
      <c r="P19" s="93"/>
      <c r="Q19" s="93"/>
      <c r="R19" s="93"/>
      <c r="S19" s="93"/>
    </row>
    <row r="20" spans="2:19" s="131" customFormat="1">
      <c r="B20" s="142" t="s">
        <v>1067</v>
      </c>
      <c r="C20" s="143" t="s">
        <v>1068</v>
      </c>
      <c r="D20" s="144">
        <v>1.224</v>
      </c>
      <c r="E20" s="144">
        <v>0.92900000000000005</v>
      </c>
      <c r="F20" s="144">
        <v>0.42699999999999999</v>
      </c>
      <c r="G20" s="144">
        <v>0.372</v>
      </c>
      <c r="H20" s="144">
        <v>0.34699999999999998</v>
      </c>
      <c r="I20" s="144">
        <v>0.32600000000000001</v>
      </c>
      <c r="J20" s="144">
        <v>0.315</v>
      </c>
      <c r="K20" s="144">
        <v>0.308</v>
      </c>
      <c r="L20" s="93"/>
      <c r="M20" s="93"/>
      <c r="N20" s="93"/>
      <c r="O20" s="93"/>
      <c r="P20" s="93"/>
      <c r="Q20" s="93"/>
      <c r="R20" s="93"/>
      <c r="S20" s="93"/>
    </row>
    <row r="21" spans="2:19" s="131" customFormat="1">
      <c r="B21" s="90"/>
      <c r="C21" s="51" t="s">
        <v>1069</v>
      </c>
      <c r="D21" s="93">
        <v>0.72699999999999998</v>
      </c>
      <c r="E21" s="93">
        <v>0.61099999999999999</v>
      </c>
      <c r="F21" s="93">
        <v>0.4</v>
      </c>
      <c r="G21" s="93">
        <v>0.36099999999999999</v>
      </c>
      <c r="H21" s="93">
        <v>0.34100000000000003</v>
      </c>
      <c r="I21" s="93">
        <v>0.32300000000000001</v>
      </c>
      <c r="J21" s="93">
        <v>0.313</v>
      </c>
      <c r="K21" s="93">
        <v>0.307</v>
      </c>
      <c r="L21" s="93"/>
      <c r="M21" s="93"/>
      <c r="N21" s="93"/>
      <c r="O21" s="93"/>
      <c r="P21" s="93"/>
      <c r="Q21" s="93"/>
      <c r="R21" s="93"/>
      <c r="S21" s="93"/>
    </row>
    <row r="22" spans="2:19" s="131" customFormat="1">
      <c r="B22" s="141"/>
      <c r="C22" s="145" t="s">
        <v>1070</v>
      </c>
      <c r="D22" s="146">
        <v>0.56699999999999995</v>
      </c>
      <c r="E22" s="146">
        <v>0.49399999999999999</v>
      </c>
      <c r="F22" s="146">
        <v>0.38</v>
      </c>
      <c r="G22" s="146">
        <v>0.35099999999999998</v>
      </c>
      <c r="H22" s="146">
        <v>0.33500000000000002</v>
      </c>
      <c r="I22" s="146">
        <v>0.32</v>
      </c>
      <c r="J22" s="146">
        <v>0.311</v>
      </c>
      <c r="K22" s="146">
        <v>0.30599999999999999</v>
      </c>
      <c r="L22" s="93"/>
      <c r="M22" s="93"/>
      <c r="N22" s="93"/>
      <c r="O22" s="93"/>
      <c r="P22" s="93"/>
      <c r="Q22" s="93"/>
      <c r="R22" s="93"/>
      <c r="S22" s="93"/>
    </row>
    <row r="23" spans="2:19" s="131" customFormat="1">
      <c r="B23" s="33" t="s">
        <v>1071</v>
      </c>
      <c r="C23" s="51" t="s">
        <v>1068</v>
      </c>
      <c r="D23" s="93">
        <v>1.1100000000000001</v>
      </c>
      <c r="E23" s="93">
        <v>0.86199999999999999</v>
      </c>
      <c r="F23" s="93">
        <v>0.33900000000000002</v>
      </c>
      <c r="G23" s="93">
        <v>0.28199999999999997</v>
      </c>
      <c r="H23" s="93">
        <v>0.25600000000000001</v>
      </c>
      <c r="I23" s="93">
        <v>0.23400000000000001</v>
      </c>
      <c r="J23" s="93">
        <v>0.222</v>
      </c>
      <c r="K23" s="93">
        <v>0.215</v>
      </c>
      <c r="L23" s="93"/>
      <c r="M23" s="93"/>
      <c r="N23" s="93"/>
      <c r="O23" s="93"/>
      <c r="P23" s="93"/>
      <c r="Q23" s="93"/>
      <c r="R23" s="93"/>
      <c r="S23" s="93"/>
    </row>
    <row r="24" spans="2:19" s="131" customFormat="1">
      <c r="B24" s="90"/>
      <c r="C24" s="51" t="s">
        <v>1069</v>
      </c>
      <c r="D24" s="93">
        <v>0.61699999999999999</v>
      </c>
      <c r="E24" s="93">
        <v>0.53100000000000003</v>
      </c>
      <c r="F24" s="93">
        <v>0.311</v>
      </c>
      <c r="G24" s="93">
        <v>0.27</v>
      </c>
      <c r="H24" s="93">
        <v>0.249</v>
      </c>
      <c r="I24" s="93">
        <v>0.23</v>
      </c>
      <c r="J24" s="93">
        <v>0.22</v>
      </c>
      <c r="K24" s="93">
        <v>0.214</v>
      </c>
      <c r="L24" s="93"/>
      <c r="M24" s="93"/>
      <c r="N24" s="93"/>
      <c r="O24" s="93"/>
      <c r="P24" s="93"/>
      <c r="Q24" s="93"/>
      <c r="R24" s="93"/>
      <c r="S24" s="93"/>
    </row>
    <row r="25" spans="2:19" s="131" customFormat="1">
      <c r="B25" s="90"/>
      <c r="C25" s="51" t="s">
        <v>1070</v>
      </c>
      <c r="D25" s="93">
        <v>0.45800000000000002</v>
      </c>
      <c r="E25" s="93">
        <v>0.40899999999999997</v>
      </c>
      <c r="F25" s="93">
        <v>0.28999999999999998</v>
      </c>
      <c r="G25" s="93">
        <v>0.26</v>
      </c>
      <c r="H25" s="93">
        <v>0.24299999999999999</v>
      </c>
      <c r="I25" s="93">
        <v>0.22700000000000001</v>
      </c>
      <c r="J25" s="93">
        <v>0.218</v>
      </c>
      <c r="K25" s="93">
        <v>0.21199999999999999</v>
      </c>
      <c r="L25" s="93"/>
      <c r="M25" s="93"/>
      <c r="N25" s="93"/>
      <c r="O25" s="93"/>
      <c r="P25" s="93"/>
      <c r="Q25" s="93"/>
      <c r="R25" s="93"/>
      <c r="S25" s="93"/>
    </row>
    <row r="26" spans="2:19" s="131" customFormat="1">
      <c r="B26" s="142" t="s">
        <v>1072</v>
      </c>
      <c r="C26" s="143" t="s">
        <v>1068</v>
      </c>
      <c r="D26" s="144">
        <v>1.1060000000000001</v>
      </c>
      <c r="E26" s="144">
        <v>0.85899999999999999</v>
      </c>
      <c r="F26" s="144">
        <v>0.28999999999999998</v>
      </c>
      <c r="G26" s="144">
        <v>0.22800000000000001</v>
      </c>
      <c r="H26" s="144">
        <v>0.19900000000000001</v>
      </c>
      <c r="I26" s="144">
        <v>0.17499999999999999</v>
      </c>
      <c r="J26" s="144">
        <v>0.16200000000000001</v>
      </c>
      <c r="K26" s="144">
        <v>0.154</v>
      </c>
      <c r="L26" s="93"/>
      <c r="M26" s="93"/>
      <c r="N26" s="93"/>
      <c r="O26" s="93"/>
      <c r="P26" s="93"/>
      <c r="Q26" s="93"/>
      <c r="R26" s="93"/>
      <c r="S26" s="93"/>
    </row>
    <row r="27" spans="2:19" s="131" customFormat="1">
      <c r="B27" s="90"/>
      <c r="C27" s="51" t="s">
        <v>1069</v>
      </c>
      <c r="D27" s="93">
        <v>0.57699999999999996</v>
      </c>
      <c r="E27" s="93">
        <v>0.502</v>
      </c>
      <c r="F27" s="93">
        <v>0.26</v>
      </c>
      <c r="G27" s="93">
        <v>0.215</v>
      </c>
      <c r="H27" s="93">
        <v>0.192</v>
      </c>
      <c r="I27" s="93">
        <v>0.17100000000000001</v>
      </c>
      <c r="J27" s="93">
        <v>0.16</v>
      </c>
      <c r="K27" s="93">
        <v>0.152</v>
      </c>
      <c r="L27" s="93"/>
      <c r="M27" s="93"/>
      <c r="N27" s="93"/>
      <c r="O27" s="93"/>
      <c r="P27" s="93"/>
      <c r="Q27" s="93"/>
      <c r="R27" s="93"/>
      <c r="S27" s="93"/>
    </row>
    <row r="28" spans="2:19" s="131" customFormat="1">
      <c r="B28" s="141"/>
      <c r="C28" s="145" t="s">
        <v>1070</v>
      </c>
      <c r="D28" s="146">
        <v>0.40699999999999997</v>
      </c>
      <c r="E28" s="146">
        <v>0.36799999999999999</v>
      </c>
      <c r="F28" s="146">
        <v>0.23699999999999999</v>
      </c>
      <c r="G28" s="146">
        <v>0.20399999999999999</v>
      </c>
      <c r="H28" s="146">
        <v>0.185</v>
      </c>
      <c r="I28" s="146">
        <v>0.16800000000000001</v>
      </c>
      <c r="J28" s="146">
        <v>0.158</v>
      </c>
      <c r="K28" s="146">
        <v>0.151</v>
      </c>
      <c r="L28" s="93"/>
      <c r="M28" s="93"/>
      <c r="N28" s="93"/>
      <c r="O28" s="93"/>
      <c r="P28" s="93"/>
      <c r="Q28" s="93"/>
      <c r="R28" s="93"/>
      <c r="S28" s="93"/>
    </row>
    <row r="29" spans="2:19" s="131" customFormat="1">
      <c r="B29" s="142" t="s">
        <v>1073</v>
      </c>
      <c r="C29" s="143" t="s">
        <v>1068</v>
      </c>
      <c r="D29" s="144">
        <v>1.224</v>
      </c>
      <c r="E29" s="144">
        <v>0.92900000000000005</v>
      </c>
      <c r="F29" s="144">
        <v>0.19700000000000001</v>
      </c>
      <c r="G29" s="144">
        <v>0.124</v>
      </c>
      <c r="H29" s="144">
        <v>0.09</v>
      </c>
      <c r="I29" s="144">
        <v>6.2E-2</v>
      </c>
      <c r="J29" s="144">
        <v>4.7E-2</v>
      </c>
      <c r="K29" s="144">
        <v>3.7999999999999999E-2</v>
      </c>
      <c r="L29" s="93"/>
      <c r="M29" s="93"/>
      <c r="N29" s="93"/>
      <c r="O29" s="93"/>
      <c r="P29" s="93"/>
      <c r="Q29" s="93"/>
      <c r="R29" s="93"/>
      <c r="S29" s="93"/>
    </row>
    <row r="30" spans="2:19" s="131" customFormat="1">
      <c r="B30" s="90"/>
      <c r="C30" s="51" t="s">
        <v>1069</v>
      </c>
      <c r="D30" s="93">
        <v>0.72699999999999998</v>
      </c>
      <c r="E30" s="93">
        <v>0.61099999999999999</v>
      </c>
      <c r="F30" s="93">
        <v>0.17699999999999999</v>
      </c>
      <c r="G30" s="93">
        <v>0.11600000000000001</v>
      </c>
      <c r="H30" s="93">
        <v>8.5999999999999993E-2</v>
      </c>
      <c r="I30" s="93">
        <v>0.06</v>
      </c>
      <c r="J30" s="93">
        <v>4.5999999999999999E-2</v>
      </c>
      <c r="K30" s="93">
        <v>3.7999999999999999E-2</v>
      </c>
      <c r="L30" s="93"/>
      <c r="M30" s="93"/>
      <c r="N30" s="93"/>
      <c r="O30" s="93"/>
      <c r="P30" s="93"/>
      <c r="Q30" s="93"/>
      <c r="R30" s="93"/>
      <c r="S30" s="93"/>
    </row>
    <row r="31" spans="2:19" s="131" customFormat="1">
      <c r="B31" s="141"/>
      <c r="C31" s="145" t="s">
        <v>1070</v>
      </c>
      <c r="D31" s="146">
        <v>0.56699999999999995</v>
      </c>
      <c r="E31" s="146">
        <v>0.49399999999999999</v>
      </c>
      <c r="F31" s="146">
        <v>0.16600000000000001</v>
      </c>
      <c r="G31" s="146">
        <v>0.111</v>
      </c>
      <c r="H31" s="146">
        <v>8.3000000000000004E-2</v>
      </c>
      <c r="I31" s="146">
        <v>5.8999999999999997E-2</v>
      </c>
      <c r="J31" s="146">
        <v>4.4999999999999998E-2</v>
      </c>
      <c r="K31" s="146">
        <v>3.6999999999999998E-2</v>
      </c>
      <c r="L31" s="93"/>
      <c r="M31" s="93"/>
      <c r="N31" s="93"/>
      <c r="O31" s="93"/>
      <c r="P31" s="93"/>
      <c r="Q31" s="93"/>
      <c r="R31" s="93"/>
      <c r="S31" s="93"/>
    </row>
    <row r="32" spans="2:19" s="131" customFormat="1">
      <c r="B32" s="90"/>
      <c r="C32" s="51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1:19" s="131" customFormat="1">
      <c r="B33" s="90"/>
      <c r="C33" s="97" t="s">
        <v>1075</v>
      </c>
      <c r="D33" s="147" t="s">
        <v>1076</v>
      </c>
      <c r="E33" s="148" t="s">
        <v>1077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1:19" s="131" customFormat="1">
      <c r="B34" s="90"/>
      <c r="C34" s="95" t="s">
        <v>1048</v>
      </c>
      <c r="D34" s="149">
        <v>0.17</v>
      </c>
      <c r="E34" s="150">
        <f>D34</f>
        <v>0.17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1:19" s="131" customFormat="1">
      <c r="B35" s="90"/>
      <c r="C35" s="95" t="s">
        <v>1078</v>
      </c>
      <c r="D35" s="151"/>
      <c r="E35" s="96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1:19" s="131" customFormat="1">
      <c r="B36" s="90"/>
      <c r="C36" s="95" t="s">
        <v>1079</v>
      </c>
      <c r="D36" s="151"/>
      <c r="E36" s="96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</row>
    <row r="37" spans="1:19" s="131" customFormat="1">
      <c r="B37" s="90"/>
      <c r="C37" s="95" t="s">
        <v>1080</v>
      </c>
      <c r="D37" s="152">
        <v>1.39</v>
      </c>
      <c r="E37" s="96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1:19" s="131" customFormat="1">
      <c r="B38" s="90"/>
      <c r="C38" s="95" t="s">
        <v>1081</v>
      </c>
      <c r="D38" s="152">
        <v>0.56000000000000005</v>
      </c>
      <c r="E38" s="96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</row>
    <row r="39" spans="1:19" s="131" customFormat="1">
      <c r="B39" s="90"/>
      <c r="C39" s="95" t="s">
        <v>1082</v>
      </c>
      <c r="D39" s="152">
        <v>0.68</v>
      </c>
      <c r="E39" s="96">
        <f>D39</f>
        <v>0.68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</row>
    <row r="40" spans="1:19" s="131" customFormat="1">
      <c r="B40" s="90"/>
      <c r="C40" s="102" t="s">
        <v>1083</v>
      </c>
      <c r="D40" s="148">
        <f>SUM(D34:D39)</f>
        <v>2.8000000000000003</v>
      </c>
      <c r="E40" s="101">
        <f>SUM(E34,E39)</f>
        <v>0.85000000000000009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</row>
    <row r="41" spans="1:19" s="131" customFormat="1">
      <c r="A41" s="90"/>
      <c r="B41" s="51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</row>
    <row r="42" spans="1:19">
      <c r="B42" s="9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131"/>
    </row>
    <row r="43" spans="1:19">
      <c r="B43" s="11" t="s">
        <v>1084</v>
      </c>
      <c r="C43" s="90"/>
      <c r="D43" s="93"/>
      <c r="E43" s="93"/>
      <c r="F43" s="93"/>
      <c r="G43" s="93"/>
      <c r="H43" s="93"/>
      <c r="I43" s="93"/>
      <c r="J43" s="93"/>
      <c r="K43" s="51"/>
      <c r="L43" s="51"/>
      <c r="M43" s="51"/>
      <c r="N43" s="51"/>
      <c r="O43" s="51"/>
      <c r="P43" s="51"/>
      <c r="Q43" s="51"/>
      <c r="R43" s="51"/>
      <c r="S43" s="131"/>
    </row>
    <row r="44" spans="1:19" ht="15.6">
      <c r="A44" s="90"/>
      <c r="B44" s="90"/>
      <c r="C44" s="170" t="s">
        <v>1059</v>
      </c>
      <c r="D44" s="170"/>
      <c r="E44" s="170"/>
      <c r="F44" s="170"/>
      <c r="G44" s="170"/>
      <c r="H44" s="170"/>
      <c r="I44" s="170"/>
      <c r="J44" s="170"/>
      <c r="K44" s="51"/>
      <c r="L44" s="51"/>
      <c r="M44" s="51"/>
      <c r="N44" s="51"/>
      <c r="O44" s="51"/>
      <c r="P44" s="51"/>
      <c r="Q44" s="51"/>
      <c r="R44" s="51"/>
      <c r="S44" s="131"/>
    </row>
    <row r="45" spans="1:19" ht="15.6">
      <c r="B45" s="139" t="s">
        <v>1060</v>
      </c>
      <c r="C45" s="139" t="s">
        <v>762</v>
      </c>
      <c r="D45" s="93" t="s">
        <v>1039</v>
      </c>
      <c r="E45" s="93" t="s">
        <v>1061</v>
      </c>
      <c r="F45" s="93" t="s">
        <v>1062</v>
      </c>
      <c r="G45" s="93" t="s">
        <v>1063</v>
      </c>
      <c r="H45" s="93" t="s">
        <v>1064</v>
      </c>
      <c r="I45" s="93" t="s">
        <v>1065</v>
      </c>
      <c r="J45" s="93" t="s">
        <v>1066</v>
      </c>
      <c r="K45" s="93" t="s">
        <v>1044</v>
      </c>
      <c r="L45" s="51"/>
      <c r="M45" s="51"/>
      <c r="N45" s="51"/>
      <c r="O45" s="51"/>
      <c r="P45" s="51"/>
      <c r="Q45" s="51"/>
      <c r="R45" s="51"/>
      <c r="S45" s="51"/>
    </row>
    <row r="46" spans="1:19">
      <c r="B46" s="142" t="s">
        <v>1067</v>
      </c>
      <c r="C46" s="143" t="s">
        <v>1068</v>
      </c>
      <c r="D46" s="156">
        <v>0</v>
      </c>
      <c r="E46" s="144">
        <f t="shared" ref="E46:K46" si="0">ROUND((1/E6)-$D$40,3)</f>
        <v>0.70899999999999996</v>
      </c>
      <c r="F46" s="144">
        <f t="shared" si="0"/>
        <v>1.0609999999999999</v>
      </c>
      <c r="G46" s="144">
        <f t="shared" si="0"/>
        <v>1.2490000000000001</v>
      </c>
      <c r="H46" s="144">
        <f t="shared" si="0"/>
        <v>1.4370000000000001</v>
      </c>
      <c r="I46" s="144">
        <f t="shared" si="0"/>
        <v>1.548</v>
      </c>
      <c r="J46" s="144">
        <f t="shared" si="0"/>
        <v>1.625</v>
      </c>
      <c r="K46" s="144">
        <f t="shared" si="0"/>
        <v>1.6639999999999999</v>
      </c>
      <c r="L46" s="51"/>
      <c r="M46" s="51"/>
      <c r="N46" s="51"/>
      <c r="O46" s="51"/>
      <c r="P46" s="51"/>
      <c r="Q46" s="51"/>
      <c r="R46" s="51"/>
      <c r="S46" s="51"/>
    </row>
    <row r="47" spans="1:19">
      <c r="B47" s="90"/>
      <c r="C47" s="51" t="s">
        <v>1069</v>
      </c>
      <c r="D47" s="93">
        <f t="shared" ref="D47:K47" si="1">ROUND((1/D7)-$D$40,3)</f>
        <v>8.9999999999999993E-3</v>
      </c>
      <c r="E47" s="93">
        <f t="shared" si="1"/>
        <v>0.86299999999999999</v>
      </c>
      <c r="F47" s="93">
        <f t="shared" si="1"/>
        <v>1.137</v>
      </c>
      <c r="G47" s="93">
        <f t="shared" si="1"/>
        <v>1.298</v>
      </c>
      <c r="H47" s="93">
        <f t="shared" si="1"/>
        <v>1.474</v>
      </c>
      <c r="I47" s="93">
        <f t="shared" si="1"/>
        <v>1.5669999999999999</v>
      </c>
      <c r="J47" s="93">
        <f t="shared" si="1"/>
        <v>1.625</v>
      </c>
      <c r="K47" s="93">
        <f t="shared" si="1"/>
        <v>1.6839999999999999</v>
      </c>
      <c r="L47" s="51"/>
      <c r="M47" s="51"/>
      <c r="N47" s="51"/>
      <c r="O47" s="51"/>
      <c r="P47" s="51"/>
      <c r="Q47" s="51"/>
      <c r="R47" s="51"/>
      <c r="S47" s="51"/>
    </row>
    <row r="48" spans="1:19">
      <c r="B48" s="141"/>
      <c r="C48" s="145" t="s">
        <v>1070</v>
      </c>
      <c r="D48" s="146">
        <f t="shared" ref="D48:K48" si="2">ROUND((1/D8)-$D$40,3)</f>
        <v>0.39500000000000002</v>
      </c>
      <c r="E48" s="146">
        <f t="shared" si="2"/>
        <v>1.002</v>
      </c>
      <c r="F48" s="146">
        <f t="shared" si="2"/>
        <v>1.216</v>
      </c>
      <c r="G48" s="146">
        <f t="shared" si="2"/>
        <v>1.349</v>
      </c>
      <c r="H48" s="146">
        <f t="shared" si="2"/>
        <v>1.492</v>
      </c>
      <c r="I48" s="146">
        <f t="shared" si="2"/>
        <v>1.5860000000000001</v>
      </c>
      <c r="J48" s="146">
        <f t="shared" si="2"/>
        <v>1.6439999999999999</v>
      </c>
      <c r="K48" s="146">
        <f t="shared" si="2"/>
        <v>1.6839999999999999</v>
      </c>
      <c r="L48" s="51"/>
      <c r="M48" s="51"/>
      <c r="N48" s="51"/>
      <c r="O48" s="51"/>
      <c r="P48" s="51"/>
      <c r="Q48" s="51"/>
      <c r="R48" s="51"/>
      <c r="S48" s="51"/>
    </row>
    <row r="49" spans="2:19">
      <c r="B49" s="33" t="s">
        <v>1071</v>
      </c>
      <c r="C49" s="51" t="s">
        <v>1068</v>
      </c>
      <c r="D49" s="156">
        <v>0</v>
      </c>
      <c r="E49" s="144">
        <f t="shared" ref="E49:K49" si="3">ROUND((1/E9)-$D$40,3)</f>
        <v>1.3149999999999999</v>
      </c>
      <c r="F49" s="144">
        <f t="shared" si="3"/>
        <v>1.917</v>
      </c>
      <c r="G49" s="144">
        <f t="shared" si="3"/>
        <v>2.2759999999999998</v>
      </c>
      <c r="H49" s="144">
        <f t="shared" si="3"/>
        <v>2.6349999999999998</v>
      </c>
      <c r="I49" s="144">
        <f t="shared" si="3"/>
        <v>2.8820000000000001</v>
      </c>
      <c r="J49" s="144">
        <f t="shared" si="3"/>
        <v>3.0139999999999998</v>
      </c>
      <c r="K49" s="144">
        <f t="shared" si="3"/>
        <v>3.117</v>
      </c>
      <c r="L49" s="51"/>
      <c r="M49" s="51"/>
      <c r="N49" s="51"/>
      <c r="O49" s="51"/>
      <c r="P49" s="51"/>
      <c r="Q49" s="51"/>
      <c r="R49" s="51"/>
      <c r="S49" s="51"/>
    </row>
    <row r="50" spans="2:19">
      <c r="B50" s="90"/>
      <c r="C50" s="51" t="s">
        <v>1069</v>
      </c>
      <c r="D50" s="93">
        <f t="shared" ref="D50:K50" si="4">ROUND((1/D10)-$D$40,3)</f>
        <v>0.249</v>
      </c>
      <c r="E50" s="93">
        <f t="shared" si="4"/>
        <v>1.5860000000000001</v>
      </c>
      <c r="F50" s="93">
        <f t="shared" si="4"/>
        <v>2.0779999999999998</v>
      </c>
      <c r="G50" s="93">
        <f t="shared" si="4"/>
        <v>2.3809999999999998</v>
      </c>
      <c r="H50" s="93">
        <f t="shared" si="4"/>
        <v>2.6949999999999998</v>
      </c>
      <c r="I50" s="93">
        <f t="shared" si="4"/>
        <v>2.9140000000000001</v>
      </c>
      <c r="J50" s="93">
        <f t="shared" si="4"/>
        <v>3.048</v>
      </c>
      <c r="K50" s="93">
        <f t="shared" si="4"/>
        <v>3.1520000000000001</v>
      </c>
      <c r="L50" s="51"/>
      <c r="M50" s="51"/>
      <c r="N50" s="51"/>
      <c r="O50" s="51"/>
      <c r="P50" s="51"/>
      <c r="Q50" s="51"/>
      <c r="R50" s="51"/>
      <c r="S50" s="51"/>
    </row>
    <row r="51" spans="2:19">
      <c r="B51" s="90"/>
      <c r="C51" s="51" t="s">
        <v>1070</v>
      </c>
      <c r="D51" s="146">
        <f t="shared" ref="D51:K51" si="5">ROUND((1/D11)-$D$40,3)</f>
        <v>0.81</v>
      </c>
      <c r="E51" s="146">
        <f t="shared" si="5"/>
        <v>1.8080000000000001</v>
      </c>
      <c r="F51" s="146">
        <f t="shared" si="5"/>
        <v>2.2250000000000001</v>
      </c>
      <c r="G51" s="146">
        <f t="shared" si="5"/>
        <v>2.4910000000000001</v>
      </c>
      <c r="H51" s="146">
        <f t="shared" si="5"/>
        <v>2.7559999999999998</v>
      </c>
      <c r="I51" s="146">
        <f t="shared" si="5"/>
        <v>2.9470000000000001</v>
      </c>
      <c r="J51" s="146">
        <f t="shared" si="5"/>
        <v>3.0819999999999999</v>
      </c>
      <c r="K51" s="146">
        <f t="shared" si="5"/>
        <v>3.1880000000000002</v>
      </c>
      <c r="L51" s="51"/>
      <c r="M51" s="51"/>
      <c r="N51" s="51"/>
      <c r="O51" s="51"/>
      <c r="P51" s="51"/>
      <c r="Q51" s="51"/>
      <c r="R51" s="51"/>
      <c r="S51" s="51"/>
    </row>
    <row r="52" spans="2:19">
      <c r="B52" s="142" t="s">
        <v>1072</v>
      </c>
      <c r="C52" s="143" t="s">
        <v>1068</v>
      </c>
      <c r="D52" s="156">
        <v>0</v>
      </c>
      <c r="E52" s="144">
        <f t="shared" ref="E52:K52" si="6">ROUND((1/E12)-$D$40,3)</f>
        <v>1.8080000000000001</v>
      </c>
      <c r="F52" s="144">
        <f t="shared" si="6"/>
        <v>2.7559999999999998</v>
      </c>
      <c r="G52" s="144">
        <f t="shared" si="6"/>
        <v>3.411</v>
      </c>
      <c r="H52" s="144">
        <f t="shared" si="6"/>
        <v>4.0970000000000004</v>
      </c>
      <c r="I52" s="144">
        <f t="shared" si="6"/>
        <v>4.5529999999999999</v>
      </c>
      <c r="J52" s="144">
        <f t="shared" si="6"/>
        <v>4.8920000000000003</v>
      </c>
      <c r="K52" s="144">
        <f t="shared" si="6"/>
        <v>5.1369999999999996</v>
      </c>
      <c r="L52" s="51"/>
      <c r="M52" s="51"/>
      <c r="N52" s="51"/>
      <c r="O52" s="51"/>
      <c r="P52" s="51"/>
      <c r="Q52" s="51"/>
      <c r="R52" s="51"/>
      <c r="S52" s="51"/>
    </row>
    <row r="53" spans="2:19">
      <c r="B53" s="90"/>
      <c r="C53" s="51" t="s">
        <v>1069</v>
      </c>
      <c r="D53" s="93">
        <f t="shared" ref="D53:K53" si="7">ROUND((1/D13)-$D$40,3)</f>
        <v>0.36499999999999999</v>
      </c>
      <c r="E53" s="93">
        <f t="shared" si="7"/>
        <v>2.2250000000000001</v>
      </c>
      <c r="F53" s="93">
        <f t="shared" si="7"/>
        <v>3.0139999999999998</v>
      </c>
      <c r="G53" s="93">
        <f t="shared" si="7"/>
        <v>3.569</v>
      </c>
      <c r="H53" s="93">
        <f t="shared" si="7"/>
        <v>4.1929999999999996</v>
      </c>
      <c r="I53" s="93">
        <f t="shared" si="7"/>
        <v>4.6070000000000002</v>
      </c>
      <c r="J53" s="93">
        <f t="shared" si="7"/>
        <v>4.952</v>
      </c>
      <c r="K53" s="93">
        <f t="shared" si="7"/>
        <v>5.1369999999999996</v>
      </c>
      <c r="L53" s="51"/>
      <c r="M53" s="51"/>
      <c r="N53" s="51"/>
      <c r="O53" s="51"/>
      <c r="P53" s="51"/>
      <c r="Q53" s="51"/>
      <c r="R53" s="51"/>
      <c r="S53" s="51"/>
    </row>
    <row r="54" spans="2:19">
      <c r="B54" s="141"/>
      <c r="C54" s="145" t="s">
        <v>1070</v>
      </c>
      <c r="D54" s="146">
        <f t="shared" ref="D54:K54" si="8">ROUND((1/D14)-$D$40,3)</f>
        <v>1.091</v>
      </c>
      <c r="E54" s="146">
        <f t="shared" si="8"/>
        <v>2.5760000000000001</v>
      </c>
      <c r="F54" s="146">
        <f t="shared" si="8"/>
        <v>3.2610000000000001</v>
      </c>
      <c r="G54" s="146">
        <f t="shared" si="8"/>
        <v>3.7789999999999999</v>
      </c>
      <c r="H54" s="146">
        <f t="shared" si="8"/>
        <v>4.343</v>
      </c>
      <c r="I54" s="146">
        <f t="shared" si="8"/>
        <v>4.7190000000000003</v>
      </c>
      <c r="J54" s="146">
        <f t="shared" si="8"/>
        <v>5.0129999999999999</v>
      </c>
      <c r="K54" s="146">
        <f t="shared" si="8"/>
        <v>5.2</v>
      </c>
      <c r="L54" s="51"/>
      <c r="M54" s="51"/>
      <c r="N54" s="51"/>
      <c r="O54" s="51"/>
      <c r="P54" s="51"/>
      <c r="Q54" s="51"/>
      <c r="R54" s="51"/>
      <c r="S54" s="51"/>
    </row>
    <row r="55" spans="2:19">
      <c r="B55" s="142" t="s">
        <v>1073</v>
      </c>
      <c r="C55" s="143" t="s">
        <v>1068</v>
      </c>
      <c r="D55" s="156">
        <v>0</v>
      </c>
      <c r="E55" s="144">
        <f t="shared" ref="E55:K55" si="9">ROUND((1/E15)-$D$40,3)</f>
        <v>3.45</v>
      </c>
      <c r="F55" s="144">
        <f t="shared" si="9"/>
        <v>6.4589999999999996</v>
      </c>
      <c r="G55" s="144">
        <f t="shared" si="9"/>
        <v>9.3949999999999996</v>
      </c>
      <c r="H55" s="144">
        <f t="shared" si="9"/>
        <v>14.441000000000001</v>
      </c>
      <c r="I55" s="144">
        <f t="shared" si="9"/>
        <v>19.422000000000001</v>
      </c>
      <c r="J55" s="144">
        <f t="shared" si="9"/>
        <v>24.227</v>
      </c>
      <c r="K55" s="144">
        <f t="shared" si="9"/>
        <v>29.457999999999998</v>
      </c>
      <c r="L55" s="51"/>
      <c r="M55" s="51"/>
      <c r="N55" s="51"/>
      <c r="O55" s="51"/>
      <c r="P55" s="51"/>
      <c r="Q55" s="51"/>
      <c r="R55" s="51"/>
      <c r="S55" s="51"/>
    </row>
    <row r="56" spans="2:19">
      <c r="B56" s="90"/>
      <c r="C56" s="51" t="s">
        <v>1069</v>
      </c>
      <c r="D56" s="93">
        <f t="shared" ref="D56:K56" si="10">ROUND((1/D16)-$D$40,3)</f>
        <v>8.9999999999999993E-3</v>
      </c>
      <c r="E56" s="93">
        <f t="shared" si="10"/>
        <v>4.0030000000000001</v>
      </c>
      <c r="F56" s="93">
        <f t="shared" si="10"/>
        <v>7.0039999999999996</v>
      </c>
      <c r="G56" s="93">
        <f t="shared" si="10"/>
        <v>10.021000000000001</v>
      </c>
      <c r="H56" s="93">
        <f t="shared" si="10"/>
        <v>15.057</v>
      </c>
      <c r="I56" s="93">
        <f t="shared" si="10"/>
        <v>19.927</v>
      </c>
      <c r="J56" s="93">
        <f t="shared" si="10"/>
        <v>24.978000000000002</v>
      </c>
      <c r="K56" s="93">
        <f t="shared" si="10"/>
        <v>30.533000000000001</v>
      </c>
      <c r="L56" s="51"/>
      <c r="M56" s="51"/>
      <c r="N56" s="51"/>
      <c r="O56" s="51"/>
      <c r="P56" s="51"/>
      <c r="Q56" s="51"/>
      <c r="R56" s="51"/>
      <c r="S56" s="51"/>
    </row>
    <row r="57" spans="2:19">
      <c r="B57" s="141"/>
      <c r="C57" s="145" t="s">
        <v>1070</v>
      </c>
      <c r="D57" s="146">
        <f t="shared" ref="D57:K57" si="11">ROUND((1/D17)-$D$40,3)</f>
        <v>0.39500000000000002</v>
      </c>
      <c r="E57" s="146">
        <f t="shared" si="11"/>
        <v>4.3940000000000001</v>
      </c>
      <c r="F57" s="146">
        <f t="shared" si="11"/>
        <v>7.4039999999999999</v>
      </c>
      <c r="G57" s="146">
        <f t="shared" si="11"/>
        <v>10.358000000000001</v>
      </c>
      <c r="H57" s="146">
        <f t="shared" si="11"/>
        <v>15.382</v>
      </c>
      <c r="I57" s="146">
        <f t="shared" si="11"/>
        <v>20.456</v>
      </c>
      <c r="J57" s="146">
        <f t="shared" si="11"/>
        <v>25.771000000000001</v>
      </c>
      <c r="K57" s="146">
        <f t="shared" si="11"/>
        <v>30.533000000000001</v>
      </c>
      <c r="L57" s="51"/>
      <c r="M57" s="51"/>
      <c r="N57" s="51"/>
      <c r="O57" s="51"/>
      <c r="P57" s="51"/>
      <c r="Q57" s="51"/>
      <c r="R57" s="51"/>
      <c r="S57" s="51"/>
    </row>
    <row r="58" spans="2:19">
      <c r="B58" s="90"/>
      <c r="C58" s="51"/>
      <c r="D58" s="93"/>
      <c r="E58" s="93"/>
      <c r="F58" s="93"/>
      <c r="G58" s="93"/>
      <c r="H58" s="93"/>
      <c r="I58" s="93"/>
      <c r="J58" s="93"/>
      <c r="K58" s="93"/>
      <c r="L58" s="51"/>
      <c r="M58" s="51"/>
      <c r="N58" s="51"/>
      <c r="O58" s="51"/>
      <c r="P58" s="51"/>
      <c r="Q58" s="51"/>
      <c r="R58" s="51"/>
      <c r="S58" s="51"/>
    </row>
    <row r="59" spans="2:19" ht="15.6">
      <c r="B59" s="139" t="s">
        <v>1060</v>
      </c>
      <c r="C59" s="139" t="s">
        <v>1074</v>
      </c>
      <c r="D59" s="93" t="s">
        <v>1039</v>
      </c>
      <c r="E59" s="93" t="s">
        <v>1061</v>
      </c>
      <c r="F59" s="93" t="s">
        <v>1062</v>
      </c>
      <c r="G59" s="93" t="s">
        <v>1063</v>
      </c>
      <c r="H59" s="93" t="s">
        <v>1064</v>
      </c>
      <c r="I59" s="93" t="s">
        <v>1065</v>
      </c>
      <c r="J59" s="93" t="s">
        <v>1066</v>
      </c>
      <c r="K59" s="93" t="s">
        <v>1044</v>
      </c>
      <c r="L59" s="51"/>
      <c r="M59" s="51"/>
      <c r="N59" s="51"/>
      <c r="O59" s="51"/>
      <c r="P59" s="51"/>
      <c r="Q59" s="51"/>
      <c r="R59" s="51"/>
      <c r="S59" s="51"/>
    </row>
    <row r="60" spans="2:19">
      <c r="B60" s="142" t="s">
        <v>1067</v>
      </c>
      <c r="C60" s="143" t="s">
        <v>1068</v>
      </c>
      <c r="D60" s="156">
        <v>0</v>
      </c>
      <c r="E60" s="144">
        <f t="shared" ref="E60:K60" si="12">ROUND((1/E20)-$E$40,3)</f>
        <v>0.22600000000000001</v>
      </c>
      <c r="F60" s="144">
        <f t="shared" si="12"/>
        <v>1.492</v>
      </c>
      <c r="G60" s="144">
        <f t="shared" si="12"/>
        <v>1.8380000000000001</v>
      </c>
      <c r="H60" s="144">
        <f t="shared" si="12"/>
        <v>2.032</v>
      </c>
      <c r="I60" s="144">
        <f t="shared" si="12"/>
        <v>2.2170000000000001</v>
      </c>
      <c r="J60" s="144">
        <f t="shared" si="12"/>
        <v>2.3250000000000002</v>
      </c>
      <c r="K60" s="144">
        <f t="shared" si="12"/>
        <v>2.3969999999999998</v>
      </c>
      <c r="L60" s="51"/>
      <c r="M60" s="51"/>
      <c r="N60" s="51"/>
      <c r="O60" s="51"/>
      <c r="P60" s="51"/>
      <c r="Q60" s="51"/>
      <c r="R60" s="51"/>
      <c r="S60" s="51"/>
    </row>
    <row r="61" spans="2:19">
      <c r="B61" s="90"/>
      <c r="C61" s="51" t="s">
        <v>1069</v>
      </c>
      <c r="D61" s="93">
        <f t="shared" ref="D61:K61" si="13">ROUND((1/D21)-$E$40,3)</f>
        <v>0.52600000000000002</v>
      </c>
      <c r="E61" s="93">
        <f t="shared" si="13"/>
        <v>0.78700000000000003</v>
      </c>
      <c r="F61" s="93">
        <f t="shared" si="13"/>
        <v>1.65</v>
      </c>
      <c r="G61" s="93">
        <f t="shared" si="13"/>
        <v>1.92</v>
      </c>
      <c r="H61" s="93">
        <f t="shared" si="13"/>
        <v>2.0830000000000002</v>
      </c>
      <c r="I61" s="93">
        <f t="shared" si="13"/>
        <v>2.246</v>
      </c>
      <c r="J61" s="93">
        <f t="shared" si="13"/>
        <v>2.3450000000000002</v>
      </c>
      <c r="K61" s="93">
        <f t="shared" si="13"/>
        <v>2.407</v>
      </c>
      <c r="L61" s="131"/>
      <c r="M61" s="131"/>
      <c r="N61" s="131"/>
      <c r="O61" s="131"/>
      <c r="P61" s="131"/>
      <c r="Q61" s="131"/>
      <c r="R61" s="131"/>
      <c r="S61" s="131"/>
    </row>
    <row r="62" spans="2:19">
      <c r="B62" s="141"/>
      <c r="C62" s="145" t="s">
        <v>1070</v>
      </c>
      <c r="D62" s="146">
        <f t="shared" ref="D62:K62" si="14">ROUND((1/D22)-$E$40,3)</f>
        <v>0.91400000000000003</v>
      </c>
      <c r="E62" s="146">
        <f t="shared" si="14"/>
        <v>1.1739999999999999</v>
      </c>
      <c r="F62" s="146">
        <f t="shared" si="14"/>
        <v>1.782</v>
      </c>
      <c r="G62" s="146">
        <f t="shared" si="14"/>
        <v>1.9990000000000001</v>
      </c>
      <c r="H62" s="146">
        <f t="shared" si="14"/>
        <v>2.1349999999999998</v>
      </c>
      <c r="I62" s="146">
        <f t="shared" si="14"/>
        <v>2.2749999999999999</v>
      </c>
      <c r="J62" s="146">
        <f t="shared" si="14"/>
        <v>2.3650000000000002</v>
      </c>
      <c r="K62" s="146">
        <f t="shared" si="14"/>
        <v>2.4180000000000001</v>
      </c>
      <c r="L62" s="131"/>
      <c r="M62" s="131"/>
      <c r="N62" s="131"/>
      <c r="O62" s="131"/>
      <c r="P62" s="131"/>
      <c r="Q62" s="131"/>
      <c r="R62" s="131"/>
      <c r="S62" s="131"/>
    </row>
    <row r="63" spans="2:19">
      <c r="B63" s="33" t="s">
        <v>1071</v>
      </c>
      <c r="C63" s="51" t="s">
        <v>1068</v>
      </c>
      <c r="D63" s="144">
        <f t="shared" ref="D63:K63" si="15">ROUND((1/D23)-$E$40,3)</f>
        <v>5.0999999999999997E-2</v>
      </c>
      <c r="E63" s="144">
        <f t="shared" si="15"/>
        <v>0.31</v>
      </c>
      <c r="F63" s="144">
        <f t="shared" si="15"/>
        <v>2.1</v>
      </c>
      <c r="G63" s="144">
        <f t="shared" si="15"/>
        <v>2.6960000000000002</v>
      </c>
      <c r="H63" s="144">
        <f t="shared" si="15"/>
        <v>3.056</v>
      </c>
      <c r="I63" s="144">
        <f t="shared" si="15"/>
        <v>3.4239999999999999</v>
      </c>
      <c r="J63" s="144">
        <f t="shared" si="15"/>
        <v>3.6549999999999998</v>
      </c>
      <c r="K63" s="144">
        <f t="shared" si="15"/>
        <v>3.8010000000000002</v>
      </c>
      <c r="L63" s="131"/>
      <c r="M63" s="131"/>
      <c r="N63" s="131"/>
      <c r="O63" s="131"/>
      <c r="P63" s="131"/>
      <c r="Q63" s="131"/>
      <c r="R63" s="131"/>
      <c r="S63" s="131"/>
    </row>
    <row r="64" spans="2:19">
      <c r="B64" s="90"/>
      <c r="C64" s="51" t="s">
        <v>1069</v>
      </c>
      <c r="D64" s="93">
        <f t="shared" ref="D64:K64" si="16">ROUND((1/D24)-$E$40,3)</f>
        <v>0.77100000000000002</v>
      </c>
      <c r="E64" s="93">
        <f t="shared" si="16"/>
        <v>1.0329999999999999</v>
      </c>
      <c r="F64" s="93">
        <f t="shared" si="16"/>
        <v>2.3650000000000002</v>
      </c>
      <c r="G64" s="93">
        <f t="shared" si="16"/>
        <v>2.8540000000000001</v>
      </c>
      <c r="H64" s="93">
        <f t="shared" si="16"/>
        <v>3.1659999999999999</v>
      </c>
      <c r="I64" s="93">
        <f t="shared" si="16"/>
        <v>3.4980000000000002</v>
      </c>
      <c r="J64" s="93">
        <f t="shared" si="16"/>
        <v>3.6949999999999998</v>
      </c>
      <c r="K64" s="93">
        <f t="shared" si="16"/>
        <v>3.823</v>
      </c>
      <c r="L64" s="131"/>
      <c r="M64" s="131"/>
      <c r="N64" s="131"/>
      <c r="O64" s="131"/>
      <c r="P64" s="131"/>
      <c r="Q64" s="131"/>
      <c r="R64" s="131"/>
      <c r="S64" s="131"/>
    </row>
    <row r="65" spans="1:11">
      <c r="B65" s="90"/>
      <c r="C65" s="51" t="s">
        <v>1070</v>
      </c>
      <c r="D65" s="146">
        <f t="shared" ref="D65:K65" si="17">ROUND((1/D25)-$E$40,3)</f>
        <v>1.333</v>
      </c>
      <c r="E65" s="146">
        <f t="shared" si="17"/>
        <v>1.595</v>
      </c>
      <c r="F65" s="146">
        <f t="shared" si="17"/>
        <v>2.5979999999999999</v>
      </c>
      <c r="G65" s="146">
        <f t="shared" si="17"/>
        <v>2.996</v>
      </c>
      <c r="H65" s="146">
        <f t="shared" si="17"/>
        <v>3.2650000000000001</v>
      </c>
      <c r="I65" s="146">
        <f t="shared" si="17"/>
        <v>3.5550000000000002</v>
      </c>
      <c r="J65" s="146">
        <f t="shared" si="17"/>
        <v>3.7370000000000001</v>
      </c>
      <c r="K65" s="146">
        <f t="shared" si="17"/>
        <v>3.867</v>
      </c>
    </row>
    <row r="66" spans="1:11">
      <c r="B66" s="142" t="s">
        <v>1072</v>
      </c>
      <c r="C66" s="143" t="s">
        <v>1068</v>
      </c>
      <c r="D66" s="144">
        <f t="shared" ref="D66:K66" si="18">ROUND((1/D26)-$E$40,3)</f>
        <v>5.3999999999999999E-2</v>
      </c>
      <c r="E66" s="144">
        <f t="shared" si="18"/>
        <v>0.314</v>
      </c>
      <c r="F66" s="144">
        <f t="shared" si="18"/>
        <v>2.5979999999999999</v>
      </c>
      <c r="G66" s="144">
        <f t="shared" si="18"/>
        <v>3.536</v>
      </c>
      <c r="H66" s="144">
        <f t="shared" si="18"/>
        <v>4.1749999999999998</v>
      </c>
      <c r="I66" s="144">
        <f t="shared" si="18"/>
        <v>4.8639999999999999</v>
      </c>
      <c r="J66" s="144">
        <f t="shared" si="18"/>
        <v>5.3230000000000004</v>
      </c>
      <c r="K66" s="144">
        <f t="shared" si="18"/>
        <v>5.6440000000000001</v>
      </c>
    </row>
    <row r="67" spans="1:11">
      <c r="B67" s="90"/>
      <c r="C67" s="51" t="s">
        <v>1069</v>
      </c>
      <c r="D67" s="93">
        <f t="shared" ref="D67:K67" si="19">ROUND((1/D27)-$E$40,3)</f>
        <v>0.88300000000000001</v>
      </c>
      <c r="E67" s="93">
        <f t="shared" si="19"/>
        <v>1.1419999999999999</v>
      </c>
      <c r="F67" s="93">
        <f t="shared" si="19"/>
        <v>2.996</v>
      </c>
      <c r="G67" s="93">
        <f t="shared" si="19"/>
        <v>3.8010000000000002</v>
      </c>
      <c r="H67" s="93">
        <f t="shared" si="19"/>
        <v>4.3579999999999997</v>
      </c>
      <c r="I67" s="93">
        <f t="shared" si="19"/>
        <v>4.9980000000000002</v>
      </c>
      <c r="J67" s="93">
        <f t="shared" si="19"/>
        <v>5.4</v>
      </c>
      <c r="K67" s="93">
        <f t="shared" si="19"/>
        <v>5.7290000000000001</v>
      </c>
    </row>
    <row r="68" spans="1:11">
      <c r="B68" s="141"/>
      <c r="C68" s="145" t="s">
        <v>1070</v>
      </c>
      <c r="D68" s="146">
        <f t="shared" ref="D68:K68" si="20">ROUND((1/D28)-$E$40,3)</f>
        <v>1.607</v>
      </c>
      <c r="E68" s="146">
        <f t="shared" si="20"/>
        <v>1.867</v>
      </c>
      <c r="F68" s="146">
        <f t="shared" si="20"/>
        <v>3.3690000000000002</v>
      </c>
      <c r="G68" s="146">
        <f t="shared" si="20"/>
        <v>4.0519999999999996</v>
      </c>
      <c r="H68" s="146">
        <f t="shared" si="20"/>
        <v>4.5549999999999997</v>
      </c>
      <c r="I68" s="146">
        <f t="shared" si="20"/>
        <v>5.1020000000000003</v>
      </c>
      <c r="J68" s="146">
        <f t="shared" si="20"/>
        <v>5.4790000000000001</v>
      </c>
      <c r="K68" s="146">
        <f t="shared" si="20"/>
        <v>5.7729999999999997</v>
      </c>
    </row>
    <row r="69" spans="1:11">
      <c r="B69" s="142" t="s">
        <v>1073</v>
      </c>
      <c r="C69" s="143" t="s">
        <v>1068</v>
      </c>
      <c r="D69" s="156">
        <v>0</v>
      </c>
      <c r="E69" s="144">
        <f t="shared" ref="E69:K69" si="21">ROUND((1/E29)-$E$40,3)</f>
        <v>0.22600000000000001</v>
      </c>
      <c r="F69" s="144">
        <f t="shared" si="21"/>
        <v>4.226</v>
      </c>
      <c r="G69" s="144">
        <f t="shared" si="21"/>
        <v>7.2149999999999999</v>
      </c>
      <c r="H69" s="144">
        <f t="shared" si="21"/>
        <v>10.260999999999999</v>
      </c>
      <c r="I69" s="144">
        <f t="shared" si="21"/>
        <v>15.279</v>
      </c>
      <c r="J69" s="144">
        <f t="shared" si="21"/>
        <v>20.427</v>
      </c>
      <c r="K69" s="144">
        <f t="shared" si="21"/>
        <v>25.466000000000001</v>
      </c>
    </row>
    <row r="70" spans="1:11">
      <c r="B70" s="90"/>
      <c r="C70" s="51" t="s">
        <v>1069</v>
      </c>
      <c r="D70" s="93">
        <f t="shared" ref="D70:K70" si="22">ROUND((1/D30)-$E$40,3)</f>
        <v>0.52600000000000002</v>
      </c>
      <c r="E70" s="93">
        <f t="shared" si="22"/>
        <v>0.78700000000000003</v>
      </c>
      <c r="F70" s="93">
        <f t="shared" si="22"/>
        <v>4.8</v>
      </c>
      <c r="G70" s="93">
        <f t="shared" si="22"/>
        <v>7.7709999999999999</v>
      </c>
      <c r="H70" s="93">
        <f t="shared" si="22"/>
        <v>10.778</v>
      </c>
      <c r="I70" s="93">
        <f t="shared" si="22"/>
        <v>15.817</v>
      </c>
      <c r="J70" s="93">
        <f t="shared" si="22"/>
        <v>20.888999999999999</v>
      </c>
      <c r="K70" s="93">
        <f t="shared" si="22"/>
        <v>25.466000000000001</v>
      </c>
    </row>
    <row r="71" spans="1:11">
      <c r="B71" s="141"/>
      <c r="C71" s="145" t="s">
        <v>1070</v>
      </c>
      <c r="D71" s="146">
        <f t="shared" ref="D71:K71" si="23">ROUND((1/D31)-$E$40,3)</f>
        <v>0.91400000000000003</v>
      </c>
      <c r="E71" s="146">
        <f t="shared" si="23"/>
        <v>1.1739999999999999</v>
      </c>
      <c r="F71" s="146">
        <f t="shared" si="23"/>
        <v>5.1740000000000004</v>
      </c>
      <c r="G71" s="146">
        <f t="shared" si="23"/>
        <v>8.1590000000000007</v>
      </c>
      <c r="H71" s="146">
        <f t="shared" si="23"/>
        <v>11.198</v>
      </c>
      <c r="I71" s="146">
        <f t="shared" si="23"/>
        <v>16.099</v>
      </c>
      <c r="J71" s="146">
        <f t="shared" si="23"/>
        <v>21.372</v>
      </c>
      <c r="K71" s="146">
        <f t="shared" si="23"/>
        <v>26.177</v>
      </c>
    </row>
    <row r="72" spans="1:11">
      <c r="B72" s="131"/>
      <c r="C72" s="131"/>
      <c r="D72" s="131"/>
      <c r="E72" s="131"/>
      <c r="F72" s="131"/>
      <c r="G72" s="131"/>
      <c r="H72" s="131"/>
      <c r="I72" s="131"/>
      <c r="J72" s="131"/>
      <c r="K72" s="131"/>
    </row>
    <row r="73" spans="1:11">
      <c r="B73" s="131"/>
      <c r="C73" s="131"/>
      <c r="D73" s="131"/>
      <c r="E73" s="131"/>
      <c r="F73" s="131"/>
      <c r="G73" s="131"/>
      <c r="H73" s="131"/>
      <c r="I73" s="131"/>
      <c r="J73" s="131"/>
      <c r="K73" s="131"/>
    </row>
    <row r="75" spans="1:11">
      <c r="A75" s="154" t="s">
        <v>167</v>
      </c>
      <c r="B75" s="154" t="s">
        <v>763</v>
      </c>
      <c r="C75" s="155"/>
      <c r="D75" s="154">
        <v>2.27</v>
      </c>
      <c r="E75" s="154">
        <f t="array" ref="E75:E82">TRANSPOSE(D60:K60)</f>
        <v>0</v>
      </c>
      <c r="F75" s="154">
        <v>9.8299999999999998E-2</v>
      </c>
      <c r="G75" s="154">
        <v>29.09</v>
      </c>
      <c r="H75" s="154">
        <v>0.26</v>
      </c>
      <c r="I75" s="154" t="s">
        <v>61</v>
      </c>
      <c r="J75" s="154" t="s">
        <v>169</v>
      </c>
      <c r="K75" s="131"/>
    </row>
    <row r="76" spans="1:11">
      <c r="A76" s="154" t="s">
        <v>167</v>
      </c>
      <c r="B76" s="154" t="s">
        <v>764</v>
      </c>
      <c r="C76" s="155"/>
      <c r="D76" s="154">
        <v>1.83</v>
      </c>
      <c r="E76" s="154">
        <v>0.22600000000000001</v>
      </c>
      <c r="F76" s="154">
        <v>4.6699999999999998E-2</v>
      </c>
      <c r="G76" s="154">
        <v>35.69</v>
      </c>
      <c r="H76" s="154">
        <v>0.26</v>
      </c>
      <c r="I76" s="154" t="s">
        <v>61</v>
      </c>
      <c r="J76" s="154" t="s">
        <v>169</v>
      </c>
      <c r="K76" s="131"/>
    </row>
    <row r="77" spans="1:11">
      <c r="A77" s="154" t="s">
        <v>167</v>
      </c>
      <c r="B77" s="154" t="s">
        <v>765</v>
      </c>
      <c r="C77" s="155"/>
      <c r="D77" s="154">
        <v>2.5499999999999998</v>
      </c>
      <c r="E77" s="154">
        <v>1.492</v>
      </c>
      <c r="F77" s="154">
        <v>5.8299999999999998E-2</v>
      </c>
      <c r="G77" s="154">
        <v>25.92</v>
      </c>
      <c r="H77" s="154">
        <v>0.26</v>
      </c>
      <c r="I77" s="154" t="s">
        <v>61</v>
      </c>
      <c r="J77" s="154" t="s">
        <v>169</v>
      </c>
      <c r="K77" s="131"/>
    </row>
    <row r="78" spans="1:11">
      <c r="A78" s="154" t="s">
        <v>167</v>
      </c>
      <c r="B78" s="154" t="s">
        <v>766</v>
      </c>
      <c r="C78" s="155"/>
      <c r="D78" s="154">
        <v>3.27</v>
      </c>
      <c r="E78" s="154">
        <v>1.8380000000000001</v>
      </c>
      <c r="F78" s="154">
        <v>7.0800000000000002E-2</v>
      </c>
      <c r="G78" s="154">
        <v>20.440000000000001</v>
      </c>
      <c r="H78" s="154">
        <v>0.26</v>
      </c>
      <c r="I78" s="154" t="s">
        <v>61</v>
      </c>
      <c r="J78" s="154" t="s">
        <v>169</v>
      </c>
      <c r="K78" s="131"/>
    </row>
    <row r="79" spans="1:11">
      <c r="A79" s="154" t="s">
        <v>167</v>
      </c>
      <c r="B79" s="154" t="s">
        <v>767</v>
      </c>
      <c r="C79" s="155"/>
      <c r="D79" s="154">
        <v>4.47</v>
      </c>
      <c r="E79" s="154">
        <v>2.032</v>
      </c>
      <c r="F79" s="154">
        <v>9.1700000000000004E-2</v>
      </c>
      <c r="G79" s="154">
        <v>15.23</v>
      </c>
      <c r="H79" s="154">
        <v>0.27</v>
      </c>
      <c r="I79" s="154" t="s">
        <v>61</v>
      </c>
      <c r="J79" s="154" t="s">
        <v>169</v>
      </c>
      <c r="K79" s="131"/>
    </row>
    <row r="80" spans="1:11">
      <c r="A80" s="154" t="s">
        <v>167</v>
      </c>
      <c r="B80" s="154" t="s">
        <v>768</v>
      </c>
      <c r="C80" s="155"/>
      <c r="D80" s="154">
        <v>5.67</v>
      </c>
      <c r="E80" s="154">
        <v>2.2170000000000001</v>
      </c>
      <c r="F80" s="154">
        <v>0.1125</v>
      </c>
      <c r="G80" s="154">
        <v>12.22</v>
      </c>
      <c r="H80" s="154">
        <v>0.27</v>
      </c>
      <c r="I80" s="154" t="s">
        <v>61</v>
      </c>
      <c r="J80" s="154" t="s">
        <v>169</v>
      </c>
      <c r="K80" s="131"/>
    </row>
    <row r="81" spans="1:10">
      <c r="A81" s="154" t="s">
        <v>167</v>
      </c>
      <c r="B81" s="154" t="s">
        <v>769</v>
      </c>
      <c r="C81" s="155"/>
      <c r="D81" s="154">
        <v>6.87</v>
      </c>
      <c r="E81" s="154">
        <v>2.3250000000000002</v>
      </c>
      <c r="F81" s="154">
        <v>0.13420000000000001</v>
      </c>
      <c r="G81" s="154">
        <v>10.26</v>
      </c>
      <c r="H81" s="154">
        <v>0.27</v>
      </c>
      <c r="I81" s="154" t="s">
        <v>61</v>
      </c>
      <c r="J81" s="154" t="s">
        <v>169</v>
      </c>
    </row>
    <row r="82" spans="1:10">
      <c r="A82" s="154" t="s">
        <v>167</v>
      </c>
      <c r="B82" s="154" t="s">
        <v>770</v>
      </c>
      <c r="C82" s="155"/>
      <c r="D82" s="154">
        <v>8.07</v>
      </c>
      <c r="E82" s="154">
        <v>2.3969999999999998</v>
      </c>
      <c r="F82" s="154">
        <v>0.155</v>
      </c>
      <c r="G82" s="154">
        <v>8.8800000000000008</v>
      </c>
      <c r="H82" s="154">
        <v>0.27</v>
      </c>
      <c r="I82" s="154" t="s">
        <v>61</v>
      </c>
      <c r="J82" s="154" t="s">
        <v>169</v>
      </c>
    </row>
    <row r="83" spans="1:10">
      <c r="A83" s="154" t="s">
        <v>167</v>
      </c>
      <c r="B83" s="154" t="s">
        <v>771</v>
      </c>
      <c r="C83" s="155"/>
      <c r="D83" s="154">
        <v>2.27</v>
      </c>
      <c r="E83" s="154">
        <f t="array" ref="E83:E90">TRANSPOSE(D61:K61)</f>
        <v>0.52600000000000002</v>
      </c>
      <c r="F83" s="154">
        <v>7.5149999999999995E-2</v>
      </c>
      <c r="G83" s="154">
        <v>29.09</v>
      </c>
      <c r="H83" s="154">
        <v>0.26</v>
      </c>
      <c r="I83" s="154" t="s">
        <v>61</v>
      </c>
      <c r="J83" s="154" t="s">
        <v>169</v>
      </c>
    </row>
    <row r="84" spans="1:10">
      <c r="A84" s="154" t="s">
        <v>167</v>
      </c>
      <c r="B84" s="154" t="s">
        <v>772</v>
      </c>
      <c r="C84" s="155"/>
      <c r="D84" s="154">
        <v>1.83</v>
      </c>
      <c r="E84" s="154">
        <v>0.78700000000000003</v>
      </c>
      <c r="F84" s="154">
        <v>4.4299999999999999E-2</v>
      </c>
      <c r="G84" s="154">
        <v>35.69</v>
      </c>
      <c r="H84" s="154">
        <v>0.26</v>
      </c>
      <c r="I84" s="154" t="s">
        <v>61</v>
      </c>
      <c r="J84" s="154" t="s">
        <v>169</v>
      </c>
    </row>
    <row r="85" spans="1:10">
      <c r="A85" s="154" t="s">
        <v>167</v>
      </c>
      <c r="B85" s="154" t="s">
        <v>773</v>
      </c>
      <c r="C85" s="155"/>
      <c r="D85" s="154">
        <v>2.5499999999999998</v>
      </c>
      <c r="E85" s="154">
        <v>1.65</v>
      </c>
      <c r="F85" s="154">
        <v>5.6860000000000001E-2</v>
      </c>
      <c r="G85" s="154">
        <v>25.92</v>
      </c>
      <c r="H85" s="154">
        <v>0.26</v>
      </c>
      <c r="I85" s="154" t="s">
        <v>61</v>
      </c>
      <c r="J85" s="154" t="s">
        <v>169</v>
      </c>
    </row>
    <row r="86" spans="1:10">
      <c r="A86" s="154" t="s">
        <v>167</v>
      </c>
      <c r="B86" s="154" t="s">
        <v>774</v>
      </c>
      <c r="C86" s="155"/>
      <c r="D86" s="154">
        <v>3.27</v>
      </c>
      <c r="E86" s="154">
        <v>1.92</v>
      </c>
      <c r="F86" s="154">
        <v>6.9250000000000006E-2</v>
      </c>
      <c r="G86" s="154">
        <v>20.440000000000001</v>
      </c>
      <c r="H86" s="154">
        <v>0.26</v>
      </c>
      <c r="I86" s="154" t="s">
        <v>61</v>
      </c>
      <c r="J86" s="154" t="s">
        <v>169</v>
      </c>
    </row>
    <row r="87" spans="1:10">
      <c r="A87" s="154" t="s">
        <v>167</v>
      </c>
      <c r="B87" s="154" t="s">
        <v>775</v>
      </c>
      <c r="C87" s="155"/>
      <c r="D87" s="154">
        <v>4.47</v>
      </c>
      <c r="E87" s="154">
        <v>2.0830000000000002</v>
      </c>
      <c r="F87" s="154">
        <v>9.085E-2</v>
      </c>
      <c r="G87" s="154">
        <v>15.23</v>
      </c>
      <c r="H87" s="154">
        <v>0.27</v>
      </c>
      <c r="I87" s="154" t="s">
        <v>61</v>
      </c>
      <c r="J87" s="154" t="s">
        <v>169</v>
      </c>
    </row>
    <row r="88" spans="1:10">
      <c r="A88" s="154" t="s">
        <v>167</v>
      </c>
      <c r="B88" s="154" t="s">
        <v>776</v>
      </c>
      <c r="C88" s="155"/>
      <c r="D88" s="154">
        <v>5.67</v>
      </c>
      <c r="E88" s="154">
        <v>2.246</v>
      </c>
      <c r="F88" s="154">
        <v>0.1118</v>
      </c>
      <c r="G88" s="154">
        <v>12.22</v>
      </c>
      <c r="H88" s="154">
        <v>0.27</v>
      </c>
      <c r="I88" s="154" t="s">
        <v>61</v>
      </c>
      <c r="J88" s="154" t="s">
        <v>169</v>
      </c>
    </row>
    <row r="89" spans="1:10">
      <c r="A89" s="154" t="s">
        <v>167</v>
      </c>
      <c r="B89" s="154" t="s">
        <v>777</v>
      </c>
      <c r="C89" s="155"/>
      <c r="D89" s="154">
        <v>6.87</v>
      </c>
      <c r="E89" s="154">
        <v>2.3450000000000002</v>
      </c>
      <c r="F89" s="154">
        <v>0.13297999999999999</v>
      </c>
      <c r="G89" s="154">
        <v>10.26</v>
      </c>
      <c r="H89" s="154">
        <v>0.27</v>
      </c>
      <c r="I89" s="154" t="s">
        <v>61</v>
      </c>
      <c r="J89" s="154" t="s">
        <v>169</v>
      </c>
    </row>
    <row r="90" spans="1:10">
      <c r="A90" s="154" t="s">
        <v>167</v>
      </c>
      <c r="B90" s="154" t="s">
        <v>778</v>
      </c>
      <c r="C90" s="155"/>
      <c r="D90" s="154">
        <v>8.07</v>
      </c>
      <c r="E90" s="154">
        <v>2.407</v>
      </c>
      <c r="F90" s="154">
        <v>0.15429999999999999</v>
      </c>
      <c r="G90" s="154">
        <v>8.8800000000000008</v>
      </c>
      <c r="H90" s="154">
        <v>0.27</v>
      </c>
      <c r="I90" s="154" t="s">
        <v>61</v>
      </c>
      <c r="J90" s="154" t="s">
        <v>169</v>
      </c>
    </row>
    <row r="91" spans="1:10">
      <c r="A91" s="154" t="s">
        <v>167</v>
      </c>
      <c r="B91" s="154" t="s">
        <v>779</v>
      </c>
      <c r="C91" s="155"/>
      <c r="D91" s="154">
        <v>2.27</v>
      </c>
      <c r="E91" s="154">
        <f t="array" ref="E91:E98">TRANSPOSE(D62:K62)</f>
        <v>0.91400000000000003</v>
      </c>
      <c r="F91" s="154">
        <v>6.5000000000000002E-2</v>
      </c>
      <c r="G91" s="154">
        <v>29.09</v>
      </c>
      <c r="H91" s="154">
        <v>0.26</v>
      </c>
      <c r="I91" s="154" t="s">
        <v>61</v>
      </c>
      <c r="J91" s="154" t="s">
        <v>169</v>
      </c>
    </row>
    <row r="92" spans="1:10">
      <c r="A92" s="154" t="s">
        <v>167</v>
      </c>
      <c r="B92" s="154" t="s">
        <v>780</v>
      </c>
      <c r="C92" s="155"/>
      <c r="D92" s="154">
        <v>1.83</v>
      </c>
      <c r="E92" s="154">
        <v>1.1739999999999999</v>
      </c>
      <c r="F92" s="154">
        <v>4.2500000000000003E-2</v>
      </c>
      <c r="G92" s="154">
        <v>35.69</v>
      </c>
      <c r="H92" s="154">
        <v>0.26</v>
      </c>
      <c r="I92" s="154" t="s">
        <v>61</v>
      </c>
      <c r="J92" s="154" t="s">
        <v>169</v>
      </c>
    </row>
    <row r="93" spans="1:10">
      <c r="A93" s="154" t="s">
        <v>167</v>
      </c>
      <c r="B93" s="154" t="s">
        <v>781</v>
      </c>
      <c r="C93" s="155"/>
      <c r="D93" s="154">
        <v>2.5499999999999998</v>
      </c>
      <c r="E93" s="154">
        <v>1.782</v>
      </c>
      <c r="F93" s="154">
        <v>5.5800000000000002E-2</v>
      </c>
      <c r="G93" s="154">
        <v>25.92</v>
      </c>
      <c r="H93" s="154">
        <v>0.26</v>
      </c>
      <c r="I93" s="154" t="s">
        <v>61</v>
      </c>
      <c r="J93" s="154" t="s">
        <v>169</v>
      </c>
    </row>
    <row r="94" spans="1:10">
      <c r="A94" s="154" t="s">
        <v>167</v>
      </c>
      <c r="B94" s="154" t="s">
        <v>782</v>
      </c>
      <c r="C94" s="155"/>
      <c r="D94" s="154">
        <v>3.27</v>
      </c>
      <c r="E94" s="154">
        <v>1.9990000000000001</v>
      </c>
      <c r="F94" s="154">
        <v>6.83E-2</v>
      </c>
      <c r="G94" s="154">
        <v>20.440000000000001</v>
      </c>
      <c r="H94" s="154">
        <v>0.26</v>
      </c>
      <c r="I94" s="154" t="s">
        <v>61</v>
      </c>
      <c r="J94" s="154" t="s">
        <v>169</v>
      </c>
    </row>
    <row r="95" spans="1:10">
      <c r="A95" s="154" t="s">
        <v>167</v>
      </c>
      <c r="B95" s="154" t="s">
        <v>783</v>
      </c>
      <c r="C95" s="155"/>
      <c r="D95" s="154">
        <v>4.47</v>
      </c>
      <c r="E95" s="154">
        <v>2.1349999999999998</v>
      </c>
      <c r="F95" s="154">
        <v>0.09</v>
      </c>
      <c r="G95" s="154">
        <v>15.23</v>
      </c>
      <c r="H95" s="154">
        <v>0.27</v>
      </c>
      <c r="I95" s="154" t="s">
        <v>61</v>
      </c>
      <c r="J95" s="154" t="s">
        <v>169</v>
      </c>
    </row>
    <row r="96" spans="1:10">
      <c r="A96" s="154" t="s">
        <v>167</v>
      </c>
      <c r="B96" s="154" t="s">
        <v>784</v>
      </c>
      <c r="C96" s="155"/>
      <c r="D96" s="154">
        <v>5.67</v>
      </c>
      <c r="E96" s="154">
        <v>2.2749999999999999</v>
      </c>
      <c r="F96" s="154">
        <v>0.1108</v>
      </c>
      <c r="G96" s="154">
        <v>12.22</v>
      </c>
      <c r="H96" s="154">
        <v>0.27</v>
      </c>
      <c r="I96" s="154" t="s">
        <v>61</v>
      </c>
      <c r="J96" s="154" t="s">
        <v>169</v>
      </c>
    </row>
    <row r="97" spans="1:10">
      <c r="A97" s="154" t="s">
        <v>167</v>
      </c>
      <c r="B97" s="154" t="s">
        <v>785</v>
      </c>
      <c r="C97" s="155"/>
      <c r="D97" s="154">
        <v>6.87</v>
      </c>
      <c r="E97" s="154">
        <v>2.3650000000000002</v>
      </c>
      <c r="F97" s="154">
        <v>0.1333</v>
      </c>
      <c r="G97" s="154">
        <v>10.26</v>
      </c>
      <c r="H97" s="154">
        <v>0.27</v>
      </c>
      <c r="I97" s="154" t="s">
        <v>61</v>
      </c>
      <c r="J97" s="154" t="s">
        <v>169</v>
      </c>
    </row>
    <row r="98" spans="1:10">
      <c r="A98" s="154" t="s">
        <v>167</v>
      </c>
      <c r="B98" s="154" t="s">
        <v>786</v>
      </c>
      <c r="C98" s="155"/>
      <c r="D98" s="154">
        <v>8.07</v>
      </c>
      <c r="E98" s="154">
        <v>2.4180000000000001</v>
      </c>
      <c r="F98" s="154">
        <v>0.1542</v>
      </c>
      <c r="G98" s="154">
        <v>8.8800000000000008</v>
      </c>
      <c r="H98" s="154">
        <v>0.27</v>
      </c>
      <c r="I98" s="154" t="s">
        <v>61</v>
      </c>
      <c r="J98" s="154" t="s">
        <v>169</v>
      </c>
    </row>
    <row r="99" spans="1:10">
      <c r="A99" s="154" t="s">
        <v>167</v>
      </c>
      <c r="B99" s="154" t="s">
        <v>787</v>
      </c>
      <c r="C99" s="155"/>
      <c r="D99" s="154">
        <v>2.27</v>
      </c>
      <c r="E99" s="154">
        <f t="array" ref="E99:E106">TRANSPOSE(D63:K63)</f>
        <v>5.0999999999999997E-2</v>
      </c>
      <c r="F99" s="154">
        <v>9.4200000000000006E-2</v>
      </c>
      <c r="G99" s="154">
        <v>29.09</v>
      </c>
      <c r="H99" s="154">
        <v>0.26</v>
      </c>
      <c r="I99" s="154" t="s">
        <v>61</v>
      </c>
      <c r="J99" s="154" t="s">
        <v>169</v>
      </c>
    </row>
    <row r="100" spans="1:10">
      <c r="A100" s="154" t="s">
        <v>167</v>
      </c>
      <c r="B100" s="154" t="s">
        <v>788</v>
      </c>
      <c r="C100" s="155"/>
      <c r="D100" s="154">
        <v>1.83</v>
      </c>
      <c r="E100" s="154">
        <v>0.31</v>
      </c>
      <c r="F100" s="154">
        <v>3.9199999999999999E-2</v>
      </c>
      <c r="G100" s="154">
        <v>35.69</v>
      </c>
      <c r="H100" s="154">
        <v>0.26</v>
      </c>
      <c r="I100" s="154" t="s">
        <v>61</v>
      </c>
      <c r="J100" s="154" t="s">
        <v>169</v>
      </c>
    </row>
    <row r="101" spans="1:10">
      <c r="A101" s="154" t="s">
        <v>167</v>
      </c>
      <c r="B101" s="154" t="s">
        <v>789</v>
      </c>
      <c r="C101" s="155"/>
      <c r="D101" s="154">
        <v>2.5499999999999998</v>
      </c>
      <c r="E101" s="154">
        <v>2.1</v>
      </c>
      <c r="F101" s="154">
        <v>4.6699999999999998E-2</v>
      </c>
      <c r="G101" s="154">
        <v>25.92</v>
      </c>
      <c r="H101" s="154">
        <v>0.26</v>
      </c>
      <c r="I101" s="154" t="s">
        <v>61</v>
      </c>
      <c r="J101" s="154" t="s">
        <v>169</v>
      </c>
    </row>
    <row r="102" spans="1:10">
      <c r="A102" s="154" t="s">
        <v>167</v>
      </c>
      <c r="B102" s="154" t="s">
        <v>790</v>
      </c>
      <c r="C102" s="155"/>
      <c r="D102" s="154">
        <v>3.27</v>
      </c>
      <c r="E102" s="154">
        <v>2.6960000000000002</v>
      </c>
      <c r="F102" s="154">
        <v>5.5E-2</v>
      </c>
      <c r="G102" s="154">
        <v>20.440000000000001</v>
      </c>
      <c r="H102" s="154">
        <v>0.26</v>
      </c>
      <c r="I102" s="154" t="s">
        <v>61</v>
      </c>
      <c r="J102" s="154" t="s">
        <v>169</v>
      </c>
    </row>
    <row r="103" spans="1:10">
      <c r="A103" s="154" t="s">
        <v>167</v>
      </c>
      <c r="B103" s="154" t="s">
        <v>791</v>
      </c>
      <c r="C103" s="155"/>
      <c r="D103" s="154">
        <v>4.47</v>
      </c>
      <c r="E103" s="154">
        <v>3.056</v>
      </c>
      <c r="F103" s="154">
        <v>7.0000000000000007E-2</v>
      </c>
      <c r="G103" s="154">
        <v>15.23</v>
      </c>
      <c r="H103" s="154">
        <v>0.27</v>
      </c>
      <c r="I103" s="154" t="s">
        <v>61</v>
      </c>
      <c r="J103" s="154" t="s">
        <v>169</v>
      </c>
    </row>
    <row r="104" spans="1:10">
      <c r="A104" s="154" t="s">
        <v>167</v>
      </c>
      <c r="B104" s="154" t="s">
        <v>792</v>
      </c>
      <c r="C104" s="155"/>
      <c r="D104" s="154">
        <v>5.67</v>
      </c>
      <c r="E104" s="154">
        <v>3.4239999999999999</v>
      </c>
      <c r="F104" s="154">
        <v>8.4199999999999997E-2</v>
      </c>
      <c r="G104" s="154">
        <v>12.22</v>
      </c>
      <c r="H104" s="154">
        <v>0.27</v>
      </c>
      <c r="I104" s="154" t="s">
        <v>61</v>
      </c>
      <c r="J104" s="154" t="s">
        <v>169</v>
      </c>
    </row>
    <row r="105" spans="1:10">
      <c r="A105" s="154" t="s">
        <v>167</v>
      </c>
      <c r="B105" s="154" t="s">
        <v>793</v>
      </c>
      <c r="C105" s="155"/>
      <c r="D105" s="154">
        <v>6.87</v>
      </c>
      <c r="E105" s="154">
        <v>3.6549999999999998</v>
      </c>
      <c r="F105" s="154">
        <v>9.9199999999999997E-2</v>
      </c>
      <c r="G105" s="154">
        <v>10.26</v>
      </c>
      <c r="H105" s="154">
        <v>0.27</v>
      </c>
      <c r="I105" s="154" t="s">
        <v>61</v>
      </c>
      <c r="J105" s="154" t="s">
        <v>169</v>
      </c>
    </row>
    <row r="106" spans="1:10">
      <c r="A106" s="154" t="s">
        <v>167</v>
      </c>
      <c r="B106" s="154" t="s">
        <v>794</v>
      </c>
      <c r="C106" s="155"/>
      <c r="D106" s="154">
        <v>8.07</v>
      </c>
      <c r="E106" s="154">
        <v>3.8010000000000002</v>
      </c>
      <c r="F106" s="154">
        <v>0.115</v>
      </c>
      <c r="G106" s="154">
        <v>8.8800000000000008</v>
      </c>
      <c r="H106" s="154">
        <v>0.27</v>
      </c>
      <c r="I106" s="154" t="s">
        <v>61</v>
      </c>
      <c r="J106" s="154" t="s">
        <v>169</v>
      </c>
    </row>
    <row r="107" spans="1:10">
      <c r="A107" s="154" t="s">
        <v>167</v>
      </c>
      <c r="B107" s="154" t="s">
        <v>795</v>
      </c>
      <c r="C107" s="155"/>
      <c r="D107" s="154">
        <v>2.27</v>
      </c>
      <c r="E107" s="154">
        <f t="array" ref="E107:E114">TRANSPOSE(D64:K64)</f>
        <v>0.77100000000000002</v>
      </c>
      <c r="F107" s="154">
        <v>6.8860000000000005E-2</v>
      </c>
      <c r="G107" s="154">
        <v>29.09</v>
      </c>
      <c r="H107" s="154">
        <v>0.26</v>
      </c>
      <c r="I107" s="154" t="s">
        <v>61</v>
      </c>
      <c r="J107" s="154" t="s">
        <v>169</v>
      </c>
    </row>
    <row r="108" spans="1:10">
      <c r="A108" s="154" t="s">
        <v>167</v>
      </c>
      <c r="B108" s="154" t="s">
        <v>796</v>
      </c>
      <c r="C108" s="155"/>
      <c r="D108" s="154">
        <v>1.83</v>
      </c>
      <c r="E108" s="154">
        <v>1.0329999999999999</v>
      </c>
      <c r="F108" s="154">
        <v>3.6740000000000002E-2</v>
      </c>
      <c r="G108" s="154">
        <v>35.69</v>
      </c>
      <c r="H108" s="154">
        <v>0.26</v>
      </c>
      <c r="I108" s="154" t="s">
        <v>61</v>
      </c>
      <c r="J108" s="154" t="s">
        <v>169</v>
      </c>
    </row>
    <row r="109" spans="1:10">
      <c r="A109" s="154" t="s">
        <v>167</v>
      </c>
      <c r="B109" s="154" t="s">
        <v>797</v>
      </c>
      <c r="C109" s="155"/>
      <c r="D109" s="154">
        <v>2.5499999999999998</v>
      </c>
      <c r="E109" s="154">
        <v>2.3650000000000002</v>
      </c>
      <c r="F109" s="154">
        <v>4.5150000000000003E-2</v>
      </c>
      <c r="G109" s="154">
        <v>25.92</v>
      </c>
      <c r="H109" s="154">
        <v>0.26</v>
      </c>
      <c r="I109" s="154" t="s">
        <v>61</v>
      </c>
      <c r="J109" s="154" t="s">
        <v>169</v>
      </c>
    </row>
    <row r="110" spans="1:10">
      <c r="A110" s="154" t="s">
        <v>167</v>
      </c>
      <c r="B110" s="154" t="s">
        <v>798</v>
      </c>
      <c r="C110" s="155"/>
      <c r="D110" s="154">
        <v>3.27</v>
      </c>
      <c r="E110" s="154">
        <v>2.8540000000000001</v>
      </c>
      <c r="F110" s="154">
        <v>5.4149999999999997E-2</v>
      </c>
      <c r="G110" s="154">
        <v>20.440000000000001</v>
      </c>
      <c r="H110" s="154">
        <v>0.26</v>
      </c>
      <c r="I110" s="154" t="s">
        <v>61</v>
      </c>
      <c r="J110" s="154" t="s">
        <v>169</v>
      </c>
    </row>
    <row r="111" spans="1:10">
      <c r="A111" s="154" t="s">
        <v>167</v>
      </c>
      <c r="B111" s="154" t="s">
        <v>799</v>
      </c>
      <c r="C111" s="155"/>
      <c r="D111" s="154">
        <v>4.47</v>
      </c>
      <c r="E111" s="154">
        <v>3.1659999999999999</v>
      </c>
      <c r="F111" s="154">
        <v>6.898E-2</v>
      </c>
      <c r="G111" s="154">
        <v>15.23</v>
      </c>
      <c r="H111" s="154">
        <v>0.27</v>
      </c>
      <c r="I111" s="154" t="s">
        <v>61</v>
      </c>
      <c r="J111" s="154" t="s">
        <v>169</v>
      </c>
    </row>
    <row r="112" spans="1:10">
      <c r="A112" s="154" t="s">
        <v>167</v>
      </c>
      <c r="B112" s="154" t="s">
        <v>800</v>
      </c>
      <c r="C112" s="155"/>
      <c r="D112" s="154">
        <v>5.67</v>
      </c>
      <c r="E112" s="154">
        <v>3.4980000000000002</v>
      </c>
      <c r="F112" s="154">
        <v>8.3710000000000007E-2</v>
      </c>
      <c r="G112" s="154">
        <v>12.22</v>
      </c>
      <c r="H112" s="154">
        <v>0.27</v>
      </c>
      <c r="I112" s="154" t="s">
        <v>61</v>
      </c>
      <c r="J112" s="154" t="s">
        <v>169</v>
      </c>
    </row>
    <row r="113" spans="1:10">
      <c r="A113" s="154" t="s">
        <v>167</v>
      </c>
      <c r="B113" s="154" t="s">
        <v>801</v>
      </c>
      <c r="C113" s="155"/>
      <c r="D113" s="154">
        <v>6.87</v>
      </c>
      <c r="E113" s="154">
        <v>3.6949999999999998</v>
      </c>
      <c r="F113" s="154">
        <v>9.9159999999999998E-2</v>
      </c>
      <c r="G113" s="154">
        <v>10.26</v>
      </c>
      <c r="H113" s="154">
        <v>0.27</v>
      </c>
      <c r="I113" s="154" t="s">
        <v>61</v>
      </c>
      <c r="J113" s="154" t="s">
        <v>169</v>
      </c>
    </row>
    <row r="114" spans="1:10">
      <c r="A114" s="154" t="s">
        <v>167</v>
      </c>
      <c r="B114" s="154" t="s">
        <v>802</v>
      </c>
      <c r="C114" s="155"/>
      <c r="D114" s="154">
        <v>8.07</v>
      </c>
      <c r="E114" s="154">
        <v>3.823</v>
      </c>
      <c r="F114" s="154">
        <v>0.11384</v>
      </c>
      <c r="G114" s="154">
        <v>8.8800000000000008</v>
      </c>
      <c r="H114" s="154">
        <v>0.27</v>
      </c>
      <c r="I114" s="154" t="s">
        <v>61</v>
      </c>
      <c r="J114" s="154" t="s">
        <v>169</v>
      </c>
    </row>
    <row r="115" spans="1:10">
      <c r="A115" s="154" t="s">
        <v>167</v>
      </c>
      <c r="B115" s="154" t="s">
        <v>803</v>
      </c>
      <c r="C115" s="155"/>
      <c r="D115" s="154">
        <v>2.27</v>
      </c>
      <c r="E115" s="154">
        <f t="array" ref="E115:E122">TRANSPOSE(D65:K65)</f>
        <v>1.333</v>
      </c>
      <c r="F115" s="154">
        <v>5.7500000000000002E-2</v>
      </c>
      <c r="G115" s="154">
        <v>29.09</v>
      </c>
      <c r="H115" s="154">
        <v>0.26</v>
      </c>
      <c r="I115" s="154" t="s">
        <v>61</v>
      </c>
      <c r="J115" s="154" t="s">
        <v>169</v>
      </c>
    </row>
    <row r="116" spans="1:10">
      <c r="A116" s="154" t="s">
        <v>167</v>
      </c>
      <c r="B116" s="154" t="s">
        <v>804</v>
      </c>
      <c r="C116" s="155"/>
      <c r="D116" s="154">
        <v>1.83</v>
      </c>
      <c r="E116" s="154">
        <v>1.595</v>
      </c>
      <c r="F116" s="154">
        <v>3.4770000000000002E-2</v>
      </c>
      <c r="G116" s="154">
        <v>35.69</v>
      </c>
      <c r="H116" s="154">
        <v>0.26</v>
      </c>
      <c r="I116" s="154" t="s">
        <v>61</v>
      </c>
      <c r="J116" s="154" t="s">
        <v>169</v>
      </c>
    </row>
    <row r="117" spans="1:10">
      <c r="A117" s="154" t="s">
        <v>167</v>
      </c>
      <c r="B117" s="154" t="s">
        <v>805</v>
      </c>
      <c r="C117" s="155"/>
      <c r="D117" s="154">
        <v>2.5499999999999998</v>
      </c>
      <c r="E117" s="154">
        <v>2.5979999999999999</v>
      </c>
      <c r="F117" s="154">
        <v>4.4200000000000003E-2</v>
      </c>
      <c r="G117" s="154">
        <v>25.92</v>
      </c>
      <c r="H117" s="154">
        <v>0.26</v>
      </c>
      <c r="I117" s="154" t="s">
        <v>61</v>
      </c>
      <c r="J117" s="154" t="s">
        <v>169</v>
      </c>
    </row>
    <row r="118" spans="1:10">
      <c r="A118" s="154" t="s">
        <v>167</v>
      </c>
      <c r="B118" s="154" t="s">
        <v>806</v>
      </c>
      <c r="C118" s="155"/>
      <c r="D118" s="154">
        <v>3.27</v>
      </c>
      <c r="E118" s="154">
        <v>2.996</v>
      </c>
      <c r="F118" s="154">
        <v>5.3039999999999997E-2</v>
      </c>
      <c r="G118" s="154">
        <v>20.440000000000001</v>
      </c>
      <c r="H118" s="154">
        <v>0.26</v>
      </c>
      <c r="I118" s="154" t="s">
        <v>61</v>
      </c>
      <c r="J118" s="154" t="s">
        <v>169</v>
      </c>
    </row>
    <row r="119" spans="1:10">
      <c r="A119" s="154" t="s">
        <v>167</v>
      </c>
      <c r="B119" s="154" t="s">
        <v>807</v>
      </c>
      <c r="C119" s="155"/>
      <c r="D119" s="154">
        <v>4.47</v>
      </c>
      <c r="E119" s="154">
        <v>3.2650000000000001</v>
      </c>
      <c r="F119" s="154">
        <v>6.83E-2</v>
      </c>
      <c r="G119" s="154">
        <v>15.23</v>
      </c>
      <c r="H119" s="154">
        <v>0.27</v>
      </c>
      <c r="I119" s="154" t="s">
        <v>61</v>
      </c>
      <c r="J119" s="154" t="s">
        <v>169</v>
      </c>
    </row>
    <row r="120" spans="1:10">
      <c r="A120" s="154" t="s">
        <v>167</v>
      </c>
      <c r="B120" s="154" t="s">
        <v>808</v>
      </c>
      <c r="C120" s="155"/>
      <c r="D120" s="154">
        <v>5.67</v>
      </c>
      <c r="E120" s="154">
        <v>3.5550000000000002</v>
      </c>
      <c r="F120" s="154">
        <v>8.3299999999999999E-2</v>
      </c>
      <c r="G120" s="154">
        <v>12.22</v>
      </c>
      <c r="H120" s="154">
        <v>0.27</v>
      </c>
      <c r="I120" s="154" t="s">
        <v>61</v>
      </c>
      <c r="J120" s="154" t="s">
        <v>169</v>
      </c>
    </row>
    <row r="121" spans="1:10">
      <c r="A121" s="154" t="s">
        <v>167</v>
      </c>
      <c r="B121" s="154" t="s">
        <v>809</v>
      </c>
      <c r="C121" s="155"/>
      <c r="D121" s="154">
        <v>6.87</v>
      </c>
      <c r="E121" s="154">
        <v>3.7370000000000001</v>
      </c>
      <c r="F121" s="154">
        <v>9.8299999999999998E-2</v>
      </c>
      <c r="G121" s="154">
        <v>10.26</v>
      </c>
      <c r="H121" s="154">
        <v>0.27</v>
      </c>
      <c r="I121" s="154" t="s">
        <v>61</v>
      </c>
      <c r="J121" s="154" t="s">
        <v>169</v>
      </c>
    </row>
    <row r="122" spans="1:10">
      <c r="A122" s="154" t="s">
        <v>167</v>
      </c>
      <c r="B122" s="154" t="s">
        <v>810</v>
      </c>
      <c r="C122" s="155"/>
      <c r="D122" s="154">
        <v>8.07</v>
      </c>
      <c r="E122" s="154">
        <v>3.867</v>
      </c>
      <c r="F122" s="154">
        <v>0.1142</v>
      </c>
      <c r="G122" s="154">
        <v>8.8800000000000008</v>
      </c>
      <c r="H122" s="154">
        <v>0.27</v>
      </c>
      <c r="I122" s="154" t="s">
        <v>61</v>
      </c>
      <c r="J122" s="154" t="s">
        <v>169</v>
      </c>
    </row>
    <row r="123" spans="1:10">
      <c r="A123" s="154" t="s">
        <v>167</v>
      </c>
      <c r="B123" s="154" t="s">
        <v>811</v>
      </c>
      <c r="C123" s="155"/>
      <c r="D123" s="154">
        <v>2.27</v>
      </c>
      <c r="E123" s="154">
        <f t="array" ref="E123:E130">TRANSPOSE(D69:K69)</f>
        <v>0</v>
      </c>
      <c r="F123" s="154">
        <v>9.8299999999999998E-2</v>
      </c>
      <c r="G123" s="154">
        <v>29.09</v>
      </c>
      <c r="H123" s="154">
        <v>0.26</v>
      </c>
      <c r="I123" s="154" t="s">
        <v>61</v>
      </c>
      <c r="J123" s="154" t="s">
        <v>169</v>
      </c>
    </row>
    <row r="124" spans="1:10">
      <c r="A124" s="154" t="s">
        <v>167</v>
      </c>
      <c r="B124" s="154" t="s">
        <v>812</v>
      </c>
      <c r="C124" s="155"/>
      <c r="D124" s="154">
        <v>1.83</v>
      </c>
      <c r="E124" s="154">
        <v>0.22600000000000001</v>
      </c>
      <c r="F124" s="154">
        <v>2.58E-2</v>
      </c>
      <c r="G124" s="154">
        <v>35.69</v>
      </c>
      <c r="H124" s="154">
        <v>0.26</v>
      </c>
      <c r="I124" s="154" t="s">
        <v>61</v>
      </c>
      <c r="J124" s="154" t="s">
        <v>169</v>
      </c>
    </row>
    <row r="125" spans="1:10">
      <c r="A125" s="154" t="s">
        <v>167</v>
      </c>
      <c r="B125" s="154" t="s">
        <v>813</v>
      </c>
      <c r="C125" s="155"/>
      <c r="D125" s="154">
        <v>2.5499999999999998</v>
      </c>
      <c r="E125" s="154">
        <v>4.226</v>
      </c>
      <c r="F125" s="154">
        <v>2.3730000000000001E-2</v>
      </c>
      <c r="G125" s="154">
        <v>25.92</v>
      </c>
      <c r="H125" s="154">
        <v>0.26</v>
      </c>
      <c r="I125" s="154" t="s">
        <v>61</v>
      </c>
      <c r="J125" s="154" t="s">
        <v>169</v>
      </c>
    </row>
    <row r="126" spans="1:10">
      <c r="A126" s="154" t="s">
        <v>167</v>
      </c>
      <c r="B126" s="154" t="s">
        <v>814</v>
      </c>
      <c r="C126" s="155"/>
      <c r="D126" s="154">
        <v>3.27</v>
      </c>
      <c r="E126" s="154">
        <v>7.2149999999999999</v>
      </c>
      <c r="F126" s="154">
        <v>2.2759999999999999E-2</v>
      </c>
      <c r="G126" s="154">
        <v>20.440000000000001</v>
      </c>
      <c r="H126" s="154">
        <v>0.26</v>
      </c>
      <c r="I126" s="154" t="s">
        <v>61</v>
      </c>
      <c r="J126" s="154" t="s">
        <v>169</v>
      </c>
    </row>
    <row r="127" spans="1:10">
      <c r="A127" s="154" t="s">
        <v>167</v>
      </c>
      <c r="B127" s="154" t="s">
        <v>815</v>
      </c>
      <c r="C127" s="155"/>
      <c r="D127" s="154">
        <v>4.47</v>
      </c>
      <c r="E127" s="154">
        <v>10.260999999999999</v>
      </c>
      <c r="F127" s="154">
        <v>2.1899999999999999E-2</v>
      </c>
      <c r="G127" s="154">
        <v>15.23</v>
      </c>
      <c r="H127" s="154">
        <v>0.27</v>
      </c>
      <c r="I127" s="154" t="s">
        <v>61</v>
      </c>
      <c r="J127" s="154" t="s">
        <v>169</v>
      </c>
    </row>
    <row r="128" spans="1:10">
      <c r="A128" s="154" t="s">
        <v>167</v>
      </c>
      <c r="B128" s="154" t="s">
        <v>816</v>
      </c>
      <c r="C128" s="155"/>
      <c r="D128" s="154">
        <v>5.67</v>
      </c>
      <c r="E128" s="154">
        <v>15.279</v>
      </c>
      <c r="F128" s="154">
        <v>2.1600000000000001E-2</v>
      </c>
      <c r="G128" s="154">
        <v>12.22</v>
      </c>
      <c r="H128" s="154">
        <v>0.27</v>
      </c>
      <c r="I128" s="154" t="s">
        <v>61</v>
      </c>
      <c r="J128" s="154" t="s">
        <v>169</v>
      </c>
    </row>
    <row r="129" spans="1:10">
      <c r="A129" s="154" t="s">
        <v>167</v>
      </c>
      <c r="B129" s="154" t="s">
        <v>817</v>
      </c>
      <c r="C129" s="155"/>
      <c r="D129" s="154">
        <v>6.87</v>
      </c>
      <c r="E129" s="154">
        <v>20.427</v>
      </c>
      <c r="F129" s="154">
        <v>2.1260000000000001E-2</v>
      </c>
      <c r="G129" s="154">
        <v>10.26</v>
      </c>
      <c r="H129" s="154">
        <v>0.27</v>
      </c>
      <c r="I129" s="154" t="s">
        <v>61</v>
      </c>
      <c r="J129" s="154" t="s">
        <v>169</v>
      </c>
    </row>
    <row r="130" spans="1:10">
      <c r="A130" s="154" t="s">
        <v>167</v>
      </c>
      <c r="B130" s="154" t="s">
        <v>818</v>
      </c>
      <c r="C130" s="155"/>
      <c r="D130" s="154">
        <v>8.07</v>
      </c>
      <c r="E130" s="154">
        <v>25.466000000000001</v>
      </c>
      <c r="F130" s="154">
        <v>2.1409999999999998E-2</v>
      </c>
      <c r="G130" s="154">
        <v>8.8800000000000008</v>
      </c>
      <c r="H130" s="154">
        <v>0.27</v>
      </c>
      <c r="I130" s="154" t="s">
        <v>61</v>
      </c>
      <c r="J130" s="154" t="s">
        <v>169</v>
      </c>
    </row>
    <row r="131" spans="1:10">
      <c r="A131" s="154" t="s">
        <v>167</v>
      </c>
      <c r="B131" s="154" t="s">
        <v>819</v>
      </c>
      <c r="C131" s="155"/>
      <c r="D131" s="154">
        <v>2.27</v>
      </c>
      <c r="E131" s="154">
        <f t="array" ref="E131:E138">TRANSPOSE(D70:K70)</f>
        <v>0.52600000000000002</v>
      </c>
      <c r="F131" s="154">
        <v>7.4999999999999997E-2</v>
      </c>
      <c r="G131" s="154">
        <v>29.09</v>
      </c>
      <c r="H131" s="154">
        <v>0.26</v>
      </c>
      <c r="I131" s="154" t="s">
        <v>61</v>
      </c>
      <c r="J131" s="154" t="s">
        <v>169</v>
      </c>
    </row>
    <row r="132" spans="1:10">
      <c r="A132" s="154" t="s">
        <v>167</v>
      </c>
      <c r="B132" s="154" t="s">
        <v>820</v>
      </c>
      <c r="C132" s="155"/>
      <c r="D132" s="154">
        <v>1.83</v>
      </c>
      <c r="E132" s="154">
        <v>0.78700000000000003</v>
      </c>
      <c r="F132" s="154">
        <v>2.3449999999999999E-2</v>
      </c>
      <c r="G132" s="154">
        <v>35.69</v>
      </c>
      <c r="H132" s="154">
        <v>0.26</v>
      </c>
      <c r="I132" s="154" t="s">
        <v>61</v>
      </c>
      <c r="J132" s="154" t="s">
        <v>169</v>
      </c>
    </row>
    <row r="133" spans="1:10">
      <c r="A133" s="154" t="s">
        <v>167</v>
      </c>
      <c r="B133" s="154" t="s">
        <v>821</v>
      </c>
      <c r="C133" s="155"/>
      <c r="D133" s="154">
        <v>2.5499999999999998</v>
      </c>
      <c r="E133" s="154">
        <v>4.8</v>
      </c>
      <c r="F133" s="154">
        <v>2.2499999999999999E-2</v>
      </c>
      <c r="G133" s="154">
        <v>25.92</v>
      </c>
      <c r="H133" s="154">
        <v>0.26</v>
      </c>
      <c r="I133" s="154" t="s">
        <v>61</v>
      </c>
      <c r="J133" s="154" t="s">
        <v>169</v>
      </c>
    </row>
    <row r="134" spans="1:10">
      <c r="A134" s="154" t="s">
        <v>167</v>
      </c>
      <c r="B134" s="154" t="s">
        <v>822</v>
      </c>
      <c r="C134" s="155"/>
      <c r="D134" s="154">
        <v>3.27</v>
      </c>
      <c r="E134" s="154">
        <v>7.7709999999999999</v>
      </c>
      <c r="F134" s="154">
        <v>2.1829999999999999E-2</v>
      </c>
      <c r="G134" s="154">
        <v>20.440000000000001</v>
      </c>
      <c r="H134" s="154">
        <v>0.26</v>
      </c>
      <c r="I134" s="154" t="s">
        <v>61</v>
      </c>
      <c r="J134" s="154" t="s">
        <v>169</v>
      </c>
    </row>
    <row r="135" spans="1:10">
      <c r="A135" s="154" t="s">
        <v>167</v>
      </c>
      <c r="B135" s="154" t="s">
        <v>823</v>
      </c>
      <c r="C135" s="155"/>
      <c r="D135" s="154">
        <v>4.47</v>
      </c>
      <c r="E135" s="154">
        <v>10.778</v>
      </c>
      <c r="F135" s="154">
        <v>2.1080000000000002E-2</v>
      </c>
      <c r="G135" s="154">
        <v>15.23</v>
      </c>
      <c r="H135" s="154">
        <v>0.27</v>
      </c>
      <c r="I135" s="154" t="s">
        <v>61</v>
      </c>
      <c r="J135" s="154" t="s">
        <v>169</v>
      </c>
    </row>
    <row r="136" spans="1:10">
      <c r="A136" s="154" t="s">
        <v>167</v>
      </c>
      <c r="B136" s="154" t="s">
        <v>824</v>
      </c>
      <c r="C136" s="155"/>
      <c r="D136" s="154">
        <v>5.67</v>
      </c>
      <c r="E136" s="154">
        <v>15.817</v>
      </c>
      <c r="F136" s="154">
        <v>2.1090000000000001E-2</v>
      </c>
      <c r="G136" s="154">
        <v>12.22</v>
      </c>
      <c r="H136" s="154">
        <v>0.27</v>
      </c>
      <c r="I136" s="154" t="s">
        <v>61</v>
      </c>
      <c r="J136" s="154" t="s">
        <v>169</v>
      </c>
    </row>
    <row r="137" spans="1:10">
      <c r="A137" s="154" t="s">
        <v>167</v>
      </c>
      <c r="B137" s="154" t="s">
        <v>825</v>
      </c>
      <c r="C137" s="155"/>
      <c r="D137" s="154">
        <v>6.87</v>
      </c>
      <c r="E137" s="154">
        <v>20.888999999999999</v>
      </c>
      <c r="F137" s="154">
        <v>2.0650000000000002E-2</v>
      </c>
      <c r="G137" s="154">
        <v>10.26</v>
      </c>
      <c r="H137" s="154">
        <v>0.27</v>
      </c>
      <c r="I137" s="154" t="s">
        <v>61</v>
      </c>
      <c r="J137" s="154" t="s">
        <v>169</v>
      </c>
    </row>
    <row r="138" spans="1:10">
      <c r="A138" s="154" t="s">
        <v>167</v>
      </c>
      <c r="B138" s="154" t="s">
        <v>826</v>
      </c>
      <c r="C138" s="155"/>
      <c r="D138" s="154">
        <v>8.07</v>
      </c>
      <c r="E138" s="154">
        <v>25.466000000000001</v>
      </c>
      <c r="F138" s="154">
        <v>2.07E-2</v>
      </c>
      <c r="G138" s="154">
        <v>8.8800000000000008</v>
      </c>
      <c r="H138" s="154">
        <v>0.27</v>
      </c>
      <c r="I138" s="154" t="s">
        <v>61</v>
      </c>
      <c r="J138" s="154" t="s">
        <v>169</v>
      </c>
    </row>
    <row r="139" spans="1:10">
      <c r="A139" s="154" t="s">
        <v>167</v>
      </c>
      <c r="B139" s="154" t="s">
        <v>827</v>
      </c>
      <c r="C139" s="155"/>
      <c r="D139" s="154">
        <v>2.27</v>
      </c>
      <c r="E139" s="154">
        <f t="array" ref="E139:E146">TRANSPOSE(D71:K71)</f>
        <v>0.91400000000000003</v>
      </c>
      <c r="F139" s="154">
        <v>6.5000000000000002E-2</v>
      </c>
      <c r="G139" s="154">
        <v>29.09</v>
      </c>
      <c r="H139" s="154">
        <v>0.26</v>
      </c>
      <c r="I139" s="154" t="s">
        <v>61</v>
      </c>
      <c r="J139" s="154" t="s">
        <v>169</v>
      </c>
    </row>
    <row r="140" spans="1:10">
      <c r="A140" s="154" t="s">
        <v>167</v>
      </c>
      <c r="B140" s="154" t="s">
        <v>828</v>
      </c>
      <c r="C140" s="155"/>
      <c r="D140" s="154">
        <v>1.83</v>
      </c>
      <c r="E140" s="154">
        <v>1.1739999999999999</v>
      </c>
      <c r="F140" s="154">
        <v>2.2100000000000002E-2</v>
      </c>
      <c r="G140" s="154">
        <v>35.69</v>
      </c>
      <c r="H140" s="154">
        <v>0.26</v>
      </c>
      <c r="I140" s="154" t="s">
        <v>61</v>
      </c>
      <c r="J140" s="154" t="s">
        <v>169</v>
      </c>
    </row>
    <row r="141" spans="1:10">
      <c r="A141" s="154" t="s">
        <v>167</v>
      </c>
      <c r="B141" s="154" t="s">
        <v>829</v>
      </c>
      <c r="C141" s="155"/>
      <c r="D141" s="154">
        <v>2.5499999999999998</v>
      </c>
      <c r="E141" s="154">
        <v>5.1740000000000004</v>
      </c>
      <c r="F141" s="154">
        <v>2.146E-2</v>
      </c>
      <c r="G141" s="154">
        <v>25.92</v>
      </c>
      <c r="H141" s="154">
        <v>0.26</v>
      </c>
      <c r="I141" s="154" t="s">
        <v>61</v>
      </c>
      <c r="J141" s="154" t="s">
        <v>169</v>
      </c>
    </row>
    <row r="142" spans="1:10">
      <c r="A142" s="154" t="s">
        <v>167</v>
      </c>
      <c r="B142" s="154" t="s">
        <v>830</v>
      </c>
      <c r="C142" s="155"/>
      <c r="D142" s="154">
        <v>3.27</v>
      </c>
      <c r="E142" s="154">
        <v>8.1590000000000007</v>
      </c>
      <c r="F142" s="154">
        <v>2.121E-2</v>
      </c>
      <c r="G142" s="154">
        <v>20.440000000000001</v>
      </c>
      <c r="H142" s="154">
        <v>0.26</v>
      </c>
      <c r="I142" s="154" t="s">
        <v>61</v>
      </c>
      <c r="J142" s="154" t="s">
        <v>169</v>
      </c>
    </row>
    <row r="143" spans="1:10">
      <c r="A143" s="154" t="s">
        <v>167</v>
      </c>
      <c r="B143" s="154" t="s">
        <v>831</v>
      </c>
      <c r="C143" s="155"/>
      <c r="D143" s="154">
        <v>4.47</v>
      </c>
      <c r="E143" s="154">
        <v>11.198</v>
      </c>
      <c r="F143" s="154">
        <v>2.0670000000000001E-2</v>
      </c>
      <c r="G143" s="154">
        <v>15.23</v>
      </c>
      <c r="H143" s="154">
        <v>0.27</v>
      </c>
      <c r="I143" s="154" t="s">
        <v>61</v>
      </c>
      <c r="J143" s="154" t="s">
        <v>169</v>
      </c>
    </row>
    <row r="144" spans="1:10">
      <c r="A144" s="154" t="s">
        <v>167</v>
      </c>
      <c r="B144" s="154" t="s">
        <v>832</v>
      </c>
      <c r="C144" s="155"/>
      <c r="D144" s="154">
        <v>5.67</v>
      </c>
      <c r="E144" s="154">
        <v>16.099</v>
      </c>
      <c r="F144" s="154">
        <v>2.0580000000000001E-2</v>
      </c>
      <c r="G144" s="154">
        <v>12.22</v>
      </c>
      <c r="H144" s="154">
        <v>0.27</v>
      </c>
      <c r="I144" s="154" t="s">
        <v>61</v>
      </c>
      <c r="J144" s="154" t="s">
        <v>169</v>
      </c>
    </row>
    <row r="145" spans="1:10">
      <c r="A145" s="154" t="s">
        <v>167</v>
      </c>
      <c r="B145" s="154" t="s">
        <v>833</v>
      </c>
      <c r="C145" s="155"/>
      <c r="D145" s="154">
        <v>6.87</v>
      </c>
      <c r="E145" s="154">
        <v>21.372</v>
      </c>
      <c r="F145" s="154">
        <v>2.0650000000000002E-2</v>
      </c>
      <c r="G145" s="154">
        <v>10.26</v>
      </c>
      <c r="H145" s="154">
        <v>0.27</v>
      </c>
      <c r="I145" s="154" t="s">
        <v>61</v>
      </c>
      <c r="J145" s="154" t="s">
        <v>169</v>
      </c>
    </row>
    <row r="146" spans="1:10">
      <c r="A146" s="154" t="s">
        <v>167</v>
      </c>
      <c r="B146" s="154" t="s">
        <v>834</v>
      </c>
      <c r="C146" s="155"/>
      <c r="D146" s="154">
        <v>8.07</v>
      </c>
      <c r="E146" s="154">
        <v>26.177</v>
      </c>
      <c r="F146" s="154">
        <v>2.07E-2</v>
      </c>
      <c r="G146" s="154">
        <v>8.8800000000000008</v>
      </c>
      <c r="H146" s="154">
        <v>0.27</v>
      </c>
      <c r="I146" s="154" t="s">
        <v>61</v>
      </c>
      <c r="J146" s="154" t="s">
        <v>169</v>
      </c>
    </row>
    <row r="147" spans="1:10">
      <c r="A147" s="154" t="s">
        <v>167</v>
      </c>
      <c r="B147" s="154" t="s">
        <v>835</v>
      </c>
      <c r="C147" s="155"/>
      <c r="D147" s="154">
        <v>2.52</v>
      </c>
      <c r="E147" s="154">
        <f t="array" ref="E147:E154">TRANSPOSE(D66:K66)</f>
        <v>5.3999999999999999E-2</v>
      </c>
      <c r="F147" s="154">
        <v>0.1067</v>
      </c>
      <c r="G147" s="154">
        <v>41.9</v>
      </c>
      <c r="H147" s="154">
        <v>0.26</v>
      </c>
      <c r="I147" s="154" t="s">
        <v>61</v>
      </c>
      <c r="J147" s="154" t="s">
        <v>169</v>
      </c>
    </row>
    <row r="148" spans="1:10">
      <c r="A148" s="154" t="s">
        <v>167</v>
      </c>
      <c r="B148" s="154" t="s">
        <v>836</v>
      </c>
      <c r="C148" s="155"/>
      <c r="D148" s="154">
        <v>2.08</v>
      </c>
      <c r="E148" s="154">
        <v>0.314</v>
      </c>
      <c r="F148" s="154">
        <v>4.052E-2</v>
      </c>
      <c r="G148" s="154">
        <v>50.36</v>
      </c>
      <c r="H148" s="154">
        <v>0.25</v>
      </c>
      <c r="I148" s="154" t="s">
        <v>61</v>
      </c>
      <c r="J148" s="154" t="s">
        <v>169</v>
      </c>
    </row>
    <row r="149" spans="1:10">
      <c r="A149" s="154" t="s">
        <v>167</v>
      </c>
      <c r="B149" s="154" t="s">
        <v>837</v>
      </c>
      <c r="C149" s="155"/>
      <c r="D149" s="154">
        <v>2.8</v>
      </c>
      <c r="E149" s="154">
        <v>2.5979999999999999</v>
      </c>
      <c r="F149" s="154">
        <v>4.4200000000000003E-2</v>
      </c>
      <c r="G149" s="154">
        <v>37.69</v>
      </c>
      <c r="H149" s="154">
        <v>0.26</v>
      </c>
      <c r="I149" s="154" t="s">
        <v>61</v>
      </c>
      <c r="J149" s="154" t="s">
        <v>169</v>
      </c>
    </row>
    <row r="150" spans="1:10">
      <c r="A150" s="154" t="s">
        <v>167</v>
      </c>
      <c r="B150" s="154" t="s">
        <v>838</v>
      </c>
      <c r="C150" s="155"/>
      <c r="D150" s="154">
        <v>3.52</v>
      </c>
      <c r="E150" s="154">
        <v>3.536</v>
      </c>
      <c r="F150" s="154">
        <v>4.9200000000000001E-2</v>
      </c>
      <c r="G150" s="154">
        <v>30.2</v>
      </c>
      <c r="H150" s="154">
        <v>0.26</v>
      </c>
      <c r="I150" s="154" t="s">
        <v>61</v>
      </c>
      <c r="J150" s="154" t="s">
        <v>169</v>
      </c>
    </row>
    <row r="151" spans="1:10">
      <c r="A151" s="154" t="s">
        <v>167</v>
      </c>
      <c r="B151" s="154" t="s">
        <v>839</v>
      </c>
      <c r="C151" s="155"/>
      <c r="D151" s="154">
        <v>4.72</v>
      </c>
      <c r="E151" s="154">
        <v>4.1749999999999998</v>
      </c>
      <c r="F151" s="154">
        <v>5.8299999999999998E-2</v>
      </c>
      <c r="G151" s="154">
        <v>22.79</v>
      </c>
      <c r="H151" s="154">
        <v>0.26</v>
      </c>
      <c r="I151" s="154" t="s">
        <v>61</v>
      </c>
      <c r="J151" s="154" t="s">
        <v>169</v>
      </c>
    </row>
    <row r="152" spans="1:10">
      <c r="A152" s="154" t="s">
        <v>167</v>
      </c>
      <c r="B152" s="154" t="s">
        <v>840</v>
      </c>
      <c r="C152" s="155"/>
      <c r="D152" s="154">
        <v>5.92</v>
      </c>
      <c r="E152" s="154">
        <v>4.8639999999999999</v>
      </c>
      <c r="F152" s="154">
        <v>6.7769999999999997E-2</v>
      </c>
      <c r="G152" s="154">
        <v>18.37</v>
      </c>
      <c r="H152" s="154">
        <v>0.26</v>
      </c>
      <c r="I152" s="154" t="s">
        <v>61</v>
      </c>
      <c r="J152" s="154" t="s">
        <v>169</v>
      </c>
    </row>
    <row r="153" spans="1:10">
      <c r="A153" s="154" t="s">
        <v>167</v>
      </c>
      <c r="B153" s="154" t="s">
        <v>841</v>
      </c>
      <c r="C153" s="155"/>
      <c r="D153" s="154">
        <v>7.12</v>
      </c>
      <c r="E153" s="154">
        <v>5.3230000000000004</v>
      </c>
      <c r="F153" s="154">
        <v>7.7810000000000004E-2</v>
      </c>
      <c r="G153" s="154">
        <v>15.45</v>
      </c>
      <c r="H153" s="154">
        <v>0.27</v>
      </c>
      <c r="I153" s="154" t="s">
        <v>61</v>
      </c>
      <c r="J153" s="154" t="s">
        <v>169</v>
      </c>
    </row>
    <row r="154" spans="1:10">
      <c r="A154" s="154" t="s">
        <v>167</v>
      </c>
      <c r="B154" s="154" t="s">
        <v>842</v>
      </c>
      <c r="C154" s="155"/>
      <c r="D154" s="154">
        <v>8.32</v>
      </c>
      <c r="E154" s="154">
        <v>5.6440000000000001</v>
      </c>
      <c r="F154" s="154">
        <v>8.7499999999999994E-2</v>
      </c>
      <c r="G154" s="154">
        <v>13.37</v>
      </c>
      <c r="H154" s="154">
        <v>0.27</v>
      </c>
      <c r="I154" s="154" t="s">
        <v>61</v>
      </c>
      <c r="J154" s="154" t="s">
        <v>169</v>
      </c>
    </row>
    <row r="155" spans="1:10">
      <c r="A155" s="154" t="s">
        <v>167</v>
      </c>
      <c r="B155" s="154" t="s">
        <v>843</v>
      </c>
      <c r="C155" s="155"/>
      <c r="D155" s="154">
        <v>2.27</v>
      </c>
      <c r="E155" s="154">
        <f t="array" ref="E155:E162">TRANSPOSE(D67:K67)</f>
        <v>0.88300000000000001</v>
      </c>
      <c r="F155" s="154">
        <v>6.7500000000000004E-2</v>
      </c>
      <c r="G155" s="154">
        <v>29.09</v>
      </c>
      <c r="H155" s="154">
        <v>0.26</v>
      </c>
      <c r="I155" s="154" t="s">
        <v>61</v>
      </c>
      <c r="J155" s="154" t="s">
        <v>169</v>
      </c>
    </row>
    <row r="156" spans="1:10">
      <c r="A156" s="154" t="s">
        <v>167</v>
      </c>
      <c r="B156" s="154" t="s">
        <v>844</v>
      </c>
      <c r="C156" s="155"/>
      <c r="D156" s="154">
        <v>1.83</v>
      </c>
      <c r="E156" s="154">
        <v>1.1419999999999999</v>
      </c>
      <c r="F156" s="154">
        <v>3.2500000000000001E-2</v>
      </c>
      <c r="G156" s="154">
        <v>35.69</v>
      </c>
      <c r="H156" s="154">
        <v>0.26</v>
      </c>
      <c r="I156" s="154" t="s">
        <v>61</v>
      </c>
      <c r="J156" s="154" t="s">
        <v>169</v>
      </c>
    </row>
    <row r="157" spans="1:10">
      <c r="A157" s="154" t="s">
        <v>167</v>
      </c>
      <c r="B157" s="154" t="s">
        <v>845</v>
      </c>
      <c r="C157" s="155"/>
      <c r="D157" s="154">
        <v>2.5499999999999998</v>
      </c>
      <c r="E157" s="154">
        <v>2.996</v>
      </c>
      <c r="F157" s="154">
        <v>3.8300000000000001E-2</v>
      </c>
      <c r="G157" s="154">
        <v>25.92</v>
      </c>
      <c r="H157" s="154">
        <v>0.26</v>
      </c>
      <c r="I157" s="154" t="s">
        <v>61</v>
      </c>
      <c r="J157" s="154" t="s">
        <v>169</v>
      </c>
    </row>
    <row r="158" spans="1:10">
      <c r="A158" s="154" t="s">
        <v>167</v>
      </c>
      <c r="B158" s="154" t="s">
        <v>846</v>
      </c>
      <c r="C158" s="155"/>
      <c r="D158" s="154">
        <v>3.27</v>
      </c>
      <c r="E158" s="154">
        <v>3.8010000000000002</v>
      </c>
      <c r="F158" s="154">
        <v>4.4200000000000003E-2</v>
      </c>
      <c r="G158" s="154">
        <v>20.440000000000001</v>
      </c>
      <c r="H158" s="154">
        <v>0.26</v>
      </c>
      <c r="I158" s="154" t="s">
        <v>61</v>
      </c>
      <c r="J158" s="154" t="s">
        <v>169</v>
      </c>
    </row>
    <row r="159" spans="1:10">
      <c r="A159" s="154" t="s">
        <v>167</v>
      </c>
      <c r="B159" s="154" t="s">
        <v>847</v>
      </c>
      <c r="C159" s="155"/>
      <c r="D159" s="154">
        <v>4.47</v>
      </c>
      <c r="E159" s="154">
        <v>4.3579999999999997</v>
      </c>
      <c r="F159" s="154">
        <v>5.3969999999999997E-2</v>
      </c>
      <c r="G159" s="154">
        <v>15.23</v>
      </c>
      <c r="H159" s="154">
        <v>0.27</v>
      </c>
      <c r="I159" s="154" t="s">
        <v>61</v>
      </c>
      <c r="J159" s="154" t="s">
        <v>169</v>
      </c>
    </row>
    <row r="160" spans="1:10">
      <c r="A160" s="154" t="s">
        <v>167</v>
      </c>
      <c r="B160" s="154" t="s">
        <v>848</v>
      </c>
      <c r="C160" s="155"/>
      <c r="D160" s="154">
        <v>5.67</v>
      </c>
      <c r="E160" s="154">
        <v>4.9980000000000002</v>
      </c>
      <c r="F160" s="154">
        <v>6.4199999999999993E-2</v>
      </c>
      <c r="G160" s="154">
        <v>12.22</v>
      </c>
      <c r="H160" s="154">
        <v>0.27</v>
      </c>
      <c r="I160" s="154" t="s">
        <v>61</v>
      </c>
      <c r="J160" s="154" t="s">
        <v>169</v>
      </c>
    </row>
    <row r="161" spans="1:10">
      <c r="A161" s="154" t="s">
        <v>167</v>
      </c>
      <c r="B161" s="154" t="s">
        <v>849</v>
      </c>
      <c r="C161" s="155"/>
      <c r="D161" s="154">
        <v>6.87</v>
      </c>
      <c r="E161" s="154">
        <v>5.4</v>
      </c>
      <c r="F161" s="154">
        <v>7.4200000000000002E-2</v>
      </c>
      <c r="G161" s="154">
        <v>10.26</v>
      </c>
      <c r="H161" s="154">
        <v>0.27</v>
      </c>
      <c r="I161" s="154" t="s">
        <v>61</v>
      </c>
      <c r="J161" s="154" t="s">
        <v>169</v>
      </c>
    </row>
    <row r="162" spans="1:10">
      <c r="A162" s="154" t="s">
        <v>167</v>
      </c>
      <c r="B162" s="154" t="s">
        <v>850</v>
      </c>
      <c r="C162" s="155"/>
      <c r="D162" s="154">
        <v>8.07</v>
      </c>
      <c r="E162" s="154">
        <v>5.7290000000000001</v>
      </c>
      <c r="F162" s="154">
        <v>8.5000000000000006E-2</v>
      </c>
      <c r="G162" s="154">
        <v>8.8800000000000008</v>
      </c>
      <c r="H162" s="154">
        <v>0.27</v>
      </c>
      <c r="I162" s="154" t="s">
        <v>61</v>
      </c>
      <c r="J162" s="154" t="s">
        <v>169</v>
      </c>
    </row>
    <row r="163" spans="1:10">
      <c r="A163" s="154" t="s">
        <v>167</v>
      </c>
      <c r="B163" s="154" t="s">
        <v>851</v>
      </c>
      <c r="C163" s="155"/>
      <c r="D163" s="154">
        <v>2.27</v>
      </c>
      <c r="E163" s="154">
        <f t="array" ref="E163:E170">TRANSPOSE(D68:K68)</f>
        <v>1.607</v>
      </c>
      <c r="F163" s="154">
        <v>5.4199999999999998E-2</v>
      </c>
      <c r="G163" s="154">
        <v>29.09</v>
      </c>
      <c r="H163" s="154">
        <v>0.26</v>
      </c>
      <c r="I163" s="154" t="s">
        <v>61</v>
      </c>
      <c r="J163" s="154" t="s">
        <v>169</v>
      </c>
    </row>
    <row r="164" spans="1:10">
      <c r="A164" s="154" t="s">
        <v>167</v>
      </c>
      <c r="B164" s="154" t="s">
        <v>852</v>
      </c>
      <c r="C164" s="155"/>
      <c r="D164" s="154">
        <v>1.83</v>
      </c>
      <c r="E164" s="154">
        <v>1.867</v>
      </c>
      <c r="F164" s="154">
        <v>0.03</v>
      </c>
      <c r="G164" s="154">
        <v>35.69</v>
      </c>
      <c r="H164" s="154">
        <v>0.26</v>
      </c>
      <c r="I164" s="154" t="s">
        <v>61</v>
      </c>
      <c r="J164" s="154" t="s">
        <v>169</v>
      </c>
    </row>
    <row r="165" spans="1:10">
      <c r="A165" s="154" t="s">
        <v>167</v>
      </c>
      <c r="B165" s="154" t="s">
        <v>853</v>
      </c>
      <c r="C165" s="155"/>
      <c r="D165" s="154">
        <v>2.5499999999999998</v>
      </c>
      <c r="E165" s="154">
        <v>3.3690000000000002</v>
      </c>
      <c r="F165" s="154">
        <v>3.653E-2</v>
      </c>
      <c r="G165" s="154">
        <v>25.92</v>
      </c>
      <c r="H165" s="154">
        <v>0.26</v>
      </c>
      <c r="I165" s="154" t="s">
        <v>61</v>
      </c>
      <c r="J165" s="154" t="s">
        <v>169</v>
      </c>
    </row>
    <row r="166" spans="1:10">
      <c r="A166" s="154" t="s">
        <v>167</v>
      </c>
      <c r="B166" s="154" t="s">
        <v>854</v>
      </c>
      <c r="C166" s="155"/>
      <c r="D166" s="154">
        <v>3.27</v>
      </c>
      <c r="E166" s="154">
        <v>4.0519999999999996</v>
      </c>
      <c r="F166" s="154">
        <v>4.2500000000000003E-2</v>
      </c>
      <c r="G166" s="154">
        <v>20.440000000000001</v>
      </c>
      <c r="H166" s="154">
        <v>0.26</v>
      </c>
      <c r="I166" s="154" t="s">
        <v>61</v>
      </c>
      <c r="J166" s="154" t="s">
        <v>169</v>
      </c>
    </row>
    <row r="167" spans="1:10">
      <c r="A167" s="154" t="s">
        <v>167</v>
      </c>
      <c r="B167" s="154" t="s">
        <v>855</v>
      </c>
      <c r="C167" s="155"/>
      <c r="D167" s="154">
        <v>4.47</v>
      </c>
      <c r="E167" s="154">
        <v>4.5549999999999997</v>
      </c>
      <c r="F167" s="154">
        <v>5.3030000000000001E-2</v>
      </c>
      <c r="G167" s="154">
        <v>15.23</v>
      </c>
      <c r="H167" s="154">
        <v>0.27</v>
      </c>
      <c r="I167" s="154" t="s">
        <v>61</v>
      </c>
      <c r="J167" s="154" t="s">
        <v>169</v>
      </c>
    </row>
    <row r="168" spans="1:10">
      <c r="A168" s="154" t="s">
        <v>167</v>
      </c>
      <c r="B168" s="154" t="s">
        <v>856</v>
      </c>
      <c r="C168" s="155"/>
      <c r="D168" s="154">
        <v>5.67</v>
      </c>
      <c r="E168" s="154">
        <v>5.1020000000000003</v>
      </c>
      <c r="F168" s="154">
        <v>6.3729999999999995E-2</v>
      </c>
      <c r="G168" s="154">
        <v>12.22</v>
      </c>
      <c r="H168" s="154">
        <v>0.27</v>
      </c>
      <c r="I168" s="154" t="s">
        <v>61</v>
      </c>
      <c r="J168" s="154" t="s">
        <v>169</v>
      </c>
    </row>
    <row r="169" spans="1:10">
      <c r="A169" s="154" t="s">
        <v>167</v>
      </c>
      <c r="B169" s="154" t="s">
        <v>857</v>
      </c>
      <c r="C169" s="155"/>
      <c r="D169" s="154">
        <v>6.87</v>
      </c>
      <c r="E169" s="154">
        <v>5.4790000000000001</v>
      </c>
      <c r="F169" s="154">
        <v>7.3669999999999999E-2</v>
      </c>
      <c r="G169" s="154">
        <v>10.26</v>
      </c>
      <c r="H169" s="154">
        <v>0.27</v>
      </c>
      <c r="I169" s="154" t="s">
        <v>61</v>
      </c>
      <c r="J169" s="154" t="s">
        <v>169</v>
      </c>
    </row>
    <row r="170" spans="1:10">
      <c r="A170" s="154" t="s">
        <v>167</v>
      </c>
      <c r="B170" s="154" t="s">
        <v>858</v>
      </c>
      <c r="C170" s="155"/>
      <c r="D170" s="154">
        <v>8.07</v>
      </c>
      <c r="E170" s="154">
        <v>5.7729999999999997</v>
      </c>
      <c r="F170" s="154">
        <v>8.4199999999999997E-2</v>
      </c>
      <c r="G170" s="154">
        <v>8.8800000000000008</v>
      </c>
      <c r="H170" s="154">
        <v>0.27</v>
      </c>
      <c r="I170" s="154" t="s">
        <v>61</v>
      </c>
      <c r="J170" s="154" t="s">
        <v>169</v>
      </c>
    </row>
    <row r="171" spans="1:10">
      <c r="B171" s="157"/>
      <c r="C171" s="131"/>
      <c r="D171" s="131"/>
      <c r="E171" s="131"/>
      <c r="F171" s="131"/>
      <c r="G171" s="131"/>
      <c r="H171" s="131"/>
      <c r="I171" s="131"/>
      <c r="J171" s="131"/>
    </row>
    <row r="172" spans="1:10">
      <c r="A172" s="154" t="s">
        <v>762</v>
      </c>
      <c r="B172" s="154" t="s">
        <v>763</v>
      </c>
      <c r="C172" s="155"/>
      <c r="D172" s="154">
        <v>2.27</v>
      </c>
      <c r="E172" s="154">
        <f t="array" ref="E172:E179">TRANSPOSE(D46:K46)</f>
        <v>0</v>
      </c>
      <c r="F172" s="154">
        <v>9.8299999999999998E-2</v>
      </c>
      <c r="G172" s="154">
        <v>29.09</v>
      </c>
      <c r="H172" s="154">
        <v>0.26</v>
      </c>
      <c r="I172" s="154" t="s">
        <v>61</v>
      </c>
      <c r="J172" s="154" t="s">
        <v>169</v>
      </c>
    </row>
    <row r="173" spans="1:10">
      <c r="A173" s="154" t="s">
        <v>762</v>
      </c>
      <c r="B173" s="154" t="s">
        <v>764</v>
      </c>
      <c r="C173" s="155"/>
      <c r="D173" s="154">
        <v>1.83</v>
      </c>
      <c r="E173" s="154">
        <v>0.70899999999999996</v>
      </c>
      <c r="F173" s="154">
        <v>4.6699999999999998E-2</v>
      </c>
      <c r="G173" s="154">
        <v>35.69</v>
      </c>
      <c r="H173" s="154">
        <v>0.26</v>
      </c>
      <c r="I173" s="154" t="s">
        <v>61</v>
      </c>
      <c r="J173" s="154" t="s">
        <v>169</v>
      </c>
    </row>
    <row r="174" spans="1:10">
      <c r="A174" s="154" t="s">
        <v>762</v>
      </c>
      <c r="B174" s="154" t="s">
        <v>765</v>
      </c>
      <c r="C174" s="155"/>
      <c r="D174" s="154">
        <v>2.5499999999999998</v>
      </c>
      <c r="E174" s="154">
        <v>1.0609999999999999</v>
      </c>
      <c r="F174" s="154">
        <v>5.8299999999999998E-2</v>
      </c>
      <c r="G174" s="154">
        <v>25.92</v>
      </c>
      <c r="H174" s="154">
        <v>0.26</v>
      </c>
      <c r="I174" s="154" t="s">
        <v>61</v>
      </c>
      <c r="J174" s="154" t="s">
        <v>169</v>
      </c>
    </row>
    <row r="175" spans="1:10">
      <c r="A175" s="154" t="s">
        <v>762</v>
      </c>
      <c r="B175" s="154" t="s">
        <v>766</v>
      </c>
      <c r="C175" s="155"/>
      <c r="D175" s="154">
        <v>3.27</v>
      </c>
      <c r="E175" s="154">
        <v>1.2490000000000001</v>
      </c>
      <c r="F175" s="154">
        <v>7.0800000000000002E-2</v>
      </c>
      <c r="G175" s="154">
        <v>20.440000000000001</v>
      </c>
      <c r="H175" s="154">
        <v>0.26</v>
      </c>
      <c r="I175" s="154" t="s">
        <v>61</v>
      </c>
      <c r="J175" s="154" t="s">
        <v>169</v>
      </c>
    </row>
    <row r="176" spans="1:10">
      <c r="A176" s="154" t="s">
        <v>762</v>
      </c>
      <c r="B176" s="154" t="s">
        <v>767</v>
      </c>
      <c r="C176" s="155"/>
      <c r="D176" s="154">
        <v>4.47</v>
      </c>
      <c r="E176" s="154">
        <v>1.4370000000000001</v>
      </c>
      <c r="F176" s="154">
        <v>9.1700000000000004E-2</v>
      </c>
      <c r="G176" s="154">
        <v>15.23</v>
      </c>
      <c r="H176" s="154">
        <v>0.27</v>
      </c>
      <c r="I176" s="154" t="s">
        <v>61</v>
      </c>
      <c r="J176" s="154" t="s">
        <v>169</v>
      </c>
    </row>
    <row r="177" spans="1:10">
      <c r="A177" s="154" t="s">
        <v>762</v>
      </c>
      <c r="B177" s="154" t="s">
        <v>768</v>
      </c>
      <c r="C177" s="155"/>
      <c r="D177" s="154">
        <v>5.67</v>
      </c>
      <c r="E177" s="154">
        <v>1.548</v>
      </c>
      <c r="F177" s="154">
        <v>0.1125</v>
      </c>
      <c r="G177" s="154">
        <v>12.22</v>
      </c>
      <c r="H177" s="154">
        <v>0.27</v>
      </c>
      <c r="I177" s="154" t="s">
        <v>61</v>
      </c>
      <c r="J177" s="154" t="s">
        <v>169</v>
      </c>
    </row>
    <row r="178" spans="1:10">
      <c r="A178" s="154" t="s">
        <v>762</v>
      </c>
      <c r="B178" s="154" t="s">
        <v>769</v>
      </c>
      <c r="C178" s="155"/>
      <c r="D178" s="154">
        <v>6.87</v>
      </c>
      <c r="E178" s="154">
        <v>1.625</v>
      </c>
      <c r="F178" s="154">
        <v>0.13420000000000001</v>
      </c>
      <c r="G178" s="154">
        <v>10.26</v>
      </c>
      <c r="H178" s="154">
        <v>0.27</v>
      </c>
      <c r="I178" s="154" t="s">
        <v>61</v>
      </c>
      <c r="J178" s="154" t="s">
        <v>169</v>
      </c>
    </row>
    <row r="179" spans="1:10">
      <c r="A179" s="154" t="s">
        <v>762</v>
      </c>
      <c r="B179" s="154" t="s">
        <v>770</v>
      </c>
      <c r="C179" s="155"/>
      <c r="D179" s="154">
        <v>8.07</v>
      </c>
      <c r="E179" s="154">
        <v>1.6639999999999999</v>
      </c>
      <c r="F179" s="154">
        <v>0.155</v>
      </c>
      <c r="G179" s="154">
        <v>8.8800000000000008</v>
      </c>
      <c r="H179" s="154">
        <v>0.27</v>
      </c>
      <c r="I179" s="154" t="s">
        <v>61</v>
      </c>
      <c r="J179" s="154" t="s">
        <v>169</v>
      </c>
    </row>
    <row r="180" spans="1:10">
      <c r="A180" s="154" t="s">
        <v>762</v>
      </c>
      <c r="B180" s="154" t="s">
        <v>771</v>
      </c>
      <c r="C180" s="155"/>
      <c r="D180" s="154">
        <v>2.27</v>
      </c>
      <c r="E180" s="154">
        <f t="array" ref="E180:E187">TRANSPOSE(D47:K47)</f>
        <v>8.9999999999999993E-3</v>
      </c>
      <c r="F180" s="154">
        <v>7.5149999999999995E-2</v>
      </c>
      <c r="G180" s="154">
        <v>29.09</v>
      </c>
      <c r="H180" s="154">
        <v>0.26</v>
      </c>
      <c r="I180" s="154" t="s">
        <v>61</v>
      </c>
      <c r="J180" s="154" t="s">
        <v>169</v>
      </c>
    </row>
    <row r="181" spans="1:10">
      <c r="A181" s="154" t="s">
        <v>762</v>
      </c>
      <c r="B181" s="154" t="s">
        <v>772</v>
      </c>
      <c r="C181" s="155"/>
      <c r="D181" s="154">
        <v>1.83</v>
      </c>
      <c r="E181" s="154">
        <v>0.86299999999999999</v>
      </c>
      <c r="F181" s="154">
        <v>4.4299999999999999E-2</v>
      </c>
      <c r="G181" s="154">
        <v>35.69</v>
      </c>
      <c r="H181" s="154">
        <v>0.26</v>
      </c>
      <c r="I181" s="154" t="s">
        <v>61</v>
      </c>
      <c r="J181" s="154" t="s">
        <v>169</v>
      </c>
    </row>
    <row r="182" spans="1:10">
      <c r="A182" s="154" t="s">
        <v>762</v>
      </c>
      <c r="B182" s="154" t="s">
        <v>773</v>
      </c>
      <c r="C182" s="155"/>
      <c r="D182" s="154">
        <v>2.5499999999999998</v>
      </c>
      <c r="E182" s="154">
        <v>1.137</v>
      </c>
      <c r="F182" s="154">
        <v>5.6860000000000001E-2</v>
      </c>
      <c r="G182" s="154">
        <v>25.92</v>
      </c>
      <c r="H182" s="154">
        <v>0.26</v>
      </c>
      <c r="I182" s="154" t="s">
        <v>61</v>
      </c>
      <c r="J182" s="154" t="s">
        <v>169</v>
      </c>
    </row>
    <row r="183" spans="1:10">
      <c r="A183" s="154" t="s">
        <v>762</v>
      </c>
      <c r="B183" s="154" t="s">
        <v>774</v>
      </c>
      <c r="C183" s="155"/>
      <c r="D183" s="154">
        <v>3.27</v>
      </c>
      <c r="E183" s="154">
        <v>1.298</v>
      </c>
      <c r="F183" s="154">
        <v>6.9250000000000006E-2</v>
      </c>
      <c r="G183" s="154">
        <v>20.440000000000001</v>
      </c>
      <c r="H183" s="154">
        <v>0.26</v>
      </c>
      <c r="I183" s="154" t="s">
        <v>61</v>
      </c>
      <c r="J183" s="154" t="s">
        <v>169</v>
      </c>
    </row>
    <row r="184" spans="1:10">
      <c r="A184" s="154" t="s">
        <v>762</v>
      </c>
      <c r="B184" s="154" t="s">
        <v>775</v>
      </c>
      <c r="C184" s="155"/>
      <c r="D184" s="154">
        <v>4.47</v>
      </c>
      <c r="E184" s="154">
        <v>1.474</v>
      </c>
      <c r="F184" s="154">
        <v>9.085E-2</v>
      </c>
      <c r="G184" s="154">
        <v>15.23</v>
      </c>
      <c r="H184" s="154">
        <v>0.27</v>
      </c>
      <c r="I184" s="154" t="s">
        <v>61</v>
      </c>
      <c r="J184" s="154" t="s">
        <v>169</v>
      </c>
    </row>
    <row r="185" spans="1:10">
      <c r="A185" s="154" t="s">
        <v>762</v>
      </c>
      <c r="B185" s="154" t="s">
        <v>776</v>
      </c>
      <c r="C185" s="155"/>
      <c r="D185" s="154">
        <v>5.67</v>
      </c>
      <c r="E185" s="154">
        <v>1.5669999999999999</v>
      </c>
      <c r="F185" s="154">
        <v>0.1118</v>
      </c>
      <c r="G185" s="154">
        <v>12.22</v>
      </c>
      <c r="H185" s="154">
        <v>0.27</v>
      </c>
      <c r="I185" s="154" t="s">
        <v>61</v>
      </c>
      <c r="J185" s="154" t="s">
        <v>169</v>
      </c>
    </row>
    <row r="186" spans="1:10">
      <c r="A186" s="154" t="s">
        <v>762</v>
      </c>
      <c r="B186" s="154" t="s">
        <v>777</v>
      </c>
      <c r="C186" s="155"/>
      <c r="D186" s="154">
        <v>6.87</v>
      </c>
      <c r="E186" s="154">
        <v>1.625</v>
      </c>
      <c r="F186" s="154">
        <v>0.13297999999999999</v>
      </c>
      <c r="G186" s="154">
        <v>10.26</v>
      </c>
      <c r="H186" s="154">
        <v>0.27</v>
      </c>
      <c r="I186" s="154" t="s">
        <v>61</v>
      </c>
      <c r="J186" s="154" t="s">
        <v>169</v>
      </c>
    </row>
    <row r="187" spans="1:10">
      <c r="A187" s="154" t="s">
        <v>762</v>
      </c>
      <c r="B187" s="154" t="s">
        <v>778</v>
      </c>
      <c r="C187" s="155"/>
      <c r="D187" s="154">
        <v>8.07</v>
      </c>
      <c r="E187" s="154">
        <v>1.6839999999999999</v>
      </c>
      <c r="F187" s="154">
        <v>0.15429999999999999</v>
      </c>
      <c r="G187" s="154">
        <v>8.8800000000000008</v>
      </c>
      <c r="H187" s="154">
        <v>0.27</v>
      </c>
      <c r="I187" s="154" t="s">
        <v>61</v>
      </c>
      <c r="J187" s="154" t="s">
        <v>169</v>
      </c>
    </row>
    <row r="188" spans="1:10">
      <c r="A188" s="154" t="s">
        <v>762</v>
      </c>
      <c r="B188" s="154" t="s">
        <v>779</v>
      </c>
      <c r="C188" s="155"/>
      <c r="D188" s="154">
        <v>2.27</v>
      </c>
      <c r="E188" s="154">
        <f t="array" ref="E188:E195">TRANSPOSE(D48:K48)</f>
        <v>0.39500000000000002</v>
      </c>
      <c r="F188" s="154">
        <v>6.5000000000000002E-2</v>
      </c>
      <c r="G188" s="154">
        <v>29.09</v>
      </c>
      <c r="H188" s="154">
        <v>0.26</v>
      </c>
      <c r="I188" s="154" t="s">
        <v>61</v>
      </c>
      <c r="J188" s="154" t="s">
        <v>169</v>
      </c>
    </row>
    <row r="189" spans="1:10">
      <c r="A189" s="154" t="s">
        <v>762</v>
      </c>
      <c r="B189" s="154" t="s">
        <v>780</v>
      </c>
      <c r="C189" s="155"/>
      <c r="D189" s="154">
        <v>1.83</v>
      </c>
      <c r="E189" s="154">
        <v>1.002</v>
      </c>
      <c r="F189" s="154">
        <v>4.2500000000000003E-2</v>
      </c>
      <c r="G189" s="154">
        <v>35.69</v>
      </c>
      <c r="H189" s="154">
        <v>0.26</v>
      </c>
      <c r="I189" s="154" t="s">
        <v>61</v>
      </c>
      <c r="J189" s="154" t="s">
        <v>169</v>
      </c>
    </row>
    <row r="190" spans="1:10">
      <c r="A190" s="154" t="s">
        <v>762</v>
      </c>
      <c r="B190" s="154" t="s">
        <v>781</v>
      </c>
      <c r="C190" s="155"/>
      <c r="D190" s="154">
        <v>2.5499999999999998</v>
      </c>
      <c r="E190" s="154">
        <v>1.216</v>
      </c>
      <c r="F190" s="154">
        <v>5.5800000000000002E-2</v>
      </c>
      <c r="G190" s="154">
        <v>25.92</v>
      </c>
      <c r="H190" s="154">
        <v>0.26</v>
      </c>
      <c r="I190" s="154" t="s">
        <v>61</v>
      </c>
      <c r="J190" s="154" t="s">
        <v>169</v>
      </c>
    </row>
    <row r="191" spans="1:10">
      <c r="A191" s="154" t="s">
        <v>762</v>
      </c>
      <c r="B191" s="154" t="s">
        <v>782</v>
      </c>
      <c r="C191" s="155"/>
      <c r="D191" s="154">
        <v>3.27</v>
      </c>
      <c r="E191" s="154">
        <v>1.349</v>
      </c>
      <c r="F191" s="154">
        <v>6.83E-2</v>
      </c>
      <c r="G191" s="154">
        <v>20.440000000000001</v>
      </c>
      <c r="H191" s="154">
        <v>0.26</v>
      </c>
      <c r="I191" s="154" t="s">
        <v>61</v>
      </c>
      <c r="J191" s="154" t="s">
        <v>169</v>
      </c>
    </row>
    <row r="192" spans="1:10">
      <c r="A192" s="154" t="s">
        <v>762</v>
      </c>
      <c r="B192" s="154" t="s">
        <v>783</v>
      </c>
      <c r="C192" s="155"/>
      <c r="D192" s="154">
        <v>4.47</v>
      </c>
      <c r="E192" s="154">
        <v>1.492</v>
      </c>
      <c r="F192" s="154">
        <v>0.09</v>
      </c>
      <c r="G192" s="154">
        <v>15.23</v>
      </c>
      <c r="H192" s="154">
        <v>0.27</v>
      </c>
      <c r="I192" s="154" t="s">
        <v>61</v>
      </c>
      <c r="J192" s="154" t="s">
        <v>169</v>
      </c>
    </row>
    <row r="193" spans="1:10">
      <c r="A193" s="154" t="s">
        <v>762</v>
      </c>
      <c r="B193" s="154" t="s">
        <v>784</v>
      </c>
      <c r="C193" s="155"/>
      <c r="D193" s="154">
        <v>5.67</v>
      </c>
      <c r="E193" s="154">
        <v>1.5860000000000001</v>
      </c>
      <c r="F193" s="154">
        <v>0.1108</v>
      </c>
      <c r="G193" s="154">
        <v>12.22</v>
      </c>
      <c r="H193" s="154">
        <v>0.27</v>
      </c>
      <c r="I193" s="154" t="s">
        <v>61</v>
      </c>
      <c r="J193" s="154" t="s">
        <v>169</v>
      </c>
    </row>
    <row r="194" spans="1:10">
      <c r="A194" s="154" t="s">
        <v>762</v>
      </c>
      <c r="B194" s="154" t="s">
        <v>785</v>
      </c>
      <c r="C194" s="155"/>
      <c r="D194" s="154">
        <v>6.87</v>
      </c>
      <c r="E194" s="154">
        <v>1.6439999999999999</v>
      </c>
      <c r="F194" s="154">
        <v>0.1333</v>
      </c>
      <c r="G194" s="154">
        <v>10.26</v>
      </c>
      <c r="H194" s="154">
        <v>0.27</v>
      </c>
      <c r="I194" s="154" t="s">
        <v>61</v>
      </c>
      <c r="J194" s="154" t="s">
        <v>169</v>
      </c>
    </row>
    <row r="195" spans="1:10">
      <c r="A195" s="154" t="s">
        <v>762</v>
      </c>
      <c r="B195" s="154" t="s">
        <v>786</v>
      </c>
      <c r="C195" s="155"/>
      <c r="D195" s="154">
        <v>8.07</v>
      </c>
      <c r="E195" s="154">
        <v>1.6839999999999999</v>
      </c>
      <c r="F195" s="154">
        <v>0.1542</v>
      </c>
      <c r="G195" s="154">
        <v>8.8800000000000008</v>
      </c>
      <c r="H195" s="154">
        <v>0.27</v>
      </c>
      <c r="I195" s="154" t="s">
        <v>61</v>
      </c>
      <c r="J195" s="154" t="s">
        <v>169</v>
      </c>
    </row>
    <row r="196" spans="1:10">
      <c r="A196" s="154" t="s">
        <v>762</v>
      </c>
      <c r="B196" s="154" t="s">
        <v>787</v>
      </c>
      <c r="C196" s="155"/>
      <c r="D196" s="154">
        <v>2.27</v>
      </c>
      <c r="E196" s="154">
        <f t="array" ref="E196:E203">TRANSPOSE(D49:K49)</f>
        <v>0</v>
      </c>
      <c r="F196" s="154">
        <v>9.4200000000000006E-2</v>
      </c>
      <c r="G196" s="154">
        <v>29.09</v>
      </c>
      <c r="H196" s="154">
        <v>0.26</v>
      </c>
      <c r="I196" s="154" t="s">
        <v>61</v>
      </c>
      <c r="J196" s="154" t="s">
        <v>169</v>
      </c>
    </row>
    <row r="197" spans="1:10">
      <c r="A197" s="154" t="s">
        <v>762</v>
      </c>
      <c r="B197" s="154" t="s">
        <v>788</v>
      </c>
      <c r="C197" s="155"/>
      <c r="D197" s="154">
        <v>1.83</v>
      </c>
      <c r="E197" s="154">
        <v>1.3149999999999999</v>
      </c>
      <c r="F197" s="154">
        <v>3.9199999999999999E-2</v>
      </c>
      <c r="G197" s="154">
        <v>35.69</v>
      </c>
      <c r="H197" s="154">
        <v>0.26</v>
      </c>
      <c r="I197" s="154" t="s">
        <v>61</v>
      </c>
      <c r="J197" s="154" t="s">
        <v>169</v>
      </c>
    </row>
    <row r="198" spans="1:10">
      <c r="A198" s="154" t="s">
        <v>762</v>
      </c>
      <c r="B198" s="154" t="s">
        <v>789</v>
      </c>
      <c r="C198" s="155"/>
      <c r="D198" s="154">
        <v>2.5499999999999998</v>
      </c>
      <c r="E198" s="154">
        <v>1.917</v>
      </c>
      <c r="F198" s="154">
        <v>4.6699999999999998E-2</v>
      </c>
      <c r="G198" s="154">
        <v>25.92</v>
      </c>
      <c r="H198" s="154">
        <v>0.26</v>
      </c>
      <c r="I198" s="154" t="s">
        <v>61</v>
      </c>
      <c r="J198" s="154" t="s">
        <v>169</v>
      </c>
    </row>
    <row r="199" spans="1:10">
      <c r="A199" s="154" t="s">
        <v>762</v>
      </c>
      <c r="B199" s="154" t="s">
        <v>790</v>
      </c>
      <c r="C199" s="155"/>
      <c r="D199" s="154">
        <v>3.27</v>
      </c>
      <c r="E199" s="154">
        <v>2.2759999999999998</v>
      </c>
      <c r="F199" s="154">
        <v>5.5E-2</v>
      </c>
      <c r="G199" s="154">
        <v>20.440000000000001</v>
      </c>
      <c r="H199" s="154">
        <v>0.26</v>
      </c>
      <c r="I199" s="154" t="s">
        <v>61</v>
      </c>
      <c r="J199" s="154" t="s">
        <v>169</v>
      </c>
    </row>
    <row r="200" spans="1:10">
      <c r="A200" s="154" t="s">
        <v>762</v>
      </c>
      <c r="B200" s="154" t="s">
        <v>791</v>
      </c>
      <c r="C200" s="155"/>
      <c r="D200" s="154">
        <v>4.47</v>
      </c>
      <c r="E200" s="154">
        <v>2.6349999999999998</v>
      </c>
      <c r="F200" s="154">
        <v>7.0000000000000007E-2</v>
      </c>
      <c r="G200" s="154">
        <v>15.23</v>
      </c>
      <c r="H200" s="154">
        <v>0.27</v>
      </c>
      <c r="I200" s="154" t="s">
        <v>61</v>
      </c>
      <c r="J200" s="154" t="s">
        <v>169</v>
      </c>
    </row>
    <row r="201" spans="1:10">
      <c r="A201" s="154" t="s">
        <v>762</v>
      </c>
      <c r="B201" s="154" t="s">
        <v>792</v>
      </c>
      <c r="C201" s="155"/>
      <c r="D201" s="154">
        <v>5.67</v>
      </c>
      <c r="E201" s="154">
        <v>2.8820000000000001</v>
      </c>
      <c r="F201" s="154">
        <v>8.4199999999999997E-2</v>
      </c>
      <c r="G201" s="154">
        <v>12.22</v>
      </c>
      <c r="H201" s="154">
        <v>0.27</v>
      </c>
      <c r="I201" s="154" t="s">
        <v>61</v>
      </c>
      <c r="J201" s="154" t="s">
        <v>169</v>
      </c>
    </row>
    <row r="202" spans="1:10">
      <c r="A202" s="154" t="s">
        <v>762</v>
      </c>
      <c r="B202" s="154" t="s">
        <v>793</v>
      </c>
      <c r="C202" s="155"/>
      <c r="D202" s="154">
        <v>6.87</v>
      </c>
      <c r="E202" s="154">
        <v>3.0139999999999998</v>
      </c>
      <c r="F202" s="154">
        <v>9.9199999999999997E-2</v>
      </c>
      <c r="G202" s="154">
        <v>10.26</v>
      </c>
      <c r="H202" s="154">
        <v>0.27</v>
      </c>
      <c r="I202" s="154" t="s">
        <v>61</v>
      </c>
      <c r="J202" s="154" t="s">
        <v>169</v>
      </c>
    </row>
    <row r="203" spans="1:10">
      <c r="A203" s="154" t="s">
        <v>762</v>
      </c>
      <c r="B203" s="154" t="s">
        <v>794</v>
      </c>
      <c r="C203" s="155"/>
      <c r="D203" s="154">
        <v>8.07</v>
      </c>
      <c r="E203" s="154">
        <v>3.117</v>
      </c>
      <c r="F203" s="154">
        <v>0.115</v>
      </c>
      <c r="G203" s="154">
        <v>8.8800000000000008</v>
      </c>
      <c r="H203" s="154">
        <v>0.27</v>
      </c>
      <c r="I203" s="154" t="s">
        <v>61</v>
      </c>
      <c r="J203" s="154" t="s">
        <v>169</v>
      </c>
    </row>
    <row r="204" spans="1:10">
      <c r="A204" s="154" t="s">
        <v>762</v>
      </c>
      <c r="B204" s="154" t="s">
        <v>795</v>
      </c>
      <c r="C204" s="155"/>
      <c r="D204" s="154">
        <v>2.27</v>
      </c>
      <c r="E204" s="154">
        <f t="array" ref="E204:E211">TRANSPOSE(D50:K50)</f>
        <v>0.249</v>
      </c>
      <c r="F204" s="154">
        <v>6.8860000000000005E-2</v>
      </c>
      <c r="G204" s="154">
        <v>29.09</v>
      </c>
      <c r="H204" s="154">
        <v>0.26</v>
      </c>
      <c r="I204" s="154" t="s">
        <v>61</v>
      </c>
      <c r="J204" s="154" t="s">
        <v>169</v>
      </c>
    </row>
    <row r="205" spans="1:10">
      <c r="A205" s="154" t="s">
        <v>762</v>
      </c>
      <c r="B205" s="154" t="s">
        <v>796</v>
      </c>
      <c r="C205" s="155"/>
      <c r="D205" s="154">
        <v>1.83</v>
      </c>
      <c r="E205" s="154">
        <v>1.5860000000000001</v>
      </c>
      <c r="F205" s="154">
        <v>3.6740000000000002E-2</v>
      </c>
      <c r="G205" s="154">
        <v>35.69</v>
      </c>
      <c r="H205" s="154">
        <v>0.26</v>
      </c>
      <c r="I205" s="154" t="s">
        <v>61</v>
      </c>
      <c r="J205" s="154" t="s">
        <v>169</v>
      </c>
    </row>
    <row r="206" spans="1:10">
      <c r="A206" s="154" t="s">
        <v>762</v>
      </c>
      <c r="B206" s="154" t="s">
        <v>797</v>
      </c>
      <c r="C206" s="155"/>
      <c r="D206" s="154">
        <v>2.5499999999999998</v>
      </c>
      <c r="E206" s="154">
        <v>2.0779999999999998</v>
      </c>
      <c r="F206" s="154">
        <v>4.5150000000000003E-2</v>
      </c>
      <c r="G206" s="154">
        <v>25.92</v>
      </c>
      <c r="H206" s="154">
        <v>0.26</v>
      </c>
      <c r="I206" s="154" t="s">
        <v>61</v>
      </c>
      <c r="J206" s="154" t="s">
        <v>169</v>
      </c>
    </row>
    <row r="207" spans="1:10">
      <c r="A207" s="154" t="s">
        <v>762</v>
      </c>
      <c r="B207" s="154" t="s">
        <v>798</v>
      </c>
      <c r="C207" s="155"/>
      <c r="D207" s="154">
        <v>3.27</v>
      </c>
      <c r="E207" s="154">
        <v>2.3809999999999998</v>
      </c>
      <c r="F207" s="154">
        <v>5.4149999999999997E-2</v>
      </c>
      <c r="G207" s="154">
        <v>20.440000000000001</v>
      </c>
      <c r="H207" s="154">
        <v>0.26</v>
      </c>
      <c r="I207" s="154" t="s">
        <v>61</v>
      </c>
      <c r="J207" s="154" t="s">
        <v>169</v>
      </c>
    </row>
    <row r="208" spans="1:10">
      <c r="A208" s="154" t="s">
        <v>762</v>
      </c>
      <c r="B208" s="154" t="s">
        <v>799</v>
      </c>
      <c r="C208" s="155"/>
      <c r="D208" s="154">
        <v>4.47</v>
      </c>
      <c r="E208" s="154">
        <v>2.6949999999999998</v>
      </c>
      <c r="F208" s="154">
        <v>6.898E-2</v>
      </c>
      <c r="G208" s="154">
        <v>15.23</v>
      </c>
      <c r="H208" s="154">
        <v>0.27</v>
      </c>
      <c r="I208" s="154" t="s">
        <v>61</v>
      </c>
      <c r="J208" s="154" t="s">
        <v>169</v>
      </c>
    </row>
    <row r="209" spans="1:10">
      <c r="A209" s="154" t="s">
        <v>762</v>
      </c>
      <c r="B209" s="154" t="s">
        <v>800</v>
      </c>
      <c r="C209" s="155"/>
      <c r="D209" s="154">
        <v>5.67</v>
      </c>
      <c r="E209" s="154">
        <v>2.9140000000000001</v>
      </c>
      <c r="F209" s="154">
        <v>8.3710000000000007E-2</v>
      </c>
      <c r="G209" s="154">
        <v>12.22</v>
      </c>
      <c r="H209" s="154">
        <v>0.27</v>
      </c>
      <c r="I209" s="154" t="s">
        <v>61</v>
      </c>
      <c r="J209" s="154" t="s">
        <v>169</v>
      </c>
    </row>
    <row r="210" spans="1:10">
      <c r="A210" s="154" t="s">
        <v>762</v>
      </c>
      <c r="B210" s="154" t="s">
        <v>801</v>
      </c>
      <c r="C210" s="155"/>
      <c r="D210" s="154">
        <v>6.87</v>
      </c>
      <c r="E210" s="154">
        <v>3.048</v>
      </c>
      <c r="F210" s="154">
        <v>9.9159999999999998E-2</v>
      </c>
      <c r="G210" s="154">
        <v>10.26</v>
      </c>
      <c r="H210" s="154">
        <v>0.27</v>
      </c>
      <c r="I210" s="154" t="s">
        <v>61</v>
      </c>
      <c r="J210" s="154" t="s">
        <v>169</v>
      </c>
    </row>
    <row r="211" spans="1:10">
      <c r="A211" s="154" t="s">
        <v>762</v>
      </c>
      <c r="B211" s="154" t="s">
        <v>802</v>
      </c>
      <c r="C211" s="155"/>
      <c r="D211" s="154">
        <v>8.07</v>
      </c>
      <c r="E211" s="154">
        <v>3.1520000000000001</v>
      </c>
      <c r="F211" s="154">
        <v>0.11384</v>
      </c>
      <c r="G211" s="154">
        <v>8.8800000000000008</v>
      </c>
      <c r="H211" s="154">
        <v>0.27</v>
      </c>
      <c r="I211" s="154" t="s">
        <v>61</v>
      </c>
      <c r="J211" s="154" t="s">
        <v>169</v>
      </c>
    </row>
    <row r="212" spans="1:10">
      <c r="A212" s="154" t="s">
        <v>762</v>
      </c>
      <c r="B212" s="154" t="s">
        <v>803</v>
      </c>
      <c r="C212" s="155"/>
      <c r="D212" s="154">
        <v>2.27</v>
      </c>
      <c r="E212" s="154">
        <f t="array" ref="E212:E219">TRANSPOSE(D51:K51)</f>
        <v>0.81</v>
      </c>
      <c r="F212" s="154">
        <v>5.7500000000000002E-2</v>
      </c>
      <c r="G212" s="154">
        <v>29.09</v>
      </c>
      <c r="H212" s="154">
        <v>0.26</v>
      </c>
      <c r="I212" s="154" t="s">
        <v>61</v>
      </c>
      <c r="J212" s="154" t="s">
        <v>169</v>
      </c>
    </row>
    <row r="213" spans="1:10">
      <c r="A213" s="154" t="s">
        <v>762</v>
      </c>
      <c r="B213" s="154" t="s">
        <v>804</v>
      </c>
      <c r="C213" s="155"/>
      <c r="D213" s="154">
        <v>1.83</v>
      </c>
      <c r="E213" s="154">
        <v>1.8080000000000001</v>
      </c>
      <c r="F213" s="154">
        <v>3.4770000000000002E-2</v>
      </c>
      <c r="G213" s="154">
        <v>35.69</v>
      </c>
      <c r="H213" s="154">
        <v>0.26</v>
      </c>
      <c r="I213" s="154" t="s">
        <v>61</v>
      </c>
      <c r="J213" s="154" t="s">
        <v>169</v>
      </c>
    </row>
    <row r="214" spans="1:10">
      <c r="A214" s="154" t="s">
        <v>762</v>
      </c>
      <c r="B214" s="154" t="s">
        <v>805</v>
      </c>
      <c r="C214" s="155"/>
      <c r="D214" s="154">
        <v>2.5499999999999998</v>
      </c>
      <c r="E214" s="154">
        <v>2.2250000000000001</v>
      </c>
      <c r="F214" s="154">
        <v>4.4200000000000003E-2</v>
      </c>
      <c r="G214" s="154">
        <v>25.92</v>
      </c>
      <c r="H214" s="154">
        <v>0.26</v>
      </c>
      <c r="I214" s="154" t="s">
        <v>61</v>
      </c>
      <c r="J214" s="154" t="s">
        <v>169</v>
      </c>
    </row>
    <row r="215" spans="1:10">
      <c r="A215" s="154" t="s">
        <v>762</v>
      </c>
      <c r="B215" s="154" t="s">
        <v>806</v>
      </c>
      <c r="C215" s="155"/>
      <c r="D215" s="154">
        <v>3.27</v>
      </c>
      <c r="E215" s="154">
        <v>2.4910000000000001</v>
      </c>
      <c r="F215" s="154">
        <v>5.3039999999999997E-2</v>
      </c>
      <c r="G215" s="154">
        <v>20.440000000000001</v>
      </c>
      <c r="H215" s="154">
        <v>0.26</v>
      </c>
      <c r="I215" s="154" t="s">
        <v>61</v>
      </c>
      <c r="J215" s="154" t="s">
        <v>169</v>
      </c>
    </row>
    <row r="216" spans="1:10">
      <c r="A216" s="154" t="s">
        <v>762</v>
      </c>
      <c r="B216" s="154" t="s">
        <v>807</v>
      </c>
      <c r="C216" s="155"/>
      <c r="D216" s="154">
        <v>4.47</v>
      </c>
      <c r="E216" s="154">
        <v>2.7559999999999998</v>
      </c>
      <c r="F216" s="154">
        <v>6.83E-2</v>
      </c>
      <c r="G216" s="154">
        <v>15.23</v>
      </c>
      <c r="H216" s="154">
        <v>0.27</v>
      </c>
      <c r="I216" s="154" t="s">
        <v>61</v>
      </c>
      <c r="J216" s="154" t="s">
        <v>169</v>
      </c>
    </row>
    <row r="217" spans="1:10">
      <c r="A217" s="154" t="s">
        <v>762</v>
      </c>
      <c r="B217" s="154" t="s">
        <v>808</v>
      </c>
      <c r="C217" s="155"/>
      <c r="D217" s="154">
        <v>5.67</v>
      </c>
      <c r="E217" s="154">
        <v>2.9470000000000001</v>
      </c>
      <c r="F217" s="154">
        <v>8.3299999999999999E-2</v>
      </c>
      <c r="G217" s="154">
        <v>12.22</v>
      </c>
      <c r="H217" s="154">
        <v>0.27</v>
      </c>
      <c r="I217" s="154" t="s">
        <v>61</v>
      </c>
      <c r="J217" s="154" t="s">
        <v>169</v>
      </c>
    </row>
    <row r="218" spans="1:10">
      <c r="A218" s="154" t="s">
        <v>762</v>
      </c>
      <c r="B218" s="154" t="s">
        <v>809</v>
      </c>
      <c r="C218" s="155"/>
      <c r="D218" s="154">
        <v>6.87</v>
      </c>
      <c r="E218" s="154">
        <v>3.0819999999999999</v>
      </c>
      <c r="F218" s="154">
        <v>9.8299999999999998E-2</v>
      </c>
      <c r="G218" s="154">
        <v>10.26</v>
      </c>
      <c r="H218" s="154">
        <v>0.27</v>
      </c>
      <c r="I218" s="154" t="s">
        <v>61</v>
      </c>
      <c r="J218" s="154" t="s">
        <v>169</v>
      </c>
    </row>
    <row r="219" spans="1:10">
      <c r="A219" s="154" t="s">
        <v>762</v>
      </c>
      <c r="B219" s="154" t="s">
        <v>810</v>
      </c>
      <c r="C219" s="155"/>
      <c r="D219" s="154">
        <v>8.07</v>
      </c>
      <c r="E219" s="154">
        <v>3.1880000000000002</v>
      </c>
      <c r="F219" s="154">
        <v>0.1142</v>
      </c>
      <c r="G219" s="154">
        <v>8.8800000000000008</v>
      </c>
      <c r="H219" s="154">
        <v>0.27</v>
      </c>
      <c r="I219" s="154" t="s">
        <v>61</v>
      </c>
      <c r="J219" s="154" t="s">
        <v>169</v>
      </c>
    </row>
    <row r="220" spans="1:10">
      <c r="A220" s="154" t="s">
        <v>762</v>
      </c>
      <c r="B220" s="154" t="s">
        <v>811</v>
      </c>
      <c r="C220" s="155"/>
      <c r="D220" s="154">
        <v>2.27</v>
      </c>
      <c r="E220" s="154">
        <f t="array" ref="E220:E227">TRANSPOSE(D55:K55)</f>
        <v>0</v>
      </c>
      <c r="F220" s="154">
        <v>9.8299999999999998E-2</v>
      </c>
      <c r="G220" s="154">
        <v>29.09</v>
      </c>
      <c r="H220" s="154">
        <v>0.26</v>
      </c>
      <c r="I220" s="154" t="s">
        <v>61</v>
      </c>
      <c r="J220" s="154" t="s">
        <v>169</v>
      </c>
    </row>
    <row r="221" spans="1:10">
      <c r="A221" s="154" t="s">
        <v>762</v>
      </c>
      <c r="B221" s="154" t="s">
        <v>812</v>
      </c>
      <c r="C221" s="155"/>
      <c r="D221" s="154">
        <v>1.83</v>
      </c>
      <c r="E221" s="154">
        <v>3.45</v>
      </c>
      <c r="F221" s="154">
        <v>2.58E-2</v>
      </c>
      <c r="G221" s="154">
        <v>35.69</v>
      </c>
      <c r="H221" s="154">
        <v>0.26</v>
      </c>
      <c r="I221" s="154" t="s">
        <v>61</v>
      </c>
      <c r="J221" s="154" t="s">
        <v>169</v>
      </c>
    </row>
    <row r="222" spans="1:10">
      <c r="A222" s="154" t="s">
        <v>762</v>
      </c>
      <c r="B222" s="154" t="s">
        <v>813</v>
      </c>
      <c r="C222" s="155"/>
      <c r="D222" s="154">
        <v>2.5499999999999998</v>
      </c>
      <c r="E222" s="154">
        <v>6.4589999999999996</v>
      </c>
      <c r="F222" s="154">
        <v>2.3730000000000001E-2</v>
      </c>
      <c r="G222" s="154">
        <v>25.92</v>
      </c>
      <c r="H222" s="154">
        <v>0.26</v>
      </c>
      <c r="I222" s="154" t="s">
        <v>61</v>
      </c>
      <c r="J222" s="154" t="s">
        <v>169</v>
      </c>
    </row>
    <row r="223" spans="1:10">
      <c r="A223" s="154" t="s">
        <v>762</v>
      </c>
      <c r="B223" s="154" t="s">
        <v>814</v>
      </c>
      <c r="C223" s="155"/>
      <c r="D223" s="154">
        <v>3.27</v>
      </c>
      <c r="E223" s="154">
        <v>9.3949999999999996</v>
      </c>
      <c r="F223" s="154">
        <v>2.2759999999999999E-2</v>
      </c>
      <c r="G223" s="154">
        <v>20.440000000000001</v>
      </c>
      <c r="H223" s="154">
        <v>0.26</v>
      </c>
      <c r="I223" s="154" t="s">
        <v>61</v>
      </c>
      <c r="J223" s="154" t="s">
        <v>169</v>
      </c>
    </row>
    <row r="224" spans="1:10">
      <c r="A224" s="154" t="s">
        <v>762</v>
      </c>
      <c r="B224" s="154" t="s">
        <v>815</v>
      </c>
      <c r="C224" s="155"/>
      <c r="D224" s="154">
        <v>4.47</v>
      </c>
      <c r="E224" s="154">
        <v>14.441000000000001</v>
      </c>
      <c r="F224" s="154">
        <v>2.1899999999999999E-2</v>
      </c>
      <c r="G224" s="154">
        <v>15.23</v>
      </c>
      <c r="H224" s="154">
        <v>0.27</v>
      </c>
      <c r="I224" s="154" t="s">
        <v>61</v>
      </c>
      <c r="J224" s="154" t="s">
        <v>169</v>
      </c>
    </row>
    <row r="225" spans="1:10">
      <c r="A225" s="154" t="s">
        <v>762</v>
      </c>
      <c r="B225" s="154" t="s">
        <v>816</v>
      </c>
      <c r="C225" s="155"/>
      <c r="D225" s="154">
        <v>5.67</v>
      </c>
      <c r="E225" s="154">
        <v>19.422000000000001</v>
      </c>
      <c r="F225" s="154">
        <v>2.1600000000000001E-2</v>
      </c>
      <c r="G225" s="154">
        <v>12.22</v>
      </c>
      <c r="H225" s="154">
        <v>0.27</v>
      </c>
      <c r="I225" s="154" t="s">
        <v>61</v>
      </c>
      <c r="J225" s="154" t="s">
        <v>169</v>
      </c>
    </row>
    <row r="226" spans="1:10">
      <c r="A226" s="154" t="s">
        <v>762</v>
      </c>
      <c r="B226" s="154" t="s">
        <v>817</v>
      </c>
      <c r="C226" s="155"/>
      <c r="D226" s="154">
        <v>6.87</v>
      </c>
      <c r="E226" s="154">
        <v>24.227</v>
      </c>
      <c r="F226" s="154">
        <v>2.1260000000000001E-2</v>
      </c>
      <c r="G226" s="154">
        <v>10.26</v>
      </c>
      <c r="H226" s="154">
        <v>0.27</v>
      </c>
      <c r="I226" s="154" t="s">
        <v>61</v>
      </c>
      <c r="J226" s="154" t="s">
        <v>169</v>
      </c>
    </row>
    <row r="227" spans="1:10">
      <c r="A227" s="154" t="s">
        <v>762</v>
      </c>
      <c r="B227" s="154" t="s">
        <v>818</v>
      </c>
      <c r="C227" s="155"/>
      <c r="D227" s="154">
        <v>8.07</v>
      </c>
      <c r="E227" s="154">
        <v>29.457999999999998</v>
      </c>
      <c r="F227" s="154">
        <v>2.1409999999999998E-2</v>
      </c>
      <c r="G227" s="154">
        <v>8.8800000000000008</v>
      </c>
      <c r="H227" s="154">
        <v>0.27</v>
      </c>
      <c r="I227" s="154" t="s">
        <v>61</v>
      </c>
      <c r="J227" s="154" t="s">
        <v>169</v>
      </c>
    </row>
    <row r="228" spans="1:10">
      <c r="A228" s="154" t="s">
        <v>762</v>
      </c>
      <c r="B228" s="154" t="s">
        <v>819</v>
      </c>
      <c r="C228" s="155"/>
      <c r="D228" s="154">
        <v>2.27</v>
      </c>
      <c r="E228" s="154">
        <f t="array" ref="E228:E235">TRANSPOSE(D56:K56)</f>
        <v>8.9999999999999993E-3</v>
      </c>
      <c r="F228" s="154">
        <v>7.4999999999999997E-2</v>
      </c>
      <c r="G228" s="154">
        <v>29.09</v>
      </c>
      <c r="H228" s="154">
        <v>0.26</v>
      </c>
      <c r="I228" s="154" t="s">
        <v>61</v>
      </c>
      <c r="J228" s="154" t="s">
        <v>169</v>
      </c>
    </row>
    <row r="229" spans="1:10">
      <c r="A229" s="154" t="s">
        <v>762</v>
      </c>
      <c r="B229" s="154" t="s">
        <v>820</v>
      </c>
      <c r="C229" s="155"/>
      <c r="D229" s="154">
        <v>1.83</v>
      </c>
      <c r="E229" s="154">
        <v>4.0030000000000001</v>
      </c>
      <c r="F229" s="154">
        <v>2.3449999999999999E-2</v>
      </c>
      <c r="G229" s="154">
        <v>35.69</v>
      </c>
      <c r="H229" s="154">
        <v>0.26</v>
      </c>
      <c r="I229" s="154" t="s">
        <v>61</v>
      </c>
      <c r="J229" s="154" t="s">
        <v>169</v>
      </c>
    </row>
    <row r="230" spans="1:10">
      <c r="A230" s="154" t="s">
        <v>762</v>
      </c>
      <c r="B230" s="154" t="s">
        <v>821</v>
      </c>
      <c r="C230" s="155"/>
      <c r="D230" s="154">
        <v>2.5499999999999998</v>
      </c>
      <c r="E230" s="154">
        <v>7.0039999999999996</v>
      </c>
      <c r="F230" s="154">
        <v>2.2499999999999999E-2</v>
      </c>
      <c r="G230" s="154">
        <v>25.92</v>
      </c>
      <c r="H230" s="154">
        <v>0.26</v>
      </c>
      <c r="I230" s="154" t="s">
        <v>61</v>
      </c>
      <c r="J230" s="154" t="s">
        <v>169</v>
      </c>
    </row>
    <row r="231" spans="1:10">
      <c r="A231" s="154" t="s">
        <v>762</v>
      </c>
      <c r="B231" s="154" t="s">
        <v>822</v>
      </c>
      <c r="C231" s="155"/>
      <c r="D231" s="154">
        <v>3.27</v>
      </c>
      <c r="E231" s="154">
        <v>10.021000000000001</v>
      </c>
      <c r="F231" s="154">
        <v>2.1829999999999999E-2</v>
      </c>
      <c r="G231" s="154">
        <v>20.440000000000001</v>
      </c>
      <c r="H231" s="154">
        <v>0.26</v>
      </c>
      <c r="I231" s="154" t="s">
        <v>61</v>
      </c>
      <c r="J231" s="154" t="s">
        <v>169</v>
      </c>
    </row>
    <row r="232" spans="1:10">
      <c r="A232" s="154" t="s">
        <v>762</v>
      </c>
      <c r="B232" s="154" t="s">
        <v>823</v>
      </c>
      <c r="C232" s="155"/>
      <c r="D232" s="154">
        <v>4.47</v>
      </c>
      <c r="E232" s="154">
        <v>15.057</v>
      </c>
      <c r="F232" s="154">
        <v>2.1080000000000002E-2</v>
      </c>
      <c r="G232" s="154">
        <v>15.23</v>
      </c>
      <c r="H232" s="154">
        <v>0.27</v>
      </c>
      <c r="I232" s="154" t="s">
        <v>61</v>
      </c>
      <c r="J232" s="154" t="s">
        <v>169</v>
      </c>
    </row>
    <row r="233" spans="1:10">
      <c r="A233" s="154" t="s">
        <v>762</v>
      </c>
      <c r="B233" s="154" t="s">
        <v>824</v>
      </c>
      <c r="C233" s="155"/>
      <c r="D233" s="154">
        <v>5.67</v>
      </c>
      <c r="E233" s="154">
        <v>19.927</v>
      </c>
      <c r="F233" s="154">
        <v>2.1090000000000001E-2</v>
      </c>
      <c r="G233" s="154">
        <v>12.22</v>
      </c>
      <c r="H233" s="154">
        <v>0.27</v>
      </c>
      <c r="I233" s="154" t="s">
        <v>61</v>
      </c>
      <c r="J233" s="154" t="s">
        <v>169</v>
      </c>
    </row>
    <row r="234" spans="1:10">
      <c r="A234" s="154" t="s">
        <v>762</v>
      </c>
      <c r="B234" s="154" t="s">
        <v>825</v>
      </c>
      <c r="C234" s="155"/>
      <c r="D234" s="154">
        <v>6.87</v>
      </c>
      <c r="E234" s="154">
        <v>24.978000000000002</v>
      </c>
      <c r="F234" s="154">
        <v>2.0650000000000002E-2</v>
      </c>
      <c r="G234" s="154">
        <v>10.26</v>
      </c>
      <c r="H234" s="154">
        <v>0.27</v>
      </c>
      <c r="I234" s="154" t="s">
        <v>61</v>
      </c>
      <c r="J234" s="154" t="s">
        <v>169</v>
      </c>
    </row>
    <row r="235" spans="1:10">
      <c r="A235" s="154" t="s">
        <v>762</v>
      </c>
      <c r="B235" s="154" t="s">
        <v>826</v>
      </c>
      <c r="C235" s="155"/>
      <c r="D235" s="154">
        <v>8.07</v>
      </c>
      <c r="E235" s="154">
        <v>30.533000000000001</v>
      </c>
      <c r="F235" s="154">
        <v>2.07E-2</v>
      </c>
      <c r="G235" s="154">
        <v>8.8800000000000008</v>
      </c>
      <c r="H235" s="154">
        <v>0.27</v>
      </c>
      <c r="I235" s="154" t="s">
        <v>61</v>
      </c>
      <c r="J235" s="154" t="s">
        <v>169</v>
      </c>
    </row>
    <row r="236" spans="1:10">
      <c r="A236" s="154" t="s">
        <v>762</v>
      </c>
      <c r="B236" s="154" t="s">
        <v>827</v>
      </c>
      <c r="C236" s="155"/>
      <c r="D236" s="154">
        <v>2.27</v>
      </c>
      <c r="E236" s="154">
        <f t="array" ref="E236:E243">TRANSPOSE(D57:K57)</f>
        <v>0.39500000000000002</v>
      </c>
      <c r="F236" s="154">
        <v>6.5000000000000002E-2</v>
      </c>
      <c r="G236" s="154">
        <v>29.09</v>
      </c>
      <c r="H236" s="154">
        <v>0.26</v>
      </c>
      <c r="I236" s="154" t="s">
        <v>61</v>
      </c>
      <c r="J236" s="154" t="s">
        <v>169</v>
      </c>
    </row>
    <row r="237" spans="1:10">
      <c r="A237" s="154" t="s">
        <v>762</v>
      </c>
      <c r="B237" s="154" t="s">
        <v>828</v>
      </c>
      <c r="C237" s="155"/>
      <c r="D237" s="154">
        <v>1.83</v>
      </c>
      <c r="E237" s="154">
        <v>4.3940000000000001</v>
      </c>
      <c r="F237" s="154">
        <v>2.2100000000000002E-2</v>
      </c>
      <c r="G237" s="154">
        <v>35.69</v>
      </c>
      <c r="H237" s="154">
        <v>0.26</v>
      </c>
      <c r="I237" s="154" t="s">
        <v>61</v>
      </c>
      <c r="J237" s="154" t="s">
        <v>169</v>
      </c>
    </row>
    <row r="238" spans="1:10">
      <c r="A238" s="154" t="s">
        <v>762</v>
      </c>
      <c r="B238" s="154" t="s">
        <v>829</v>
      </c>
      <c r="C238" s="155"/>
      <c r="D238" s="154">
        <v>2.5499999999999998</v>
      </c>
      <c r="E238" s="154">
        <v>7.4039999999999999</v>
      </c>
      <c r="F238" s="154">
        <v>2.146E-2</v>
      </c>
      <c r="G238" s="154">
        <v>25.92</v>
      </c>
      <c r="H238" s="154">
        <v>0.26</v>
      </c>
      <c r="I238" s="154" t="s">
        <v>61</v>
      </c>
      <c r="J238" s="154" t="s">
        <v>169</v>
      </c>
    </row>
    <row r="239" spans="1:10">
      <c r="A239" s="154" t="s">
        <v>762</v>
      </c>
      <c r="B239" s="154" t="s">
        <v>830</v>
      </c>
      <c r="C239" s="155"/>
      <c r="D239" s="154">
        <v>3.27</v>
      </c>
      <c r="E239" s="154">
        <v>10.358000000000001</v>
      </c>
      <c r="F239" s="154">
        <v>2.121E-2</v>
      </c>
      <c r="G239" s="154">
        <v>20.440000000000001</v>
      </c>
      <c r="H239" s="154">
        <v>0.26</v>
      </c>
      <c r="I239" s="154" t="s">
        <v>61</v>
      </c>
      <c r="J239" s="154" t="s">
        <v>169</v>
      </c>
    </row>
    <row r="240" spans="1:10">
      <c r="A240" s="154" t="s">
        <v>762</v>
      </c>
      <c r="B240" s="154" t="s">
        <v>831</v>
      </c>
      <c r="C240" s="155"/>
      <c r="D240" s="154">
        <v>4.47</v>
      </c>
      <c r="E240" s="154">
        <v>15.382</v>
      </c>
      <c r="F240" s="154">
        <v>2.0670000000000001E-2</v>
      </c>
      <c r="G240" s="154">
        <v>15.23</v>
      </c>
      <c r="H240" s="154">
        <v>0.27</v>
      </c>
      <c r="I240" s="154" t="s">
        <v>61</v>
      </c>
      <c r="J240" s="154" t="s">
        <v>169</v>
      </c>
    </row>
    <row r="241" spans="1:10">
      <c r="A241" s="154" t="s">
        <v>762</v>
      </c>
      <c r="B241" s="154" t="s">
        <v>832</v>
      </c>
      <c r="C241" s="155"/>
      <c r="D241" s="154">
        <v>5.67</v>
      </c>
      <c r="E241" s="154">
        <v>20.456</v>
      </c>
      <c r="F241" s="154">
        <v>2.0580000000000001E-2</v>
      </c>
      <c r="G241" s="154">
        <v>12.22</v>
      </c>
      <c r="H241" s="154">
        <v>0.27</v>
      </c>
      <c r="I241" s="154" t="s">
        <v>61</v>
      </c>
      <c r="J241" s="154" t="s">
        <v>169</v>
      </c>
    </row>
    <row r="242" spans="1:10">
      <c r="A242" s="154" t="s">
        <v>762</v>
      </c>
      <c r="B242" s="154" t="s">
        <v>833</v>
      </c>
      <c r="C242" s="155"/>
      <c r="D242" s="154">
        <v>6.87</v>
      </c>
      <c r="E242" s="154">
        <v>25.771000000000001</v>
      </c>
      <c r="F242" s="154">
        <v>2.0650000000000002E-2</v>
      </c>
      <c r="G242" s="154">
        <v>10.26</v>
      </c>
      <c r="H242" s="154">
        <v>0.27</v>
      </c>
      <c r="I242" s="154" t="s">
        <v>61</v>
      </c>
      <c r="J242" s="154" t="s">
        <v>169</v>
      </c>
    </row>
    <row r="243" spans="1:10">
      <c r="A243" s="154" t="s">
        <v>762</v>
      </c>
      <c r="B243" s="154" t="s">
        <v>834</v>
      </c>
      <c r="C243" s="155"/>
      <c r="D243" s="154">
        <v>8.07</v>
      </c>
      <c r="E243" s="154">
        <v>30.533000000000001</v>
      </c>
      <c r="F243" s="154">
        <v>2.07E-2</v>
      </c>
      <c r="G243" s="154">
        <v>8.8800000000000008</v>
      </c>
      <c r="H243" s="154">
        <v>0.27</v>
      </c>
      <c r="I243" s="154" t="s">
        <v>61</v>
      </c>
      <c r="J243" s="154" t="s">
        <v>169</v>
      </c>
    </row>
    <row r="244" spans="1:10">
      <c r="A244" s="154" t="s">
        <v>762</v>
      </c>
      <c r="B244" s="154" t="s">
        <v>835</v>
      </c>
      <c r="C244" s="155"/>
      <c r="D244" s="154">
        <v>2.52</v>
      </c>
      <c r="E244" s="154">
        <f t="array" ref="E244:E251">TRANSPOSE(D52:K52)</f>
        <v>0</v>
      </c>
      <c r="F244" s="154">
        <v>0.1067</v>
      </c>
      <c r="G244" s="154">
        <v>41.9</v>
      </c>
      <c r="H244" s="154">
        <v>0.26</v>
      </c>
      <c r="I244" s="154" t="s">
        <v>61</v>
      </c>
      <c r="J244" s="154" t="s">
        <v>169</v>
      </c>
    </row>
    <row r="245" spans="1:10">
      <c r="A245" s="154" t="s">
        <v>762</v>
      </c>
      <c r="B245" s="154" t="s">
        <v>836</v>
      </c>
      <c r="C245" s="155"/>
      <c r="D245" s="154">
        <v>2.08</v>
      </c>
      <c r="E245" s="154">
        <v>1.8080000000000001</v>
      </c>
      <c r="F245" s="154">
        <v>4.052E-2</v>
      </c>
      <c r="G245" s="154">
        <v>50.36</v>
      </c>
      <c r="H245" s="154">
        <v>0.25</v>
      </c>
      <c r="I245" s="154" t="s">
        <v>61</v>
      </c>
      <c r="J245" s="154" t="s">
        <v>169</v>
      </c>
    </row>
    <row r="246" spans="1:10">
      <c r="A246" s="154" t="s">
        <v>762</v>
      </c>
      <c r="B246" s="154" t="s">
        <v>837</v>
      </c>
      <c r="C246" s="155"/>
      <c r="D246" s="154">
        <v>2.8</v>
      </c>
      <c r="E246" s="154">
        <v>2.7559999999999998</v>
      </c>
      <c r="F246" s="154">
        <v>4.4200000000000003E-2</v>
      </c>
      <c r="G246" s="154">
        <v>37.69</v>
      </c>
      <c r="H246" s="154">
        <v>0.26</v>
      </c>
      <c r="I246" s="154" t="s">
        <v>61</v>
      </c>
      <c r="J246" s="154" t="s">
        <v>169</v>
      </c>
    </row>
    <row r="247" spans="1:10">
      <c r="A247" s="154" t="s">
        <v>762</v>
      </c>
      <c r="B247" s="154" t="s">
        <v>838</v>
      </c>
      <c r="C247" s="155"/>
      <c r="D247" s="154">
        <v>3.52</v>
      </c>
      <c r="E247" s="154">
        <v>3.411</v>
      </c>
      <c r="F247" s="154">
        <v>4.9200000000000001E-2</v>
      </c>
      <c r="G247" s="154">
        <v>30.2</v>
      </c>
      <c r="H247" s="154">
        <v>0.26</v>
      </c>
      <c r="I247" s="154" t="s">
        <v>61</v>
      </c>
      <c r="J247" s="154" t="s">
        <v>169</v>
      </c>
    </row>
    <row r="248" spans="1:10">
      <c r="A248" s="154" t="s">
        <v>762</v>
      </c>
      <c r="B248" s="154" t="s">
        <v>839</v>
      </c>
      <c r="C248" s="155"/>
      <c r="D248" s="154">
        <v>4.72</v>
      </c>
      <c r="E248" s="154">
        <v>4.0970000000000004</v>
      </c>
      <c r="F248" s="154">
        <v>5.8299999999999998E-2</v>
      </c>
      <c r="G248" s="154">
        <v>22.79</v>
      </c>
      <c r="H248" s="154">
        <v>0.26</v>
      </c>
      <c r="I248" s="154" t="s">
        <v>61</v>
      </c>
      <c r="J248" s="154" t="s">
        <v>169</v>
      </c>
    </row>
    <row r="249" spans="1:10">
      <c r="A249" s="154" t="s">
        <v>762</v>
      </c>
      <c r="B249" s="154" t="s">
        <v>840</v>
      </c>
      <c r="C249" s="155"/>
      <c r="D249" s="154">
        <v>5.92</v>
      </c>
      <c r="E249" s="154">
        <v>4.5529999999999999</v>
      </c>
      <c r="F249" s="154">
        <v>6.7769999999999997E-2</v>
      </c>
      <c r="G249" s="154">
        <v>18.37</v>
      </c>
      <c r="H249" s="154">
        <v>0.26</v>
      </c>
      <c r="I249" s="154" t="s">
        <v>61</v>
      </c>
      <c r="J249" s="154" t="s">
        <v>169</v>
      </c>
    </row>
    <row r="250" spans="1:10">
      <c r="A250" s="154" t="s">
        <v>762</v>
      </c>
      <c r="B250" s="154" t="s">
        <v>841</v>
      </c>
      <c r="C250" s="155"/>
      <c r="D250" s="154">
        <v>7.12</v>
      </c>
      <c r="E250" s="154">
        <v>4.8920000000000003</v>
      </c>
      <c r="F250" s="154">
        <v>7.7810000000000004E-2</v>
      </c>
      <c r="G250" s="154">
        <v>15.45</v>
      </c>
      <c r="H250" s="154">
        <v>0.27</v>
      </c>
      <c r="I250" s="154" t="s">
        <v>61</v>
      </c>
      <c r="J250" s="154" t="s">
        <v>169</v>
      </c>
    </row>
    <row r="251" spans="1:10">
      <c r="A251" s="154" t="s">
        <v>762</v>
      </c>
      <c r="B251" s="154" t="s">
        <v>842</v>
      </c>
      <c r="C251" s="155"/>
      <c r="D251" s="154">
        <v>8.32</v>
      </c>
      <c r="E251" s="154">
        <v>5.1369999999999996</v>
      </c>
      <c r="F251" s="154">
        <v>8.7499999999999994E-2</v>
      </c>
      <c r="G251" s="154">
        <v>13.37</v>
      </c>
      <c r="H251" s="154">
        <v>0.27</v>
      </c>
      <c r="I251" s="154" t="s">
        <v>61</v>
      </c>
      <c r="J251" s="154" t="s">
        <v>169</v>
      </c>
    </row>
    <row r="252" spans="1:10">
      <c r="A252" s="154" t="s">
        <v>762</v>
      </c>
      <c r="B252" s="154" t="s">
        <v>843</v>
      </c>
      <c r="C252" s="155"/>
      <c r="D252" s="154">
        <v>2.27</v>
      </c>
      <c r="E252" s="154">
        <f t="array" ref="E252:E259">TRANSPOSE(D53:K53)</f>
        <v>0.36499999999999999</v>
      </c>
      <c r="F252" s="154">
        <v>6.7500000000000004E-2</v>
      </c>
      <c r="G252" s="154">
        <v>29.09</v>
      </c>
      <c r="H252" s="154">
        <v>0.26</v>
      </c>
      <c r="I252" s="154" t="s">
        <v>61</v>
      </c>
      <c r="J252" s="154" t="s">
        <v>169</v>
      </c>
    </row>
    <row r="253" spans="1:10">
      <c r="A253" s="154" t="s">
        <v>762</v>
      </c>
      <c r="B253" s="154" t="s">
        <v>844</v>
      </c>
      <c r="C253" s="155"/>
      <c r="D253" s="154">
        <v>1.83</v>
      </c>
      <c r="E253" s="154">
        <v>2.2250000000000001</v>
      </c>
      <c r="F253" s="154">
        <v>3.2500000000000001E-2</v>
      </c>
      <c r="G253" s="154">
        <v>35.69</v>
      </c>
      <c r="H253" s="154">
        <v>0.26</v>
      </c>
      <c r="I253" s="154" t="s">
        <v>61</v>
      </c>
      <c r="J253" s="154" t="s">
        <v>169</v>
      </c>
    </row>
    <row r="254" spans="1:10">
      <c r="A254" s="154" t="s">
        <v>762</v>
      </c>
      <c r="B254" s="154" t="s">
        <v>845</v>
      </c>
      <c r="C254" s="155"/>
      <c r="D254" s="154">
        <v>2.5499999999999998</v>
      </c>
      <c r="E254" s="154">
        <v>3.0139999999999998</v>
      </c>
      <c r="F254" s="154">
        <v>3.8300000000000001E-2</v>
      </c>
      <c r="G254" s="154">
        <v>25.92</v>
      </c>
      <c r="H254" s="154">
        <v>0.26</v>
      </c>
      <c r="I254" s="154" t="s">
        <v>61</v>
      </c>
      <c r="J254" s="154" t="s">
        <v>169</v>
      </c>
    </row>
    <row r="255" spans="1:10">
      <c r="A255" s="154" t="s">
        <v>762</v>
      </c>
      <c r="B255" s="154" t="s">
        <v>846</v>
      </c>
      <c r="C255" s="155"/>
      <c r="D255" s="154">
        <v>3.27</v>
      </c>
      <c r="E255" s="154">
        <v>3.569</v>
      </c>
      <c r="F255" s="154">
        <v>4.4200000000000003E-2</v>
      </c>
      <c r="G255" s="154">
        <v>20.440000000000001</v>
      </c>
      <c r="H255" s="154">
        <v>0.26</v>
      </c>
      <c r="I255" s="154" t="s">
        <v>61</v>
      </c>
      <c r="J255" s="154" t="s">
        <v>169</v>
      </c>
    </row>
    <row r="256" spans="1:10">
      <c r="A256" s="154" t="s">
        <v>762</v>
      </c>
      <c r="B256" s="154" t="s">
        <v>847</v>
      </c>
      <c r="C256" s="155"/>
      <c r="D256" s="154">
        <v>4.47</v>
      </c>
      <c r="E256" s="154">
        <v>4.1929999999999996</v>
      </c>
      <c r="F256" s="154">
        <v>5.3969999999999997E-2</v>
      </c>
      <c r="G256" s="154">
        <v>15.23</v>
      </c>
      <c r="H256" s="154">
        <v>0.27</v>
      </c>
      <c r="I256" s="154" t="s">
        <v>61</v>
      </c>
      <c r="J256" s="154" t="s">
        <v>169</v>
      </c>
    </row>
    <row r="257" spans="1:10">
      <c r="A257" s="154" t="s">
        <v>762</v>
      </c>
      <c r="B257" s="154" t="s">
        <v>848</v>
      </c>
      <c r="C257" s="155"/>
      <c r="D257" s="154">
        <v>5.67</v>
      </c>
      <c r="E257" s="154">
        <v>4.6070000000000002</v>
      </c>
      <c r="F257" s="154">
        <v>6.4199999999999993E-2</v>
      </c>
      <c r="G257" s="154">
        <v>12.22</v>
      </c>
      <c r="H257" s="154">
        <v>0.27</v>
      </c>
      <c r="I257" s="154" t="s">
        <v>61</v>
      </c>
      <c r="J257" s="154" t="s">
        <v>169</v>
      </c>
    </row>
    <row r="258" spans="1:10">
      <c r="A258" s="154" t="s">
        <v>762</v>
      </c>
      <c r="B258" s="154" t="s">
        <v>849</v>
      </c>
      <c r="C258" s="155"/>
      <c r="D258" s="154">
        <v>6.87</v>
      </c>
      <c r="E258" s="154">
        <v>4.952</v>
      </c>
      <c r="F258" s="154">
        <v>7.4200000000000002E-2</v>
      </c>
      <c r="G258" s="154">
        <v>10.26</v>
      </c>
      <c r="H258" s="154">
        <v>0.27</v>
      </c>
      <c r="I258" s="154" t="s">
        <v>61</v>
      </c>
      <c r="J258" s="154" t="s">
        <v>169</v>
      </c>
    </row>
    <row r="259" spans="1:10">
      <c r="A259" s="154" t="s">
        <v>762</v>
      </c>
      <c r="B259" s="154" t="s">
        <v>850</v>
      </c>
      <c r="C259" s="155"/>
      <c r="D259" s="154">
        <v>8.07</v>
      </c>
      <c r="E259" s="154">
        <v>5.1369999999999996</v>
      </c>
      <c r="F259" s="154">
        <v>8.5000000000000006E-2</v>
      </c>
      <c r="G259" s="154">
        <v>8.8800000000000008</v>
      </c>
      <c r="H259" s="154">
        <v>0.27</v>
      </c>
      <c r="I259" s="154" t="s">
        <v>61</v>
      </c>
      <c r="J259" s="154" t="s">
        <v>169</v>
      </c>
    </row>
    <row r="260" spans="1:10">
      <c r="A260" s="154" t="s">
        <v>762</v>
      </c>
      <c r="B260" s="154" t="s">
        <v>851</v>
      </c>
      <c r="C260" s="155"/>
      <c r="D260" s="154">
        <v>2.27</v>
      </c>
      <c r="E260" s="154">
        <f t="array" ref="E260:E267">TRANSPOSE(D54:K54)</f>
        <v>1.091</v>
      </c>
      <c r="F260" s="154">
        <v>5.4199999999999998E-2</v>
      </c>
      <c r="G260" s="154">
        <v>29.09</v>
      </c>
      <c r="H260" s="154">
        <v>0.26</v>
      </c>
      <c r="I260" s="154" t="s">
        <v>61</v>
      </c>
      <c r="J260" s="154" t="s">
        <v>169</v>
      </c>
    </row>
    <row r="261" spans="1:10">
      <c r="A261" s="154" t="s">
        <v>762</v>
      </c>
      <c r="B261" s="154" t="s">
        <v>852</v>
      </c>
      <c r="C261" s="155"/>
      <c r="D261" s="154">
        <v>1.83</v>
      </c>
      <c r="E261" s="154">
        <v>2.5760000000000001</v>
      </c>
      <c r="F261" s="154">
        <v>0.03</v>
      </c>
      <c r="G261" s="154">
        <v>35.69</v>
      </c>
      <c r="H261" s="154">
        <v>0.26</v>
      </c>
      <c r="I261" s="154" t="s">
        <v>61</v>
      </c>
      <c r="J261" s="154" t="s">
        <v>169</v>
      </c>
    </row>
    <row r="262" spans="1:10">
      <c r="A262" s="154" t="s">
        <v>762</v>
      </c>
      <c r="B262" s="154" t="s">
        <v>853</v>
      </c>
      <c r="C262" s="155"/>
      <c r="D262" s="154">
        <v>2.5499999999999998</v>
      </c>
      <c r="E262" s="154">
        <v>3.2610000000000001</v>
      </c>
      <c r="F262" s="154">
        <v>3.653E-2</v>
      </c>
      <c r="G262" s="154">
        <v>25.92</v>
      </c>
      <c r="H262" s="154">
        <v>0.26</v>
      </c>
      <c r="I262" s="154" t="s">
        <v>61</v>
      </c>
      <c r="J262" s="154" t="s">
        <v>169</v>
      </c>
    </row>
    <row r="263" spans="1:10">
      <c r="A263" s="154" t="s">
        <v>762</v>
      </c>
      <c r="B263" s="154" t="s">
        <v>854</v>
      </c>
      <c r="C263" s="155"/>
      <c r="D263" s="154">
        <v>3.27</v>
      </c>
      <c r="E263" s="154">
        <v>3.7789999999999999</v>
      </c>
      <c r="F263" s="154">
        <v>4.2500000000000003E-2</v>
      </c>
      <c r="G263" s="154">
        <v>20.440000000000001</v>
      </c>
      <c r="H263" s="154">
        <v>0.26</v>
      </c>
      <c r="I263" s="154" t="s">
        <v>61</v>
      </c>
      <c r="J263" s="154" t="s">
        <v>169</v>
      </c>
    </row>
    <row r="264" spans="1:10">
      <c r="A264" s="154" t="s">
        <v>762</v>
      </c>
      <c r="B264" s="154" t="s">
        <v>855</v>
      </c>
      <c r="C264" s="155"/>
      <c r="D264" s="154">
        <v>4.47</v>
      </c>
      <c r="E264" s="154">
        <v>4.343</v>
      </c>
      <c r="F264" s="154">
        <v>5.3030000000000001E-2</v>
      </c>
      <c r="G264" s="154">
        <v>15.23</v>
      </c>
      <c r="H264" s="154">
        <v>0.27</v>
      </c>
      <c r="I264" s="154" t="s">
        <v>61</v>
      </c>
      <c r="J264" s="154" t="s">
        <v>169</v>
      </c>
    </row>
    <row r="265" spans="1:10">
      <c r="A265" s="154" t="s">
        <v>762</v>
      </c>
      <c r="B265" s="154" t="s">
        <v>856</v>
      </c>
      <c r="C265" s="155"/>
      <c r="D265" s="154">
        <v>5.67</v>
      </c>
      <c r="E265" s="154">
        <v>4.7190000000000003</v>
      </c>
      <c r="F265" s="154">
        <v>6.3729999999999995E-2</v>
      </c>
      <c r="G265" s="154">
        <v>12.22</v>
      </c>
      <c r="H265" s="154">
        <v>0.27</v>
      </c>
      <c r="I265" s="154" t="s">
        <v>61</v>
      </c>
      <c r="J265" s="154" t="s">
        <v>169</v>
      </c>
    </row>
    <row r="266" spans="1:10">
      <c r="A266" s="154" t="s">
        <v>762</v>
      </c>
      <c r="B266" s="154" t="s">
        <v>857</v>
      </c>
      <c r="C266" s="155"/>
      <c r="D266" s="154">
        <v>6.87</v>
      </c>
      <c r="E266" s="154">
        <v>5.0129999999999999</v>
      </c>
      <c r="F266" s="154">
        <v>7.3669999999999999E-2</v>
      </c>
      <c r="G266" s="154">
        <v>10.26</v>
      </c>
      <c r="H266" s="154">
        <v>0.27</v>
      </c>
      <c r="I266" s="154" t="s">
        <v>61</v>
      </c>
      <c r="J266" s="154" t="s">
        <v>169</v>
      </c>
    </row>
    <row r="267" spans="1:10">
      <c r="A267" s="154" t="s">
        <v>762</v>
      </c>
      <c r="B267" s="154" t="s">
        <v>858</v>
      </c>
      <c r="C267" s="155"/>
      <c r="D267" s="154">
        <v>8.07</v>
      </c>
      <c r="E267" s="154">
        <v>5.2</v>
      </c>
      <c r="F267" s="154">
        <v>8.4199999999999997E-2</v>
      </c>
      <c r="G267" s="154">
        <v>8.8800000000000008</v>
      </c>
      <c r="H267" s="154">
        <v>0.27</v>
      </c>
      <c r="I267" s="154" t="s">
        <v>61</v>
      </c>
      <c r="J267" s="154" t="s">
        <v>169</v>
      </c>
    </row>
  </sheetData>
  <mergeCells count="2">
    <mergeCell ref="C4:J4"/>
    <mergeCell ref="C44:J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1"/>
  <sheetViews>
    <sheetView topLeftCell="B352" workbookViewId="0">
      <selection activeCell="D374" sqref="D374"/>
    </sheetView>
  </sheetViews>
  <sheetFormatPr defaultRowHeight="14.45"/>
  <cols>
    <col min="1" max="1" width="29.7109375" bestFit="1" customWidth="1"/>
    <col min="2" max="2" width="75.28515625" bestFit="1" customWidth="1"/>
    <col min="3" max="3" width="29.7109375" bestFit="1" customWidth="1"/>
    <col min="4" max="4" width="75.28515625" bestFit="1" customWidth="1"/>
  </cols>
  <sheetData>
    <row r="1" spans="1:4" s="83" customFormat="1">
      <c r="A1" s="138" t="s">
        <v>1085</v>
      </c>
      <c r="B1" s="138"/>
      <c r="C1" s="138" t="s">
        <v>3</v>
      </c>
      <c r="D1" s="138" t="s">
        <v>1086</v>
      </c>
    </row>
    <row r="2" spans="1:4" s="22" customFormat="1">
      <c r="A2" s="84" t="str">
        <f>""""&amp;MaterialData!A7&amp;""""</f>
        <v>"Air"</v>
      </c>
      <c r="B2" s="84" t="str">
        <f>""""&amp;MaterialData!B7&amp;""""</f>
        <v>"Air - Cavity - Wall Roof Ceiling - 4 in. or more"</v>
      </c>
      <c r="C2" s="22" t="s">
        <v>1087</v>
      </c>
      <c r="D2" s="22" t="s">
        <v>1088</v>
      </c>
    </row>
    <row r="3" spans="1:4" s="22" customFormat="1">
      <c r="A3" s="84" t="str">
        <f>""""&amp;MaterialData!A8&amp;""""</f>
        <v>"Air"</v>
      </c>
      <c r="B3" s="84" t="str">
        <f>""""&amp;MaterialData!B8&amp;""""</f>
        <v>"Air - Metal Wall Framing - 16 or 24 in. OC"</v>
      </c>
      <c r="C3" s="22" t="s">
        <v>1087</v>
      </c>
      <c r="D3" s="22" t="s">
        <v>1089</v>
      </c>
    </row>
    <row r="4" spans="1:4" s="22" customFormat="1">
      <c r="A4" s="84" t="str">
        <f>""""&amp;MaterialData!A9&amp;""""</f>
        <v>"Air"</v>
      </c>
      <c r="B4" s="84" t="str">
        <f>""""&amp;MaterialData!B9&amp;""""</f>
        <v>"Air - Wall - 1/2 in."</v>
      </c>
      <c r="C4" s="22" t="s">
        <v>1087</v>
      </c>
      <c r="D4" s="22" t="s">
        <v>1090</v>
      </c>
    </row>
    <row r="5" spans="1:4" s="22" customFormat="1">
      <c r="A5" s="84" t="str">
        <f>""""&amp;MaterialData!A10&amp;""""</f>
        <v>"Air"</v>
      </c>
      <c r="B5" s="84" t="str">
        <f>""""&amp;MaterialData!B10&amp;""""</f>
        <v>"Air - Wall - 3/4 in."</v>
      </c>
      <c r="C5" s="22" t="s">
        <v>1087</v>
      </c>
      <c r="D5" s="22" t="s">
        <v>1091</v>
      </c>
    </row>
    <row r="6" spans="1:4" s="22" customFormat="1">
      <c r="A6" s="84" t="str">
        <f>""""&amp;MaterialData!A11&amp;""""</f>
        <v>"Air"</v>
      </c>
      <c r="B6" s="84" t="str">
        <f>""""&amp;MaterialData!B11&amp;""""</f>
        <v>"Air - Wall - 1 1/2 in."</v>
      </c>
      <c r="C6" s="22" t="s">
        <v>1087</v>
      </c>
      <c r="D6" s="22" t="s">
        <v>1092</v>
      </c>
    </row>
    <row r="7" spans="1:4" s="22" customFormat="1">
      <c r="A7" s="84" t="str">
        <f>""""&amp;MaterialData!A12&amp;""""</f>
        <v>"Air"</v>
      </c>
      <c r="B7" s="84" t="str">
        <f>""""&amp;MaterialData!B12&amp;""""</f>
        <v>"Air - Wall - 3 1/2 in."</v>
      </c>
      <c r="C7" s="22" t="s">
        <v>1087</v>
      </c>
      <c r="D7" s="22" t="s">
        <v>1093</v>
      </c>
    </row>
    <row r="8" spans="1:4" s="22" customFormat="1">
      <c r="A8" s="84" t="str">
        <f>""""&amp;MaterialData!A13&amp;""""</f>
        <v>"Air"</v>
      </c>
      <c r="B8" s="84" t="str">
        <f>""""&amp;MaterialData!B13&amp;""""</f>
        <v>"Air - Ceiling - 1/2 in."</v>
      </c>
      <c r="C8" s="22" t="s">
        <v>1087</v>
      </c>
      <c r="D8" s="22" t="s">
        <v>1094</v>
      </c>
    </row>
    <row r="9" spans="1:4" s="22" customFormat="1">
      <c r="A9" s="84" t="str">
        <f>""""&amp;MaterialData!A14&amp;""""</f>
        <v>"Air"</v>
      </c>
      <c r="B9" s="84" t="str">
        <f>""""&amp;MaterialData!B14&amp;""""</f>
        <v>"Air - Ceiling - 3/4 in."</v>
      </c>
      <c r="C9" s="22" t="s">
        <v>1087</v>
      </c>
      <c r="D9" s="22" t="s">
        <v>1095</v>
      </c>
    </row>
    <row r="10" spans="1:4" s="22" customFormat="1">
      <c r="A10" s="84" t="str">
        <f>""""&amp;MaterialData!A15&amp;""""</f>
        <v>"Air"</v>
      </c>
      <c r="B10" s="84" t="str">
        <f>""""&amp;MaterialData!B15&amp;""""</f>
        <v>"Air - Ceiling - 1 1/2 in."</v>
      </c>
      <c r="C10" s="22" t="s">
        <v>1087</v>
      </c>
      <c r="D10" s="22" t="s">
        <v>1096</v>
      </c>
    </row>
    <row r="11" spans="1:4" s="22" customFormat="1">
      <c r="A11" s="84" t="str">
        <f>""""&amp;MaterialData!A16&amp;""""</f>
        <v>"Air"</v>
      </c>
      <c r="B11" s="84" t="str">
        <f>""""&amp;MaterialData!B16&amp;""""</f>
        <v>"Air - Ceiling - 3 1/2 in."</v>
      </c>
      <c r="C11" s="22" t="s">
        <v>1087</v>
      </c>
      <c r="D11" s="22" t="s">
        <v>1097</v>
      </c>
    </row>
    <row r="12" spans="1:4" s="22" customFormat="1">
      <c r="A12" s="84" t="str">
        <f>""""&amp;MaterialData!A17&amp;""""</f>
        <v>"Air"</v>
      </c>
      <c r="B12" s="84" t="str">
        <f>""""&amp;MaterialData!B17&amp;""""</f>
        <v>"Air - Roof - 1/2 in."</v>
      </c>
      <c r="C12" s="22" t="s">
        <v>1087</v>
      </c>
      <c r="D12" s="22" t="s">
        <v>1098</v>
      </c>
    </row>
    <row r="13" spans="1:4" s="22" customFormat="1">
      <c r="A13" s="84" t="str">
        <f>""""&amp;MaterialData!A18&amp;""""</f>
        <v>"Air"</v>
      </c>
      <c r="B13" s="84" t="str">
        <f>""""&amp;MaterialData!B18&amp;""""</f>
        <v>"Air - Roof - 3/4 in."</v>
      </c>
      <c r="C13" s="22" t="s">
        <v>1087</v>
      </c>
      <c r="D13" s="22" t="s">
        <v>1099</v>
      </c>
    </row>
    <row r="14" spans="1:4" s="22" customFormat="1">
      <c r="A14" s="84" t="str">
        <f>""""&amp;MaterialData!A19&amp;""""</f>
        <v>"Air"</v>
      </c>
      <c r="B14" s="84" t="str">
        <f>""""&amp;MaterialData!B19&amp;""""</f>
        <v>"Air - Roof - 1 1/2 in."</v>
      </c>
      <c r="C14" s="22" t="s">
        <v>1087</v>
      </c>
      <c r="D14" s="22" t="s">
        <v>1100</v>
      </c>
    </row>
    <row r="15" spans="1:4" s="22" customFormat="1">
      <c r="A15" s="84" t="str">
        <f>""""&amp;MaterialData!A20&amp;""""</f>
        <v>"Air"</v>
      </c>
      <c r="B15" s="84" t="str">
        <f>""""&amp;MaterialData!B20&amp;""""</f>
        <v>"Air - Roof - 3 1/2 in."</v>
      </c>
      <c r="C15" s="22" t="s">
        <v>1087</v>
      </c>
      <c r="D15" s="22" t="s">
        <v>1101</v>
      </c>
    </row>
    <row r="16" spans="1:4" s="22" customFormat="1">
      <c r="A16" s="84" t="str">
        <f>""""&amp;MaterialData!A21&amp;""""</f>
        <v>"Air"</v>
      </c>
      <c r="B16" s="84" t="str">
        <f>""""&amp;MaterialData!B21&amp;""""</f>
        <v>"Air - Floor - 1/2 in."</v>
      </c>
      <c r="C16" s="22" t="s">
        <v>1087</v>
      </c>
      <c r="D16" s="22" t="s">
        <v>1102</v>
      </c>
    </row>
    <row r="17" spans="1:4" s="22" customFormat="1">
      <c r="A17" s="84" t="str">
        <f>""""&amp;MaterialData!A22&amp;""""</f>
        <v>"Air"</v>
      </c>
      <c r="B17" s="84" t="str">
        <f>""""&amp;MaterialData!B22&amp;""""</f>
        <v>"Air - Floor - 3/4 in."</v>
      </c>
      <c r="C17" s="22" t="s">
        <v>1087</v>
      </c>
      <c r="D17" s="22" t="s">
        <v>1103</v>
      </c>
    </row>
    <row r="18" spans="1:4" s="22" customFormat="1">
      <c r="A18" s="84" t="str">
        <f>""""&amp;MaterialData!A23&amp;""""</f>
        <v>"Air"</v>
      </c>
      <c r="B18" s="84" t="str">
        <f>""""&amp;MaterialData!B23&amp;""""</f>
        <v>"Air - Floor - 1 1/2 in."</v>
      </c>
      <c r="C18" s="22" t="s">
        <v>1087</v>
      </c>
      <c r="D18" s="22" t="s">
        <v>1104</v>
      </c>
    </row>
    <row r="19" spans="1:4" s="22" customFormat="1">
      <c r="A19" s="84" t="str">
        <f>""""&amp;MaterialData!A24&amp;""""</f>
        <v>"Air"</v>
      </c>
      <c r="B19" s="84" t="str">
        <f>""""&amp;MaterialData!B24&amp;""""</f>
        <v>"Air - Floor - 3 1/2 in."</v>
      </c>
      <c r="C19" s="22" t="s">
        <v>1087</v>
      </c>
      <c r="D19" s="22" t="s">
        <v>1105</v>
      </c>
    </row>
    <row r="20" spans="1:4" s="22" customFormat="1">
      <c r="A20" s="84" t="str">
        <f>""""&amp;MaterialData!A26&amp;""""</f>
        <v>"Bldg Board and Siding"</v>
      </c>
      <c r="B20" s="84" t="str">
        <f>""""&amp;MaterialData!B26&amp;""""</f>
        <v>"Fiber cement board - 63 lb/ft3 - 1/3 in."</v>
      </c>
      <c r="C20" s="22" t="s">
        <v>1106</v>
      </c>
      <c r="D20" s="22" t="s">
        <v>1107</v>
      </c>
    </row>
    <row r="21" spans="1:4" s="22" customFormat="1">
      <c r="A21" s="84" t="str">
        <f>""""&amp;MaterialData!A27&amp;""""</f>
        <v>"Bldg Board and Siding"</v>
      </c>
      <c r="B21" s="84" t="str">
        <f>""""&amp;MaterialData!B27&amp;""""</f>
        <v>"Fiber cement board - 88 lb/ft3 - 1/3 in."</v>
      </c>
      <c r="C21" s="22" t="s">
        <v>1106</v>
      </c>
      <c r="D21" s="22" t="s">
        <v>1108</v>
      </c>
    </row>
    <row r="22" spans="1:4" s="22" customFormat="1">
      <c r="A22" s="84" t="str">
        <f>""""&amp;MaterialData!A28&amp;""""</f>
        <v>"Bldg Board and Siding"</v>
      </c>
      <c r="B22" s="84" t="str">
        <f>""""&amp;MaterialData!B28&amp;""""</f>
        <v>"Fiber cement board - 88 lb/ft3 - 1/2 in."</v>
      </c>
      <c r="C22" s="22" t="s">
        <v>1106</v>
      </c>
      <c r="D22" s="22" t="s">
        <v>1109</v>
      </c>
    </row>
    <row r="23" spans="1:4" s="22" customFormat="1">
      <c r="A23" s="84" t="str">
        <f>""""&amp;MaterialData!A29&amp;""""</f>
        <v>"Bldg Board and Siding"</v>
      </c>
      <c r="B23" s="84" t="str">
        <f>""""&amp;MaterialData!B29&amp;""""</f>
        <v>"Fiberboard sheathing - 1/2 in."</v>
      </c>
      <c r="C23" s="22" t="s">
        <v>1106</v>
      </c>
      <c r="D23" s="22" t="s">
        <v>1110</v>
      </c>
    </row>
    <row r="24" spans="1:4" s="22" customFormat="1">
      <c r="A24" s="84" t="str">
        <f>""""&amp;MaterialData!A30&amp;""""</f>
        <v>"Bldg Board and Siding"</v>
      </c>
      <c r="B24" s="84" t="str">
        <f>""""&amp;MaterialData!B30&amp;""""</f>
        <v>"Gypsum Board - 3/8 in."</v>
      </c>
      <c r="C24" s="22" t="s">
        <v>1106</v>
      </c>
      <c r="D24" s="22" t="s">
        <v>1111</v>
      </c>
    </row>
    <row r="25" spans="1:4" s="22" customFormat="1">
      <c r="A25" s="84" t="str">
        <f>""""&amp;MaterialData!A31&amp;""""</f>
        <v>"Bldg Board and Siding"</v>
      </c>
      <c r="B25" s="84" t="str">
        <f>""""&amp;MaterialData!B31&amp;""""</f>
        <v>"Gypsum Board - 1/2 in."</v>
      </c>
      <c r="C25" s="22" t="s">
        <v>1106</v>
      </c>
      <c r="D25" s="22" t="s">
        <v>1112</v>
      </c>
    </row>
    <row r="26" spans="1:4" s="22" customFormat="1">
      <c r="A26" s="84" t="str">
        <f>""""&amp;MaterialData!A32&amp;""""</f>
        <v>"Bldg Board and Siding"</v>
      </c>
      <c r="B26" s="84" t="str">
        <f>""""&amp;MaterialData!B32&amp;""""</f>
        <v>"Gypsum Board - 5/8 in."</v>
      </c>
      <c r="C26" s="22" t="s">
        <v>1106</v>
      </c>
      <c r="D26" s="22" t="s">
        <v>1113</v>
      </c>
    </row>
    <row r="27" spans="1:4" s="22" customFormat="1">
      <c r="A27" s="84" t="str">
        <f>""""&amp;MaterialData!A33&amp;""""</f>
        <v>"Bldg Board and Siding"</v>
      </c>
      <c r="B27" s="84" t="str">
        <f>""""&amp;MaterialData!B33&amp;""""</f>
        <v>"Gypsum Board - 3/4 in."</v>
      </c>
      <c r="C27" s="22" t="s">
        <v>1106</v>
      </c>
      <c r="D27" s="22" t="s">
        <v>1114</v>
      </c>
    </row>
    <row r="28" spans="1:4" s="22" customFormat="1">
      <c r="A28" s="84" t="str">
        <f>""""&amp;MaterialData!A34&amp;""""</f>
        <v>"Bldg Board and Siding"</v>
      </c>
      <c r="B28" s="84" t="str">
        <f>""""&amp;MaterialData!B34&amp;""""</f>
        <v>"Hard Board - 3/4 in."</v>
      </c>
      <c r="C28" s="22" t="s">
        <v>1106</v>
      </c>
      <c r="D28" s="22" t="s">
        <v>1115</v>
      </c>
    </row>
    <row r="29" spans="1:4" s="22" customFormat="1">
      <c r="A29" s="84" t="str">
        <f>""""&amp;MaterialData!A35&amp;""""</f>
        <v>"Bldg Board and Siding"</v>
      </c>
      <c r="B29" s="84" t="str">
        <f>""""&amp;MaterialData!B35&amp;""""</f>
        <v>"Hardboard - HDF - 50 lb/ft3 - 3/8 in."</v>
      </c>
      <c r="C29" s="22" t="s">
        <v>1106</v>
      </c>
      <c r="D29" s="22" t="s">
        <v>1116</v>
      </c>
    </row>
    <row r="30" spans="1:4" s="22" customFormat="1">
      <c r="A30" s="84" t="str">
        <f>""""&amp;MaterialData!A36&amp;""""</f>
        <v>"Bldg Board and Siding"</v>
      </c>
      <c r="B30" s="84" t="str">
        <f>""""&amp;MaterialData!B36&amp;""""</f>
        <v>"Hardboard - HDF - 50 lb/ft3 - 1/2 in."</v>
      </c>
      <c r="C30" s="22" t="s">
        <v>1106</v>
      </c>
      <c r="D30" s="22" t="s">
        <v>1117</v>
      </c>
    </row>
    <row r="31" spans="1:4" s="22" customFormat="1">
      <c r="A31" s="84" t="str">
        <f>""""&amp;MaterialData!A37&amp;""""</f>
        <v>"Bldg Board and Siding"</v>
      </c>
      <c r="B31" s="84" t="str">
        <f>""""&amp;MaterialData!B37&amp;""""</f>
        <v>"Hardboard - HDF - 50 lb/ft3 - 5/8 in."</v>
      </c>
      <c r="C31" s="22" t="s">
        <v>1106</v>
      </c>
      <c r="D31" s="22" t="s">
        <v>1118</v>
      </c>
    </row>
    <row r="32" spans="1:4" s="22" customFormat="1">
      <c r="A32" s="84" t="str">
        <f>""""&amp;MaterialData!A38&amp;""""</f>
        <v>"Bldg Board and Siding"</v>
      </c>
      <c r="B32" s="84" t="str">
        <f>""""&amp;MaterialData!B38&amp;""""</f>
        <v>"Hardboard - HDF - 50 lb/ft3 - 3/4 in."</v>
      </c>
      <c r="C32" s="22" t="s">
        <v>1106</v>
      </c>
      <c r="D32" s="22" t="s">
        <v>1119</v>
      </c>
    </row>
    <row r="33" spans="1:4" s="22" customFormat="1">
      <c r="A33" s="84" t="str">
        <f>""""&amp;MaterialData!A39&amp;""""</f>
        <v>"Bldg Board and Siding"</v>
      </c>
      <c r="B33" s="84" t="str">
        <f>""""&amp;MaterialData!B39&amp;""""</f>
        <v>"HB Part. Brd - 3/4 in."</v>
      </c>
      <c r="C33" s="22" t="s">
        <v>1106</v>
      </c>
      <c r="D33" s="22" t="s">
        <v>1120</v>
      </c>
    </row>
    <row r="34" spans="1:4" s="22" customFormat="1">
      <c r="A34" s="84" t="str">
        <f>""""&amp;MaterialData!A40&amp;""""</f>
        <v>"Bldg Board and Siding"</v>
      </c>
      <c r="B34" s="84" t="str">
        <f>""""&amp;MaterialData!B40&amp;""""</f>
        <v>"Metal Deck - 1/16 in."</v>
      </c>
      <c r="C34" s="22" t="s">
        <v>1106</v>
      </c>
      <c r="D34" s="22" t="s">
        <v>1121</v>
      </c>
    </row>
    <row r="35" spans="1:4" s="22" customFormat="1">
      <c r="A35" s="84" t="str">
        <f>""""&amp;MaterialData!A41&amp;""""</f>
        <v>"Bldg Board and Siding"</v>
      </c>
      <c r="B35" s="84" t="str">
        <f>""""&amp;MaterialData!B41&amp;""""</f>
        <v>"Metal Siding - 1/16 in."</v>
      </c>
      <c r="C35" s="22" t="s">
        <v>1106</v>
      </c>
      <c r="D35" s="22" t="s">
        <v>1122</v>
      </c>
    </row>
    <row r="36" spans="1:4" s="22" customFormat="1">
      <c r="A36" s="84" t="str">
        <f>""""&amp;MaterialData!A42&amp;""""</f>
        <v>"Bldg Board and Siding"</v>
      </c>
      <c r="B36" s="84" t="str">
        <f>""""&amp;MaterialData!B42&amp;""""</f>
        <v>"OSB - Oriented Strand Board - 1/2 in."</v>
      </c>
      <c r="C36" s="22" t="s">
        <v>1106</v>
      </c>
      <c r="D36" s="22" t="s">
        <v>1123</v>
      </c>
    </row>
    <row r="37" spans="1:4" s="22" customFormat="1">
      <c r="A37" s="84" t="str">
        <f>""""&amp;MaterialData!A43&amp;""""</f>
        <v>"Bldg Board and Siding"</v>
      </c>
      <c r="B37" s="84" t="str">
        <f>""""&amp;MaterialData!B43&amp;""""</f>
        <v>"OSB - Oriented Strand Board - 5/8 in."</v>
      </c>
      <c r="C37" s="22" t="s">
        <v>1106</v>
      </c>
      <c r="D37" s="22" t="s">
        <v>1124</v>
      </c>
    </row>
    <row r="38" spans="1:4" s="22" customFormat="1">
      <c r="A38" s="84" t="str">
        <f>""""&amp;MaterialData!A44&amp;""""</f>
        <v>"Bldg Board and Siding"</v>
      </c>
      <c r="B38" s="84" t="str">
        <f>""""&amp;MaterialData!B44&amp;""""</f>
        <v>"OSB - Oriented Strand Board - 3/4 in."</v>
      </c>
      <c r="C38" s="22" t="s">
        <v>1106</v>
      </c>
      <c r="D38" s="22" t="s">
        <v>1125</v>
      </c>
    </row>
    <row r="39" spans="1:4" s="22" customFormat="1">
      <c r="A39" s="84" t="str">
        <f>""""&amp;MaterialData!A45&amp;""""</f>
        <v>"Bldg Board and Siding"</v>
      </c>
      <c r="B39" s="84" t="str">
        <f>""""&amp;MaterialData!B45&amp;""""</f>
        <v>"Plywood - 1/4 in."</v>
      </c>
      <c r="C39" s="22" t="s">
        <v>1106</v>
      </c>
      <c r="D39" s="22" t="s">
        <v>1126</v>
      </c>
    </row>
    <row r="40" spans="1:4" s="22" customFormat="1">
      <c r="A40" s="84" t="str">
        <f>""""&amp;MaterialData!A46&amp;""""</f>
        <v>"Bldg Board and Siding"</v>
      </c>
      <c r="B40" s="84" t="str">
        <f>""""&amp;MaterialData!B46&amp;""""</f>
        <v>"Plywood - 3/8 in."</v>
      </c>
      <c r="C40" s="22" t="s">
        <v>1106</v>
      </c>
      <c r="D40" s="22" t="s">
        <v>1127</v>
      </c>
    </row>
    <row r="41" spans="1:4" s="22" customFormat="1">
      <c r="A41" s="84" t="str">
        <f>""""&amp;MaterialData!A47&amp;""""</f>
        <v>"Bldg Board and Siding"</v>
      </c>
      <c r="B41" s="84" t="str">
        <f>""""&amp;MaterialData!B47&amp;""""</f>
        <v>"Plywood - 1/2 in."</v>
      </c>
      <c r="C41" s="22" t="s">
        <v>1106</v>
      </c>
      <c r="D41" s="22" t="s">
        <v>1128</v>
      </c>
    </row>
    <row r="42" spans="1:4" s="22" customFormat="1">
      <c r="A42" s="84" t="str">
        <f>""""&amp;MaterialData!A48&amp;""""</f>
        <v>"Bldg Board and Siding"</v>
      </c>
      <c r="B42" s="84" t="str">
        <f>""""&amp;MaterialData!B48&amp;""""</f>
        <v>"Plywood - 5/8 in."</v>
      </c>
      <c r="C42" s="22" t="s">
        <v>1106</v>
      </c>
      <c r="D42" s="22" t="s">
        <v>1129</v>
      </c>
    </row>
    <row r="43" spans="1:4" s="22" customFormat="1">
      <c r="A43" s="84" t="str">
        <f>""""&amp;MaterialData!A49&amp;""""</f>
        <v>"Bldg Board and Siding"</v>
      </c>
      <c r="B43" s="84" t="str">
        <f>""""&amp;MaterialData!B49&amp;""""</f>
        <v>"Plywood - 3/4 in."</v>
      </c>
      <c r="C43" s="22" t="s">
        <v>1106</v>
      </c>
      <c r="D43" s="22" t="s">
        <v>1130</v>
      </c>
    </row>
    <row r="44" spans="1:4" s="22" customFormat="1">
      <c r="A44" s="84" t="str">
        <f>""""&amp;MaterialData!A50&amp;""""</f>
        <v>"Bldg Board and Siding"</v>
      </c>
      <c r="B44" s="84" t="str">
        <f>""""&amp;MaterialData!B50&amp;""""</f>
        <v>"Plywood - 1 in."</v>
      </c>
      <c r="C44" s="22" t="s">
        <v>1106</v>
      </c>
      <c r="D44" s="22" t="s">
        <v>1131</v>
      </c>
    </row>
    <row r="45" spans="1:4" s="22" customFormat="1">
      <c r="A45" s="84" t="str">
        <f>""""&amp;MaterialData!A53&amp;""""</f>
        <v>"Bldg Board and Siding"</v>
      </c>
      <c r="B45" s="84" t="str">
        <f>""""&amp;MaterialData!B53&amp;""""</f>
        <v>"Shingles - Asbestos cement - lapped - 1/4 in."</v>
      </c>
      <c r="C45" s="22" t="s">
        <v>1106</v>
      </c>
      <c r="D45" s="22" t="s">
        <v>1132</v>
      </c>
    </row>
    <row r="46" spans="1:4" s="22" customFormat="1">
      <c r="A46" s="84" t="str">
        <f>""""&amp;MaterialData!A54&amp;""""</f>
        <v>"Bldg Board and Siding"</v>
      </c>
      <c r="B46" s="84" t="str">
        <f>""""&amp;MaterialData!B54&amp;""""</f>
        <v>"Shingles - Asphalt roll siding - 1/4 in."</v>
      </c>
      <c r="C46" s="22" t="s">
        <v>1106</v>
      </c>
      <c r="D46" s="22" t="s">
        <v>1133</v>
      </c>
    </row>
    <row r="47" spans="1:4" s="22" customFormat="1">
      <c r="A47" s="84" t="str">
        <f>""""&amp;MaterialData!A55&amp;""""</f>
        <v>"Bldg Board and Siding"</v>
      </c>
      <c r="B47" s="84" t="str">
        <f>""""&amp;MaterialData!B55&amp;""""</f>
        <v>"Shingles - Wood - 16 in. - 7 1/2 in. exposure - 1/2 in."</v>
      </c>
      <c r="C47" s="22" t="s">
        <v>1106</v>
      </c>
      <c r="D47" s="22" t="s">
        <v>1134</v>
      </c>
    </row>
    <row r="48" spans="1:4" s="22" customFormat="1">
      <c r="A48" s="84" t="str">
        <f>""""&amp;MaterialData!A56&amp;""""</f>
        <v>"Bldg Board and Siding"</v>
      </c>
      <c r="B48" s="84" t="str">
        <f>""""&amp;MaterialData!B56&amp;""""</f>
        <v>"Shingles - Wood - plus insulated backer board Siding - 5/16 in."</v>
      </c>
      <c r="C48" s="22" t="s">
        <v>1106</v>
      </c>
      <c r="D48" s="22" t="s">
        <v>1135</v>
      </c>
    </row>
    <row r="49" spans="1:4" s="22" customFormat="1">
      <c r="A49" s="84" t="str">
        <f>""""&amp;MaterialData!A57&amp;""""</f>
        <v>"Bldg Board and Siding"</v>
      </c>
      <c r="B49" s="84" t="str">
        <f>""""&amp;MaterialData!B57&amp;""""</f>
        <v>"Wood shingles - 3/4 in."</v>
      </c>
      <c r="C49" s="22" t="s">
        <v>1106</v>
      </c>
      <c r="D49" s="22" t="s">
        <v>1136</v>
      </c>
    </row>
    <row r="50" spans="1:4" s="22" customFormat="1">
      <c r="A50" s="84" t="str">
        <f>""""&amp;MaterialData!A58&amp;""""</f>
        <v>"Bldg Board and Siding"</v>
      </c>
      <c r="B50" s="84" t="str">
        <f>""""&amp;MaterialData!B58&amp;""""</f>
        <v>"Wood shingles - plain and plastic film faced - 3/4 in."</v>
      </c>
      <c r="C50" s="22" t="s">
        <v>1106</v>
      </c>
      <c r="D50" s="22" t="s">
        <v>1137</v>
      </c>
    </row>
    <row r="51" spans="1:4" s="22" customFormat="1">
      <c r="A51" s="84" t="str">
        <f>""""&amp;MaterialData!A59&amp;""""</f>
        <v>"Bldg Board and Siding"</v>
      </c>
      <c r="B51" s="84" t="str">
        <f>""""&amp;MaterialData!B59&amp;""""</f>
        <v>"Siding - Asphalt insulating siding - 1/2 in. bed - 1/2 in."</v>
      </c>
      <c r="C51" s="22" t="s">
        <v>1106</v>
      </c>
      <c r="D51" s="22" t="s">
        <v>1138</v>
      </c>
    </row>
    <row r="52" spans="1:4" s="22" customFormat="1">
      <c r="A52" s="84" t="str">
        <f>""""&amp;MaterialData!A60&amp;""""</f>
        <v>"Bldg Board and Siding"</v>
      </c>
      <c r="B52" s="84" t="str">
        <f>""""&amp;MaterialData!B60&amp;""""</f>
        <v>"Siding - Wood - bevel - 10 in. - lapped - 3/4 in."</v>
      </c>
      <c r="C52" s="22" t="s">
        <v>1106</v>
      </c>
      <c r="D52" s="22" t="s">
        <v>1139</v>
      </c>
    </row>
    <row r="53" spans="1:4" s="22" customFormat="1">
      <c r="A53" s="84" t="str">
        <f>""""&amp;MaterialData!A61&amp;""""</f>
        <v>"Bldg Board and Siding"</v>
      </c>
      <c r="B53" s="84" t="str">
        <f>""""&amp;MaterialData!B61&amp;""""</f>
        <v>"Synthetic Stucco - EIFS finish - 1 in."</v>
      </c>
      <c r="C53" s="22" t="s">
        <v>1106</v>
      </c>
      <c r="D53" s="22" t="s">
        <v>1140</v>
      </c>
    </row>
    <row r="54" spans="1:4" s="22" customFormat="1">
      <c r="A54" s="84" t="str">
        <f>""""&amp;MaterialData!A62&amp;""""</f>
        <v>"Building Membrane"</v>
      </c>
      <c r="B54" s="84" t="str">
        <f>""""&amp;MaterialData!B62&amp;""""</f>
        <v>"Building Paper - 1/16 in."</v>
      </c>
      <c r="C54" s="22" t="s">
        <v>1141</v>
      </c>
      <c r="D54" s="22" t="s">
        <v>1142</v>
      </c>
    </row>
    <row r="55" spans="1:4" s="22" customFormat="1">
      <c r="A55" s="84" t="str">
        <f>""""&amp;MaterialData!A63&amp;""""</f>
        <v>"Building Membrane"</v>
      </c>
      <c r="B55" s="84" t="str">
        <f>""""&amp;MaterialData!B63&amp;""""</f>
        <v>"Roofing felt - 1/8 in."</v>
      </c>
      <c r="C55" s="22" t="s">
        <v>1141</v>
      </c>
      <c r="D55" s="22" t="s">
        <v>1143</v>
      </c>
    </row>
    <row r="56" spans="1:4" s="22" customFormat="1">
      <c r="A56" s="84" t="str">
        <f>""""&amp;MaterialData!A66&amp;""""</f>
        <v>"Building Membrane"</v>
      </c>
      <c r="B56" s="84" t="str">
        <f>""""&amp;MaterialData!B66&amp;""""</f>
        <v>"Vapor permeable felt - 1/8 in."</v>
      </c>
      <c r="C56" s="22" t="s">
        <v>1141</v>
      </c>
      <c r="D56" s="22" t="s">
        <v>1144</v>
      </c>
    </row>
    <row r="57" spans="1:4" s="22" customFormat="1">
      <c r="A57" s="84" t="str">
        <f>""""&amp;MaterialData!A67&amp;""""</f>
        <v>"Building Membrane"</v>
      </c>
      <c r="B57" s="84" t="str">
        <f>""""&amp;MaterialData!B67&amp;""""</f>
        <v>"Vapor seal - 2 layers of mopped 15 lb felt - 1/4 in."</v>
      </c>
      <c r="C57" s="22" t="s">
        <v>1141</v>
      </c>
      <c r="D57" s="22" t="s">
        <v>1145</v>
      </c>
    </row>
    <row r="58" spans="1:4" s="22" customFormat="1">
      <c r="A58" s="84" t="str">
        <f>""""&amp;MaterialData!A68&amp;""""</f>
        <v>"Building Membrane"</v>
      </c>
      <c r="B58" s="84" t="str">
        <f>""""&amp;MaterialData!B68&amp;""""</f>
        <v>"Vapor seal - plastic film - 1/16 in."</v>
      </c>
      <c r="C58" s="22" t="s">
        <v>1141</v>
      </c>
      <c r="D58" s="22" t="s">
        <v>1146</v>
      </c>
    </row>
    <row r="59" spans="1:4" s="22" customFormat="1">
      <c r="A59" s="84" t="str">
        <f>""""&amp;MaterialData!A69&amp;""""</f>
        <v>"Concrete"</v>
      </c>
      <c r="B59" s="84" t="str">
        <f>""""&amp;MaterialData!B69&amp;""""</f>
        <v>"Concrete - 80 lb/ft3 - 2 in."</v>
      </c>
      <c r="C59" s="22" t="s">
        <v>1147</v>
      </c>
      <c r="D59" s="22" t="s">
        <v>1148</v>
      </c>
    </row>
    <row r="60" spans="1:4" s="22" customFormat="1">
      <c r="A60" s="84" t="str">
        <f>""""&amp;MaterialData!A70&amp;""""</f>
        <v>"Concrete"</v>
      </c>
      <c r="B60" s="84" t="str">
        <f>""""&amp;MaterialData!B70&amp;""""</f>
        <v>"Concrete - 80 lb/ft3 - 4 in."</v>
      </c>
      <c r="C60" s="22" t="s">
        <v>1147</v>
      </c>
      <c r="D60" s="22" t="s">
        <v>1149</v>
      </c>
    </row>
    <row r="61" spans="1:4" s="22" customFormat="1">
      <c r="A61" s="84" t="str">
        <f>""""&amp;MaterialData!A71&amp;""""</f>
        <v>"Concrete"</v>
      </c>
      <c r="B61" s="84" t="str">
        <f>""""&amp;MaterialData!B71&amp;""""</f>
        <v>"Concrete - 80 lb/ft3 - 6 in."</v>
      </c>
      <c r="C61" s="22" t="s">
        <v>1147</v>
      </c>
      <c r="D61" s="22" t="s">
        <v>1150</v>
      </c>
    </row>
    <row r="62" spans="1:4" s="22" customFormat="1">
      <c r="A62" s="84" t="str">
        <f>""""&amp;MaterialData!A72&amp;""""</f>
        <v>"Concrete"</v>
      </c>
      <c r="B62" s="84" t="str">
        <f>""""&amp;MaterialData!B72&amp;""""</f>
        <v>"Concrete - 80 lb/ft3 - 8 in."</v>
      </c>
      <c r="C62" s="22" t="s">
        <v>1147</v>
      </c>
      <c r="D62" s="22" t="s">
        <v>1151</v>
      </c>
    </row>
    <row r="63" spans="1:4" s="22" customFormat="1">
      <c r="A63" s="84" t="str">
        <f>""""&amp;MaterialData!A73&amp;""""</f>
        <v>"Concrete"</v>
      </c>
      <c r="B63" s="84" t="str">
        <f>""""&amp;MaterialData!B73&amp;""""</f>
        <v>"Concrete - 80 lb/ft3 - 10 in."</v>
      </c>
      <c r="C63" s="22" t="s">
        <v>1147</v>
      </c>
      <c r="D63" s="22" t="s">
        <v>1152</v>
      </c>
    </row>
    <row r="64" spans="1:4" s="22" customFormat="1">
      <c r="A64" s="84" t="str">
        <f>""""&amp;MaterialData!A81&amp;""""</f>
        <v>"Concrete"</v>
      </c>
      <c r="B64" s="84" t="str">
        <f>""""&amp;MaterialData!B81&amp;""""</f>
        <v>"Concrete - 140 lb/ft3 - 2 in."</v>
      </c>
      <c r="C64" s="22" t="s">
        <v>1147</v>
      </c>
      <c r="D64" s="22" t="s">
        <v>1153</v>
      </c>
    </row>
    <row r="65" spans="1:4" s="22" customFormat="1">
      <c r="A65" s="84" t="str">
        <f>""""&amp;MaterialData!A82&amp;""""</f>
        <v>"Concrete"</v>
      </c>
      <c r="B65" s="84" t="str">
        <f>""""&amp;MaterialData!B82&amp;""""</f>
        <v>"Concrete - 140 lb/ft3 - 4 in."</v>
      </c>
      <c r="C65" s="22" t="s">
        <v>1147</v>
      </c>
      <c r="D65" s="22" t="s">
        <v>1154</v>
      </c>
    </row>
    <row r="66" spans="1:4" s="22" customFormat="1">
      <c r="A66" s="84" t="str">
        <f>""""&amp;MaterialData!A83&amp;""""</f>
        <v>"Concrete"</v>
      </c>
      <c r="B66" s="84" t="str">
        <f>""""&amp;MaterialData!B83&amp;""""</f>
        <v>"Concrete - 140 lb/ft3 - 6 in."</v>
      </c>
      <c r="C66" s="22" t="s">
        <v>1147</v>
      </c>
      <c r="D66" s="22" t="s">
        <v>1155</v>
      </c>
    </row>
    <row r="67" spans="1:4" s="22" customFormat="1">
      <c r="A67" s="84" t="str">
        <f>""""&amp;MaterialData!A84&amp;""""</f>
        <v>"Concrete"</v>
      </c>
      <c r="B67" s="84" t="str">
        <f>""""&amp;MaterialData!B84&amp;""""</f>
        <v>"Concrete - 140 lb/ft3 - 8 in."</v>
      </c>
      <c r="C67" s="22" t="s">
        <v>1147</v>
      </c>
      <c r="D67" s="22" t="s">
        <v>1156</v>
      </c>
    </row>
    <row r="68" spans="1:4" s="22" customFormat="1">
      <c r="A68" s="84" t="str">
        <f>""""&amp;MaterialData!A85&amp;""""</f>
        <v>"Concrete"</v>
      </c>
      <c r="B68" s="84" t="str">
        <f>""""&amp;MaterialData!B85&amp;""""</f>
        <v>"Concrete - 140 lb/ft3 - 10 in."</v>
      </c>
      <c r="C68" s="22" t="s">
        <v>1147</v>
      </c>
      <c r="D68" s="22" t="s">
        <v>1157</v>
      </c>
    </row>
    <row r="69" spans="1:4" s="22" customFormat="1">
      <c r="A69" s="84" t="str">
        <f>""""&amp;MaterialData!A87&amp;""""</f>
        <v>"Concrete Sandwich Panel"</v>
      </c>
      <c r="B69" s="84" t="str">
        <f>""""&amp;MaterialData!B87&amp;""""</f>
        <v>"Concrete Sandwich Panel - 80% Ins. Layer - No Steel in Ins. - Ins. 1 1/2 in."</v>
      </c>
      <c r="C69" s="22" t="s">
        <v>1158</v>
      </c>
      <c r="D69" s="22" t="s">
        <v>1159</v>
      </c>
    </row>
    <row r="70" spans="1:4" s="22" customFormat="1">
      <c r="A70" s="84" t="str">
        <f>""""&amp;MaterialData!A88&amp;""""</f>
        <v>"Concrete Sandwich Panel"</v>
      </c>
      <c r="B70" s="84" t="str">
        <f>""""&amp;MaterialData!B88&amp;""""</f>
        <v>"Concrete Sandwich Panel - 80% Ins. Layer - No Steel in Ins. - Ins. 2 in."</v>
      </c>
      <c r="C70" s="22" t="s">
        <v>1158</v>
      </c>
      <c r="D70" s="22" t="s">
        <v>1160</v>
      </c>
    </row>
    <row r="71" spans="1:4" s="22" customFormat="1">
      <c r="A71" s="84" t="str">
        <f>""""&amp;MaterialData!A89&amp;""""</f>
        <v>"Concrete Sandwich Panel"</v>
      </c>
      <c r="B71" s="84" t="str">
        <f>""""&amp;MaterialData!B89&amp;""""</f>
        <v>"Concrete Sandwich Panel - 80% Ins. Layer - No Steel in Ins. - Ins. 3 in."</v>
      </c>
      <c r="C71" s="22" t="s">
        <v>1158</v>
      </c>
      <c r="D71" s="22" t="s">
        <v>1161</v>
      </c>
    </row>
    <row r="72" spans="1:4" s="22" customFormat="1">
      <c r="A72" s="84" t="str">
        <f>""""&amp;MaterialData!A90&amp;""""</f>
        <v>"Concrete Sandwich Panel"</v>
      </c>
      <c r="B72" s="84" t="str">
        <f>""""&amp;MaterialData!B90&amp;""""</f>
        <v>"Concrete Sandwich Panel - 80% Ins. Layer - No Steel in Ins. - Ins. 4 in."</v>
      </c>
      <c r="C72" s="22" t="s">
        <v>1158</v>
      </c>
      <c r="D72" s="22" t="s">
        <v>1162</v>
      </c>
    </row>
    <row r="73" spans="1:4" s="22" customFormat="1">
      <c r="A73" s="84" t="str">
        <f>""""&amp;MaterialData!A91&amp;""""</f>
        <v>"Concrete Sandwich Panel"</v>
      </c>
      <c r="B73" s="84" t="str">
        <f>""""&amp;MaterialData!B91&amp;""""</f>
        <v>"Concrete Sandwich Panel - 80% Ins. Layer - No Steel in Ins. - Ins. 6 in."</v>
      </c>
      <c r="C73" s="22" t="s">
        <v>1158</v>
      </c>
      <c r="D73" s="22" t="s">
        <v>1163</v>
      </c>
    </row>
    <row r="74" spans="1:4" s="22" customFormat="1">
      <c r="A74" s="84" t="str">
        <f>""""&amp;MaterialData!A92&amp;""""</f>
        <v>"Concrete Sandwich Panel"</v>
      </c>
      <c r="B74" s="84" t="str">
        <f>""""&amp;MaterialData!B92&amp;""""</f>
        <v>"Concrete Sandwich Panel - 80% Ins. Layer - Steel in Ins. - Ins. 1 1/2 in."</v>
      </c>
      <c r="C74" s="22" t="s">
        <v>1158</v>
      </c>
      <c r="D74" s="22" t="s">
        <v>1164</v>
      </c>
    </row>
    <row r="75" spans="1:4" s="22" customFormat="1">
      <c r="A75" s="84" t="str">
        <f>""""&amp;MaterialData!A93&amp;""""</f>
        <v>"Concrete Sandwich Panel"</v>
      </c>
      <c r="B75" s="84" t="str">
        <f>""""&amp;MaterialData!B93&amp;""""</f>
        <v>"Concrete Sandwich Panel - 80% Ins. Layer - Steel in Ins. - Ins. 2 in."</v>
      </c>
      <c r="C75" s="22" t="s">
        <v>1158</v>
      </c>
      <c r="D75" s="22" t="s">
        <v>1165</v>
      </c>
    </row>
    <row r="76" spans="1:4" s="22" customFormat="1">
      <c r="A76" s="84" t="str">
        <f>""""&amp;MaterialData!A94&amp;""""</f>
        <v>"Concrete Sandwich Panel"</v>
      </c>
      <c r="B76" s="84" t="str">
        <f>""""&amp;MaterialData!B94&amp;""""</f>
        <v>"Concrete Sandwich Panel - 80% Ins. Layer - Steel in Ins. - Ins. 3 in."</v>
      </c>
      <c r="C76" s="22" t="s">
        <v>1158</v>
      </c>
      <c r="D76" s="22" t="s">
        <v>1166</v>
      </c>
    </row>
    <row r="77" spans="1:4" s="22" customFormat="1">
      <c r="A77" s="84" t="str">
        <f>""""&amp;MaterialData!A95&amp;""""</f>
        <v>"Concrete Sandwich Panel"</v>
      </c>
      <c r="B77" s="84" t="str">
        <f>""""&amp;MaterialData!B95&amp;""""</f>
        <v>"Concrete Sandwich Panel - 80% Ins. Layer - Steel in Ins. - Ins. 4 in."</v>
      </c>
      <c r="C77" s="22" t="s">
        <v>1158</v>
      </c>
      <c r="D77" s="22" t="s">
        <v>1167</v>
      </c>
    </row>
    <row r="78" spans="1:4" s="22" customFormat="1">
      <c r="A78" s="84" t="str">
        <f>""""&amp;MaterialData!A96&amp;""""</f>
        <v>"Concrete Sandwich Panel"</v>
      </c>
      <c r="B78" s="84" t="str">
        <f>""""&amp;MaterialData!B96&amp;""""</f>
        <v>"Concrete Sandwich Panel - 80% Ins. Layer - Steel in Ins. - Ins. 6 in."</v>
      </c>
      <c r="C78" s="22" t="s">
        <v>1158</v>
      </c>
      <c r="D78" s="22" t="s">
        <v>1168</v>
      </c>
    </row>
    <row r="79" spans="1:4" s="22" customFormat="1">
      <c r="A79" s="84" t="str">
        <f>""""&amp;MaterialData!A97&amp;""""</f>
        <v>"Concrete Sandwich Panel"</v>
      </c>
      <c r="B79" s="84" t="str">
        <f>""""&amp;MaterialData!B97&amp;""""</f>
        <v>"Concrete Sandwich Panel - 90% Ins. Layer - No Steel in Ins. - Ins. 1 1/2 in."</v>
      </c>
      <c r="C79" s="22" t="s">
        <v>1158</v>
      </c>
      <c r="D79" s="22" t="s">
        <v>1169</v>
      </c>
    </row>
    <row r="80" spans="1:4" s="22" customFormat="1">
      <c r="A80" s="84" t="str">
        <f>""""&amp;MaterialData!A98&amp;""""</f>
        <v>"Concrete Sandwich Panel"</v>
      </c>
      <c r="B80" s="84" t="str">
        <f>""""&amp;MaterialData!B98&amp;""""</f>
        <v>"Concrete Sandwich Panel - 90% Ins. Layer - No Steel in Ins. - Ins. 2 in."</v>
      </c>
      <c r="C80" s="22" t="s">
        <v>1158</v>
      </c>
      <c r="D80" s="22" t="s">
        <v>1170</v>
      </c>
    </row>
    <row r="81" spans="1:4" s="22" customFormat="1">
      <c r="A81" s="84" t="str">
        <f>""""&amp;MaterialData!A99&amp;""""</f>
        <v>"Concrete Sandwich Panel"</v>
      </c>
      <c r="B81" s="84" t="str">
        <f>""""&amp;MaterialData!B99&amp;""""</f>
        <v>"Concrete Sandwich Panel - 90% Ins. Layer - No Steel in Ins. - Ins. 3 in."</v>
      </c>
      <c r="C81" s="22" t="s">
        <v>1158</v>
      </c>
      <c r="D81" s="22" t="s">
        <v>1171</v>
      </c>
    </row>
    <row r="82" spans="1:4" s="22" customFormat="1">
      <c r="A82" s="84" t="str">
        <f>""""&amp;MaterialData!A100&amp;""""</f>
        <v>"Concrete Sandwich Panel"</v>
      </c>
      <c r="B82" s="84" t="str">
        <f>""""&amp;MaterialData!B100&amp;""""</f>
        <v>"Concrete Sandwich Panel - 90% Ins. Layer - No Steel in Ins. - Ins. 4 in."</v>
      </c>
      <c r="C82" s="22" t="s">
        <v>1158</v>
      </c>
      <c r="D82" s="22" t="s">
        <v>1172</v>
      </c>
    </row>
    <row r="83" spans="1:4" s="22" customFormat="1">
      <c r="A83" s="84" t="str">
        <f>""""&amp;MaterialData!A101&amp;""""</f>
        <v>"Concrete Sandwich Panel"</v>
      </c>
      <c r="B83" s="84" t="str">
        <f>""""&amp;MaterialData!B101&amp;""""</f>
        <v>"Concrete Sandwich Panel - 90% Ins. Layer - No Steel in Ins. - Ins. 6 in."</v>
      </c>
      <c r="C83" s="22" t="s">
        <v>1158</v>
      </c>
      <c r="D83" s="22" t="s">
        <v>1173</v>
      </c>
    </row>
    <row r="84" spans="1:4" s="22" customFormat="1">
      <c r="A84" s="84" t="str">
        <f>""""&amp;MaterialData!A102&amp;""""</f>
        <v>"Concrete Sandwich Panel"</v>
      </c>
      <c r="B84" s="84" t="str">
        <f>""""&amp;MaterialData!B102&amp;""""</f>
        <v>"Concrete Sandwich Panel - 90% Ins. Layer - Steel in Ins. - Ins. 1 1/2 in."</v>
      </c>
      <c r="C84" s="22" t="s">
        <v>1158</v>
      </c>
      <c r="D84" s="22" t="s">
        <v>1174</v>
      </c>
    </row>
    <row r="85" spans="1:4" s="22" customFormat="1">
      <c r="A85" s="84" t="str">
        <f>""""&amp;MaterialData!A103&amp;""""</f>
        <v>"Concrete Sandwich Panel"</v>
      </c>
      <c r="B85" s="84" t="str">
        <f>""""&amp;MaterialData!B103&amp;""""</f>
        <v>"Concrete Sandwich Panel - 90% Ins. Layer - Steel in Ins. - Ins. 2 in."</v>
      </c>
      <c r="C85" s="22" t="s">
        <v>1158</v>
      </c>
      <c r="D85" s="22" t="s">
        <v>1175</v>
      </c>
    </row>
    <row r="86" spans="1:4" s="22" customFormat="1">
      <c r="A86" s="84" t="str">
        <f>""""&amp;MaterialData!A104&amp;""""</f>
        <v>"Concrete Sandwich Panel"</v>
      </c>
      <c r="B86" s="84" t="str">
        <f>""""&amp;MaterialData!B104&amp;""""</f>
        <v>"Concrete Sandwich Panel - 90% Ins. Layer - Steel in Ins. - Ins. 3 in."</v>
      </c>
      <c r="C86" s="22" t="s">
        <v>1158</v>
      </c>
      <c r="D86" s="22" t="s">
        <v>1176</v>
      </c>
    </row>
    <row r="87" spans="1:4" s="22" customFormat="1">
      <c r="A87" s="84" t="str">
        <f>""""&amp;MaterialData!A105&amp;""""</f>
        <v>"Concrete Sandwich Panel"</v>
      </c>
      <c r="B87" s="84" t="str">
        <f>""""&amp;MaterialData!B105&amp;""""</f>
        <v>"Concrete Sandwich Panel - 90% Ins. Layer - Steel in Ins. - Ins. 4 in."</v>
      </c>
      <c r="C87" s="22" t="s">
        <v>1158</v>
      </c>
      <c r="D87" s="22" t="s">
        <v>1177</v>
      </c>
    </row>
    <row r="88" spans="1:4" s="22" customFormat="1">
      <c r="A88" s="84" t="str">
        <f>""""&amp;MaterialData!A106&amp;""""</f>
        <v>"Concrete Sandwich Panel"</v>
      </c>
      <c r="B88" s="84" t="str">
        <f>""""&amp;MaterialData!B106&amp;""""</f>
        <v>"Concrete Sandwich Panel - 90% Ins. Layer - Steel in Ins. - Ins. 6 in."</v>
      </c>
      <c r="C88" s="22" t="s">
        <v>1158</v>
      </c>
      <c r="D88" s="22" t="s">
        <v>1178</v>
      </c>
    </row>
    <row r="89" spans="1:4" s="22" customFormat="1">
      <c r="A89" s="84" t="str">
        <f>""""&amp;MaterialData!A107&amp;""""</f>
        <v>"Concrete Sandwich Panel"</v>
      </c>
      <c r="B89" s="84" t="str">
        <f>""""&amp;MaterialData!B107&amp;""""</f>
        <v>"Concrete Sandwich Panel - 100% Ins. Layer - No Steel in Ins. - Ins. 1 1/2 in."</v>
      </c>
      <c r="C89" s="22" t="s">
        <v>1158</v>
      </c>
      <c r="D89" s="22" t="s">
        <v>1179</v>
      </c>
    </row>
    <row r="90" spans="1:4" s="22" customFormat="1">
      <c r="A90" s="84" t="str">
        <f>""""&amp;MaterialData!A108&amp;""""</f>
        <v>"Concrete Sandwich Panel"</v>
      </c>
      <c r="B90" s="84" t="str">
        <f>""""&amp;MaterialData!B108&amp;""""</f>
        <v>"Concrete Sandwich Panel - 100% Ins. Layer - No Steel in Ins. - Ins. 2 in."</v>
      </c>
      <c r="C90" s="22" t="s">
        <v>1158</v>
      </c>
      <c r="D90" s="22" t="s">
        <v>1180</v>
      </c>
    </row>
    <row r="91" spans="1:4" s="22" customFormat="1">
      <c r="A91" s="84" t="str">
        <f>""""&amp;MaterialData!A109&amp;""""</f>
        <v>"Concrete Sandwich Panel"</v>
      </c>
      <c r="B91" s="84" t="str">
        <f>""""&amp;MaterialData!B109&amp;""""</f>
        <v>"Concrete Sandwich Panel - 100% Ins. Layer - No Steel in Ins. - Ins. 3 in."</v>
      </c>
      <c r="C91" s="22" t="s">
        <v>1158</v>
      </c>
      <c r="D91" s="22" t="s">
        <v>1181</v>
      </c>
    </row>
    <row r="92" spans="1:4" s="22" customFormat="1">
      <c r="A92" s="84" t="str">
        <f>""""&amp;MaterialData!A110&amp;""""</f>
        <v>"Concrete Sandwich Panel"</v>
      </c>
      <c r="B92" s="84" t="str">
        <f>""""&amp;MaterialData!B110&amp;""""</f>
        <v>"Concrete Sandwich Panel - 100% Ins. Layer - No Steel in Ins. - Ins. 4 in."</v>
      </c>
      <c r="C92" s="22" t="s">
        <v>1158</v>
      </c>
      <c r="D92" s="22" t="s">
        <v>1182</v>
      </c>
    </row>
    <row r="93" spans="1:4" s="22" customFormat="1">
      <c r="A93" s="84" t="str">
        <f>""""&amp;MaterialData!A111&amp;""""</f>
        <v>"Concrete Sandwich Panel"</v>
      </c>
      <c r="B93" s="84" t="str">
        <f>""""&amp;MaterialData!B111&amp;""""</f>
        <v>"Concrete Sandwich Panel - 100% Ins. Layer - No Steel in Ins. - Ins. 6 in."</v>
      </c>
      <c r="C93" s="22" t="s">
        <v>1158</v>
      </c>
      <c r="D93" s="22" t="s">
        <v>1183</v>
      </c>
    </row>
    <row r="94" spans="1:4" s="22" customFormat="1">
      <c r="A94" s="84" t="str">
        <f>""""&amp;MaterialData!A112&amp;""""</f>
        <v>"Concrete Sandwich Panel"</v>
      </c>
      <c r="B94" s="84" t="str">
        <f>""""&amp;MaterialData!B112&amp;""""</f>
        <v>"Concrete Sandwich Panel - 100% Ins. Layer - Steel in Ins. - Ins. 1 1/2 in."</v>
      </c>
      <c r="C94" s="22" t="s">
        <v>1158</v>
      </c>
      <c r="D94" s="22" t="s">
        <v>1184</v>
      </c>
    </row>
    <row r="95" spans="1:4" s="22" customFormat="1">
      <c r="A95" s="84" t="str">
        <f>""""&amp;MaterialData!A113&amp;""""</f>
        <v>"Concrete Sandwich Panel"</v>
      </c>
      <c r="B95" s="84" t="str">
        <f>""""&amp;MaterialData!B113&amp;""""</f>
        <v>"Concrete Sandwich Panel - 100% Ins. Layer - Steel in Ins. - Ins. 2 in."</v>
      </c>
      <c r="C95" s="22" t="s">
        <v>1158</v>
      </c>
      <c r="D95" s="22" t="s">
        <v>1185</v>
      </c>
    </row>
    <row r="96" spans="1:4" s="22" customFormat="1">
      <c r="A96" s="84" t="str">
        <f>""""&amp;MaterialData!A114&amp;""""</f>
        <v>"Concrete Sandwich Panel"</v>
      </c>
      <c r="B96" s="84" t="str">
        <f>""""&amp;MaterialData!B114&amp;""""</f>
        <v>"Concrete Sandwich Panel - 100% Ins. Layer - Steel in Ins. - Ins. 3 in."</v>
      </c>
      <c r="C96" s="22" t="s">
        <v>1158</v>
      </c>
      <c r="D96" s="22" t="s">
        <v>1186</v>
      </c>
    </row>
    <row r="97" spans="1:4" s="22" customFormat="1">
      <c r="A97" s="84" t="str">
        <f>""""&amp;MaterialData!A115&amp;""""</f>
        <v>"Concrete Sandwich Panel"</v>
      </c>
      <c r="B97" s="84" t="str">
        <f>""""&amp;MaterialData!B115&amp;""""</f>
        <v>"Concrete Sandwich Panel - 100% Ins. Layer - Steel in Ins. - Ins. 4 in."</v>
      </c>
      <c r="C97" s="22" t="s">
        <v>1158</v>
      </c>
      <c r="D97" s="22" t="s">
        <v>1187</v>
      </c>
    </row>
    <row r="98" spans="1:4" s="22" customFormat="1">
      <c r="A98" s="84" t="str">
        <f>""""&amp;MaterialData!A116&amp;""""</f>
        <v>"Concrete Sandwich Panel"</v>
      </c>
      <c r="B98" s="84" t="str">
        <f>""""&amp;MaterialData!B116&amp;""""</f>
        <v>"Concrete Sandwich Panel - 100% Ins. Layer - Steel in Ins. - Ins. 6 in."</v>
      </c>
      <c r="C98" s="22" t="s">
        <v>1158</v>
      </c>
      <c r="D98" s="22" t="s">
        <v>1188</v>
      </c>
    </row>
    <row r="99" spans="1:4" s="22" customFormat="1">
      <c r="A99" s="84" t="str">
        <f>""""&amp;MaterialData!A214&amp;""""</f>
        <v>"Finish Materials"</v>
      </c>
      <c r="B99" s="84" t="str">
        <f>""""&amp;MaterialData!B213&amp;""""</f>
        <v>"Acoustic Tile - 3/8 in."</v>
      </c>
      <c r="C99" s="22" t="s">
        <v>1189</v>
      </c>
      <c r="D99" s="22" t="s">
        <v>1190</v>
      </c>
    </row>
    <row r="100" spans="1:4" s="22" customFormat="1">
      <c r="A100" s="84" t="str">
        <f>""""&amp;MaterialData!A213&amp;""""</f>
        <v>"Finish Materials"</v>
      </c>
      <c r="B100" s="84" t="str">
        <f>""""&amp;MaterialData!B214&amp;""""</f>
        <v>"Acoustic Tile - 1/2 in."</v>
      </c>
      <c r="C100" s="22" t="s">
        <v>1189</v>
      </c>
      <c r="D100" s="22" t="s">
        <v>1191</v>
      </c>
    </row>
    <row r="101" spans="1:4" s="22" customFormat="1">
      <c r="A101" s="84" t="str">
        <f>""""&amp;MaterialData!A215&amp;""""</f>
        <v>"Finish Materials"</v>
      </c>
      <c r="B101" s="84" t="str">
        <f>""""&amp;MaterialData!B215&amp;""""</f>
        <v>"Acoustic Tile - 3/4 in."</v>
      </c>
      <c r="C101" s="22" t="s">
        <v>1189</v>
      </c>
      <c r="D101" s="22" t="s">
        <v>1192</v>
      </c>
    </row>
    <row r="102" spans="1:4" s="22" customFormat="1">
      <c r="A102" s="84" t="str">
        <f>""""&amp;MaterialData!A216&amp;""""</f>
        <v>"Finish Materials"</v>
      </c>
      <c r="B102" s="84" t="str">
        <f>""""&amp;MaterialData!B216&amp;""""</f>
        <v>"Carpet - 3/4 in."</v>
      </c>
      <c r="C102" s="22" t="s">
        <v>1189</v>
      </c>
      <c r="D102" s="22" t="s">
        <v>1193</v>
      </c>
    </row>
    <row r="103" spans="1:4" s="22" customFormat="1">
      <c r="A103" s="84" t="str">
        <f>""""&amp;MaterialData!A217&amp;""""</f>
        <v>"Finish Materials"</v>
      </c>
      <c r="B103" s="84" t="str">
        <f>""""&amp;MaterialData!B217&amp;""""</f>
        <v>"Linoleum/cork tile - 1/4 in."</v>
      </c>
      <c r="C103" s="22" t="s">
        <v>1189</v>
      </c>
      <c r="D103" s="22" t="s">
        <v>1194</v>
      </c>
    </row>
    <row r="104" spans="1:4" s="22" customFormat="1">
      <c r="A104" s="84" t="str">
        <f>""""&amp;MaterialData!A218&amp;""""</f>
        <v>"Finish Materials"</v>
      </c>
      <c r="B104" s="84" t="str">
        <f>""""&amp;MaterialData!B218&amp;""""</f>
        <v>"Rubber tile - 1 in."</v>
      </c>
      <c r="C104" s="22" t="s">
        <v>1189</v>
      </c>
      <c r="D104" s="22" t="s">
        <v>1195</v>
      </c>
    </row>
    <row r="105" spans="1:4" s="22" customFormat="1">
      <c r="A105" s="84" t="str">
        <f>""""&amp;MaterialData!A219&amp;""""</f>
        <v>"Finish Materials"</v>
      </c>
      <c r="B105" s="84" t="str">
        <f>""""&amp;MaterialData!B219&amp;""""</f>
        <v>"Slate or tile - 1/2 in."</v>
      </c>
      <c r="C105" s="22" t="s">
        <v>1189</v>
      </c>
      <c r="D105" s="22" t="s">
        <v>1196</v>
      </c>
    </row>
    <row r="106" spans="1:4" s="22" customFormat="1">
      <c r="A106" s="84" t="str">
        <f>""""&amp;MaterialData!A220&amp;""""</f>
        <v>"Finish Materials"</v>
      </c>
      <c r="B106" s="84" t="str">
        <f>""""&amp;MaterialData!B220&amp;""""</f>
        <v>"Terrazzo - 1 in."</v>
      </c>
      <c r="C106" s="22" t="s">
        <v>1189</v>
      </c>
      <c r="D106" s="22" t="s">
        <v>1197</v>
      </c>
    </row>
    <row r="107" spans="1:4" s="22" customFormat="1">
      <c r="A107" s="84" t="str">
        <f>""""&amp;MaterialData!A221&amp;""""</f>
        <v>"ICF Wall"</v>
      </c>
      <c r="B107" s="84" t="str">
        <f>""""&amp;MaterialData!B221&amp;""""</f>
        <v>"Insulating Concrete Forms - 1 1/2 in. Polyurethane Ins. each side - concrete 6 in."</v>
      </c>
      <c r="C107" s="22" t="s">
        <v>1198</v>
      </c>
      <c r="D107" s="22" t="s">
        <v>1199</v>
      </c>
    </row>
    <row r="108" spans="1:4" s="22" customFormat="1">
      <c r="A108" s="84" t="str">
        <f>""""&amp;MaterialData!A222&amp;""""</f>
        <v>"ICF Wall"</v>
      </c>
      <c r="B108" s="84" t="str">
        <f>""""&amp;MaterialData!B222&amp;""""</f>
        <v>"Insulating Concrete Forms - 1 1/2 in. Polyurethane Ins. each side - concrete 8 in."</v>
      </c>
      <c r="C108" s="22" t="s">
        <v>1198</v>
      </c>
      <c r="D108" s="22" t="s">
        <v>1200</v>
      </c>
    </row>
    <row r="109" spans="1:4" s="22" customFormat="1">
      <c r="A109" s="84" t="str">
        <f>""""&amp;MaterialData!A223&amp;""""</f>
        <v>"ICF Wall"</v>
      </c>
      <c r="B109" s="84" t="str">
        <f>""""&amp;MaterialData!B223&amp;""""</f>
        <v>"Insulating Concrete Forms - 2 in. Polyurethane Ins. each side - concrete 6 in."</v>
      </c>
      <c r="C109" s="22" t="s">
        <v>1198</v>
      </c>
      <c r="D109" s="22" t="s">
        <v>1201</v>
      </c>
    </row>
    <row r="110" spans="1:4" s="22" customFormat="1">
      <c r="A110" s="84" t="str">
        <f>""""&amp;MaterialData!A224&amp;""""</f>
        <v>"ICF Wall"</v>
      </c>
      <c r="B110" s="84" t="str">
        <f>""""&amp;MaterialData!B224&amp;""""</f>
        <v>"Insulating Concrete Forms - 2 in. Polyurethane Ins. each side - concrete 8 in."</v>
      </c>
      <c r="C110" s="22" t="s">
        <v>1198</v>
      </c>
      <c r="D110" s="22" t="s">
        <v>1202</v>
      </c>
    </row>
    <row r="111" spans="1:4" s="22" customFormat="1">
      <c r="A111" s="84" t="str">
        <f>""""&amp;MaterialData!A225&amp;""""</f>
        <v>"ICF Wall"</v>
      </c>
      <c r="B111" s="84" t="str">
        <f>""""&amp;MaterialData!B225&amp;""""</f>
        <v>"Insulating Concrete Forms - 4 1/2 in. Polyurethane Ins. each side - concrete 6 in."</v>
      </c>
      <c r="C111" s="22" t="s">
        <v>1198</v>
      </c>
      <c r="D111" s="22" t="s">
        <v>1203</v>
      </c>
    </row>
    <row r="112" spans="1:4" s="22" customFormat="1">
      <c r="A112" s="84" t="str">
        <f>""""&amp;MaterialData!A226&amp;""""</f>
        <v>"ICF Wall"</v>
      </c>
      <c r="B112" s="84" t="str">
        <f>""""&amp;MaterialData!B226&amp;""""</f>
        <v>"Insulating Concrete Forms - 4 1/2 in. Polyurethane Ins. each side - concrete 8 in."</v>
      </c>
      <c r="C112" s="22" t="s">
        <v>1198</v>
      </c>
      <c r="D112" s="22" t="s">
        <v>1204</v>
      </c>
    </row>
    <row r="113" spans="1:4" s="22" customFormat="1">
      <c r="A113" s="84" t="str">
        <f>""""&amp;MaterialData!A227&amp;""""</f>
        <v>"ICF Wall"</v>
      </c>
      <c r="B113" s="84" t="str">
        <f>""""&amp;MaterialData!B227&amp;""""</f>
        <v>"Insulating Concrete Forms - 2 in. EPS Ins. each side - concrete 6 in."</v>
      </c>
      <c r="C113" s="22" t="s">
        <v>1198</v>
      </c>
      <c r="D113" s="22" t="s">
        <v>1205</v>
      </c>
    </row>
    <row r="114" spans="1:4" s="22" customFormat="1">
      <c r="A114" s="84" t="str">
        <f>""""&amp;MaterialData!A228&amp;""""</f>
        <v>"ICF Wall"</v>
      </c>
      <c r="B114" s="84" t="str">
        <f>""""&amp;MaterialData!B228&amp;""""</f>
        <v>"Insulating Concrete Forms - 2 in. EPS Ins. each side - concrete 8 in."</v>
      </c>
      <c r="C114" s="22" t="s">
        <v>1198</v>
      </c>
      <c r="D114" s="22" t="s">
        <v>1206</v>
      </c>
    </row>
    <row r="115" spans="1:4" s="22" customFormat="1">
      <c r="A115" s="84" t="str">
        <f>""""&amp;MaterialData!A231&amp;""""</f>
        <v>"ICF Wall"</v>
      </c>
      <c r="B115" s="84" t="str">
        <f>""""&amp;MaterialData!B231&amp;""""</f>
        <v>"Insulating Concrete Forms - 3 in. EPS Ins. each side - concrete 6 in."</v>
      </c>
      <c r="C115" s="22" t="s">
        <v>1198</v>
      </c>
      <c r="D115" s="22" t="s">
        <v>1207</v>
      </c>
    </row>
    <row r="116" spans="1:4" s="22" customFormat="1">
      <c r="A116" s="84" t="str">
        <f>""""&amp;MaterialData!A232&amp;""""</f>
        <v>"ICF Wall"</v>
      </c>
      <c r="B116" s="84" t="str">
        <f>""""&amp;MaterialData!B232&amp;""""</f>
        <v>"Insulating Concrete Forms - 3 in. EPS Ins. each side - concrete 8 in."</v>
      </c>
      <c r="C116" s="22" t="s">
        <v>1198</v>
      </c>
      <c r="D116" s="22" t="s">
        <v>1208</v>
      </c>
    </row>
    <row r="117" spans="1:4" s="22" customFormat="1">
      <c r="A117" s="84" t="str">
        <f>""""&amp;MaterialData!A233&amp;""""</f>
        <v>"ICF Wall"</v>
      </c>
      <c r="B117" s="84" t="str">
        <f>""""&amp;MaterialData!B233&amp;""""</f>
        <v>"Insulating Concrete Forms - 4 in. EPS Ins. each side - concrete 6 in."</v>
      </c>
      <c r="C117" s="22" t="s">
        <v>1198</v>
      </c>
      <c r="D117" s="22" t="s">
        <v>1209</v>
      </c>
    </row>
    <row r="118" spans="1:4" s="22" customFormat="1">
      <c r="A118" s="84" t="str">
        <f>""""&amp;MaterialData!A234&amp;""""</f>
        <v>"ICF Wall"</v>
      </c>
      <c r="B118" s="84" t="str">
        <f>""""&amp;MaterialData!B234&amp;""""</f>
        <v>"Insulating Concrete Forms - 4 in. EPS Ins. each side - concrete 8 in."</v>
      </c>
      <c r="C118" s="22" t="s">
        <v>1198</v>
      </c>
      <c r="D118" s="22" t="s">
        <v>1210</v>
      </c>
    </row>
    <row r="119" spans="1:4" s="22" customFormat="1">
      <c r="A119" s="84" t="str">
        <f>""""&amp;MaterialData!A235&amp;""""</f>
        <v>"ICF Wall"</v>
      </c>
      <c r="B119" s="84" t="str">
        <f>""""&amp;MaterialData!B235&amp;""""</f>
        <v>"Insulating Concrete Forms - 2 in. XPS Ins. each side - concrete 6 in."</v>
      </c>
      <c r="C119" s="22" t="s">
        <v>1198</v>
      </c>
      <c r="D119" s="22" t="s">
        <v>1211</v>
      </c>
    </row>
    <row r="120" spans="1:4" s="22" customFormat="1">
      <c r="A120" s="84" t="str">
        <f>""""&amp;MaterialData!A236&amp;""""</f>
        <v>"ICF Wall"</v>
      </c>
      <c r="B120" s="84" t="str">
        <f>""""&amp;MaterialData!B236&amp;""""</f>
        <v>"Insulating Concrete Forms - 2 in. XPS Ins. each side - concrete 8 in."</v>
      </c>
      <c r="C120" s="22" t="s">
        <v>1198</v>
      </c>
      <c r="D120" s="22" t="s">
        <v>1212</v>
      </c>
    </row>
    <row r="121" spans="1:4" s="22" customFormat="1">
      <c r="A121" s="84" t="str">
        <f>""""&amp;MaterialData!A237&amp;""""</f>
        <v>"ICF Wall"</v>
      </c>
      <c r="B121" s="84" t="str">
        <f>""""&amp;MaterialData!B237&amp;""""</f>
        <v>"Insulating Concrete Forms - 3 in. XPS Ins. each side - concrete 6 in."</v>
      </c>
      <c r="C121" s="22" t="s">
        <v>1198</v>
      </c>
      <c r="D121" s="22" t="s">
        <v>1213</v>
      </c>
    </row>
    <row r="122" spans="1:4" s="22" customFormat="1">
      <c r="A122" s="84" t="str">
        <f>""""&amp;MaterialData!A238&amp;""""</f>
        <v>"ICF Wall"</v>
      </c>
      <c r="B122" s="84" t="str">
        <f>""""&amp;MaterialData!B238&amp;""""</f>
        <v>"Insulating Concrete Forms - 3 in. XPS Ins. each side - concrete 8 in."</v>
      </c>
      <c r="C122" s="22" t="s">
        <v>1198</v>
      </c>
      <c r="D122" s="22" t="s">
        <v>1214</v>
      </c>
    </row>
    <row r="123" spans="1:4" s="22" customFormat="1">
      <c r="A123" s="84" t="str">
        <f>""""&amp;MaterialData!A239&amp;""""</f>
        <v>"ICF Wall"</v>
      </c>
      <c r="B123" s="84" t="str">
        <f>""""&amp;MaterialData!B239&amp;""""</f>
        <v>"Insulating Concrete Forms - 4 in. XPS Ins. each side - concrete 6 in."</v>
      </c>
      <c r="C123" s="22" t="s">
        <v>1198</v>
      </c>
      <c r="D123" s="22" t="s">
        <v>1215</v>
      </c>
    </row>
    <row r="124" spans="1:4" s="22" customFormat="1">
      <c r="A124" s="84" t="str">
        <f>""""&amp;MaterialData!A240&amp;""""</f>
        <v>"ICF Wall"</v>
      </c>
      <c r="B124" s="84" t="str">
        <f>""""&amp;MaterialData!B240&amp;""""</f>
        <v>"Insulating Concrete Forms - 4 in. XPS Ins. each side - concrete 8 in."</v>
      </c>
      <c r="C124" s="22" t="s">
        <v>1198</v>
      </c>
      <c r="D124" s="22" t="s">
        <v>1216</v>
      </c>
    </row>
    <row r="125" spans="1:4" s="22" customFormat="1">
      <c r="A125" s="84" t="e">
        <f>""""&amp;MaterialData!#REF!&amp;""""</f>
        <v>#REF!</v>
      </c>
      <c r="B125" s="84" t="e">
        <f>""""&amp;MaterialData!#REF!&amp;""""</f>
        <v>#REF!</v>
      </c>
      <c r="C125" s="22" t="s">
        <v>1217</v>
      </c>
      <c r="D125" s="22" t="s">
        <v>1218</v>
      </c>
    </row>
    <row r="126" spans="1:4" s="22" customFormat="1">
      <c r="A126" s="84" t="e">
        <f>""""&amp;MaterialData!#REF!&amp;""""</f>
        <v>#REF!</v>
      </c>
      <c r="B126" s="84" t="e">
        <f>""""&amp;MaterialData!#REF!&amp;""""</f>
        <v>#REF!</v>
      </c>
      <c r="C126" s="22" t="s">
        <v>1217</v>
      </c>
      <c r="D126" s="22" t="s">
        <v>1219</v>
      </c>
    </row>
    <row r="127" spans="1:4" s="22" customFormat="1">
      <c r="A127" s="84" t="e">
        <f>""""&amp;MaterialData!#REF!&amp;""""</f>
        <v>#REF!</v>
      </c>
      <c r="B127" s="84" t="e">
        <f>""""&amp;MaterialData!#REF!&amp;""""</f>
        <v>#REF!</v>
      </c>
      <c r="C127" s="22" t="s">
        <v>1217</v>
      </c>
      <c r="D127" s="22" t="s">
        <v>1220</v>
      </c>
    </row>
    <row r="128" spans="1:4" s="22" customFormat="1">
      <c r="A128" s="84" t="e">
        <f>""""&amp;MaterialData!#REF!&amp;""""</f>
        <v>#REF!</v>
      </c>
      <c r="B128" s="84" t="e">
        <f>""""&amp;MaterialData!#REF!&amp;""""</f>
        <v>#REF!</v>
      </c>
      <c r="C128" s="22" t="s">
        <v>1217</v>
      </c>
      <c r="D128" s="22" t="s">
        <v>1221</v>
      </c>
    </row>
    <row r="129" spans="1:4" s="22" customFormat="1">
      <c r="A129" s="84" t="e">
        <f>""""&amp;MaterialData!#REF!&amp;""""</f>
        <v>#REF!</v>
      </c>
      <c r="B129" s="84" t="e">
        <f>""""&amp;MaterialData!#REF!&amp;""""</f>
        <v>#REF!</v>
      </c>
      <c r="C129" s="22" t="s">
        <v>1217</v>
      </c>
      <c r="D129" s="22" t="s">
        <v>1222</v>
      </c>
    </row>
    <row r="130" spans="1:4" s="22" customFormat="1">
      <c r="A130" s="84" t="e">
        <f>""""&amp;MaterialData!#REF!&amp;""""</f>
        <v>#REF!</v>
      </c>
      <c r="B130" s="84" t="e">
        <f>""""&amp;MaterialData!#REF!&amp;""""</f>
        <v>#REF!</v>
      </c>
      <c r="C130" s="22" t="s">
        <v>1217</v>
      </c>
      <c r="D130" s="22" t="s">
        <v>1223</v>
      </c>
    </row>
    <row r="131" spans="1:4" s="22" customFormat="1">
      <c r="A131" s="84" t="e">
        <f>""""&amp;MaterialData!#REF!&amp;""""</f>
        <v>#REF!</v>
      </c>
      <c r="B131" s="84" t="e">
        <f>""""&amp;MaterialData!#REF!&amp;""""</f>
        <v>#REF!</v>
      </c>
      <c r="C131" s="22" t="s">
        <v>1217</v>
      </c>
      <c r="D131" s="22" t="s">
        <v>1224</v>
      </c>
    </row>
    <row r="132" spans="1:4" s="22" customFormat="1">
      <c r="A132" s="84" t="str">
        <f>""""&amp;MaterialData!A264&amp;""""</f>
        <v>"Insulation Board"</v>
      </c>
      <c r="B132" s="84" t="str">
        <f>""""&amp;MaterialData!B264&amp;""""</f>
        <v>"Cellular polyisocyanurate (unfaced) - 3 1/2 in. R21"</v>
      </c>
      <c r="C132" s="22" t="s">
        <v>1225</v>
      </c>
      <c r="D132" s="22" t="s">
        <v>1226</v>
      </c>
    </row>
    <row r="133" spans="1:4" s="22" customFormat="1">
      <c r="A133" s="84" t="str">
        <f>""""&amp;MaterialData!A265&amp;""""</f>
        <v>"Insulation Board"</v>
      </c>
      <c r="B133" s="84" t="str">
        <f>""""&amp;MaterialData!B265&amp;""""</f>
        <v>"Cellular polyisocyanurate (unfaced) - 4 in. R23"</v>
      </c>
      <c r="C133" s="22" t="s">
        <v>1225</v>
      </c>
      <c r="D133" s="22" t="s">
        <v>1227</v>
      </c>
    </row>
    <row r="134" spans="1:4" s="22" customFormat="1">
      <c r="A134" s="84" t="str">
        <f>""""&amp;MaterialData!A266&amp;""""</f>
        <v>"Insulation Board"</v>
      </c>
      <c r="B134" s="84" t="str">
        <f>""""&amp;MaterialData!B266&amp;""""</f>
        <v>"Cellular polyisocyanurate (unfaced) - 4 1/2 in. R26"</v>
      </c>
      <c r="C134" s="22" t="s">
        <v>1225</v>
      </c>
      <c r="D134" s="22" t="s">
        <v>1228</v>
      </c>
    </row>
    <row r="135" spans="1:4" s="22" customFormat="1">
      <c r="A135" s="84" t="str">
        <f>""""&amp;MaterialData!A267&amp;""""</f>
        <v>"Insulation Board"</v>
      </c>
      <c r="B135" s="84" t="str">
        <f>""""&amp;MaterialData!B267&amp;""""</f>
        <v>"Cellular polyisocyanurate (unfaced) - 5 in. R29"</v>
      </c>
      <c r="C135" s="22" t="s">
        <v>1225</v>
      </c>
      <c r="D135" s="22" t="s">
        <v>1229</v>
      </c>
    </row>
    <row r="136" spans="1:4" s="22" customFormat="1">
      <c r="A136" s="84" t="str">
        <f>""""&amp;MaterialData!A268&amp;""""</f>
        <v>"Insulation Board"</v>
      </c>
      <c r="B136" s="84" t="str">
        <f>""""&amp;MaterialData!B268&amp;""""</f>
        <v>"Cellular polyisocyanurate (unfaced) - 5 1/2 in. R32"</v>
      </c>
      <c r="C136" s="22" t="s">
        <v>1225</v>
      </c>
      <c r="D136" s="22" t="s">
        <v>1230</v>
      </c>
    </row>
    <row r="137" spans="1:4" s="22" customFormat="1">
      <c r="A137" s="84" t="str">
        <f>""""&amp;MaterialData!A269&amp;""""</f>
        <v>"Insulation Board"</v>
      </c>
      <c r="B137" s="84" t="str">
        <f>""""&amp;MaterialData!B269&amp;""""</f>
        <v>"Cellular polyisocyanurate (unfaced) - 6 in. R35"</v>
      </c>
      <c r="C137" s="22" t="s">
        <v>1225</v>
      </c>
      <c r="D137" s="22" t="s">
        <v>1231</v>
      </c>
    </row>
    <row r="138" spans="1:4" s="22" customFormat="1">
      <c r="A138" s="84" t="str">
        <f>""""&amp;MaterialData!A270&amp;""""</f>
        <v>"Insulation Board"</v>
      </c>
      <c r="B138" s="84" t="str">
        <f>""""&amp;MaterialData!B270&amp;""""</f>
        <v>"Cellular polyisocyanurate (unfaced) - 6 1/2 in. R38"</v>
      </c>
      <c r="C138" s="22" t="s">
        <v>1225</v>
      </c>
      <c r="D138" s="22" t="s">
        <v>1232</v>
      </c>
    </row>
    <row r="139" spans="1:4" s="22" customFormat="1">
      <c r="A139" s="84" t="str">
        <f>""""&amp;MaterialData!A271&amp;""""</f>
        <v>"Insulation Board"</v>
      </c>
      <c r="B139" s="84" t="str">
        <f>""""&amp;MaterialData!B271&amp;""""</f>
        <v>"Expanded perlite - organic bonded - 3/4 in. R2.1"</v>
      </c>
      <c r="C139" s="22" t="s">
        <v>1225</v>
      </c>
      <c r="D139" s="22" t="s">
        <v>1233</v>
      </c>
    </row>
    <row r="140" spans="1:4" s="22" customFormat="1">
      <c r="A140" s="84" t="str">
        <f>""""&amp;MaterialData!A272&amp;""""</f>
        <v>"Insulation Board"</v>
      </c>
      <c r="B140" s="84" t="str">
        <f>""""&amp;MaterialData!B272&amp;""""</f>
        <v>"Expanded perlite - organic bonded - 1 in. R2.8"</v>
      </c>
      <c r="C140" s="22" t="s">
        <v>1225</v>
      </c>
      <c r="D140" s="22" t="s">
        <v>1234</v>
      </c>
    </row>
    <row r="141" spans="1:4" s="22" customFormat="1">
      <c r="A141" s="84" t="str">
        <f>""""&amp;MaterialData!A273&amp;""""</f>
        <v>"Insulation Board"</v>
      </c>
      <c r="B141" s="84" t="str">
        <f>""""&amp;MaterialData!B273&amp;""""</f>
        <v>"Expanded perlite - organic bonded - 1 1/2 in. R4.2"</v>
      </c>
      <c r="C141" s="22" t="s">
        <v>1225</v>
      </c>
      <c r="D141" s="22" t="s">
        <v>1235</v>
      </c>
    </row>
    <row r="142" spans="1:4" s="22" customFormat="1">
      <c r="A142" s="84" t="str">
        <f>""""&amp;MaterialData!A274&amp;""""</f>
        <v>"Insulation Board"</v>
      </c>
      <c r="B142" s="84" t="str">
        <f>""""&amp;MaterialData!B274&amp;""""</f>
        <v>"Expanded perlite - organic bonded - 2 in. R5.6"</v>
      </c>
      <c r="C142" s="22" t="s">
        <v>1225</v>
      </c>
      <c r="D142" s="22" t="s">
        <v>1236</v>
      </c>
    </row>
    <row r="143" spans="1:4" s="22" customFormat="1">
      <c r="A143" s="84" t="str">
        <f>""""&amp;MaterialData!A275&amp;""""</f>
        <v>"Insulation Board"</v>
      </c>
      <c r="B143" s="84" t="str">
        <f>""""&amp;MaterialData!B275&amp;""""</f>
        <v>"Expanded perlite - organic bonded - 3 in. R8.3"</v>
      </c>
      <c r="C143" s="22" t="s">
        <v>1225</v>
      </c>
      <c r="D143" s="22" t="s">
        <v>1237</v>
      </c>
    </row>
    <row r="144" spans="1:4" s="22" customFormat="1">
      <c r="A144" s="84" t="str">
        <f>""""&amp;MaterialData!A276&amp;""""</f>
        <v>"Insulation Board"</v>
      </c>
      <c r="B144" s="84" t="str">
        <f>""""&amp;MaterialData!B276&amp;""""</f>
        <v>"Expanded perlite - organic bonded - 4 in. R11"</v>
      </c>
      <c r="C144" s="22" t="s">
        <v>1225</v>
      </c>
      <c r="D144" s="22" t="s">
        <v>1238</v>
      </c>
    </row>
    <row r="145" spans="1:4" s="22" customFormat="1">
      <c r="A145" s="84" t="str">
        <f>""""&amp;MaterialData!A277&amp;""""</f>
        <v>"Insulation Board"</v>
      </c>
      <c r="B145" s="84" t="str">
        <f>""""&amp;MaterialData!B277&amp;""""</f>
        <v>"Expanded perlite - organic bonded - 6 in. R17"</v>
      </c>
      <c r="C145" s="22" t="s">
        <v>1225</v>
      </c>
      <c r="D145" s="22" t="s">
        <v>1239</v>
      </c>
    </row>
    <row r="146" spans="1:4" s="22" customFormat="1">
      <c r="A146" s="84" t="str">
        <f>""""&amp;MaterialData!A279&amp;""""</f>
        <v>"Insulation Board"</v>
      </c>
      <c r="B146" s="84" t="str">
        <f>""""&amp;MaterialData!B279&amp;""""</f>
        <v>"Expanded Polystyrene - EPS - 1/2 in. R2.1"</v>
      </c>
      <c r="C146" s="22" t="s">
        <v>1225</v>
      </c>
      <c r="D146" s="22" t="s">
        <v>1240</v>
      </c>
    </row>
    <row r="147" spans="1:4" s="22" customFormat="1">
      <c r="A147" s="84" t="str">
        <f>""""&amp;MaterialData!A280&amp;""""</f>
        <v>"Insulation Board"</v>
      </c>
      <c r="B147" s="84" t="str">
        <f>""""&amp;MaterialData!B280&amp;""""</f>
        <v>"Expanded Polystyrene - EPS - 3/4 in. R3.1"</v>
      </c>
      <c r="C147" s="22" t="s">
        <v>1225</v>
      </c>
      <c r="D147" s="22" t="s">
        <v>1241</v>
      </c>
    </row>
    <row r="148" spans="1:4" s="22" customFormat="1">
      <c r="A148" s="84" t="str">
        <f>""""&amp;MaterialData!A281&amp;""""</f>
        <v>"Insulation Board"</v>
      </c>
      <c r="B148" s="84" t="str">
        <f>""""&amp;MaterialData!B281&amp;""""</f>
        <v>"Expanded Polystyrene - EPS - 1 in. R4.2"</v>
      </c>
      <c r="C148" s="22" t="s">
        <v>1225</v>
      </c>
      <c r="D148" s="22" t="s">
        <v>1242</v>
      </c>
    </row>
    <row r="149" spans="1:4" s="22" customFormat="1">
      <c r="A149" s="84" t="str">
        <f>""""&amp;MaterialData!A282&amp;""""</f>
        <v>"Insulation Board"</v>
      </c>
      <c r="B149" s="84" t="str">
        <f>""""&amp;MaterialData!B282&amp;""""</f>
        <v>"Expanded Polystyrene - EPS - 1 1/4 in. R5.2"</v>
      </c>
      <c r="C149" s="22" t="s">
        <v>1225</v>
      </c>
      <c r="D149" s="22" t="s">
        <v>1243</v>
      </c>
    </row>
    <row r="150" spans="1:4" s="22" customFormat="1">
      <c r="A150" s="84" t="str">
        <f>""""&amp;MaterialData!A283&amp;""""</f>
        <v>"Insulation Board"</v>
      </c>
      <c r="B150" s="84" t="str">
        <f>""""&amp;MaterialData!B283&amp;""""</f>
        <v>"Expanded Polystyrene - EPS - 1 1/2 in. R6.3"</v>
      </c>
      <c r="C150" s="22" t="s">
        <v>1225</v>
      </c>
      <c r="D150" s="22" t="s">
        <v>1244</v>
      </c>
    </row>
    <row r="151" spans="1:4" s="22" customFormat="1">
      <c r="A151" s="84" t="str">
        <f>""""&amp;MaterialData!A284&amp;""""</f>
        <v>"Insulation Board"</v>
      </c>
      <c r="B151" s="84" t="str">
        <f>""""&amp;MaterialData!B284&amp;""""</f>
        <v>"Expanded Polystyrene - EPS - 1 3/4 in. R7.3"</v>
      </c>
      <c r="C151" s="22" t="s">
        <v>1225</v>
      </c>
      <c r="D151" s="22" t="s">
        <v>1245</v>
      </c>
    </row>
    <row r="152" spans="1:4" s="22" customFormat="1">
      <c r="A152" s="84" t="str">
        <f>""""&amp;MaterialData!A285&amp;""""</f>
        <v>"Insulation Board"</v>
      </c>
      <c r="B152" s="84" t="str">
        <f>""""&amp;MaterialData!B285&amp;""""</f>
        <v>"Expanded Polystyrene - EPS - 1 7/8 in. R8.0"</v>
      </c>
      <c r="C152" s="22" t="s">
        <v>1225</v>
      </c>
      <c r="D152" s="22" t="s">
        <v>1246</v>
      </c>
    </row>
    <row r="153" spans="1:4" s="22" customFormat="1">
      <c r="A153" s="84" t="str">
        <f>""""&amp;MaterialData!A286&amp;""""</f>
        <v>"Insulation Board"</v>
      </c>
      <c r="B153" s="84" t="str">
        <f>""""&amp;MaterialData!B286&amp;""""</f>
        <v>"Expanded Polystyrene - EPS - 1 15/16 in. R8.1"</v>
      </c>
      <c r="C153" s="22" t="s">
        <v>1225</v>
      </c>
      <c r="D153" s="22" t="s">
        <v>1247</v>
      </c>
    </row>
    <row r="154" spans="1:4" s="22" customFormat="1">
      <c r="A154" s="84" t="str">
        <f>""""&amp;MaterialData!A287&amp;""""</f>
        <v>"Insulation Board"</v>
      </c>
      <c r="B154" s="84" t="str">
        <f>""""&amp;MaterialData!B287&amp;""""</f>
        <v>"Expanded Polystyrene - EPS - 2 in. R8.3"</v>
      </c>
      <c r="C154" s="22" t="s">
        <v>1225</v>
      </c>
      <c r="D154" s="22" t="s">
        <v>1248</v>
      </c>
    </row>
    <row r="155" spans="1:4" s="22" customFormat="1">
      <c r="A155" s="84" t="str">
        <f>""""&amp;MaterialData!A288&amp;""""</f>
        <v>"Insulation Board"</v>
      </c>
      <c r="B155" s="84" t="str">
        <f>""""&amp;MaterialData!B288&amp;""""</f>
        <v>"Expanded Polystyrene - EPS - 2 2/5 in. R10"</v>
      </c>
      <c r="C155" s="22" t="s">
        <v>1225</v>
      </c>
      <c r="D155" s="22" t="s">
        <v>1249</v>
      </c>
    </row>
    <row r="156" spans="1:4" s="22" customFormat="1">
      <c r="A156" s="84" t="str">
        <f>""""&amp;MaterialData!A289&amp;""""</f>
        <v>"Insulation Board"</v>
      </c>
      <c r="B156" s="84" t="str">
        <f>""""&amp;MaterialData!B289&amp;""""</f>
        <v>"Expanded Polystyrene - EPS - 2 7/16 in. R10"</v>
      </c>
      <c r="C156" s="22" t="s">
        <v>1225</v>
      </c>
      <c r="D156" s="22" t="s">
        <v>1250</v>
      </c>
    </row>
    <row r="157" spans="1:4" s="22" customFormat="1">
      <c r="A157" s="84" t="str">
        <f>""""&amp;MaterialData!A290&amp;""""</f>
        <v>"Insulation Board"</v>
      </c>
      <c r="B157" s="84" t="str">
        <f>""""&amp;MaterialData!B290&amp;""""</f>
        <v>"Expanded Polystyrene - EPS - 3 in. R13"</v>
      </c>
      <c r="C157" s="22" t="s">
        <v>1225</v>
      </c>
      <c r="D157" s="22" t="s">
        <v>1251</v>
      </c>
    </row>
    <row r="158" spans="1:4" s="22" customFormat="1">
      <c r="A158" s="84" t="str">
        <f>""""&amp;MaterialData!A291&amp;""""</f>
        <v>"Insulation Board"</v>
      </c>
      <c r="B158" s="84" t="str">
        <f>""""&amp;MaterialData!B291&amp;""""</f>
        <v>"Expanded Polystyrene - EPS - 3 1/3 in. R14"</v>
      </c>
      <c r="C158" s="22" t="s">
        <v>1225</v>
      </c>
      <c r="D158" s="22" t="s">
        <v>1252</v>
      </c>
    </row>
    <row r="159" spans="1:4" s="22" customFormat="1">
      <c r="A159" s="84" t="str">
        <f>""""&amp;MaterialData!A292&amp;""""</f>
        <v>"Insulation Board"</v>
      </c>
      <c r="B159" s="84" t="str">
        <f>""""&amp;MaterialData!B292&amp;""""</f>
        <v>"Expanded Polystyrene - EPS - 3 2/5 in. R14"</v>
      </c>
      <c r="C159" s="22" t="s">
        <v>1225</v>
      </c>
      <c r="D159" s="22" t="s">
        <v>1253</v>
      </c>
    </row>
    <row r="160" spans="1:4" s="22" customFormat="1">
      <c r="A160" s="84" t="str">
        <f>""""&amp;MaterialData!A293&amp;""""</f>
        <v>"Insulation Board"</v>
      </c>
      <c r="B160" s="84" t="str">
        <f>""""&amp;MaterialData!B293&amp;""""</f>
        <v>"Expanded Polystyrene - EPS - 3 1/2 in. R15"</v>
      </c>
      <c r="C160" s="22" t="s">
        <v>1225</v>
      </c>
      <c r="D160" s="22" t="s">
        <v>1254</v>
      </c>
    </row>
    <row r="161" spans="1:4" s="22" customFormat="1">
      <c r="A161" s="84" t="str">
        <f>""""&amp;MaterialData!A294&amp;""""</f>
        <v>"Insulation Board"</v>
      </c>
      <c r="B161" s="84" t="str">
        <f>""""&amp;MaterialData!B294&amp;""""</f>
        <v>"Expanded Polystyrene - EPS - 4 1/16 in. R17"</v>
      </c>
      <c r="C161" s="22" t="s">
        <v>1225</v>
      </c>
      <c r="D161" s="22" t="s">
        <v>1255</v>
      </c>
    </row>
    <row r="162" spans="1:4" s="22" customFormat="1">
      <c r="A162" s="84" t="str">
        <f>""""&amp;MaterialData!A295&amp;""""</f>
        <v>"Insulation Board"</v>
      </c>
      <c r="B162" s="84" t="str">
        <f>""""&amp;MaterialData!B295&amp;""""</f>
        <v>"Expanded Polystyrene - EPS - 4 7/10 in. R20"</v>
      </c>
      <c r="C162" s="22" t="s">
        <v>1225</v>
      </c>
      <c r="D162" s="22" t="s">
        <v>1256</v>
      </c>
    </row>
    <row r="163" spans="1:4" s="22" customFormat="1">
      <c r="A163" s="84" t="str">
        <f>""""&amp;MaterialData!A296&amp;""""</f>
        <v>"Insulation Board"</v>
      </c>
      <c r="B163" s="84" t="str">
        <f>""""&amp;MaterialData!B296&amp;""""</f>
        <v>"Expanded Polystyrene - EPS - 5 2/5 in. R22"</v>
      </c>
      <c r="C163" s="22" t="s">
        <v>1225</v>
      </c>
      <c r="D163" s="22" t="s">
        <v>1257</v>
      </c>
    </row>
    <row r="164" spans="1:4" s="22" customFormat="1">
      <c r="A164" s="84" t="str">
        <f>""""&amp;MaterialData!A297&amp;""""</f>
        <v>"Insulation Board"</v>
      </c>
      <c r="B164" s="84" t="str">
        <f>""""&amp;MaterialData!B297&amp;""""</f>
        <v>"Expanded Polystyrene - EPS - 5 19/20 in. R25"</v>
      </c>
      <c r="C164" s="22" t="s">
        <v>1225</v>
      </c>
      <c r="D164" s="22" t="s">
        <v>1258</v>
      </c>
    </row>
    <row r="165" spans="1:4" s="22" customFormat="1">
      <c r="A165" s="84" t="str">
        <f>""""&amp;MaterialData!A298&amp;""""</f>
        <v>"Insulation Board"</v>
      </c>
      <c r="B165" s="84" t="str">
        <f>""""&amp;MaterialData!B298&amp;""""</f>
        <v>"Expanded Polystyrene - EPS - 6 1/10 in. R25"</v>
      </c>
      <c r="C165" s="22" t="s">
        <v>1225</v>
      </c>
      <c r="D165" s="22" t="s">
        <v>1259</v>
      </c>
    </row>
    <row r="166" spans="1:4" s="22" customFormat="1">
      <c r="A166" s="84" t="str">
        <f>""""&amp;MaterialData!A299&amp;""""</f>
        <v>"Insulation Board"</v>
      </c>
      <c r="B166" s="84" t="str">
        <f>""""&amp;MaterialData!B299&amp;""""</f>
        <v>"Expanded Polystyrene - EPS - 6 7/8 in. R29"</v>
      </c>
      <c r="C166" s="22" t="s">
        <v>1225</v>
      </c>
      <c r="D166" s="22" t="s">
        <v>1260</v>
      </c>
    </row>
    <row r="167" spans="1:4" s="22" customFormat="1">
      <c r="A167" s="84" t="str">
        <f>""""&amp;MaterialData!A300&amp;""""</f>
        <v>"Insulation Board"</v>
      </c>
      <c r="B167" s="84" t="str">
        <f>""""&amp;MaterialData!B300&amp;""""</f>
        <v>"Expanded Polystyrene - EPS - 8 3/5 in. R35"</v>
      </c>
      <c r="C167" s="22" t="s">
        <v>1225</v>
      </c>
      <c r="D167" s="22" t="s">
        <v>1261</v>
      </c>
    </row>
    <row r="168" spans="1:4" s="22" customFormat="1">
      <c r="A168" s="84" t="str">
        <f>""""&amp;MaterialData!A321&amp;""""</f>
        <v>"Insulation Board"</v>
      </c>
      <c r="B168" s="84" t="str">
        <f>""""&amp;MaterialData!B321&amp;""""</f>
        <v>"Expanded Polyurethane - 1/2 in. R3.1"</v>
      </c>
      <c r="C168" s="22" t="s">
        <v>1225</v>
      </c>
      <c r="D168" s="22" t="s">
        <v>1262</v>
      </c>
    </row>
    <row r="169" spans="1:4" s="22" customFormat="1">
      <c r="A169" s="84" t="str">
        <f>""""&amp;MaterialData!A322&amp;""""</f>
        <v>"Insulation Board"</v>
      </c>
      <c r="B169" s="84" t="str">
        <f>""""&amp;MaterialData!B322&amp;""""</f>
        <v>"Expanded Polyurethane - 3/4 in. R4.7"</v>
      </c>
      <c r="C169" s="22" t="s">
        <v>1225</v>
      </c>
      <c r="D169" s="22" t="s">
        <v>1263</v>
      </c>
    </row>
    <row r="170" spans="1:4" s="22" customFormat="1">
      <c r="A170" s="84" t="str">
        <f>""""&amp;MaterialData!A323&amp;""""</f>
        <v>"Insulation Board"</v>
      </c>
      <c r="B170" s="84" t="str">
        <f>""""&amp;MaterialData!B323&amp;""""</f>
        <v>"Expanded Polyurethane - 1 in. R6.3"</v>
      </c>
      <c r="C170" s="22" t="s">
        <v>1225</v>
      </c>
      <c r="D170" s="22" t="s">
        <v>1264</v>
      </c>
    </row>
    <row r="171" spans="1:4" s="22" customFormat="1">
      <c r="A171" s="84" t="str">
        <f>""""&amp;MaterialData!A324&amp;""""</f>
        <v>"Insulation Board"</v>
      </c>
      <c r="B171" s="84" t="str">
        <f>""""&amp;MaterialData!B324&amp;""""</f>
        <v>"Expanded Polyurethane - 1 1/4 in. R7.8"</v>
      </c>
      <c r="C171" s="22" t="s">
        <v>1225</v>
      </c>
      <c r="D171" s="22" t="s">
        <v>1265</v>
      </c>
    </row>
    <row r="172" spans="1:4" s="22" customFormat="1">
      <c r="A172" s="84" t="str">
        <f>""""&amp;MaterialData!A325&amp;""""</f>
        <v>"Insulation Board"</v>
      </c>
      <c r="B172" s="84" t="str">
        <f>""""&amp;MaterialData!B325&amp;""""</f>
        <v>"Expanded Polyurethane - 2 in. R12.6"</v>
      </c>
      <c r="C172" s="22" t="s">
        <v>1225</v>
      </c>
      <c r="D172" s="22" t="s">
        <v>1266</v>
      </c>
    </row>
    <row r="173" spans="1:4" s="22" customFormat="1">
      <c r="A173" s="84" t="str">
        <f>""""&amp;MaterialData!A326&amp;""""</f>
        <v>"Insulation Board"</v>
      </c>
      <c r="B173" s="84" t="str">
        <f>""""&amp;MaterialData!B326&amp;""""</f>
        <v>"Perlite board - 3/4 in. R1.9"</v>
      </c>
      <c r="C173" s="22" t="s">
        <v>1225</v>
      </c>
      <c r="D173" s="22" t="s">
        <v>1267</v>
      </c>
    </row>
    <row r="174" spans="1:4" s="22" customFormat="1">
      <c r="A174" s="84" t="str">
        <f>""""&amp;MaterialData!A327&amp;""""</f>
        <v>"Insulation Board"</v>
      </c>
      <c r="B174" s="84" t="str">
        <f>""""&amp;MaterialData!B327&amp;""""</f>
        <v>"Perlite board - 1 in. R2.5"</v>
      </c>
      <c r="C174" s="22" t="s">
        <v>1225</v>
      </c>
      <c r="D174" s="22" t="s">
        <v>1268</v>
      </c>
    </row>
    <row r="175" spans="1:4" s="22" customFormat="1">
      <c r="A175" s="84" t="str">
        <f>""""&amp;MaterialData!A328&amp;""""</f>
        <v>"Insulation Board"</v>
      </c>
      <c r="B175" s="84" t="str">
        <f>""""&amp;MaterialData!B328&amp;""""</f>
        <v>"Perlite board - 1 1/2 in. R3.8"</v>
      </c>
      <c r="C175" s="22" t="s">
        <v>1225</v>
      </c>
      <c r="D175" s="22" t="s">
        <v>1269</v>
      </c>
    </row>
    <row r="176" spans="1:4" s="22" customFormat="1">
      <c r="A176" s="84" t="str">
        <f>""""&amp;MaterialData!A329&amp;""""</f>
        <v>"Insulation Board"</v>
      </c>
      <c r="B176" s="84" t="str">
        <f>""""&amp;MaterialData!B329&amp;""""</f>
        <v>"Perlite board - 2 in. R5.0"</v>
      </c>
      <c r="C176" s="22" t="s">
        <v>1225</v>
      </c>
      <c r="D176" s="22" t="s">
        <v>1270</v>
      </c>
    </row>
    <row r="177" spans="1:4" s="22" customFormat="1">
      <c r="A177" s="84" t="str">
        <f>""""&amp;MaterialData!A330&amp;""""</f>
        <v>"Insulation Board"</v>
      </c>
      <c r="B177" s="84" t="str">
        <f>""""&amp;MaterialData!B330&amp;""""</f>
        <v>"R-24 Batt Wall - 8 in. R24"</v>
      </c>
      <c r="C177" s="22" t="s">
        <v>1225</v>
      </c>
      <c r="D177" s="22" t="s">
        <v>1271</v>
      </c>
    </row>
    <row r="178" spans="1:4" s="22" customFormat="1">
      <c r="A178" s="84" t="str">
        <f>""""&amp;MaterialData!A331&amp;""""</f>
        <v>"Insulation Board"</v>
      </c>
      <c r="B178" s="84" t="str">
        <f>""""&amp;MaterialData!B331&amp;""""</f>
        <v>"Compliance Insulation R0.01"</v>
      </c>
      <c r="C178" s="22" t="s">
        <v>1225</v>
      </c>
      <c r="D178" s="22" t="s">
        <v>1272</v>
      </c>
    </row>
    <row r="179" spans="1:4" s="22" customFormat="1">
      <c r="A179" s="84" t="str">
        <f>""""&amp;MaterialData!A332&amp;""""</f>
        <v>"Insulation Board"</v>
      </c>
      <c r="B179" s="84" t="str">
        <f>""""&amp;MaterialData!B332&amp;""""</f>
        <v>"Compliance Insulation R0.02"</v>
      </c>
      <c r="C179" s="22" t="s">
        <v>1225</v>
      </c>
      <c r="D179" s="22" t="s">
        <v>1273</v>
      </c>
    </row>
    <row r="180" spans="1:4" s="22" customFormat="1">
      <c r="A180" s="84" t="str">
        <f>""""&amp;MaterialData!A334&amp;""""</f>
        <v>"Insulation Board"</v>
      </c>
      <c r="B180" s="84" t="str">
        <f>""""&amp;MaterialData!B334&amp;""""</f>
        <v>"Compliance Insulation R0.10"</v>
      </c>
      <c r="C180" s="22" t="s">
        <v>1225</v>
      </c>
      <c r="D180" s="22" t="s">
        <v>1274</v>
      </c>
    </row>
    <row r="181" spans="1:4" s="22" customFormat="1">
      <c r="A181" s="84" t="str">
        <f>""""&amp;MaterialData!A338&amp;""""</f>
        <v>"Insulation Board"</v>
      </c>
      <c r="B181" s="84" t="str">
        <f>""""&amp;MaterialData!B338&amp;""""</f>
        <v>"Compliance Insulation R1.35"</v>
      </c>
      <c r="C181" s="22" t="s">
        <v>1225</v>
      </c>
      <c r="D181" s="22" t="s">
        <v>1275</v>
      </c>
    </row>
    <row r="182" spans="1:4" s="22" customFormat="1">
      <c r="A182" s="84" t="str">
        <f>""""&amp;MaterialData!A339&amp;""""</f>
        <v>"Insulation Board"</v>
      </c>
      <c r="B182" s="84" t="str">
        <f>""""&amp;MaterialData!B339&amp;""""</f>
        <v>"Compliance Insulation R1.41"</v>
      </c>
      <c r="C182" s="22" t="s">
        <v>1225</v>
      </c>
      <c r="D182" s="22" t="s">
        <v>1276</v>
      </c>
    </row>
    <row r="183" spans="1:4" s="22" customFormat="1">
      <c r="A183" s="84" t="str">
        <f>""""&amp;MaterialData!A340&amp;""""</f>
        <v>"Insulation Board"</v>
      </c>
      <c r="B183" s="84" t="str">
        <f>""""&amp;MaterialData!B340&amp;""""</f>
        <v>"Compliance Insulation R1.54"</v>
      </c>
      <c r="C183" s="22" t="s">
        <v>1225</v>
      </c>
      <c r="D183" s="22" t="s">
        <v>1277</v>
      </c>
    </row>
    <row r="184" spans="1:4" s="22" customFormat="1">
      <c r="A184" s="84" t="str">
        <f>""""&amp;MaterialData!A342&amp;""""</f>
        <v>"Insulation Board"</v>
      </c>
      <c r="B184" s="84" t="str">
        <f>""""&amp;MaterialData!B342&amp;""""</f>
        <v>"Compliance Insulation R2.15"</v>
      </c>
      <c r="C184" s="22" t="s">
        <v>1225</v>
      </c>
      <c r="D184" s="22" t="s">
        <v>1278</v>
      </c>
    </row>
    <row r="185" spans="1:4" s="22" customFormat="1">
      <c r="A185" s="84" t="str">
        <f>""""&amp;MaterialData!A343&amp;""""</f>
        <v>"Insulation Board"</v>
      </c>
      <c r="B185" s="84" t="str">
        <f>""""&amp;MaterialData!B343&amp;""""</f>
        <v>"Compliance Insulation R2.19"</v>
      </c>
      <c r="C185" s="22" t="s">
        <v>1225</v>
      </c>
      <c r="D185" s="22" t="s">
        <v>1279</v>
      </c>
    </row>
    <row r="186" spans="1:4" s="22" customFormat="1">
      <c r="A186" s="84" t="str">
        <f>""""&amp;MaterialData!A344&amp;""""</f>
        <v>"Insulation Board"</v>
      </c>
      <c r="B186" s="84" t="str">
        <f>""""&amp;MaterialData!B344&amp;""""</f>
        <v>"Compliance Insulation R2.85"</v>
      </c>
      <c r="C186" s="22" t="s">
        <v>1225</v>
      </c>
      <c r="D186" s="22" t="s">
        <v>1280</v>
      </c>
    </row>
    <row r="187" spans="1:4" s="22" customFormat="1">
      <c r="A187" s="84" t="str">
        <f>""""&amp;MaterialData!A345&amp;""""</f>
        <v>"Insulation Board"</v>
      </c>
      <c r="B187" s="84" t="str">
        <f>""""&amp;MaterialData!B345&amp;""""</f>
        <v>"Compliance Insulation R2.89"</v>
      </c>
      <c r="C187" s="22" t="s">
        <v>1225</v>
      </c>
      <c r="D187" s="22" t="s">
        <v>1281</v>
      </c>
    </row>
    <row r="188" spans="1:4" s="22" customFormat="1">
      <c r="A188" s="84" t="str">
        <f>""""&amp;MaterialData!A346&amp;""""</f>
        <v>"Insulation Board"</v>
      </c>
      <c r="B188" s="84" t="str">
        <f>""""&amp;MaterialData!B346&amp;""""</f>
        <v>"Compliance Insulation R3.00"</v>
      </c>
      <c r="C188" s="22" t="s">
        <v>1225</v>
      </c>
      <c r="D188" s="22" t="s">
        <v>1282</v>
      </c>
    </row>
    <row r="189" spans="1:4" s="22" customFormat="1">
      <c r="A189" s="84" t="str">
        <f>""""&amp;MaterialData!A347&amp;""""</f>
        <v>"Insulation Board"</v>
      </c>
      <c r="B189" s="84" t="str">
        <f>""""&amp;MaterialData!B347&amp;""""</f>
        <v>"Compliance Insulation R3.63"</v>
      </c>
      <c r="C189" s="22" t="s">
        <v>1225</v>
      </c>
      <c r="D189" s="22" t="s">
        <v>1283</v>
      </c>
    </row>
    <row r="190" spans="1:4" s="22" customFormat="1">
      <c r="A190" s="84" t="str">
        <f>""""&amp;MaterialData!A353&amp;""""</f>
        <v>"Insulation Board"</v>
      </c>
      <c r="B190" s="84" t="str">
        <f>""""&amp;MaterialData!B353&amp;""""</f>
        <v>"Compliance Insulation R5.60"</v>
      </c>
      <c r="C190" s="22" t="s">
        <v>1225</v>
      </c>
      <c r="D190" s="22" t="s">
        <v>1284</v>
      </c>
    </row>
    <row r="191" spans="1:4" s="22" customFormat="1">
      <c r="A191" s="84" t="str">
        <f>""""&amp;MaterialData!A354&amp;""""</f>
        <v>"Insulation Board"</v>
      </c>
      <c r="B191" s="84" t="str">
        <f>""""&amp;MaterialData!B354&amp;""""</f>
        <v>"Compliance Insulation R6.00"</v>
      </c>
      <c r="C191" s="22" t="s">
        <v>1225</v>
      </c>
      <c r="D191" s="22" t="s">
        <v>1285</v>
      </c>
    </row>
    <row r="192" spans="1:4" s="22" customFormat="1">
      <c r="A192" s="84" t="str">
        <f>""""&amp;MaterialData!A355&amp;""""</f>
        <v>"Insulation Board"</v>
      </c>
      <c r="B192" s="84" t="str">
        <f>""""&amp;MaterialData!B355&amp;""""</f>
        <v>"Compliance Insulation R6.32"</v>
      </c>
      <c r="C192" s="22" t="s">
        <v>1225</v>
      </c>
      <c r="D192" s="22" t="s">
        <v>1286</v>
      </c>
    </row>
    <row r="193" spans="1:4" s="22" customFormat="1">
      <c r="A193" s="84" t="str">
        <f>""""&amp;MaterialData!A356&amp;""""</f>
        <v>"Insulation Board"</v>
      </c>
      <c r="B193" s="84" t="str">
        <f>""""&amp;MaterialData!B356&amp;""""</f>
        <v>"Compliance Insulation R6.46"</v>
      </c>
      <c r="C193" s="22" t="s">
        <v>1225</v>
      </c>
      <c r="D193" s="22" t="s">
        <v>1287</v>
      </c>
    </row>
    <row r="194" spans="1:4" s="22" customFormat="1">
      <c r="A194" s="84" t="str">
        <f>""""&amp;MaterialData!A357&amp;""""</f>
        <v>"Insulation Board"</v>
      </c>
      <c r="B194" s="84" t="str">
        <f>""""&amp;MaterialData!B357&amp;""""</f>
        <v>"Compliance Insulation R7.00"</v>
      </c>
      <c r="C194" s="22" t="s">
        <v>1225</v>
      </c>
      <c r="D194" s="22" t="s">
        <v>1288</v>
      </c>
    </row>
    <row r="195" spans="1:4" s="22" customFormat="1">
      <c r="A195" s="84" t="str">
        <f>""""&amp;MaterialData!A360&amp;""""</f>
        <v>"Insulation Board"</v>
      </c>
      <c r="B195" s="84" t="str">
        <f>""""&amp;MaterialData!B360&amp;""""</f>
        <v>"Compliance Insulation R7.39"</v>
      </c>
      <c r="C195" s="22" t="s">
        <v>1225</v>
      </c>
      <c r="D195" s="22" t="s">
        <v>1289</v>
      </c>
    </row>
    <row r="196" spans="1:4" s="22" customFormat="1">
      <c r="A196" s="84" t="str">
        <f>""""&amp;MaterialData!A361&amp;""""</f>
        <v>"Insulation Board"</v>
      </c>
      <c r="B196" s="84" t="str">
        <f>""""&amp;MaterialData!B361&amp;""""</f>
        <v>"Compliance Insulation R7.50"</v>
      </c>
      <c r="C196" s="22" t="s">
        <v>1225</v>
      </c>
      <c r="D196" s="22" t="s">
        <v>1290</v>
      </c>
    </row>
    <row r="197" spans="1:4" s="22" customFormat="1">
      <c r="A197" s="84" t="str">
        <f>""""&amp;MaterialData!A364&amp;""""</f>
        <v>"Insulation Board"</v>
      </c>
      <c r="B197" s="84" t="str">
        <f>""""&amp;MaterialData!B364&amp;""""</f>
        <v>"Compliance Insulation R8.07"</v>
      </c>
      <c r="C197" s="22" t="s">
        <v>1225</v>
      </c>
      <c r="D197" s="22" t="s">
        <v>1291</v>
      </c>
    </row>
    <row r="198" spans="1:4" s="22" customFormat="1">
      <c r="A198" s="84" t="str">
        <f>""""&amp;MaterialData!A365&amp;""""</f>
        <v>"Insulation Board"</v>
      </c>
      <c r="B198" s="84" t="str">
        <f>""""&amp;MaterialData!B365&amp;""""</f>
        <v>"Compliance Insulation R9.00"</v>
      </c>
      <c r="C198" s="22" t="s">
        <v>1225</v>
      </c>
      <c r="D198" s="22" t="s">
        <v>1292</v>
      </c>
    </row>
    <row r="199" spans="1:4" s="22" customFormat="1">
      <c r="A199" s="84" t="str">
        <f>""""&amp;MaterialData!A367&amp;""""</f>
        <v>"Insulation Board"</v>
      </c>
      <c r="B199" s="84" t="str">
        <f>""""&amp;MaterialData!B367&amp;""""</f>
        <v>"Compliance Insulation R9.80"</v>
      </c>
      <c r="C199" s="22" t="s">
        <v>1225</v>
      </c>
      <c r="D199" s="22" t="s">
        <v>1293</v>
      </c>
    </row>
    <row r="200" spans="1:4" s="22" customFormat="1">
      <c r="A200" s="84" t="str">
        <f>""""&amp;MaterialData!A370&amp;""""</f>
        <v>"Insulation Board"</v>
      </c>
      <c r="B200" s="84" t="str">
        <f>""""&amp;MaterialData!B370&amp;""""</f>
        <v>"Compliance Insulation R10.00"</v>
      </c>
      <c r="C200" s="22" t="s">
        <v>1225</v>
      </c>
      <c r="D200" s="22" t="s">
        <v>1294</v>
      </c>
    </row>
    <row r="201" spans="1:4" s="22" customFormat="1">
      <c r="A201" s="84" t="str">
        <f>""""&amp;MaterialData!A371&amp;""""</f>
        <v>"Insulation Board"</v>
      </c>
      <c r="B201" s="84" t="str">
        <f>""""&amp;MaterialData!B371&amp;""""</f>
        <v>"Compliance Insulation R10.06"</v>
      </c>
      <c r="C201" s="22" t="s">
        <v>1225</v>
      </c>
      <c r="D201" s="22" t="s">
        <v>1295</v>
      </c>
    </row>
    <row r="202" spans="1:4" s="22" customFormat="1">
      <c r="A202" s="84" t="str">
        <f>""""&amp;MaterialData!A373&amp;""""</f>
        <v>"Insulation Board"</v>
      </c>
      <c r="B202" s="84" t="str">
        <f>""""&amp;MaterialData!B373&amp;""""</f>
        <v>"Compliance Insulation R11.70"</v>
      </c>
      <c r="C202" s="22" t="s">
        <v>1225</v>
      </c>
      <c r="D202" s="22" t="s">
        <v>1296</v>
      </c>
    </row>
    <row r="203" spans="1:4" s="22" customFormat="1">
      <c r="A203" s="84" t="str">
        <f>""""&amp;MaterialData!A374&amp;""""</f>
        <v>"Insulation Board"</v>
      </c>
      <c r="B203" s="84" t="str">
        <f>""""&amp;MaterialData!B374&amp;""""</f>
        <v>"Compliance Insulation R12.00"</v>
      </c>
      <c r="C203" s="22" t="s">
        <v>1225</v>
      </c>
      <c r="D203" s="22" t="s">
        <v>1297</v>
      </c>
    </row>
    <row r="204" spans="1:4" s="22" customFormat="1">
      <c r="A204" s="84" t="str">
        <f>""""&amp;MaterialData!A375&amp;""""</f>
        <v>"Insulation Board"</v>
      </c>
      <c r="B204" s="84" t="str">
        <f>""""&amp;MaterialData!B375&amp;""""</f>
        <v>"Compliance Insulation R12.50"</v>
      </c>
      <c r="C204" s="22" t="s">
        <v>1225</v>
      </c>
      <c r="D204" s="22" t="s">
        <v>1298</v>
      </c>
    </row>
    <row r="205" spans="1:4" s="22" customFormat="1">
      <c r="A205" s="84" t="str">
        <f>""""&amp;MaterialData!A376&amp;""""</f>
        <v>"Insulation Board"</v>
      </c>
      <c r="B205" s="84" t="str">
        <f>""""&amp;MaterialData!B376&amp;""""</f>
        <v>"Compliance Insulation R12.55"</v>
      </c>
      <c r="C205" s="22" t="s">
        <v>1225</v>
      </c>
      <c r="D205" s="22" t="s">
        <v>1299</v>
      </c>
    </row>
    <row r="206" spans="1:4" s="22" customFormat="1">
      <c r="A206" s="84" t="str">
        <f>""""&amp;MaterialData!A378&amp;""""</f>
        <v>"Insulation Board"</v>
      </c>
      <c r="B206" s="84" t="str">
        <f>""""&amp;MaterialData!B378&amp;""""</f>
        <v>"Compliance Insulation R13.00"</v>
      </c>
      <c r="C206" s="22" t="s">
        <v>1225</v>
      </c>
      <c r="D206" s="22" t="s">
        <v>1300</v>
      </c>
    </row>
    <row r="207" spans="1:4" s="22" customFormat="1">
      <c r="A207" s="84" t="str">
        <f>""""&amp;MaterialData!A381&amp;""""</f>
        <v>"Insulation Board"</v>
      </c>
      <c r="B207" s="84" t="str">
        <f>""""&amp;MaterialData!B381&amp;""""</f>
        <v>"Compliance Insulation R14.00"</v>
      </c>
      <c r="C207" s="22" t="s">
        <v>1225</v>
      </c>
      <c r="D207" s="22" t="s">
        <v>1301</v>
      </c>
    </row>
    <row r="208" spans="1:4" s="22" customFormat="1">
      <c r="A208" s="84" t="str">
        <f>""""&amp;MaterialData!A382&amp;""""</f>
        <v>"Insulation Board"</v>
      </c>
      <c r="B208" s="84" t="str">
        <f>""""&amp;MaterialData!B382&amp;""""</f>
        <v>"Compliance Insulation R14.14"</v>
      </c>
      <c r="C208" s="22" t="s">
        <v>1225</v>
      </c>
      <c r="D208" s="22" t="s">
        <v>1302</v>
      </c>
    </row>
    <row r="209" spans="1:4" s="22" customFormat="1">
      <c r="A209" s="84" t="str">
        <f>""""&amp;MaterialData!A383&amp;""""</f>
        <v>"Insulation Board"</v>
      </c>
      <c r="B209" s="84" t="str">
        <f>""""&amp;MaterialData!B383&amp;""""</f>
        <v>"Compliance Insulation R14.32"</v>
      </c>
      <c r="C209" s="22" t="s">
        <v>1225</v>
      </c>
      <c r="D209" s="22" t="s">
        <v>1303</v>
      </c>
    </row>
    <row r="210" spans="1:4" s="22" customFormat="1">
      <c r="A210" s="84" t="str">
        <f>""""&amp;MaterialData!A384&amp;""""</f>
        <v>"Insulation Board"</v>
      </c>
      <c r="B210" s="84" t="str">
        <f>""""&amp;MaterialData!B384&amp;""""</f>
        <v>"Compliance Insulation R14.60"</v>
      </c>
      <c r="C210" s="22" t="s">
        <v>1225</v>
      </c>
      <c r="D210" s="22" t="s">
        <v>1304</v>
      </c>
    </row>
    <row r="211" spans="1:4" s="22" customFormat="1">
      <c r="A211" s="84" t="str">
        <f>""""&amp;MaterialData!A386&amp;""""</f>
        <v>"Insulation Board"</v>
      </c>
      <c r="B211" s="84" t="str">
        <f>""""&amp;MaterialData!B386&amp;""""</f>
        <v>"Compliance Insulation R15.54"</v>
      </c>
      <c r="C211" s="22" t="s">
        <v>1225</v>
      </c>
      <c r="D211" s="22" t="s">
        <v>1305</v>
      </c>
    </row>
    <row r="212" spans="1:4" s="22" customFormat="1">
      <c r="A212" s="84" t="str">
        <f>""""&amp;MaterialData!A387&amp;""""</f>
        <v>"Insulation Board"</v>
      </c>
      <c r="B212" s="84" t="str">
        <f>""""&amp;MaterialData!B387&amp;""""</f>
        <v>"Compliance Insulation R16.00"</v>
      </c>
      <c r="C212" s="22" t="s">
        <v>1225</v>
      </c>
      <c r="D212" s="22" t="s">
        <v>1306</v>
      </c>
    </row>
    <row r="213" spans="1:4" s="22" customFormat="1">
      <c r="A213" s="84" t="str">
        <f>""""&amp;MaterialData!A388&amp;""""</f>
        <v>"Insulation Board"</v>
      </c>
      <c r="B213" s="84" t="str">
        <f>""""&amp;MaterialData!B388&amp;""""</f>
        <v>"Compliance Insulation R16.20"</v>
      </c>
      <c r="C213" s="22" t="s">
        <v>1225</v>
      </c>
      <c r="D213" s="22" t="s">
        <v>1307</v>
      </c>
    </row>
    <row r="214" spans="1:4" s="22" customFormat="1">
      <c r="A214" s="84" t="str">
        <f>""""&amp;MaterialData!A390&amp;""""</f>
        <v>"Insulation Board"</v>
      </c>
      <c r="B214" s="84" t="str">
        <f>""""&amp;MaterialData!B390&amp;""""</f>
        <v>"Compliance Insulation R16.58"</v>
      </c>
      <c r="C214" s="22" t="s">
        <v>1225</v>
      </c>
      <c r="D214" s="22" t="s">
        <v>1308</v>
      </c>
    </row>
    <row r="215" spans="1:4" s="22" customFormat="1">
      <c r="A215" s="84" t="str">
        <f>""""&amp;MaterialData!A393&amp;""""</f>
        <v>"Insulation Board"</v>
      </c>
      <c r="B215" s="84" t="str">
        <f>""""&amp;MaterialData!B393&amp;""""</f>
        <v>"Compliance Insulation R17.67"</v>
      </c>
      <c r="C215" s="22" t="s">
        <v>1225</v>
      </c>
      <c r="D215" s="22" t="s">
        <v>1309</v>
      </c>
    </row>
    <row r="216" spans="1:4" s="22" customFormat="1">
      <c r="A216" s="84" t="str">
        <f>""""&amp;MaterialData!A394&amp;""""</f>
        <v>"Insulation Board"</v>
      </c>
      <c r="B216" s="84" t="str">
        <f>""""&amp;MaterialData!B394&amp;""""</f>
        <v>"Compliance Insulation R18.00"</v>
      </c>
      <c r="C216" s="22" t="s">
        <v>1225</v>
      </c>
      <c r="D216" s="22" t="s">
        <v>1310</v>
      </c>
    </row>
    <row r="217" spans="1:4" s="22" customFormat="1">
      <c r="A217" s="84" t="str">
        <f>""""&amp;MaterialData!A396&amp;""""</f>
        <v>"Insulation Board"</v>
      </c>
      <c r="B217" s="84" t="str">
        <f>""""&amp;MaterialData!B396&amp;""""</f>
        <v>"Compliance Insulation R19.63"</v>
      </c>
      <c r="C217" s="22" t="s">
        <v>1225</v>
      </c>
      <c r="D217" s="22" t="s">
        <v>1311</v>
      </c>
    </row>
    <row r="218" spans="1:4" s="22" customFormat="1">
      <c r="A218" s="84" t="str">
        <f>""""&amp;MaterialData!A397&amp;""""</f>
        <v>"Insulation Board"</v>
      </c>
      <c r="B218" s="84" t="str">
        <f>""""&amp;MaterialData!B397&amp;""""</f>
        <v>"Compliance Insulation R20.00"</v>
      </c>
      <c r="C218" s="22" t="s">
        <v>1225</v>
      </c>
      <c r="D218" s="22" t="s">
        <v>1312</v>
      </c>
    </row>
    <row r="219" spans="1:4" s="22" customFormat="1">
      <c r="A219" s="84" t="str">
        <f>""""&amp;MaterialData!A399&amp;""""</f>
        <v>"Insulation Board"</v>
      </c>
      <c r="B219" s="84" t="str">
        <f>""""&amp;MaterialData!B399&amp;""""</f>
        <v>"Compliance Insulation R21.00"</v>
      </c>
      <c r="C219" s="22" t="s">
        <v>1313</v>
      </c>
      <c r="D219" s="22" t="s">
        <v>1314</v>
      </c>
    </row>
    <row r="220" spans="1:4" s="22" customFormat="1">
      <c r="A220" s="84" t="str">
        <f>""""&amp;MaterialData!A400&amp;""""</f>
        <v>"Insulation Board"</v>
      </c>
      <c r="B220" s="84" t="str">
        <f>""""&amp;MaterialData!B400&amp;""""</f>
        <v>"Compliance Insulation R21.18"</v>
      </c>
      <c r="C220" s="22" t="s">
        <v>1313</v>
      </c>
      <c r="D220" s="22" t="s">
        <v>1315</v>
      </c>
    </row>
    <row r="221" spans="1:4" s="22" customFormat="1">
      <c r="A221" s="84" t="str">
        <f>""""&amp;MaterialData!A401&amp;""""</f>
        <v>"Insulation Board"</v>
      </c>
      <c r="B221" s="84" t="str">
        <f>""""&amp;MaterialData!B401&amp;""""</f>
        <v>"Compliance Insulation R21.39"</v>
      </c>
      <c r="C221" s="22" t="s">
        <v>1313</v>
      </c>
      <c r="D221" s="22" t="s">
        <v>1316</v>
      </c>
    </row>
    <row r="222" spans="1:4" s="22" customFormat="1">
      <c r="A222" s="84" t="str">
        <f>""""&amp;MaterialData!A402&amp;""""</f>
        <v>"Insulation Board"</v>
      </c>
      <c r="B222" s="84" t="str">
        <f>""""&amp;MaterialData!B402&amp;""""</f>
        <v>"Compliance Insulation R21.60"</v>
      </c>
      <c r="C222" s="22" t="s">
        <v>1313</v>
      </c>
      <c r="D222" s="22" t="s">
        <v>1317</v>
      </c>
    </row>
    <row r="223" spans="1:4" s="22" customFormat="1">
      <c r="A223" s="84" t="str">
        <f>""""&amp;MaterialData!A403&amp;""""</f>
        <v>"Insulation Board"</v>
      </c>
      <c r="B223" s="84" t="str">
        <f>""""&amp;MaterialData!B403&amp;""""</f>
        <v>"Compliance Insulation R22.00"</v>
      </c>
      <c r="C223" s="22" t="s">
        <v>1313</v>
      </c>
      <c r="D223" s="22" t="s">
        <v>1318</v>
      </c>
    </row>
    <row r="224" spans="1:4" s="22" customFormat="1">
      <c r="A224" s="84" t="str">
        <f>""""&amp;MaterialData!A398&amp;""""</f>
        <v>"Insulation Board"</v>
      </c>
      <c r="B224" s="84" t="str">
        <f>""""&amp;MaterialData!B398&amp;""""</f>
        <v>"Compliance Insulation R20.05"</v>
      </c>
      <c r="C224" s="22" t="s">
        <v>1313</v>
      </c>
      <c r="D224" s="22" t="s">
        <v>1319</v>
      </c>
    </row>
    <row r="225" spans="1:4" s="22" customFormat="1">
      <c r="A225" s="84" t="str">
        <f>""""&amp;MaterialData!A404&amp;""""</f>
        <v>"Insulation Board"</v>
      </c>
      <c r="B225" s="84" t="str">
        <f>""""&amp;MaterialData!B404&amp;""""</f>
        <v>"Compliance Insulation R22.48"</v>
      </c>
      <c r="C225" s="22" t="s">
        <v>1320</v>
      </c>
      <c r="D225" s="22" t="s">
        <v>1321</v>
      </c>
    </row>
    <row r="226" spans="1:4" s="22" customFormat="1">
      <c r="A226" s="84" t="str">
        <f>""""&amp;MaterialData!A405&amp;""""</f>
        <v>"Insulation Board"</v>
      </c>
      <c r="B226" s="84" t="str">
        <f>""""&amp;MaterialData!B405&amp;""""</f>
        <v>"Compliance Insulation R23.00"</v>
      </c>
      <c r="C226" s="22" t="s">
        <v>1322</v>
      </c>
      <c r="D226" s="22" t="s">
        <v>1323</v>
      </c>
    </row>
    <row r="227" spans="1:4" s="22" customFormat="1">
      <c r="A227" s="84" t="str">
        <f>""""&amp;MaterialData!A406&amp;""""</f>
        <v>"Insulation Board"</v>
      </c>
      <c r="B227" s="84" t="str">
        <f>""""&amp;MaterialData!B406&amp;""""</f>
        <v>"Compliance Insulation R23.70"</v>
      </c>
      <c r="C227" s="22" t="s">
        <v>1322</v>
      </c>
      <c r="D227" s="22" t="s">
        <v>1324</v>
      </c>
    </row>
    <row r="228" spans="1:4" s="22" customFormat="1">
      <c r="A228" s="84" t="str">
        <f>""""&amp;MaterialData!A407&amp;""""</f>
        <v>"Insulation Board"</v>
      </c>
      <c r="B228" s="84" t="str">
        <f>""""&amp;MaterialData!B407&amp;""""</f>
        <v>"Compliance Insulation R24.00"</v>
      </c>
      <c r="C228" s="22" t="s">
        <v>1322</v>
      </c>
      <c r="D228" s="22" t="s">
        <v>1325</v>
      </c>
    </row>
    <row r="229" spans="1:4" s="22" customFormat="1">
      <c r="A229" s="84" t="str">
        <f>""""&amp;MaterialData!A408&amp;""""</f>
        <v>"Insulation Board"</v>
      </c>
      <c r="B229" s="84" t="str">
        <f>""""&amp;MaterialData!B408&amp;""""</f>
        <v>"Compliance Insulation R24.80"</v>
      </c>
      <c r="C229" s="22" t="s">
        <v>1322</v>
      </c>
      <c r="D229" s="22" t="s">
        <v>1326</v>
      </c>
    </row>
    <row r="230" spans="1:4" s="22" customFormat="1">
      <c r="A230" s="84" t="str">
        <f>""""&amp;MaterialData!A409&amp;""""</f>
        <v>"Insulation Board"</v>
      </c>
      <c r="B230" s="84" t="str">
        <f>""""&amp;MaterialData!B409&amp;""""</f>
        <v>"Compliance Insulation R24.86"</v>
      </c>
      <c r="C230" s="22" t="s">
        <v>1322</v>
      </c>
      <c r="D230" s="22" t="s">
        <v>1327</v>
      </c>
    </row>
    <row r="231" spans="1:4" s="22" customFormat="1">
      <c r="A231" s="84" t="str">
        <f>""""&amp;MaterialData!A410&amp;""""</f>
        <v>"Insulation Board"</v>
      </c>
      <c r="B231" s="84" t="str">
        <f>""""&amp;MaterialData!B410&amp;""""</f>
        <v>"Compliance Insulation R25.00"</v>
      </c>
      <c r="C231" s="22" t="s">
        <v>1322</v>
      </c>
      <c r="D231" s="22" t="s">
        <v>1328</v>
      </c>
    </row>
    <row r="232" spans="1:4" s="22" customFormat="1">
      <c r="A232" s="84" t="str">
        <f>""""&amp;MaterialData!A411&amp;""""</f>
        <v>"Insulation Board"</v>
      </c>
      <c r="B232" s="84" t="str">
        <f>""""&amp;MaterialData!B411&amp;""""</f>
        <v>"Compliance Insulation R25.16"</v>
      </c>
      <c r="C232" s="22" t="s">
        <v>1322</v>
      </c>
      <c r="D232" s="22" t="s">
        <v>1329</v>
      </c>
    </row>
    <row r="233" spans="1:4" s="22" customFormat="1">
      <c r="A233" s="84" t="str">
        <f>""""&amp;MaterialData!A412&amp;""""</f>
        <v>"Insulation Board"</v>
      </c>
      <c r="B233" s="84" t="str">
        <f>""""&amp;MaterialData!B412&amp;""""</f>
        <v>"Compliance Insulation R26.00"</v>
      </c>
      <c r="C233" s="22" t="s">
        <v>1322</v>
      </c>
      <c r="D233" s="22" t="s">
        <v>1330</v>
      </c>
    </row>
    <row r="234" spans="1:4" s="22" customFormat="1">
      <c r="A234" s="84" t="str">
        <f>""""&amp;MaterialData!A413&amp;""""</f>
        <v>"Insulation Board"</v>
      </c>
      <c r="B234" s="84" t="str">
        <f>""""&amp;MaterialData!B413&amp;""""</f>
        <v>"Compliance Insulation R27.00"</v>
      </c>
      <c r="C234" s="22" t="s">
        <v>1322</v>
      </c>
      <c r="D234" s="22" t="s">
        <v>1331</v>
      </c>
    </row>
    <row r="235" spans="1:4" s="22" customFormat="1">
      <c r="A235" s="84" t="str">
        <f>""""&amp;MaterialData!A414&amp;""""</f>
        <v>"Insulation Board"</v>
      </c>
      <c r="B235" s="84" t="str">
        <f>""""&amp;MaterialData!B414&amp;""""</f>
        <v>"Compliance Insulation R28.00"</v>
      </c>
      <c r="C235" s="22" t="s">
        <v>1322</v>
      </c>
      <c r="D235" s="22" t="s">
        <v>1332</v>
      </c>
    </row>
    <row r="236" spans="1:4" s="22" customFormat="1">
      <c r="A236" s="84" t="str">
        <f>""""&amp;MaterialData!A415&amp;""""</f>
        <v>"Insulation Board"</v>
      </c>
      <c r="B236" s="84" t="str">
        <f>""""&amp;MaterialData!B415&amp;""""</f>
        <v>"Compliance Insulation R28.12"</v>
      </c>
      <c r="C236" s="22" t="s">
        <v>1322</v>
      </c>
      <c r="D236" s="22" t="s">
        <v>1333</v>
      </c>
    </row>
    <row r="237" spans="1:4" s="22" customFormat="1">
      <c r="A237" s="84" t="str">
        <f>""""&amp;MaterialData!A416&amp;""""</f>
        <v>"Insulation Board"</v>
      </c>
      <c r="B237" s="84" t="str">
        <f>""""&amp;MaterialData!B416&amp;""""</f>
        <v>"Compliance Insulation R28.63"</v>
      </c>
      <c r="C237" s="22" t="s">
        <v>1322</v>
      </c>
      <c r="D237" s="22" t="s">
        <v>1334</v>
      </c>
    </row>
    <row r="238" spans="1:4" s="22" customFormat="1">
      <c r="A238" s="84" t="str">
        <f>""""&amp;MaterialData!A417&amp;""""</f>
        <v>"Insulation Board"</v>
      </c>
      <c r="B238" s="84" t="str">
        <f>""""&amp;MaterialData!B417&amp;""""</f>
        <v>"Compliance Insulation R29.00"</v>
      </c>
      <c r="C238" s="22" t="s">
        <v>1322</v>
      </c>
      <c r="D238" s="22" t="s">
        <v>1335</v>
      </c>
    </row>
    <row r="239" spans="1:4" s="22" customFormat="1">
      <c r="A239" s="84" t="str">
        <f>""""&amp;MaterialData!A418&amp;""""</f>
        <v>"Insulation Board"</v>
      </c>
      <c r="B239" s="84" t="str">
        <f>""""&amp;MaterialData!B418&amp;""""</f>
        <v>"Compliance Insulation R30.00"</v>
      </c>
      <c r="C239" s="22" t="s">
        <v>1322</v>
      </c>
      <c r="D239" s="22" t="s">
        <v>1336</v>
      </c>
    </row>
    <row r="240" spans="1:4" s="22" customFormat="1">
      <c r="A240" s="84" t="str">
        <f>""""&amp;MaterialData!A419&amp;""""</f>
        <v>"Insulation Board"</v>
      </c>
      <c r="B240" s="84" t="str">
        <f>""""&amp;MaterialData!B419&amp;""""</f>
        <v>"Compliance Insulation R31.00"</v>
      </c>
      <c r="C240" s="22" t="s">
        <v>1322</v>
      </c>
      <c r="D240" s="22" t="s">
        <v>1337</v>
      </c>
    </row>
    <row r="241" spans="1:4" s="22" customFormat="1">
      <c r="A241" s="84" t="str">
        <f>""""&amp;MaterialData!A420&amp;""""</f>
        <v>"Insulation Board"</v>
      </c>
      <c r="B241" s="84" t="str">
        <f>""""&amp;MaterialData!B420&amp;""""</f>
        <v>"Compliance Insulation R32.00"</v>
      </c>
      <c r="C241" s="22" t="s">
        <v>1322</v>
      </c>
      <c r="D241" s="22" t="s">
        <v>1338</v>
      </c>
    </row>
    <row r="242" spans="1:4" s="22" customFormat="1">
      <c r="A242" s="84" t="str">
        <f>""""&amp;MaterialData!A421&amp;""""</f>
        <v>"Insulation Board"</v>
      </c>
      <c r="B242" s="84" t="str">
        <f>""""&amp;MaterialData!B421&amp;""""</f>
        <v>"Compliance Insulation R33.00"</v>
      </c>
      <c r="C242" s="22" t="s">
        <v>1322</v>
      </c>
      <c r="D242" s="22" t="s">
        <v>1339</v>
      </c>
    </row>
    <row r="243" spans="1:4" s="22" customFormat="1">
      <c r="A243" s="84" t="str">
        <f>""""&amp;MaterialData!A422&amp;""""</f>
        <v>"Insulation Board"</v>
      </c>
      <c r="B243" s="84" t="str">
        <f>""""&amp;MaterialData!B422&amp;""""</f>
        <v>"Compliance Insulation R34.00"</v>
      </c>
      <c r="C243" s="22" t="s">
        <v>1322</v>
      </c>
      <c r="D243" s="22" t="s">
        <v>1340</v>
      </c>
    </row>
    <row r="244" spans="1:4" s="22" customFormat="1">
      <c r="A244" s="84" t="str">
        <f>""""&amp;MaterialData!A423&amp;""""</f>
        <v>"Insulation Board"</v>
      </c>
      <c r="B244" s="84" t="str">
        <f>""""&amp;MaterialData!B423&amp;""""</f>
        <v>"Compliance Insulation R34.93"</v>
      </c>
      <c r="C244" s="22" t="s">
        <v>1322</v>
      </c>
      <c r="D244" s="22" t="s">
        <v>1341</v>
      </c>
    </row>
    <row r="245" spans="1:4" s="22" customFormat="1">
      <c r="A245" s="84" t="str">
        <f>""""&amp;MaterialData!A424&amp;""""</f>
        <v>"Insulation Board"</v>
      </c>
      <c r="B245" s="84" t="str">
        <f>""""&amp;MaterialData!B424&amp;""""</f>
        <v>"Compliance Insulation R35.00"</v>
      </c>
      <c r="C245" s="22" t="s">
        <v>1322</v>
      </c>
      <c r="D245" s="22" t="s">
        <v>1342</v>
      </c>
    </row>
    <row r="246" spans="1:4" s="22" customFormat="1">
      <c r="A246" s="84" t="str">
        <f>""""&amp;MaterialData!A425&amp;""""</f>
        <v>"Insulation Board"</v>
      </c>
      <c r="B246" s="84" t="str">
        <f>""""&amp;MaterialData!B425&amp;""""</f>
        <v>"Compliance Insulation R36.00"</v>
      </c>
      <c r="C246" s="22" t="s">
        <v>1322</v>
      </c>
      <c r="D246" s="22" t="s">
        <v>1343</v>
      </c>
    </row>
    <row r="247" spans="1:4" s="22" customFormat="1">
      <c r="A247" s="84" t="str">
        <f>""""&amp;MaterialData!A426&amp;""""</f>
        <v>"Insulation Board"</v>
      </c>
      <c r="B247" s="84" t="str">
        <f>""""&amp;MaterialData!B426&amp;""""</f>
        <v>"Compliance Insulation R37.00"</v>
      </c>
      <c r="C247" s="22" t="s">
        <v>1322</v>
      </c>
      <c r="D247" s="22" t="s">
        <v>1344</v>
      </c>
    </row>
    <row r="248" spans="1:4" s="22" customFormat="1">
      <c r="A248" s="84" t="str">
        <f>""""&amp;MaterialData!A427&amp;""""</f>
        <v>"Insulation Board"</v>
      </c>
      <c r="B248" s="84" t="str">
        <f>""""&amp;MaterialData!B427&amp;""""</f>
        <v>"Compliance Insulation R38.00"</v>
      </c>
      <c r="C248" s="22" t="s">
        <v>1322</v>
      </c>
      <c r="D248" s="22" t="s">
        <v>1345</v>
      </c>
    </row>
    <row r="249" spans="1:4" s="22" customFormat="1">
      <c r="A249" s="84" t="str">
        <f>""""&amp;MaterialData!A428&amp;""""</f>
        <v>"Insulation Loose Fill"</v>
      </c>
      <c r="B249" s="84" t="str">
        <f>""""&amp;MaterialData!B428&amp;""""</f>
        <v>"Loose fill - Mineral fiber - closed sidewalls - 3 1/2 in."</v>
      </c>
      <c r="C249" s="22" t="s">
        <v>1322</v>
      </c>
      <c r="D249" s="22" t="s">
        <v>1346</v>
      </c>
    </row>
    <row r="250" spans="1:4" s="22" customFormat="1">
      <c r="A250" s="84" t="str">
        <f>""""&amp;MaterialData!A429&amp;""""</f>
        <v>"Insulation Loose Fill"</v>
      </c>
      <c r="B250" s="84" t="str">
        <f>""""&amp;MaterialData!B429&amp;""""</f>
        <v>"Loose fill - Mineral fiber - 2 lb/ft3 - 4 in."</v>
      </c>
      <c r="C250" s="22" t="s">
        <v>1322</v>
      </c>
      <c r="D250" s="22" t="s">
        <v>1347</v>
      </c>
    </row>
    <row r="251" spans="1:4" s="22" customFormat="1">
      <c r="A251" s="84" t="str">
        <f>""""&amp;MaterialData!A430&amp;""""</f>
        <v>"Insulation Loose Fill"</v>
      </c>
      <c r="B251" s="84" t="str">
        <f>""""&amp;MaterialData!B430&amp;""""</f>
        <v>"Loose fill - Mineral fiber - 2 lb/ft3 - 6 1/2 in."</v>
      </c>
      <c r="C251" s="22" t="s">
        <v>1322</v>
      </c>
      <c r="D251" s="22" t="s">
        <v>1348</v>
      </c>
    </row>
    <row r="252" spans="1:4" s="22" customFormat="1">
      <c r="A252" s="84" t="str">
        <f>""""&amp;MaterialData!A431&amp;""""</f>
        <v>"Insulation Loose Fill"</v>
      </c>
      <c r="B252" s="84" t="str">
        <f>""""&amp;MaterialData!B431&amp;""""</f>
        <v>"Loose fill - Mineral fiber - 2 lb/ft3 - 7 1/2 in."</v>
      </c>
      <c r="C252" s="22" t="s">
        <v>1322</v>
      </c>
      <c r="D252" s="22" t="s">
        <v>1349</v>
      </c>
    </row>
    <row r="253" spans="1:4" s="22" customFormat="1">
      <c r="A253" s="84" t="str">
        <f>""""&amp;MaterialData!A432&amp;""""</f>
        <v>"Insulation Loose Fill"</v>
      </c>
      <c r="B253" s="84" t="str">
        <f>""""&amp;MaterialData!B432&amp;""""</f>
        <v>"Loose fill - Mineral fiber - 2 lb/ft3 - 8 1/4 in."</v>
      </c>
      <c r="C253" s="22" t="s">
        <v>1322</v>
      </c>
      <c r="D253" s="22" t="s">
        <v>1350</v>
      </c>
    </row>
    <row r="254" spans="1:4" s="22" customFormat="1">
      <c r="A254" s="84" t="str">
        <f>""""&amp;MaterialData!A433&amp;""""</f>
        <v>"Insulation Loose Fill"</v>
      </c>
      <c r="B254" s="84" t="str">
        <f>""""&amp;MaterialData!B433&amp;""""</f>
        <v>"Loose fill - Mineral fiber - 2 lb/ft3 - 13 3/4 in."</v>
      </c>
      <c r="C254" s="22" t="s">
        <v>1351</v>
      </c>
      <c r="D254" s="22" t="s">
        <v>1352</v>
      </c>
    </row>
    <row r="255" spans="1:4" s="22" customFormat="1">
      <c r="A255" s="84" t="str">
        <f>""""&amp;MaterialData!A434&amp;""""</f>
        <v>"Insulation Other"</v>
      </c>
      <c r="B255" s="84" t="str">
        <f>""""&amp;MaterialData!B434&amp;""""</f>
        <v>"Rammed Earth"</v>
      </c>
      <c r="C255" s="22" t="s">
        <v>1351</v>
      </c>
      <c r="D255" s="22" t="s">
        <v>1353</v>
      </c>
    </row>
    <row r="256" spans="1:4" s="22" customFormat="1">
      <c r="A256" s="84" t="str">
        <f>""""&amp;MaterialData!A437&amp;""""</f>
        <v>"Insulation Spray Applied"</v>
      </c>
      <c r="B256" s="84" t="str">
        <f>""""&amp;MaterialData!B437&amp;""""</f>
        <v>"Spray applied - Cellulosic fiber - 4.6 lb/ft3 - 3 1/2 in."</v>
      </c>
      <c r="C256" s="22" t="s">
        <v>1351</v>
      </c>
      <c r="D256" s="22" t="s">
        <v>1354</v>
      </c>
    </row>
    <row r="257" spans="1:4" s="22" customFormat="1">
      <c r="A257" s="84" t="str">
        <f>""""&amp;MaterialData!A438&amp;""""</f>
        <v>"Insulation Spray Applied"</v>
      </c>
      <c r="B257" s="84" t="str">
        <f>""""&amp;MaterialData!B438&amp;""""</f>
        <v>"Spray applied - Cellulosic fiber - 4.6 lb/ft3 - 4 in."</v>
      </c>
      <c r="C257" s="22" t="s">
        <v>1351</v>
      </c>
      <c r="D257" s="22" t="s">
        <v>1355</v>
      </c>
    </row>
    <row r="258" spans="1:4" s="22" customFormat="1">
      <c r="A258" s="84" t="str">
        <f>""""&amp;MaterialData!A439&amp;""""</f>
        <v>"Insulation Spray Applied"</v>
      </c>
      <c r="B258" s="84" t="str">
        <f>""""&amp;MaterialData!B439&amp;""""</f>
        <v>"Spray applied - Cellulosic fiber - 4.6 lb/ft3 - 4 1/2 in."</v>
      </c>
      <c r="C258" s="22" t="s">
        <v>1351</v>
      </c>
      <c r="D258" s="22" t="s">
        <v>1356</v>
      </c>
    </row>
    <row r="259" spans="1:4" s="22" customFormat="1">
      <c r="A259" s="84" t="str">
        <f>""""&amp;MaterialData!A440&amp;""""</f>
        <v>"Insulation Spray Applied"</v>
      </c>
      <c r="B259" s="84" t="str">
        <f>""""&amp;MaterialData!B440&amp;""""</f>
        <v>"Spray applied - Cellulosic fiber - 4.6 lb/ft3 - 5 in."</v>
      </c>
      <c r="C259" s="22" t="s">
        <v>1351</v>
      </c>
      <c r="D259" s="22" t="s">
        <v>1357</v>
      </c>
    </row>
    <row r="260" spans="1:4" s="22" customFormat="1">
      <c r="A260" s="84" t="str">
        <f>""""&amp;MaterialData!A441&amp;""""</f>
        <v>"Insulation Spray Applied"</v>
      </c>
      <c r="B260" s="84" t="str">
        <f>""""&amp;MaterialData!B441&amp;""""</f>
        <v>"Spray applied - Cellulosic fiber - 4.6 lb/ft3 - 5 1/2 in."</v>
      </c>
      <c r="C260" s="22" t="s">
        <v>1351</v>
      </c>
      <c r="D260" s="22" t="s">
        <v>1358</v>
      </c>
    </row>
    <row r="261" spans="1:4" s="22" customFormat="1">
      <c r="A261" s="84" t="str">
        <f>""""&amp;MaterialData!A442&amp;""""</f>
        <v>"Insulation Spray Applied"</v>
      </c>
      <c r="B261" s="84" t="str">
        <f>""""&amp;MaterialData!B442&amp;""""</f>
        <v>"Spray applied - Cellulosic fiber - 4.6 lb/ft3 - 6 in."</v>
      </c>
      <c r="C261" s="22" t="s">
        <v>1351</v>
      </c>
      <c r="D261" s="22" t="s">
        <v>1359</v>
      </c>
    </row>
    <row r="262" spans="1:4" s="22" customFormat="1">
      <c r="A262" s="84" t="str">
        <f>""""&amp;MaterialData!A443&amp;""""</f>
        <v>"Insulation Spray Applied"</v>
      </c>
      <c r="B262" s="84" t="str">
        <f>""""&amp;MaterialData!B443&amp;""""</f>
        <v>"Spray applied - Cellulosic fiber - 4.6 lb/ft3 - 6 1/2 in."</v>
      </c>
      <c r="C262" s="22" t="s">
        <v>1351</v>
      </c>
      <c r="D262" s="22" t="s">
        <v>1360</v>
      </c>
    </row>
    <row r="263" spans="1:4" s="22" customFormat="1">
      <c r="A263" s="84" t="str">
        <f>""""&amp;MaterialData!A444&amp;""""</f>
        <v>"Insulation Spray Applied"</v>
      </c>
      <c r="B263" s="84" t="str">
        <f>""""&amp;MaterialData!B444&amp;""""</f>
        <v>"Spray applied - Glass fiber - 3.9 lb/ft3 - 3 1/2 in."</v>
      </c>
      <c r="C263" s="22" t="s">
        <v>1351</v>
      </c>
      <c r="D263" s="22" t="s">
        <v>1147</v>
      </c>
    </row>
    <row r="264" spans="1:4" s="22" customFormat="1">
      <c r="A264" s="84" t="str">
        <f>""""&amp;MaterialData!A445&amp;""""</f>
        <v>"Insulation Spray Applied"</v>
      </c>
      <c r="B264" s="84" t="str">
        <f>""""&amp;MaterialData!B445&amp;""""</f>
        <v>"Spray applied - Glass fiber - 3.9 lb/ft3 - 4 in."</v>
      </c>
      <c r="C264" s="22" t="s">
        <v>1351</v>
      </c>
      <c r="D264" s="22" t="s">
        <v>1361</v>
      </c>
    </row>
    <row r="265" spans="1:4" s="22" customFormat="1">
      <c r="A265" s="84" t="str">
        <f>""""&amp;MaterialData!A446&amp;""""</f>
        <v>"Insulation Spray Applied"</v>
      </c>
      <c r="B265" s="84" t="str">
        <f>""""&amp;MaterialData!B446&amp;""""</f>
        <v>"Spray applied - Glass fiber - 3.9 lb/ft3 - 4 1/2 in."</v>
      </c>
      <c r="C265" s="22" t="s">
        <v>1351</v>
      </c>
      <c r="D265" s="22" t="s">
        <v>1362</v>
      </c>
    </row>
    <row r="266" spans="1:4" s="22" customFormat="1">
      <c r="A266" s="84" t="str">
        <f>""""&amp;MaterialData!A447&amp;""""</f>
        <v>"Insulation Spray Applied"</v>
      </c>
      <c r="B266" s="84" t="str">
        <f>""""&amp;MaterialData!B447&amp;""""</f>
        <v>"Spray applied - Glass fiber - 3.9 lb/ft3 - 5 in."</v>
      </c>
      <c r="C266" s="22" t="s">
        <v>1351</v>
      </c>
      <c r="D266" s="22" t="s">
        <v>1363</v>
      </c>
    </row>
    <row r="267" spans="1:4" s="22" customFormat="1">
      <c r="A267" s="84" t="str">
        <f>""""&amp;MaterialData!A448&amp;""""</f>
        <v>"Insulation Spray Applied"</v>
      </c>
      <c r="B267" s="84" t="str">
        <f>""""&amp;MaterialData!B448&amp;""""</f>
        <v>"Spray applied - Glass fiber - 3.9 lb/ft3 - 5 1/2 in."</v>
      </c>
      <c r="C267" s="22" t="s">
        <v>1351</v>
      </c>
      <c r="D267" s="22" t="s">
        <v>1364</v>
      </c>
    </row>
    <row r="268" spans="1:4" s="22" customFormat="1">
      <c r="A268" s="84" t="str">
        <f>""""&amp;MaterialData!A450&amp;""""</f>
        <v>"Insulation Spray Applied"</v>
      </c>
      <c r="B268" s="84" t="str">
        <f>""""&amp;MaterialData!B450&amp;""""</f>
        <v>"Spray applied - Glass fiber - 3.9 lb/ft3 - 6 1/2 in."</v>
      </c>
      <c r="C268" s="22" t="s">
        <v>1351</v>
      </c>
      <c r="D268" s="22" t="s">
        <v>1365</v>
      </c>
    </row>
    <row r="269" spans="1:4" s="22" customFormat="1">
      <c r="A269" s="84" t="str">
        <f>""""&amp;MaterialData!A451&amp;""""</f>
        <v>"Insulation Spray Applied"</v>
      </c>
      <c r="B269" s="84" t="str">
        <f>""""&amp;MaterialData!B451&amp;""""</f>
        <v>"Spray applied - Polyurethane foam - 0.5 lb/ft3 - 3 1/2 in."</v>
      </c>
      <c r="C269" s="22" t="s">
        <v>1351</v>
      </c>
      <c r="D269" s="22" t="s">
        <v>1140</v>
      </c>
    </row>
    <row r="270" spans="1:4" s="22" customFormat="1">
      <c r="A270" s="84" t="str">
        <f>""""&amp;MaterialData!A452&amp;""""</f>
        <v>"Insulation Spray Applied"</v>
      </c>
      <c r="B270" s="84" t="str">
        <f>""""&amp;MaterialData!B452&amp;""""</f>
        <v>"Spray applied - Polyurethane foam - 0.5 lb/ft3 - 4 in."</v>
      </c>
      <c r="C270" s="22" t="s">
        <v>1351</v>
      </c>
      <c r="D270" s="22" t="s">
        <v>1197</v>
      </c>
    </row>
    <row r="271" spans="1:4" s="22" customFormat="1">
      <c r="A271" s="84" t="str">
        <f>""""&amp;MaterialData!A453&amp;""""</f>
        <v>"Insulation Spray Applied"</v>
      </c>
      <c r="B271" s="84" t="str">
        <f>""""&amp;MaterialData!B453&amp;""""</f>
        <v>"Spray applied - Polyurethane foam - 0.5 lb/ft3 - 4 1/2 in."</v>
      </c>
      <c r="C271" s="22" t="s">
        <v>1366</v>
      </c>
      <c r="D271" s="22" t="s">
        <v>1367</v>
      </c>
    </row>
    <row r="272" spans="1:4" s="22" customFormat="1">
      <c r="A272" s="84" t="str">
        <f>""""&amp;MaterialData!A454&amp;""""</f>
        <v>"Insulation Spray Applied"</v>
      </c>
      <c r="B272" s="84" t="str">
        <f>""""&amp;MaterialData!B454&amp;""""</f>
        <v>"Spray applied - Polyurethane foam - 0.5 lb/ft3 - 5 in."</v>
      </c>
      <c r="C272" s="22" t="s">
        <v>1366</v>
      </c>
      <c r="D272" s="22" t="s">
        <v>1368</v>
      </c>
    </row>
    <row r="273" spans="1:4" s="22" customFormat="1">
      <c r="A273" s="84" t="str">
        <f>""""&amp;MaterialData!A455&amp;""""</f>
        <v>"Insulation Spray Applied"</v>
      </c>
      <c r="B273" s="84" t="str">
        <f>""""&amp;MaterialData!B455&amp;""""</f>
        <v>"Spray applied - Polyurethane foam - 0.5 lb/ft3 - 5 1/2 in."</v>
      </c>
      <c r="C273" s="22" t="s">
        <v>1366</v>
      </c>
      <c r="D273" s="22" t="s">
        <v>1369</v>
      </c>
    </row>
    <row r="274" spans="1:4" s="22" customFormat="1">
      <c r="A274" s="84" t="str">
        <f>""""&amp;MaterialData!A456&amp;""""</f>
        <v>"Insulation Spray Applied"</v>
      </c>
      <c r="B274" s="84" t="str">
        <f>""""&amp;MaterialData!B456&amp;""""</f>
        <v>"Spray applied - Polyurethane foam - 0.5 lb/ft3 - 6 in."</v>
      </c>
      <c r="C274" s="22" t="s">
        <v>1366</v>
      </c>
      <c r="D274" s="22" t="s">
        <v>1370</v>
      </c>
    </row>
    <row r="275" spans="1:4" s="22" customFormat="1">
      <c r="A275" s="84" t="str">
        <f>""""&amp;MaterialData!A457&amp;""""</f>
        <v>"Insulation Spray Applied"</v>
      </c>
      <c r="B275" s="84" t="str">
        <f>""""&amp;MaterialData!B457&amp;""""</f>
        <v>"Spray applied - Polyurethane foam - 0.5 lb/ft3 - 6 1/2 in."</v>
      </c>
      <c r="C275" s="22" t="s">
        <v>1366</v>
      </c>
      <c r="D275" s="22" t="s">
        <v>1371</v>
      </c>
    </row>
    <row r="276" spans="1:4" s="22" customFormat="1">
      <c r="A276" s="84" t="str">
        <f>""""&amp;MaterialData!A458&amp;""""</f>
        <v>"Insulation Spray Applied"</v>
      </c>
      <c r="B276" s="84" t="str">
        <f>""""&amp;MaterialData!B458&amp;""""</f>
        <v>"Spray applied - Polyurethane foam - 3.0 lb/ft3 - 3 1/2 in."</v>
      </c>
      <c r="C276" s="22" t="s">
        <v>1366</v>
      </c>
      <c r="D276" s="22" t="s">
        <v>1372</v>
      </c>
    </row>
    <row r="277" spans="1:4" s="22" customFormat="1">
      <c r="A277" s="84" t="str">
        <f>""""&amp;MaterialData!A459&amp;""""</f>
        <v>"Insulation Spray Applied"</v>
      </c>
      <c r="B277" s="84" t="str">
        <f>""""&amp;MaterialData!B459&amp;""""</f>
        <v>"Spray applied - Polyurethane foam - 3.0 lb/ft3 - 4 in."</v>
      </c>
      <c r="C277" s="22" t="s">
        <v>1366</v>
      </c>
      <c r="D277" s="22" t="s">
        <v>1373</v>
      </c>
    </row>
    <row r="278" spans="1:4" s="22" customFormat="1">
      <c r="A278" s="84" t="str">
        <f>""""&amp;MaterialData!A460&amp;""""</f>
        <v>"Insulation Spray Applied"</v>
      </c>
      <c r="B278" s="84" t="str">
        <f>""""&amp;MaterialData!B460&amp;""""</f>
        <v>"Spray applied - Polyurethane foam - 3.0 lb/ft3 - 4 1/2 in."</v>
      </c>
      <c r="C278" s="22" t="s">
        <v>1366</v>
      </c>
      <c r="D278" s="22" t="s">
        <v>1374</v>
      </c>
    </row>
    <row r="279" spans="1:4" s="22" customFormat="1">
      <c r="A279" s="84" t="str">
        <f>""""&amp;MaterialData!A461&amp;""""</f>
        <v>"Insulation Spray Applied"</v>
      </c>
      <c r="B279" s="84" t="str">
        <f>""""&amp;MaterialData!B461&amp;""""</f>
        <v>"Spray applied - Polyurethane foam - 3.0 lb/ft3 - 5 in."</v>
      </c>
      <c r="C279" s="22" t="s">
        <v>1366</v>
      </c>
      <c r="D279" s="22" t="s">
        <v>1375</v>
      </c>
    </row>
    <row r="280" spans="1:4" s="22" customFormat="1">
      <c r="A280" s="84" t="str">
        <f>""""&amp;MaterialData!A462&amp;""""</f>
        <v>"Insulation Spray Applied"</v>
      </c>
      <c r="B280" s="84" t="str">
        <f>""""&amp;MaterialData!B462&amp;""""</f>
        <v>"Spray applied - Polyurethane foam - 3.0 lb/ft3 - 5 1/2 in."</v>
      </c>
      <c r="C280" s="22" t="s">
        <v>1366</v>
      </c>
      <c r="D280" s="22" t="s">
        <v>1376</v>
      </c>
    </row>
    <row r="281" spans="1:4" s="22" customFormat="1">
      <c r="A281" s="84" t="str">
        <f>""""&amp;MaterialData!A463&amp;""""</f>
        <v>"Insulation Spray Applied"</v>
      </c>
      <c r="B281" s="84" t="str">
        <f>""""&amp;MaterialData!B463&amp;""""</f>
        <v>"Spray applied - Polyurethane foam - 3.0 lb/ft3 - 6 in."</v>
      </c>
      <c r="C281" s="22" t="s">
        <v>1366</v>
      </c>
      <c r="D281" s="22" t="s">
        <v>1377</v>
      </c>
    </row>
    <row r="282" spans="1:4" s="22" customFormat="1">
      <c r="A282" s="84" t="str">
        <f>""""&amp;MaterialData!A464&amp;""""</f>
        <v>"Insulation Spray Applied"</v>
      </c>
      <c r="B282" s="84" t="str">
        <f>""""&amp;MaterialData!B464&amp;""""</f>
        <v>"Spray applied - Polyurethane foam - 3.0 lb/ft3 - 6 1/2 in."</v>
      </c>
      <c r="C282" s="22" t="s">
        <v>1366</v>
      </c>
      <c r="D282" s="22" t="s">
        <v>1378</v>
      </c>
    </row>
    <row r="283" spans="1:4" s="22" customFormat="1">
      <c r="A283" s="84" t="str">
        <f>""""&amp;MaterialData!A465&amp;""""</f>
        <v>"Masonry Materials"</v>
      </c>
      <c r="B283" s="84" t="str">
        <f>""""&amp;MaterialData!B465&amp;""""</f>
        <v>"Brick - 48 lb/ft3 - 3 5/8 in."</v>
      </c>
      <c r="C283" s="22" t="s">
        <v>1366</v>
      </c>
      <c r="D283" s="22" t="s">
        <v>1379</v>
      </c>
    </row>
    <row r="284" spans="1:4" s="22" customFormat="1">
      <c r="A284" s="84" t="str">
        <f>""""&amp;MaterialData!A466&amp;""""</f>
        <v>"Masonry Materials"</v>
      </c>
      <c r="B284" s="84" t="str">
        <f>""""&amp;MaterialData!B466&amp;""""</f>
        <v>"Brick - fired clay -  140 lb/ft3 - 3 5/8 in."</v>
      </c>
      <c r="C284" s="22" t="s">
        <v>1366</v>
      </c>
      <c r="D284" s="22" t="s">
        <v>1380</v>
      </c>
    </row>
    <row r="285" spans="1:4" s="22" customFormat="1">
      <c r="A285" s="84" t="str">
        <f>""""&amp;MaterialData!A467&amp;""""</f>
        <v>"Masonry Materials"</v>
      </c>
      <c r="B285" s="84" t="str">
        <f>""""&amp;MaterialData!B467&amp;""""</f>
        <v>"Clay tile - hollow - 1 cell deep - 3 in."</v>
      </c>
      <c r="C285" s="22" t="s">
        <v>1381</v>
      </c>
      <c r="D285" s="22" t="s">
        <v>1382</v>
      </c>
    </row>
    <row r="286" spans="1:4" s="22" customFormat="1">
      <c r="A286" s="84" t="str">
        <f>""""&amp;MaterialData!A468&amp;""""</f>
        <v>"Masonry Materials"</v>
      </c>
      <c r="B286" s="84" t="str">
        <f>""""&amp;MaterialData!B468&amp;""""</f>
        <v>"Clay tile - hollow - 1 cell deep - 4 in."</v>
      </c>
      <c r="C286" s="22" t="s">
        <v>1381</v>
      </c>
      <c r="D286" s="22" t="s">
        <v>1383</v>
      </c>
    </row>
    <row r="287" spans="1:4" s="22" customFormat="1">
      <c r="A287" s="84" t="str">
        <f>""""&amp;MaterialData!A469&amp;""""</f>
        <v>"Masonry Materials"</v>
      </c>
      <c r="B287" s="84" t="str">
        <f>""""&amp;MaterialData!B469&amp;""""</f>
        <v>"Clay tile - hollow - 2 cells deep - 6 in."</v>
      </c>
      <c r="C287" s="22" t="s">
        <v>1381</v>
      </c>
      <c r="D287" s="22" t="s">
        <v>1384</v>
      </c>
    </row>
    <row r="288" spans="1:4" s="22" customFormat="1">
      <c r="A288" s="84" t="str">
        <f>""""&amp;MaterialData!A470&amp;""""</f>
        <v>"Masonry Materials"</v>
      </c>
      <c r="B288" s="84" t="str">
        <f>""""&amp;MaterialData!B470&amp;""""</f>
        <v>"Clay tile - hollow - 2 cells deep - 8 in."</v>
      </c>
      <c r="C288" s="22" t="s">
        <v>1381</v>
      </c>
      <c r="D288" s="22" t="s">
        <v>1385</v>
      </c>
    </row>
    <row r="289" spans="1:4" s="22" customFormat="1">
      <c r="A289" s="84" t="str">
        <f>""""&amp;MaterialData!A471&amp;""""</f>
        <v>"Masonry Materials"</v>
      </c>
      <c r="B289" s="84" t="str">
        <f>""""&amp;MaterialData!B471&amp;""""</f>
        <v>"Clay tile - hollow - 2 cells deep - 10 in."</v>
      </c>
      <c r="C289" s="22" t="s">
        <v>1381</v>
      </c>
      <c r="D289" s="22" t="s">
        <v>1386</v>
      </c>
    </row>
    <row r="290" spans="1:4" s="22" customFormat="1">
      <c r="A290" s="84" t="str">
        <f>""""&amp;MaterialData!A472&amp;""""</f>
        <v>"Masonry Materials"</v>
      </c>
      <c r="B290" s="84" t="str">
        <f>""""&amp;MaterialData!B472&amp;""""</f>
        <v>"Clay tile - hollow - 3 cells deep - 12 in."</v>
      </c>
      <c r="C290" s="22" t="s">
        <v>1381</v>
      </c>
      <c r="D290" s="22" t="s">
        <v>1387</v>
      </c>
    </row>
    <row r="291" spans="1:4" s="22" customFormat="1">
      <c r="A291" s="84" t="str">
        <f>""""&amp;MaterialData!A473&amp;""""</f>
        <v>"Masonry Materials"</v>
      </c>
      <c r="B291" s="84" t="str">
        <f>""""&amp;MaterialData!B473&amp;""""</f>
        <v>"Clay Tile - Paver"</v>
      </c>
      <c r="C291" s="22" t="s">
        <v>1381</v>
      </c>
      <c r="D291" s="22" t="s">
        <v>1388</v>
      </c>
    </row>
    <row r="292" spans="1:4" s="22" customFormat="1">
      <c r="A292" s="84" t="str">
        <f>""""&amp;MaterialData!A474&amp;""""</f>
        <v>"Masonry Materials"</v>
      </c>
      <c r="B292" s="84" t="str">
        <f>""""&amp;MaterialData!B474&amp;""""</f>
        <v>"Concrete Paver"</v>
      </c>
      <c r="C292" s="22" t="s">
        <v>1381</v>
      </c>
      <c r="D292" s="22" t="s">
        <v>1389</v>
      </c>
    </row>
    <row r="293" spans="1:4" s="22" customFormat="1">
      <c r="A293" s="84" t="str">
        <f>""""&amp;MaterialData!A475&amp;""""</f>
        <v>"Masonry Materials"</v>
      </c>
      <c r="B293" s="84" t="str">
        <f>""""&amp;MaterialData!B475&amp;""""</f>
        <v>"Gypsum partition block - solid - 3 in. x 12 in. x 30 in. - 3 in."</v>
      </c>
      <c r="C293" s="22" t="s">
        <v>1381</v>
      </c>
      <c r="D293" s="22" t="s">
        <v>1390</v>
      </c>
    </row>
    <row r="294" spans="1:4" s="22" customFormat="1">
      <c r="A294" s="84" t="str">
        <f>""""&amp;MaterialData!A476&amp;""""</f>
        <v>"Masonry Materials"</v>
      </c>
      <c r="B294" s="84" t="str">
        <f>""""&amp;MaterialData!B476&amp;""""</f>
        <v>"Gypsum partition block - 4 cells - 3 in. x 12 in. x 30 in. - 3 in."</v>
      </c>
      <c r="C294" s="22" t="s">
        <v>1381</v>
      </c>
      <c r="D294" s="22" t="s">
        <v>1391</v>
      </c>
    </row>
    <row r="295" spans="1:4" s="22" customFormat="1">
      <c r="A295" s="84" t="str">
        <f>""""&amp;MaterialData!A477&amp;""""</f>
        <v>"Masonry Materials"</v>
      </c>
      <c r="B295" s="84" t="str">
        <f>""""&amp;MaterialData!B477&amp;""""</f>
        <v>"Gypsum partition block - 3 cells - 4 in. x 12 in. x 30 in. - 4 in."</v>
      </c>
      <c r="C295" s="22" t="s">
        <v>1381</v>
      </c>
      <c r="D295" s="22" t="s">
        <v>1392</v>
      </c>
    </row>
    <row r="296" spans="1:4" s="22" customFormat="1">
      <c r="A296" s="84" t="str">
        <f>""""&amp;MaterialData!A478&amp;""""</f>
        <v>"Masonry Materials"</v>
      </c>
      <c r="B296" s="84" t="str">
        <f>""""&amp;MaterialData!B478&amp;""""</f>
        <v>"Stone - 1 in."</v>
      </c>
      <c r="C296" s="22" t="s">
        <v>1381</v>
      </c>
      <c r="D296" s="22" t="s">
        <v>1393</v>
      </c>
    </row>
    <row r="297" spans="1:4" s="22" customFormat="1">
      <c r="A297" s="84" t="str">
        <f>""""&amp;MaterialData!A479&amp;""""</f>
        <v>"Masonry Materials"</v>
      </c>
      <c r="B297" s="84" t="str">
        <f>""""&amp;MaterialData!B479&amp;""""</f>
        <v>"1 Coat Stucco"</v>
      </c>
      <c r="C297" s="22" t="s">
        <v>1381</v>
      </c>
      <c r="D297" s="22" t="s">
        <v>1394</v>
      </c>
    </row>
    <row r="298" spans="1:4" s="22" customFormat="1">
      <c r="A298" s="84" t="str">
        <f>""""&amp;MaterialData!A480&amp;""""</f>
        <v>"Masonry Materials"</v>
      </c>
      <c r="B298" s="84" t="str">
        <f>""""&amp;MaterialData!B480&amp;""""</f>
        <v>"3 Coat Stucco"</v>
      </c>
      <c r="C298" s="22" t="s">
        <v>1381</v>
      </c>
      <c r="D298" s="22" t="s">
        <v>1395</v>
      </c>
    </row>
    <row r="299" spans="1:4" s="22" customFormat="1">
      <c r="A299" s="84" t="str">
        <f>""""&amp;MaterialData!A481&amp;""""</f>
        <v>"Masonry Materials"</v>
      </c>
      <c r="B299" s="84" t="str">
        <f>""""&amp;MaterialData!B481&amp;""""</f>
        <v>"Synthetic Stucco - EIFS finish - 1 in."</v>
      </c>
      <c r="C299" s="22" t="s">
        <v>1396</v>
      </c>
      <c r="D299" s="22" t="s">
        <v>1397</v>
      </c>
    </row>
    <row r="300" spans="1:4" s="22" customFormat="1">
      <c r="A300" s="84" t="str">
        <f>""""&amp;MaterialData!A482&amp;""""</f>
        <v>"Masonry Materials"</v>
      </c>
      <c r="B300" s="84" t="str">
        <f>""""&amp;MaterialData!B482&amp;""""</f>
        <v>"Terrazzo - 1 in."</v>
      </c>
      <c r="C300" s="22" t="s">
        <v>1396</v>
      </c>
      <c r="D300" s="22" t="s">
        <v>1398</v>
      </c>
    </row>
    <row r="301" spans="1:4" s="22" customFormat="1">
      <c r="A301" s="84" t="str">
        <f>""""&amp;MaterialData!A483&amp;""""</f>
        <v>"Masonry Units Hollow"</v>
      </c>
      <c r="B301" s="84" t="str">
        <f>""""&amp;MaterialData!B483&amp;""""</f>
        <v>"Clay - Part Grouted and Empty - 130 lb/ft3 - 6 in."</v>
      </c>
      <c r="C301" s="22" t="s">
        <v>1396</v>
      </c>
      <c r="D301" s="22" t="s">
        <v>1399</v>
      </c>
    </row>
    <row r="302" spans="1:4" s="22" customFormat="1">
      <c r="A302" s="84" t="str">
        <f>""""&amp;MaterialData!A484&amp;""""</f>
        <v>"Masonry Units Hollow"</v>
      </c>
      <c r="B302" s="84" t="str">
        <f>""""&amp;MaterialData!B484&amp;""""</f>
        <v>"Clay - Part Grouted and Empty - 130 lb/ft3 - 8 in."</v>
      </c>
      <c r="C302" s="22" t="s">
        <v>1396</v>
      </c>
      <c r="D302" s="22" t="s">
        <v>1400</v>
      </c>
    </row>
    <row r="303" spans="1:4" s="22" customFormat="1">
      <c r="A303" s="84" t="str">
        <f>""""&amp;MaterialData!A485&amp;""""</f>
        <v>"Masonry Units Hollow"</v>
      </c>
      <c r="B303" s="84" t="str">
        <f>""""&amp;MaterialData!B485&amp;""""</f>
        <v>"Concrete - Part Grouted and Empty - 105 lb/ft3 - 6 in."</v>
      </c>
      <c r="C303" s="22" t="s">
        <v>1396</v>
      </c>
      <c r="D303" s="22" t="s">
        <v>1401</v>
      </c>
    </row>
    <row r="304" spans="1:4" s="22" customFormat="1">
      <c r="A304" s="84" t="str">
        <f>""""&amp;MaterialData!A486&amp;""""</f>
        <v>"Masonry Units Hollow"</v>
      </c>
      <c r="B304" s="84" t="str">
        <f>""""&amp;MaterialData!B486&amp;""""</f>
        <v>"Concrete - Part Grouted and Empty - 105 lb/ft3 - 8 in."</v>
      </c>
      <c r="C304" s="22" t="s">
        <v>1396</v>
      </c>
      <c r="D304" s="22" t="s">
        <v>1402</v>
      </c>
    </row>
    <row r="305" spans="1:4" s="22" customFormat="1">
      <c r="A305" s="84" t="str">
        <f>""""&amp;MaterialData!A487&amp;""""</f>
        <v>"Masonry Units Hollow"</v>
      </c>
      <c r="B305" s="84" t="str">
        <f>""""&amp;MaterialData!B487&amp;""""</f>
        <v>"Concrete - Part Grouted and Empty - 105 lb/ft3 - 10 in."</v>
      </c>
      <c r="C305" s="22" t="s">
        <v>1396</v>
      </c>
      <c r="D305" s="22" t="s">
        <v>1403</v>
      </c>
    </row>
    <row r="306" spans="1:4" s="22" customFormat="1">
      <c r="A306" s="84" t="str">
        <f>""""&amp;MaterialData!A488&amp;""""</f>
        <v>"Masonry Units Hollow"</v>
      </c>
      <c r="B306" s="84" t="str">
        <f>""""&amp;MaterialData!B488&amp;""""</f>
        <v>"Concrete - Part Grouted and Empty - 105 lb/ft3 - 12 in."</v>
      </c>
      <c r="C306" s="22" t="s">
        <v>1396</v>
      </c>
      <c r="D306" s="22" t="s">
        <v>1404</v>
      </c>
    </row>
    <row r="307" spans="1:4" s="22" customFormat="1">
      <c r="A307" s="84" t="str">
        <f>""""&amp;MaterialData!A489&amp;""""</f>
        <v>"Masonry Units Hollow"</v>
      </c>
      <c r="B307" s="84" t="str">
        <f>""""&amp;MaterialData!B489&amp;""""</f>
        <v>"Concrete - Part Grouted and Empty - 115 lb/ft3 - 6 in."</v>
      </c>
      <c r="C307" s="22" t="s">
        <v>1396</v>
      </c>
      <c r="D307" s="22" t="s">
        <v>1405</v>
      </c>
    </row>
    <row r="308" spans="1:4" s="22" customFormat="1">
      <c r="A308" s="84" t="str">
        <f>""""&amp;MaterialData!A490&amp;""""</f>
        <v>"Masonry Units Hollow"</v>
      </c>
      <c r="B308" s="84" t="str">
        <f>""""&amp;MaterialData!B490&amp;""""</f>
        <v>"Concrete - Part Grouted and Empty - 115 lb/ft3 - 8 in."</v>
      </c>
      <c r="C308" s="22" t="s">
        <v>1396</v>
      </c>
      <c r="D308" s="22" t="s">
        <v>1406</v>
      </c>
    </row>
    <row r="309" spans="1:4" s="22" customFormat="1">
      <c r="A309" s="84" t="str">
        <f>""""&amp;MaterialData!A491&amp;""""</f>
        <v>"Masonry Units Hollow"</v>
      </c>
      <c r="B309" s="84" t="str">
        <f>""""&amp;MaterialData!B491&amp;""""</f>
        <v>"Concrete - Part Grouted and Empty - 115 lb/ft3 - 10 in."</v>
      </c>
      <c r="C309" s="22" t="s">
        <v>1396</v>
      </c>
      <c r="D309" s="22" t="s">
        <v>1407</v>
      </c>
    </row>
    <row r="310" spans="1:4" s="22" customFormat="1">
      <c r="A310" s="84" t="str">
        <f>""""&amp;MaterialData!A492&amp;""""</f>
        <v>"Masonry Units Hollow"</v>
      </c>
      <c r="B310" s="84" t="str">
        <f>""""&amp;MaterialData!B492&amp;""""</f>
        <v>"Concrete - Part Grouted and Empty - 115 lb/ft3 - 12 in."</v>
      </c>
      <c r="C310" s="22" t="s">
        <v>1396</v>
      </c>
      <c r="D310" s="22" t="s">
        <v>1408</v>
      </c>
    </row>
    <row r="311" spans="1:4" s="22" customFormat="1">
      <c r="A311" s="84" t="str">
        <f>""""&amp;MaterialData!A493&amp;""""</f>
        <v>"Masonry Units Hollow"</v>
      </c>
      <c r="B311" s="84" t="str">
        <f>""""&amp;MaterialData!B493&amp;""""</f>
        <v>"Concrete - Part Grouted and Empty - 125 lb/ft3 - 6 in."</v>
      </c>
      <c r="C311" s="22" t="s">
        <v>1396</v>
      </c>
      <c r="D311" s="22" t="s">
        <v>1409</v>
      </c>
    </row>
    <row r="312" spans="1:4" s="22" customFormat="1">
      <c r="A312" s="84" t="str">
        <f>""""&amp;MaterialData!A494&amp;""""</f>
        <v>"Masonry Units Hollow"</v>
      </c>
      <c r="B312" s="84" t="str">
        <f>""""&amp;MaterialData!B494&amp;""""</f>
        <v>"Concrete - Part Grouted and Empty - 125 lb/ft3 - 8 in."</v>
      </c>
      <c r="C312" s="22" t="s">
        <v>1396</v>
      </c>
      <c r="D312" s="22" t="s">
        <v>1410</v>
      </c>
    </row>
    <row r="313" spans="1:4" s="22" customFormat="1">
      <c r="A313" s="84" t="str">
        <f>""""&amp;MaterialData!A495&amp;""""</f>
        <v>"Masonry Units Hollow"</v>
      </c>
      <c r="B313" s="84" t="str">
        <f>""""&amp;MaterialData!B495&amp;""""</f>
        <v>"Concrete - Part Grouted and Empty - 125 lb/ft3 - 10 in."</v>
      </c>
      <c r="C313" s="22" t="s">
        <v>1411</v>
      </c>
      <c r="D313" s="22" t="s">
        <v>1412</v>
      </c>
    </row>
    <row r="314" spans="1:4" s="22" customFormat="1">
      <c r="A314" s="84" t="str">
        <f>""""&amp;MaterialData!A496&amp;""""</f>
        <v>"Masonry Units Hollow"</v>
      </c>
      <c r="B314" s="84" t="str">
        <f>""""&amp;MaterialData!B496&amp;""""</f>
        <v>"Concrete - Part Grouted and Empty - 125 lb/ft3 - 12 in."</v>
      </c>
      <c r="C314" s="22" t="s">
        <v>1411</v>
      </c>
      <c r="D314" s="22" t="s">
        <v>1413</v>
      </c>
    </row>
    <row r="315" spans="1:4" s="22" customFormat="1">
      <c r="A315" s="84" t="str">
        <f>""""&amp;MaterialData!A497&amp;""""</f>
        <v>"Masonry Units Solid"</v>
      </c>
      <c r="B315" s="84" t="str">
        <f>""""&amp;MaterialData!B497&amp;""""</f>
        <v>"Clay - Solid Grout - 130 lb/ft3 - 6 in."</v>
      </c>
      <c r="C315" s="22" t="s">
        <v>1411</v>
      </c>
      <c r="D315" s="22" t="s">
        <v>1414</v>
      </c>
    </row>
    <row r="316" spans="1:4" s="22" customFormat="1">
      <c r="A316" s="84" t="str">
        <f>""""&amp;MaterialData!A498&amp;""""</f>
        <v>"Masonry Units Solid"</v>
      </c>
      <c r="B316" s="84" t="str">
        <f>""""&amp;MaterialData!B498&amp;""""</f>
        <v>"Clay - Solid Grout - 130 lb/ft3 - 8 in."</v>
      </c>
      <c r="C316" s="22" t="s">
        <v>1411</v>
      </c>
      <c r="D316" s="22" t="s">
        <v>1415</v>
      </c>
    </row>
    <row r="317" spans="1:4" s="22" customFormat="1">
      <c r="A317" s="84" t="str">
        <f>""""&amp;MaterialData!A499&amp;""""</f>
        <v>"Masonry Units Solid"</v>
      </c>
      <c r="B317" s="84" t="str">
        <f>""""&amp;MaterialData!B499&amp;""""</f>
        <v>"Concrete - Solid Grout - 105 lb/ft3 - 6 in."</v>
      </c>
      <c r="C317" s="22" t="s">
        <v>1411</v>
      </c>
      <c r="D317" s="22" t="s">
        <v>1416</v>
      </c>
    </row>
    <row r="318" spans="1:4" s="22" customFormat="1">
      <c r="A318" s="84" t="str">
        <f>""""&amp;MaterialData!A500&amp;""""</f>
        <v>"Masonry Units Solid"</v>
      </c>
      <c r="B318" s="84" t="str">
        <f>""""&amp;MaterialData!B500&amp;""""</f>
        <v>"Concrete - Solid Grout - 105 lb/ft3 - 8 in."</v>
      </c>
      <c r="C318" s="22" t="s">
        <v>1411</v>
      </c>
      <c r="D318" s="22" t="s">
        <v>1417</v>
      </c>
    </row>
    <row r="319" spans="1:4" s="22" customFormat="1">
      <c r="A319" s="84" t="str">
        <f>""""&amp;MaterialData!A501&amp;""""</f>
        <v>"Masonry Units Solid"</v>
      </c>
      <c r="B319" s="84" t="str">
        <f>""""&amp;MaterialData!B501&amp;""""</f>
        <v>"Concrete - Solid Grout - 105 lb/ft3 - 10 in."</v>
      </c>
      <c r="C319" s="22" t="s">
        <v>1418</v>
      </c>
      <c r="D319" s="22" t="s">
        <v>1419</v>
      </c>
    </row>
    <row r="320" spans="1:4" s="22" customFormat="1">
      <c r="A320" s="84" t="str">
        <f>""""&amp;MaterialData!A502&amp;""""</f>
        <v>"Masonry Units Solid"</v>
      </c>
      <c r="B320" s="84" t="str">
        <f>""""&amp;MaterialData!B502&amp;""""</f>
        <v>"Concrete - Solid Grout - 105 lb/ft3 - 12 in."</v>
      </c>
      <c r="C320" s="22" t="s">
        <v>1418</v>
      </c>
      <c r="D320" s="22" t="s">
        <v>1420</v>
      </c>
    </row>
    <row r="321" spans="1:4" s="22" customFormat="1">
      <c r="A321" s="84" t="str">
        <f>""""&amp;MaterialData!A503&amp;""""</f>
        <v>"Masonry Units Solid"</v>
      </c>
      <c r="B321" s="84" t="str">
        <f>""""&amp;MaterialData!B503&amp;""""</f>
        <v>"Concrete - Solid Grout - 115 lb/ft3 - 6 in."</v>
      </c>
      <c r="C321" s="22" t="s">
        <v>1418</v>
      </c>
      <c r="D321" s="22" t="s">
        <v>1421</v>
      </c>
    </row>
    <row r="322" spans="1:4" s="22" customFormat="1">
      <c r="A322" s="84" t="str">
        <f>""""&amp;MaterialData!A504&amp;""""</f>
        <v>"Masonry Units Solid"</v>
      </c>
      <c r="B322" s="84" t="str">
        <f>""""&amp;MaterialData!B504&amp;""""</f>
        <v>"Concrete - Solid Grout - 115 lb/ft3 - 8 in."</v>
      </c>
      <c r="C322" s="22" t="s">
        <v>1418</v>
      </c>
      <c r="D322" s="22" t="s">
        <v>1422</v>
      </c>
    </row>
    <row r="323" spans="1:4" s="22" customFormat="1">
      <c r="A323" s="84" t="str">
        <f>""""&amp;MaterialData!A505&amp;""""</f>
        <v>"Masonry Units Solid"</v>
      </c>
      <c r="B323" s="84" t="str">
        <f>""""&amp;MaterialData!B505&amp;""""</f>
        <v>"Concrete - Solid Grout - 115 lb/ft3 - 10 in."</v>
      </c>
      <c r="C323" s="22" t="s">
        <v>1418</v>
      </c>
      <c r="D323" s="22" t="s">
        <v>1423</v>
      </c>
    </row>
    <row r="324" spans="1:4" s="22" customFormat="1">
      <c r="A324" s="84" t="str">
        <f>""""&amp;MaterialData!A506&amp;""""</f>
        <v>"Masonry Units Solid"</v>
      </c>
      <c r="B324" s="84" t="str">
        <f>""""&amp;MaterialData!B506&amp;""""</f>
        <v>"Concrete - Solid Grout - 115 lb/ft3 - 12 in."</v>
      </c>
      <c r="C324" s="22" t="s">
        <v>1418</v>
      </c>
      <c r="D324" s="22" t="s">
        <v>1424</v>
      </c>
    </row>
    <row r="325" spans="1:4" s="22" customFormat="1">
      <c r="A325" s="84" t="str">
        <f>""""&amp;MaterialData!A507&amp;""""</f>
        <v>"Masonry Units Solid"</v>
      </c>
      <c r="B325" s="84" t="str">
        <f>""""&amp;MaterialData!B507&amp;""""</f>
        <v>"Concrete - Solid Grout - 125 lb/ft3 - 6 in."</v>
      </c>
      <c r="C325" s="22" t="s">
        <v>1418</v>
      </c>
      <c r="D325" s="22" t="s">
        <v>1425</v>
      </c>
    </row>
    <row r="326" spans="1:4" s="22" customFormat="1">
      <c r="A326" s="84" t="str">
        <f>""""&amp;MaterialData!A508&amp;""""</f>
        <v>"Masonry Units Solid"</v>
      </c>
      <c r="B326" s="84" t="str">
        <f>""""&amp;MaterialData!B508&amp;""""</f>
        <v>"Concrete - Solid Grout - 125 lb/ft3 - 8 in."</v>
      </c>
      <c r="C326" s="22" t="s">
        <v>1418</v>
      </c>
      <c r="D326" s="22" t="s">
        <v>1426</v>
      </c>
    </row>
    <row r="327" spans="1:4" s="22" customFormat="1">
      <c r="A327" s="84" t="str">
        <f>""""&amp;MaterialData!A509&amp;""""</f>
        <v>"Masonry Units Solid"</v>
      </c>
      <c r="B327" s="84" t="str">
        <f>""""&amp;MaterialData!B509&amp;""""</f>
        <v>"Concrete - Solid Grout - 125 lb/ft3 - 10 in."</v>
      </c>
      <c r="C327" s="22" t="s">
        <v>1418</v>
      </c>
      <c r="D327" s="22" t="s">
        <v>1427</v>
      </c>
    </row>
    <row r="328" spans="1:4" s="22" customFormat="1">
      <c r="A328" s="84" t="str">
        <f>""""&amp;MaterialData!A510&amp;""""</f>
        <v>"Masonry Units Solid"</v>
      </c>
      <c r="B328" s="84" t="str">
        <f>""""&amp;MaterialData!B510&amp;""""</f>
        <v>"Concrete - Solid Grout - 125 lb/ft3 - 12 in."</v>
      </c>
      <c r="C328" s="22" t="s">
        <v>1418</v>
      </c>
      <c r="D328" s="22" t="s">
        <v>1428</v>
      </c>
    </row>
    <row r="329" spans="1:4" s="22" customFormat="1">
      <c r="A329" s="84" t="str">
        <f>""""&amp;MaterialData!A511&amp;""""</f>
        <v>"Masonry Units with Fill"</v>
      </c>
      <c r="B329" s="84" t="str">
        <f>""""&amp;MaterialData!B511&amp;""""</f>
        <v>"Clay - Part Grouted and Insulated - 130 lb/ft3 - 6 in."</v>
      </c>
      <c r="C329" s="22" t="s">
        <v>1418</v>
      </c>
      <c r="D329" s="22" t="s">
        <v>1429</v>
      </c>
    </row>
    <row r="330" spans="1:4" s="22" customFormat="1">
      <c r="A330" s="84" t="str">
        <f>""""&amp;MaterialData!A512&amp;""""</f>
        <v>"Masonry Units with Fill"</v>
      </c>
      <c r="B330" s="84" t="str">
        <f>""""&amp;MaterialData!B512&amp;""""</f>
        <v>"Clay - Part Grouted and Insulated - 130 lb/ft3 - 8 in."</v>
      </c>
      <c r="C330" s="22" t="s">
        <v>1418</v>
      </c>
      <c r="D330" s="22" t="s">
        <v>1430</v>
      </c>
    </row>
    <row r="331" spans="1:4" s="22" customFormat="1">
      <c r="A331" s="84" t="str">
        <f>""""&amp;MaterialData!A513&amp;""""</f>
        <v>"Masonry Units with Fill"</v>
      </c>
      <c r="B331" s="84" t="str">
        <f>""""&amp;MaterialData!B513&amp;""""</f>
        <v>"Concrete - Part Grouted and Insulated - 105 lb/ft3 - 6 in."</v>
      </c>
      <c r="C331" s="22" t="s">
        <v>1418</v>
      </c>
      <c r="D331" s="22" t="s">
        <v>1431</v>
      </c>
    </row>
    <row r="332" spans="1:4" s="22" customFormat="1">
      <c r="A332" s="84" t="str">
        <f>""""&amp;MaterialData!A514&amp;""""</f>
        <v>"Masonry Units with Fill"</v>
      </c>
      <c r="B332" s="84" t="str">
        <f>""""&amp;MaterialData!B514&amp;""""</f>
        <v>"Concrete - Part Grouted and Insulated - 105 lb/ft3 - 8 in."</v>
      </c>
      <c r="C332" s="22" t="s">
        <v>1418</v>
      </c>
      <c r="D332" s="22" t="s">
        <v>1432</v>
      </c>
    </row>
    <row r="333" spans="1:4" s="22" customFormat="1">
      <c r="A333" s="84" t="str">
        <f>""""&amp;MaterialData!A515&amp;""""</f>
        <v>"Masonry Units with Fill"</v>
      </c>
      <c r="B333" s="84" t="str">
        <f>""""&amp;MaterialData!B515&amp;""""</f>
        <v>"Concrete - Part Grouted and Insulated - 105 lb/ft3 - 10 in."</v>
      </c>
      <c r="C333" s="22" t="s">
        <v>1418</v>
      </c>
      <c r="D333" s="22" t="s">
        <v>1433</v>
      </c>
    </row>
    <row r="334" spans="1:4" s="22" customFormat="1">
      <c r="A334" s="84" t="str">
        <f>""""&amp;MaterialData!A516&amp;""""</f>
        <v>"Masonry Units with Fill"</v>
      </c>
      <c r="B334" s="84" t="str">
        <f>""""&amp;MaterialData!B516&amp;""""</f>
        <v>"Concrete - Part Grouted and Insulated - 105 lb/ft3 - 12 in."</v>
      </c>
      <c r="C334" s="22" t="s">
        <v>1418</v>
      </c>
      <c r="D334" s="22" t="s">
        <v>1434</v>
      </c>
    </row>
    <row r="335" spans="1:4" s="22" customFormat="1">
      <c r="A335" s="84" t="str">
        <f>""""&amp;MaterialData!A517&amp;""""</f>
        <v>"Masonry Units with Fill"</v>
      </c>
      <c r="B335" s="84" t="str">
        <f>""""&amp;MaterialData!B517&amp;""""</f>
        <v>"Concrete - Part Grouted and Insulated - 115 lb/ft3 - 6 in."</v>
      </c>
      <c r="C335" s="22" t="s">
        <v>1418</v>
      </c>
      <c r="D335" s="22" t="s">
        <v>1435</v>
      </c>
    </row>
    <row r="336" spans="1:4" s="22" customFormat="1">
      <c r="A336" s="84" t="str">
        <f>""""&amp;MaterialData!A518&amp;""""</f>
        <v>"Masonry Units with Fill"</v>
      </c>
      <c r="B336" s="84" t="str">
        <f>""""&amp;MaterialData!B518&amp;""""</f>
        <v>"Concrete - Part Grouted and Insulated - 115 lb/ft3 - 8 in."</v>
      </c>
      <c r="C336" s="22" t="s">
        <v>1418</v>
      </c>
      <c r="D336" s="22" t="s">
        <v>1436</v>
      </c>
    </row>
    <row r="337" spans="1:4" s="22" customFormat="1">
      <c r="A337" s="84" t="str">
        <f>""""&amp;MaterialData!A519&amp;""""</f>
        <v>"Masonry Units with Fill"</v>
      </c>
      <c r="B337" s="84" t="str">
        <f>""""&amp;MaterialData!B519&amp;""""</f>
        <v>"Concrete - Part Grouted and Insulated - 115 lb/ft3 - 10 in."</v>
      </c>
      <c r="C337" s="22" t="s">
        <v>1418</v>
      </c>
      <c r="D337" s="22" t="s">
        <v>1437</v>
      </c>
    </row>
    <row r="338" spans="1:4" s="22" customFormat="1">
      <c r="A338" s="84" t="str">
        <f>""""&amp;MaterialData!A520&amp;""""</f>
        <v>"Masonry Units with Fill"</v>
      </c>
      <c r="B338" s="84" t="str">
        <f>""""&amp;MaterialData!B520&amp;""""</f>
        <v>"Concrete - Part Grouted and Insulated - 115 lb/ft3 - 12 in."</v>
      </c>
      <c r="C338" s="22" t="s">
        <v>1418</v>
      </c>
      <c r="D338" s="22" t="s">
        <v>1438</v>
      </c>
    </row>
    <row r="339" spans="1:4" s="22" customFormat="1">
      <c r="A339" s="84" t="str">
        <f>""""&amp;MaterialData!A521&amp;""""</f>
        <v>"Masonry Units with Fill"</v>
      </c>
      <c r="B339" s="84" t="str">
        <f>""""&amp;MaterialData!B521&amp;""""</f>
        <v>"Concrete - Part Grouted and Insulated - 125 lb/ft3 - 6 in."</v>
      </c>
      <c r="C339" s="22" t="s">
        <v>1418</v>
      </c>
      <c r="D339" s="22" t="s">
        <v>1439</v>
      </c>
    </row>
    <row r="340" spans="1:4" s="22" customFormat="1">
      <c r="A340" s="84" t="str">
        <f>""""&amp;MaterialData!A522&amp;""""</f>
        <v>"Masonry Units with Fill"</v>
      </c>
      <c r="B340" s="84" t="str">
        <f>""""&amp;MaterialData!B522&amp;""""</f>
        <v>"Concrete - Part Grouted and Insulated - 125 lb/ft3 - 8 in."</v>
      </c>
      <c r="C340" s="22" t="s">
        <v>1418</v>
      </c>
      <c r="D340" s="22" t="s">
        <v>1440</v>
      </c>
    </row>
    <row r="341" spans="1:4" s="22" customFormat="1">
      <c r="A341" s="84" t="str">
        <f>""""&amp;MaterialData!A523&amp;""""</f>
        <v>"Masonry Units with Fill"</v>
      </c>
      <c r="B341" s="84" t="str">
        <f>""""&amp;MaterialData!B523&amp;""""</f>
        <v>"Concrete - Part Grouted and Insulated - 125 lb/ft3 - 10 in."</v>
      </c>
      <c r="C341" s="22" t="s">
        <v>1418</v>
      </c>
      <c r="D341" s="22" t="s">
        <v>1441</v>
      </c>
    </row>
    <row r="342" spans="1:4" s="22" customFormat="1">
      <c r="A342" s="84" t="str">
        <f>""""&amp;MaterialData!A524&amp;""""</f>
        <v>"Masonry Units with Fill"</v>
      </c>
      <c r="B342" s="84" t="str">
        <f>""""&amp;MaterialData!B524&amp;""""</f>
        <v>"Concrete - Part Grouted and Insulated - 125 lb/ft3 - 12 in."</v>
      </c>
      <c r="C342" s="22" t="s">
        <v>1418</v>
      </c>
      <c r="D342" s="22" t="s">
        <v>1442</v>
      </c>
    </row>
    <row r="343" spans="1:4" s="22" customFormat="1">
      <c r="A343" s="84" t="str">
        <f>""""&amp;MaterialData!A525&amp;""""</f>
        <v>"Metal Insulated Panel Wall"</v>
      </c>
      <c r="B343" s="84" t="str">
        <f>""""&amp;MaterialData!B525&amp;""""</f>
        <v>"Metal Insulated Panels - 2 in."</v>
      </c>
      <c r="C343" s="22" t="s">
        <v>1418</v>
      </c>
      <c r="D343" s="22" t="s">
        <v>1443</v>
      </c>
    </row>
    <row r="344" spans="1:4" s="22" customFormat="1">
      <c r="A344" s="84" t="str">
        <f>""""&amp;MaterialData!A526&amp;""""</f>
        <v>"Metal Insulated Panel Wall"</v>
      </c>
      <c r="B344" s="84" t="str">
        <f>""""&amp;MaterialData!B526&amp;""""</f>
        <v>"Metal Insulated Panels - 2 1/2 in."</v>
      </c>
      <c r="C344" s="22" t="s">
        <v>1418</v>
      </c>
      <c r="D344" s="22" t="s">
        <v>1140</v>
      </c>
    </row>
    <row r="345" spans="1:4" s="22" customFormat="1">
      <c r="A345" s="84" t="str">
        <f>""""&amp;MaterialData!A528&amp;""""</f>
        <v>"Metal Insulated Panel Wall"</v>
      </c>
      <c r="B345" s="84" t="str">
        <f>""""&amp;MaterialData!B528&amp;""""</f>
        <v>"Metal Insulated Panels - 4 in."</v>
      </c>
      <c r="C345" s="22" t="s">
        <v>1444</v>
      </c>
      <c r="D345" s="22" t="s">
        <v>1445</v>
      </c>
    </row>
    <row r="346" spans="1:4" s="22" customFormat="1">
      <c r="A346" s="84" t="str">
        <f>""""&amp;MaterialData!A529&amp;""""</f>
        <v>"Metal Insulated Panel Wall"</v>
      </c>
      <c r="B346" s="84" t="str">
        <f>""""&amp;MaterialData!B529&amp;""""</f>
        <v>"Metal Insulated Panels - 5 in."</v>
      </c>
      <c r="C346" s="22" t="s">
        <v>1444</v>
      </c>
      <c r="D346" s="22" t="s">
        <v>1446</v>
      </c>
    </row>
    <row r="347" spans="1:4" s="22" customFormat="1">
      <c r="A347" s="84" t="str">
        <f>""""&amp;MaterialData!A530&amp;""""</f>
        <v>"Metal Insulated Panel Wall"</v>
      </c>
      <c r="B347" s="84" t="str">
        <f>""""&amp;MaterialData!B530&amp;""""</f>
        <v>"Metal Insulated Panels - 6 in."</v>
      </c>
      <c r="C347" s="22" t="s">
        <v>1444</v>
      </c>
      <c r="D347" s="22" t="s">
        <v>1447</v>
      </c>
    </row>
    <row r="348" spans="1:4" s="22" customFormat="1">
      <c r="A348" s="84" t="str">
        <f>""""&amp;MaterialData!A527&amp;""""</f>
        <v>"Metal Insulated Panel Wall"</v>
      </c>
      <c r="B348" s="84" t="str">
        <f>""""&amp;MaterialData!B527&amp;""""</f>
        <v>"Metal Insulated Panels - 3 in."</v>
      </c>
      <c r="C348" s="22" t="s">
        <v>1444</v>
      </c>
      <c r="D348" s="22" t="s">
        <v>1448</v>
      </c>
    </row>
    <row r="349" spans="1:4" s="22" customFormat="1">
      <c r="A349" s="84" t="str">
        <f>""""&amp;MaterialData!A531&amp;""""</f>
        <v>"Plastering Materials"</v>
      </c>
      <c r="B349" s="84" t="str">
        <f>""""&amp;MaterialData!B531&amp;""""</f>
        <v>"Aggregate - 45 lb/ft3 - 1/2 in."</v>
      </c>
      <c r="C349" s="22" t="s">
        <v>1444</v>
      </c>
      <c r="D349" s="22" t="s">
        <v>1449</v>
      </c>
    </row>
    <row r="350" spans="1:4" s="22" customFormat="1">
      <c r="A350" s="84" t="str">
        <f>""""&amp;MaterialData!A532&amp;""""</f>
        <v>"Plastering Materials"</v>
      </c>
      <c r="B350" s="84" t="str">
        <f>""""&amp;MaterialData!B532&amp;""""</f>
        <v>"Aggregate - 45 lb/ft3 - 5/8 in."</v>
      </c>
      <c r="C350" s="22" t="s">
        <v>1444</v>
      </c>
      <c r="D350" s="22" t="s">
        <v>1450</v>
      </c>
    </row>
    <row r="351" spans="1:4" s="22" customFormat="1">
      <c r="A351" s="84" t="str">
        <f>""""&amp;MaterialData!A533&amp;""""</f>
        <v>"Plastering Materials"</v>
      </c>
      <c r="B351" s="84" t="str">
        <f>""""&amp;MaterialData!B533&amp;""""</f>
        <v>"Aggregate - 45 lb/ft3 - on metal lath - 3/4 in."</v>
      </c>
      <c r="C351" s="22" t="s">
        <v>1444</v>
      </c>
      <c r="D351" s="22" t="s">
        <v>1451</v>
      </c>
    </row>
    <row r="352" spans="1:4" s="22" customFormat="1">
      <c r="A352" s="84" t="str">
        <f>""""&amp;MaterialData!A534&amp;""""</f>
        <v>"Plastering Materials"</v>
      </c>
      <c r="B352" s="84" t="str">
        <f>""""&amp;MaterialData!B534&amp;""""</f>
        <v>"Aggregate - Perlite - 1/2 in."</v>
      </c>
      <c r="C352" s="22" t="s">
        <v>1444</v>
      </c>
      <c r="D352" s="22" t="s">
        <v>1452</v>
      </c>
    </row>
    <row r="353" spans="1:4" s="22" customFormat="1">
      <c r="A353" s="84" t="str">
        <f>""""&amp;MaterialData!A535&amp;""""</f>
        <v>"Plastering Materials"</v>
      </c>
      <c r="B353" s="84" t="str">
        <f>""""&amp;MaterialData!B535&amp;""""</f>
        <v>"Aggregate - Perlite - 5/8 in."</v>
      </c>
      <c r="C353" s="22" t="s">
        <v>1444</v>
      </c>
      <c r="D353" s="22" t="s">
        <v>1453</v>
      </c>
    </row>
    <row r="354" spans="1:4" s="22" customFormat="1">
      <c r="A354" s="84" t="str">
        <f>""""&amp;MaterialData!A536&amp;""""</f>
        <v>"Plastering Materials"</v>
      </c>
      <c r="B354" s="84" t="str">
        <f>""""&amp;MaterialData!B536&amp;""""</f>
        <v>"Aggregate - Perlite - on metal lath - 3/4 in."</v>
      </c>
      <c r="C354" s="22" t="s">
        <v>1444</v>
      </c>
      <c r="D354" s="22" t="s">
        <v>1454</v>
      </c>
    </row>
    <row r="355" spans="1:4" s="22" customFormat="1">
      <c r="A355" s="84" t="str">
        <f>""""&amp;MaterialData!A537&amp;""""</f>
        <v>"Plastering Materials"</v>
      </c>
      <c r="B355" s="84" t="str">
        <f>""""&amp;MaterialData!B537&amp;""""</f>
        <v>"Concrete/Sand Aggregate - 6 in."</v>
      </c>
      <c r="C355" s="22" t="s">
        <v>1444</v>
      </c>
      <c r="D355" s="22" t="s">
        <v>1455</v>
      </c>
    </row>
    <row r="356" spans="1:4" s="22" customFormat="1">
      <c r="A356" s="84" t="str">
        <f>""""&amp;MaterialData!A538&amp;""""</f>
        <v>"Plastering Materials"</v>
      </c>
      <c r="B356" s="84" t="str">
        <f>""""&amp;MaterialData!B538&amp;""""</f>
        <v>"Gypsum plaster - 80 lb/ft3 - 1/2 in."</v>
      </c>
      <c r="C356" s="22" t="s">
        <v>1444</v>
      </c>
      <c r="D356" s="22" t="s">
        <v>1456</v>
      </c>
    </row>
    <row r="357" spans="1:4" s="22" customFormat="1">
      <c r="A357" s="84" t="str">
        <f>""""&amp;MaterialData!A539&amp;""""</f>
        <v>"Plastering Materials"</v>
      </c>
      <c r="B357" s="84" t="str">
        <f>""""&amp;MaterialData!B539&amp;""""</f>
        <v>"Gypsum plaster - 80 lb/ft3 - 5/8 in."</v>
      </c>
      <c r="C357" s="22" t="s">
        <v>1444</v>
      </c>
      <c r="D357" s="22" t="s">
        <v>1457</v>
      </c>
    </row>
    <row r="358" spans="1:4" s="22" customFormat="1">
      <c r="A358" s="84" t="str">
        <f>""""&amp;MaterialData!A540&amp;""""</f>
        <v>"Plastering Materials"</v>
      </c>
      <c r="B358" s="84" t="str">
        <f>""""&amp;MaterialData!B540&amp;""""</f>
        <v>"Gypsum plaster - on metal lath 70 lb/ft3 - 3/4 in."</v>
      </c>
      <c r="C358" s="22" t="s">
        <v>1444</v>
      </c>
      <c r="D358" s="22" t="s">
        <v>1458</v>
      </c>
    </row>
    <row r="359" spans="1:4" s="22" customFormat="1">
      <c r="A359" s="84" t="str">
        <f>""""&amp;MaterialData!A541&amp;""""</f>
        <v>"Plastering Materials"</v>
      </c>
      <c r="B359" s="84" t="str">
        <f>""""&amp;MaterialData!B541&amp;""""</f>
        <v>"Gypsum plaster - on metal lath 80 lb/ft3 - 3/4 in."</v>
      </c>
      <c r="C359" s="22" t="s">
        <v>1444</v>
      </c>
      <c r="D359" s="22" t="s">
        <v>1459</v>
      </c>
    </row>
    <row r="360" spans="1:4" s="22" customFormat="1">
      <c r="A360" s="84" t="str">
        <f>""""&amp;MaterialData!A542&amp;""""</f>
        <v>"Plastering Materials"</v>
      </c>
      <c r="B360" s="84" t="str">
        <f>""""&amp;MaterialData!B542&amp;""""</f>
        <v>"Mortar - Cement - 1 in."</v>
      </c>
      <c r="C360" s="22" t="s">
        <v>1444</v>
      </c>
      <c r="D360" s="22" t="s">
        <v>1460</v>
      </c>
    </row>
    <row r="361" spans="1:4" s="22" customFormat="1">
      <c r="A361" s="84" t="str">
        <f>""""&amp;MaterialData!A543&amp;""""</f>
        <v>"Plastering Materials"</v>
      </c>
      <c r="B361" s="84" t="str">
        <f>""""&amp;MaterialData!B543&amp;""""</f>
        <v>"Mortar - Cement - 1 3/4 in."</v>
      </c>
      <c r="C361" s="22" t="s">
        <v>1444</v>
      </c>
      <c r="D361" s="22" t="s">
        <v>1461</v>
      </c>
    </row>
    <row r="362" spans="1:4" s="22" customFormat="1">
      <c r="A362" s="84" t="str">
        <f>""""&amp;MaterialData!A544&amp;""""</f>
        <v>"Plastering Materials"</v>
      </c>
      <c r="B362" s="84" t="str">
        <f>""""&amp;MaterialData!B544&amp;""""</f>
        <v>"Perlite plaster - 25 lb/ft3 - 1/2 in."</v>
      </c>
      <c r="C362" s="22" t="s">
        <v>1444</v>
      </c>
      <c r="D362" s="22" t="s">
        <v>1462</v>
      </c>
    </row>
    <row r="363" spans="1:4" s="22" customFormat="1">
      <c r="A363" s="84" t="str">
        <f>""""&amp;MaterialData!A545&amp;""""</f>
        <v>"Plastering Materials"</v>
      </c>
      <c r="B363" s="84" t="str">
        <f>""""&amp;MaterialData!B545&amp;""""</f>
        <v>"Perlite plaster - 38 lb/ft3 - 1/2 in."</v>
      </c>
      <c r="C363" s="22" t="s">
        <v>1444</v>
      </c>
      <c r="D363" s="22" t="s">
        <v>1136</v>
      </c>
    </row>
    <row r="364" spans="1:4" s="22" customFormat="1">
      <c r="A364" s="84" t="str">
        <f>""""&amp;MaterialData!A546&amp;""""</f>
        <v>"Plastering Materials"</v>
      </c>
      <c r="B364" s="84" t="str">
        <f>""""&amp;MaterialData!B546&amp;""""</f>
        <v>"Plaster/Sand Aggregate - 1 in."</v>
      </c>
      <c r="C364" s="22" t="s">
        <v>1444</v>
      </c>
      <c r="D364" s="22" t="s">
        <v>1137</v>
      </c>
    </row>
    <row r="365" spans="1:4" s="22" customFormat="1">
      <c r="A365" s="84" t="str">
        <f>""""&amp;MaterialData!A547&amp;""""</f>
        <v>"Plastering Materials"</v>
      </c>
      <c r="B365" s="84" t="str">
        <f>""""&amp;MaterialData!B547&amp;""""</f>
        <v>"Pulpboard or paper plaster - 1/2 in."</v>
      </c>
      <c r="C365" s="22" t="s">
        <v>1463</v>
      </c>
      <c r="D365" s="22" t="s">
        <v>1464</v>
      </c>
    </row>
    <row r="366" spans="1:4" s="22" customFormat="1">
      <c r="A366" s="84" t="str">
        <f>""""&amp;MaterialData!A548&amp;""""</f>
        <v>"Plastering Materials"</v>
      </c>
      <c r="B366" s="84" t="str">
        <f>""""&amp;MaterialData!B548&amp;""""</f>
        <v>"Sand aggregate - 3/8 in."</v>
      </c>
      <c r="C366" s="22" t="s">
        <v>1463</v>
      </c>
      <c r="D366" s="22" t="s">
        <v>1465</v>
      </c>
    </row>
    <row r="367" spans="1:4" s="22" customFormat="1">
      <c r="A367" s="84" t="str">
        <f>""""&amp;MaterialData!A549&amp;""""</f>
        <v>"Plastering Materials"</v>
      </c>
      <c r="B367" s="84" t="str">
        <f>""""&amp;MaterialData!B549&amp;""""</f>
        <v>"Sand aggregate - 1/2 in."</v>
      </c>
      <c r="C367" s="22" t="s">
        <v>1463</v>
      </c>
      <c r="D367" s="22" t="s">
        <v>1466</v>
      </c>
    </row>
    <row r="368" spans="1:4" s="22" customFormat="1">
      <c r="A368" s="84" t="str">
        <f>""""&amp;MaterialData!A550&amp;""""</f>
        <v>"Plastering Materials"</v>
      </c>
      <c r="B368" s="84" t="str">
        <f>""""&amp;MaterialData!B550&amp;""""</f>
        <v>"Sand aggregate - 5/8 in."</v>
      </c>
      <c r="C368" s="22" t="s">
        <v>1463</v>
      </c>
      <c r="D368" s="22" t="s">
        <v>1467</v>
      </c>
    </row>
    <row r="369" spans="1:4" s="22" customFormat="1">
      <c r="A369" s="84" t="str">
        <f>""""&amp;MaterialData!A551&amp;""""</f>
        <v>"Plastering Materials"</v>
      </c>
      <c r="B369" s="84" t="str">
        <f>""""&amp;MaterialData!B551&amp;""""</f>
        <v>"Sand aggregate - 3/4 in."</v>
      </c>
      <c r="C369" s="22" t="s">
        <v>1463</v>
      </c>
      <c r="D369" s="22" t="s">
        <v>1468</v>
      </c>
    </row>
    <row r="370" spans="1:4" s="22" customFormat="1">
      <c r="A370" s="84" t="str">
        <f>""""&amp;MaterialData!A552&amp;""""</f>
        <v>"Plastering Materials"</v>
      </c>
      <c r="B370" s="84" t="str">
        <f>""""&amp;MaterialData!B552&amp;""""</f>
        <v>"Sand aggregate on metal lath - 3/4 in."</v>
      </c>
      <c r="C370" s="22" t="s">
        <v>1463</v>
      </c>
      <c r="D370" s="22" t="s">
        <v>1469</v>
      </c>
    </row>
    <row r="371" spans="1:4" s="22" customFormat="1">
      <c r="A371" s="84" t="str">
        <f>""""&amp;MaterialData!A553&amp;""""</f>
        <v>"Plastering Materials"</v>
      </c>
      <c r="B371" s="84" t="str">
        <f>""""&amp;MaterialData!B553&amp;""""</f>
        <v>"Vermiculite aggregate - 45 lb/ft3 - 1/2 in."</v>
      </c>
      <c r="C371" s="22" t="s">
        <v>1463</v>
      </c>
      <c r="D371" s="22" t="s">
        <v>1470</v>
      </c>
    </row>
    <row r="372" spans="1:4" s="22" customFormat="1">
      <c r="A372" s="84" t="str">
        <f>""""&amp;MaterialData!A554&amp;""""</f>
        <v>"Plastering Materials"</v>
      </c>
      <c r="B372" s="84" t="str">
        <f>""""&amp;MaterialData!B554&amp;""""</f>
        <v>"Stucco - 3/8 in."</v>
      </c>
      <c r="C372" s="22" t="s">
        <v>1463</v>
      </c>
      <c r="D372" s="22" t="s">
        <v>1471</v>
      </c>
    </row>
    <row r="373" spans="1:4" s="22" customFormat="1">
      <c r="A373" s="84" t="str">
        <f>""""&amp;MaterialData!A555&amp;""""</f>
        <v>"Plastering Materials"</v>
      </c>
      <c r="B373" s="84" t="str">
        <f>""""&amp;MaterialData!B555&amp;""""</f>
        <v>"Stucco - 7/8 in."</v>
      </c>
      <c r="C373" s="22" t="s">
        <v>1463</v>
      </c>
      <c r="D373" s="22" t="s">
        <v>1472</v>
      </c>
    </row>
    <row r="374" spans="1:4" s="22" customFormat="1">
      <c r="A374" s="84" t="str">
        <f>""""&amp;MaterialData!A557&amp;""""</f>
        <v>"Roofing"</v>
      </c>
      <c r="B374" s="84" t="str">
        <f>""""&amp;MaterialData!B556&amp;""""</f>
        <v>"Synthetic Stucco - EIFS finish - 1 in."</v>
      </c>
      <c r="C374" s="22" t="s">
        <v>1463</v>
      </c>
      <c r="D374" s="22" t="s">
        <v>1473</v>
      </c>
    </row>
    <row r="375" spans="1:4" s="22" customFormat="1">
      <c r="A375" s="84" t="str">
        <f>""""&amp;MaterialData!A556&amp;""""</f>
        <v>"Plastering Materials"</v>
      </c>
      <c r="B375" s="84" t="str">
        <f>""""&amp;MaterialData!B557&amp;""""</f>
        <v>"5 PSF Roof - 1/2 in."</v>
      </c>
      <c r="C375" s="22" t="s">
        <v>1463</v>
      </c>
      <c r="D375" s="22" t="s">
        <v>1474</v>
      </c>
    </row>
    <row r="376" spans="1:4" s="22" customFormat="1">
      <c r="A376" s="84" t="str">
        <f>""""&amp;MaterialData!A558&amp;""""</f>
        <v>"Roofing"</v>
      </c>
      <c r="B376" s="84" t="str">
        <f>""""&amp;MaterialData!B558&amp;""""</f>
        <v>"10 PSF Roof - 1 in."</v>
      </c>
      <c r="C376" s="22" t="s">
        <v>1463</v>
      </c>
      <c r="D376" s="22" t="s">
        <v>1475</v>
      </c>
    </row>
    <row r="377" spans="1:4" s="22" customFormat="1">
      <c r="A377" s="84" t="str">
        <f>""""&amp;MaterialData!A559&amp;""""</f>
        <v>"Roofing"</v>
      </c>
      <c r="B377" s="84" t="str">
        <f>""""&amp;MaterialData!B559&amp;""""</f>
        <v>"15 PSF Roof - 1 1/2 in."</v>
      </c>
      <c r="C377" s="22" t="s">
        <v>1463</v>
      </c>
      <c r="D377" s="22" t="s">
        <v>1476</v>
      </c>
    </row>
    <row r="378" spans="1:4" s="22" customFormat="1">
      <c r="A378" s="84" t="str">
        <f>""""&amp;MaterialData!A560&amp;""""</f>
        <v>"Roofing"</v>
      </c>
      <c r="B378" s="84" t="str">
        <f>""""&amp;MaterialData!B560&amp;""""</f>
        <v>"25 PSF Roof - 2 1/2 in."</v>
      </c>
      <c r="C378" s="22" t="s">
        <v>1463</v>
      </c>
      <c r="D378" s="22" t="s">
        <v>1477</v>
      </c>
    </row>
    <row r="379" spans="1:4" s="22" customFormat="1">
      <c r="A379" s="84" t="str">
        <f>""""&amp;MaterialData!A561&amp;""""</f>
        <v>"Roofing"</v>
      </c>
      <c r="B379" s="84" t="str">
        <f>""""&amp;MaterialData!B561&amp;""""</f>
        <v>"Asbestos or cement shingles - 3/8 in."</v>
      </c>
      <c r="C379" s="22" t="s">
        <v>1463</v>
      </c>
      <c r="D379" s="22" t="s">
        <v>1478</v>
      </c>
    </row>
    <row r="380" spans="1:4" s="22" customFormat="1">
      <c r="A380" s="84" t="str">
        <f>""""&amp;MaterialData!A562&amp;""""</f>
        <v>"Roofing"</v>
      </c>
      <c r="B380" s="84" t="str">
        <f>""""&amp;MaterialData!B562&amp;""""</f>
        <v>"Asphalt - bitumen with inert fill - 100 lb/ft3 - 3/4 in."</v>
      </c>
      <c r="C380" s="22" t="s">
        <v>1463</v>
      </c>
      <c r="D380" s="22" t="s">
        <v>1479</v>
      </c>
    </row>
    <row r="381" spans="1:4" s="22" customFormat="1">
      <c r="A381" s="84" t="str">
        <f>""""&amp;MaterialData!A563&amp;""""</f>
        <v>"Roofing"</v>
      </c>
      <c r="B381" s="84" t="str">
        <f>""""&amp;MaterialData!B563&amp;""""</f>
        <v>"Asphalt - bitumen with inert fill - 144 lb/ft3 - 3/4 in."</v>
      </c>
      <c r="C381" s="22" t="s">
        <v>1463</v>
      </c>
      <c r="D381" s="22" t="s">
        <v>1480</v>
      </c>
    </row>
    <row r="382" spans="1:4" s="22" customFormat="1">
      <c r="A382" s="84" t="str">
        <f>""""&amp;MaterialData!A564&amp;""""</f>
        <v>"Roofing"</v>
      </c>
      <c r="B382" s="84" t="str">
        <f>""""&amp;MaterialData!B564&amp;""""</f>
        <v>"Asphalt roll roofing - 1/4 in."</v>
      </c>
      <c r="C382" s="22" t="s">
        <v>1463</v>
      </c>
      <c r="D382" s="22" t="s">
        <v>1481</v>
      </c>
    </row>
    <row r="383" spans="1:4" s="22" customFormat="1">
      <c r="A383" s="84" t="str">
        <f>""""&amp;MaterialData!A565&amp;""""</f>
        <v>"Roofing"</v>
      </c>
      <c r="B383" s="84" t="str">
        <f>""""&amp;MaterialData!B565&amp;""""</f>
        <v>"Asphalt shingles - 1/4 in."</v>
      </c>
      <c r="C383" s="22" t="s">
        <v>1463</v>
      </c>
      <c r="D383" s="22" t="s">
        <v>1482</v>
      </c>
    </row>
    <row r="384" spans="1:4" s="22" customFormat="1">
      <c r="A384" s="84" t="str">
        <f>""""&amp;MaterialData!A566&amp;""""</f>
        <v>"Roofing"</v>
      </c>
      <c r="B384" s="84" t="str">
        <f>""""&amp;MaterialData!B566&amp;""""</f>
        <v>"Built-up roofing - 3/8 in."</v>
      </c>
      <c r="C384" s="22" t="s">
        <v>1463</v>
      </c>
      <c r="D384" s="22" t="s">
        <v>1483</v>
      </c>
    </row>
    <row r="385" spans="1:4" s="22" customFormat="1">
      <c r="A385" s="84" t="str">
        <f>""""&amp;MaterialData!A567&amp;""""</f>
        <v>"Roofing"</v>
      </c>
      <c r="B385" s="84" t="str">
        <f>""""&amp;MaterialData!B567&amp;""""</f>
        <v>"Clay tile - 1/2 in."</v>
      </c>
      <c r="C385" s="22" t="s">
        <v>1463</v>
      </c>
      <c r="D385" s="22" t="s">
        <v>1484</v>
      </c>
    </row>
    <row r="386" spans="1:4" s="22" customFormat="1">
      <c r="A386" s="84" t="str">
        <f>""""&amp;MaterialData!A568&amp;""""</f>
        <v>"Roofing"</v>
      </c>
      <c r="B386" s="84" t="str">
        <f>""""&amp;MaterialData!B568&amp;""""</f>
        <v>"Light Roof - 2/5 in."</v>
      </c>
      <c r="C386" s="22" t="s">
        <v>1463</v>
      </c>
      <c r="D386" s="22" t="s">
        <v>1485</v>
      </c>
    </row>
    <row r="387" spans="1:4" s="22" customFormat="1">
      <c r="A387" s="84" t="str">
        <f>""""&amp;MaterialData!A569&amp;""""</f>
        <v>"Roofing"</v>
      </c>
      <c r="B387" s="84" t="str">
        <f>""""&amp;MaterialData!B569&amp;""""</f>
        <v>"Mastic asphalt (heavy - 20% grit) - 1 in."</v>
      </c>
      <c r="C387" s="22" t="s">
        <v>1463</v>
      </c>
      <c r="D387" s="22" t="s">
        <v>1486</v>
      </c>
    </row>
    <row r="388" spans="1:4" s="22" customFormat="1">
      <c r="A388" s="84" t="str">
        <f>""""&amp;MaterialData!A570&amp;""""</f>
        <v>"Roofing"</v>
      </c>
      <c r="B388" s="84" t="str">
        <f>""""&amp;MaterialData!B570&amp;""""</f>
        <v>"Metal Standing Seam - 1/16 in."</v>
      </c>
      <c r="C388" s="22" t="s">
        <v>1463</v>
      </c>
      <c r="D388" s="22" t="s">
        <v>1487</v>
      </c>
    </row>
    <row r="389" spans="1:4" s="22" customFormat="1">
      <c r="A389" s="84" t="str">
        <f>""""&amp;MaterialData!A571&amp;""""</f>
        <v>"Roofing"</v>
      </c>
      <c r="B389" s="84" t="str">
        <f>""""&amp;MaterialData!B571&amp;""""</f>
        <v>"Roof Gravel - 1 in."</v>
      </c>
      <c r="C389" s="22" t="s">
        <v>1488</v>
      </c>
      <c r="D389" s="22" t="s">
        <v>1489</v>
      </c>
    </row>
    <row r="390" spans="1:4" s="22" customFormat="1">
      <c r="A390" s="84" t="str">
        <f>""""&amp;MaterialData!A572&amp;""""</f>
        <v>"Roofing"</v>
      </c>
      <c r="B390" s="84" t="str">
        <f>""""&amp;MaterialData!B572&amp;""""</f>
        <v>"Roof Gravel - 1/2 in."</v>
      </c>
      <c r="C390" s="22" t="s">
        <v>1488</v>
      </c>
      <c r="D390" s="22" t="s">
        <v>1490</v>
      </c>
    </row>
    <row r="391" spans="1:4" s="22" customFormat="1">
      <c r="A391" s="84" t="str">
        <f>""""&amp;MaterialData!A574&amp;""""</f>
        <v>"Roofing"</v>
      </c>
      <c r="B391" s="84" t="str">
        <f>""""&amp;MaterialData!B574&amp;""""</f>
        <v>"Slate - 1/2 in."</v>
      </c>
      <c r="C391" s="22" t="s">
        <v>1488</v>
      </c>
      <c r="D391" s="22" t="s">
        <v>1491</v>
      </c>
    </row>
    <row r="392" spans="1:4" s="22" customFormat="1">
      <c r="A392" s="84" t="str">
        <f>""""&amp;MaterialData!A575&amp;""""</f>
        <v>"Roofing"</v>
      </c>
      <c r="B392" s="84" t="str">
        <f>""""&amp;MaterialData!B575&amp;""""</f>
        <v>"Tile Gap - 3/4 in."</v>
      </c>
      <c r="C392" s="22" t="s">
        <v>1488</v>
      </c>
      <c r="D392" s="22" t="s">
        <v>1492</v>
      </c>
    </row>
    <row r="393" spans="1:4" s="22" customFormat="1">
      <c r="A393" s="84" t="str">
        <f>""""&amp;MaterialData!A576&amp;""""</f>
        <v>"Roofing"</v>
      </c>
      <c r="B393" s="84" t="str">
        <f>""""&amp;MaterialData!B576&amp;""""</f>
        <v>"Wood shingles - 3/4 in."</v>
      </c>
      <c r="C393" s="22" t="s">
        <v>1488</v>
      </c>
      <c r="D393" s="22" t="s">
        <v>1493</v>
      </c>
    </row>
    <row r="394" spans="1:4" s="22" customFormat="1">
      <c r="A394" s="84" t="str">
        <f>""""&amp;MaterialData!A577&amp;""""</f>
        <v>"Roofing"</v>
      </c>
      <c r="B394" s="84" t="str">
        <f>""""&amp;MaterialData!B577&amp;""""</f>
        <v>"Wood shingles - plain and plastic film faced - 3/4 in."</v>
      </c>
      <c r="C394" s="22" t="s">
        <v>1488</v>
      </c>
      <c r="D394" s="22" t="s">
        <v>1494</v>
      </c>
    </row>
    <row r="395" spans="1:4" s="22" customFormat="1">
      <c r="A395" s="84" t="str">
        <f>""""&amp;MaterialData!A578&amp;""""</f>
        <v>"SIPS Floor"</v>
      </c>
      <c r="B395" s="84" t="str">
        <f>""""&amp;MaterialData!B578&amp;""""</f>
        <v>"SIPS - Crawl Space - R22 - I Joist Spline - 6 1/2 in."</v>
      </c>
      <c r="C395" s="22" t="s">
        <v>1488</v>
      </c>
      <c r="D395" s="22" t="s">
        <v>1495</v>
      </c>
    </row>
    <row r="396" spans="1:4" s="22" customFormat="1">
      <c r="A396" s="84" t="str">
        <f>""""&amp;MaterialData!A579&amp;""""</f>
        <v>"SIPS Floor"</v>
      </c>
      <c r="B396" s="84" t="str">
        <f>""""&amp;MaterialData!B579&amp;""""</f>
        <v>"SIPS - Crawl Space - R33 - I Joist Spline - 6 1/2 in."</v>
      </c>
      <c r="C396" s="22" t="s">
        <v>1488</v>
      </c>
      <c r="D396" s="22" t="s">
        <v>1496</v>
      </c>
    </row>
    <row r="397" spans="1:4" s="22" customFormat="1">
      <c r="A397" s="84" t="str">
        <f>""""&amp;MaterialData!A580&amp;""""</f>
        <v>"SIPS Floor"</v>
      </c>
      <c r="B397" s="84" t="str">
        <f>""""&amp;MaterialData!B580&amp;""""</f>
        <v>"SIPS - Crawl Space - R28 - I Joist Spline - 8 1/4 in."</v>
      </c>
      <c r="C397" s="22" t="s">
        <v>1488</v>
      </c>
      <c r="D397" s="22" t="s">
        <v>1497</v>
      </c>
    </row>
    <row r="398" spans="1:4" s="22" customFormat="1">
      <c r="A398" s="84" t="str">
        <f>""""&amp;MaterialData!A581&amp;""""</f>
        <v>"SIPS Floor"</v>
      </c>
      <c r="B398" s="84" t="str">
        <f>""""&amp;MaterialData!B581&amp;""""</f>
        <v>"SIPS - Crawl Space - R36 - I Joist Spline - 10 1/4 in."</v>
      </c>
      <c r="C398" s="22" t="s">
        <v>1488</v>
      </c>
      <c r="D398" s="22" t="s">
        <v>1498</v>
      </c>
    </row>
    <row r="399" spans="1:4" s="22" customFormat="1">
      <c r="A399" s="84" t="str">
        <f>""""&amp;MaterialData!A582&amp;""""</f>
        <v>"SIPS Floor"</v>
      </c>
      <c r="B399" s="84" t="str">
        <f>""""&amp;MaterialData!B582&amp;""""</f>
        <v>"SIPS - Crawl Space - R22 - Single 2x Spline - 6 1/2 in."</v>
      </c>
      <c r="C399" s="22" t="s">
        <v>1488</v>
      </c>
      <c r="D399" s="22" t="s">
        <v>1499</v>
      </c>
    </row>
    <row r="400" spans="1:4" s="22" customFormat="1">
      <c r="A400" s="84" t="str">
        <f>""""&amp;MaterialData!A583&amp;""""</f>
        <v>"SIPS Floor"</v>
      </c>
      <c r="B400" s="84" t="str">
        <f>""""&amp;MaterialData!B583&amp;""""</f>
        <v>"SIPS - Crawl Space - R33 - Single 2x Spline - 6 1/2 in."</v>
      </c>
      <c r="C400" s="22" t="s">
        <v>1488</v>
      </c>
      <c r="D400" s="22" t="s">
        <v>1500</v>
      </c>
    </row>
    <row r="401" spans="1:4" s="22" customFormat="1">
      <c r="A401" s="84" t="str">
        <f>""""&amp;MaterialData!A584&amp;""""</f>
        <v>"SIPS Floor"</v>
      </c>
      <c r="B401" s="84" t="str">
        <f>""""&amp;MaterialData!B584&amp;""""</f>
        <v>"SIPS - Crawl Space - R28 - Single 2x Spline - 8 1/4 in."</v>
      </c>
      <c r="C401" s="22" t="s">
        <v>1488</v>
      </c>
      <c r="D401" s="22" t="s">
        <v>1501</v>
      </c>
    </row>
    <row r="402" spans="1:4" s="22" customFormat="1">
      <c r="A402" s="84" t="str">
        <f>""""&amp;MaterialData!A585&amp;""""</f>
        <v>"SIPS Floor"</v>
      </c>
      <c r="B402" s="84" t="str">
        <f>""""&amp;MaterialData!B585&amp;""""</f>
        <v>"SIPS - Crawl Space - R36 - Single 2x Spline - 10 1/4 in."</v>
      </c>
      <c r="C402" s="22" t="s">
        <v>1488</v>
      </c>
      <c r="D402" s="22" t="s">
        <v>1502</v>
      </c>
    </row>
    <row r="403" spans="1:4" s="22" customFormat="1">
      <c r="A403" s="84" t="str">
        <f>""""&amp;MaterialData!A586&amp;""""</f>
        <v>"SIPS Floor"</v>
      </c>
      <c r="B403" s="84" t="str">
        <f>""""&amp;MaterialData!B586&amp;""""</f>
        <v>"SIPS - Crawl Space - R22 - Double 2x Spline - 6 1/2 in."</v>
      </c>
      <c r="C403" s="22" t="s">
        <v>1488</v>
      </c>
      <c r="D403" s="22" t="s">
        <v>1503</v>
      </c>
    </row>
    <row r="404" spans="1:4" s="22" customFormat="1">
      <c r="A404" s="84" t="str">
        <f>""""&amp;MaterialData!A587&amp;""""</f>
        <v>"SIPS Floor"</v>
      </c>
      <c r="B404" s="84" t="str">
        <f>""""&amp;MaterialData!B587&amp;""""</f>
        <v>"SIPS - Crawl Space - R33 - Double 2x Spline - 6 1/2 in."</v>
      </c>
      <c r="C404" s="22" t="s">
        <v>1488</v>
      </c>
      <c r="D404" s="22" t="s">
        <v>1504</v>
      </c>
    </row>
    <row r="405" spans="1:4" s="22" customFormat="1">
      <c r="A405" s="84" t="str">
        <f>""""&amp;MaterialData!A588&amp;""""</f>
        <v>"SIPS Floor"</v>
      </c>
      <c r="B405" s="84" t="str">
        <f>""""&amp;MaterialData!B588&amp;""""</f>
        <v>"SIPS - Crawl Space - R28 - Double 2x Spline - 8 1/4 in."</v>
      </c>
      <c r="C405" s="22" t="s">
        <v>1488</v>
      </c>
      <c r="D405" s="22" t="s">
        <v>1505</v>
      </c>
    </row>
    <row r="406" spans="1:4" s="22" customFormat="1">
      <c r="A406" s="84" t="str">
        <f>""""&amp;MaterialData!A589&amp;""""</f>
        <v>"SIPS Floor"</v>
      </c>
      <c r="B406" s="84" t="str">
        <f>""""&amp;MaterialData!B589&amp;""""</f>
        <v>"SIPS - Crawl Space - R36 - Double 2x Spline - 10 1/4 in."</v>
      </c>
      <c r="C406" s="22" t="s">
        <v>1488</v>
      </c>
      <c r="D406" s="22" t="s">
        <v>1506</v>
      </c>
    </row>
    <row r="407" spans="1:4" s="22" customFormat="1">
      <c r="A407" s="84" t="str">
        <f>""""&amp;MaterialData!A590&amp;""""</f>
        <v>"SIPS Floor"</v>
      </c>
      <c r="B407" s="84" t="str">
        <f>""""&amp;MaterialData!B590&amp;""""</f>
        <v>"SIPS - No Crawl Space - R22 - I Joist Spline - 6 1/2 in."</v>
      </c>
      <c r="C407" s="22" t="s">
        <v>1488</v>
      </c>
      <c r="D407" s="22" t="s">
        <v>1507</v>
      </c>
    </row>
    <row r="408" spans="1:4" s="22" customFormat="1">
      <c r="A408" s="84" t="str">
        <f>""""&amp;MaterialData!A591&amp;""""</f>
        <v>"SIPS Floor"</v>
      </c>
      <c r="B408" s="84" t="str">
        <f>""""&amp;MaterialData!B591&amp;""""</f>
        <v>"SIPS - No Crawl Space - R33 - I Joist Spline - 6 1/2 in."</v>
      </c>
      <c r="C408" s="22" t="s">
        <v>1488</v>
      </c>
      <c r="D408" s="22" t="s">
        <v>1508</v>
      </c>
    </row>
    <row r="409" spans="1:4" s="22" customFormat="1">
      <c r="A409" s="84" t="str">
        <f>""""&amp;MaterialData!A592&amp;""""</f>
        <v>"SIPS Floor"</v>
      </c>
      <c r="B409" s="84" t="str">
        <f>""""&amp;MaterialData!B592&amp;""""</f>
        <v>"SIPS - No Crawl Space - R28 - I Joist Spline - 8 1/4 in."</v>
      </c>
      <c r="C409" s="22" t="s">
        <v>1488</v>
      </c>
      <c r="D409" s="22" t="s">
        <v>1509</v>
      </c>
    </row>
    <row r="410" spans="1:4" s="22" customFormat="1">
      <c r="A410" s="84" t="str">
        <f>""""&amp;MaterialData!A593&amp;""""</f>
        <v>"SIPS Floor"</v>
      </c>
      <c r="B410" s="84" t="str">
        <f>""""&amp;MaterialData!B593&amp;""""</f>
        <v>"SIPS - No Crawl Space - R36 - I Joist Spline - 10 1/4 in."</v>
      </c>
      <c r="C410" s="22" t="s">
        <v>1488</v>
      </c>
      <c r="D410" s="22" t="s">
        <v>1510</v>
      </c>
    </row>
    <row r="411" spans="1:4" s="22" customFormat="1">
      <c r="A411" s="84" t="str">
        <f>""""&amp;MaterialData!A594&amp;""""</f>
        <v>"SIPS Floor"</v>
      </c>
      <c r="B411" s="84" t="str">
        <f>""""&amp;MaterialData!B594&amp;""""</f>
        <v>"SIPS - No Crawl Space - R22 - Single 2x Spline - 6 1/2 in."</v>
      </c>
      <c r="C411" s="22" t="s">
        <v>1488</v>
      </c>
      <c r="D411" s="22" t="s">
        <v>1511</v>
      </c>
    </row>
    <row r="412" spans="1:4" s="22" customFormat="1">
      <c r="A412" s="84" t="str">
        <f>""""&amp;MaterialData!A595&amp;""""</f>
        <v>"SIPS Floor"</v>
      </c>
      <c r="B412" s="84" t="str">
        <f>""""&amp;MaterialData!B595&amp;""""</f>
        <v>"SIPS - No Crawl Space - R33 - Single 2x Spline - 6 1/2 in."</v>
      </c>
      <c r="C412" s="22" t="s">
        <v>1488</v>
      </c>
      <c r="D412" s="22" t="s">
        <v>1512</v>
      </c>
    </row>
    <row r="413" spans="1:4" s="22" customFormat="1">
      <c r="A413" s="84" t="str">
        <f>""""&amp;MaterialData!A596&amp;""""</f>
        <v>"SIPS Floor"</v>
      </c>
      <c r="B413" s="84" t="str">
        <f>""""&amp;MaterialData!B596&amp;""""</f>
        <v>"SIPS - No Crawl Space - R28 - Single 2x Spline - 8 1/4 in."</v>
      </c>
      <c r="C413" s="22" t="s">
        <v>1488</v>
      </c>
      <c r="D413" s="22" t="s">
        <v>1513</v>
      </c>
    </row>
    <row r="414" spans="1:4" s="22" customFormat="1">
      <c r="A414" s="84" t="str">
        <f>""""&amp;MaterialData!A597&amp;""""</f>
        <v>"SIPS Floor"</v>
      </c>
      <c r="B414" s="84" t="str">
        <f>""""&amp;MaterialData!B597&amp;""""</f>
        <v>"SIPS - No Crawl Space - R36 - Single 2x Spline - 10 1/4 in."</v>
      </c>
      <c r="C414" s="22" t="s">
        <v>1488</v>
      </c>
      <c r="D414" s="22" t="s">
        <v>1514</v>
      </c>
    </row>
    <row r="415" spans="1:4" s="22" customFormat="1">
      <c r="A415" s="84" t="str">
        <f>""""&amp;MaterialData!A598&amp;""""</f>
        <v>"SIPS Floor"</v>
      </c>
      <c r="B415" s="84" t="str">
        <f>""""&amp;MaterialData!B598&amp;""""</f>
        <v>"SIPS - No Crawl Space - R22 - Double 2x Spline - 6 1/2 in."</v>
      </c>
      <c r="C415" s="22" t="s">
        <v>1488</v>
      </c>
      <c r="D415" s="22" t="s">
        <v>1515</v>
      </c>
    </row>
    <row r="416" spans="1:4" s="22" customFormat="1">
      <c r="A416" s="84" t="str">
        <f>""""&amp;MaterialData!A599&amp;""""</f>
        <v>"SIPS Floor"</v>
      </c>
      <c r="B416" s="84" t="str">
        <f>""""&amp;MaterialData!B599&amp;""""</f>
        <v>"SIPS - No Crawl Space - R33 - Double 2x Spline - 6 1/2 in."</v>
      </c>
      <c r="C416" s="22" t="s">
        <v>1488</v>
      </c>
      <c r="D416" s="22" t="s">
        <v>1516</v>
      </c>
    </row>
    <row r="417" spans="1:4" s="22" customFormat="1">
      <c r="A417" s="84" t="str">
        <f>""""&amp;MaterialData!A600&amp;""""</f>
        <v>"SIPS Floor"</v>
      </c>
      <c r="B417" s="84" t="str">
        <f>""""&amp;MaterialData!B600&amp;""""</f>
        <v>"SIPS - No Crawl Space - R28 - Double 2x Spline - 8 1/4 in."</v>
      </c>
      <c r="C417" s="22" t="s">
        <v>1517</v>
      </c>
      <c r="D417" s="22" t="s">
        <v>1518</v>
      </c>
    </row>
    <row r="418" spans="1:4" s="22" customFormat="1">
      <c r="A418" s="84" t="str">
        <f>""""&amp;MaterialData!A601&amp;""""</f>
        <v>"SIPS Floor"</v>
      </c>
      <c r="B418" s="84" t="str">
        <f>""""&amp;MaterialData!B601&amp;""""</f>
        <v>"SIPS - No Crawl Space - R36 - Double 2x Spline - 10 1/4 in."</v>
      </c>
      <c r="C418" s="22" t="s">
        <v>1517</v>
      </c>
      <c r="D418" s="22" t="s">
        <v>1519</v>
      </c>
    </row>
    <row r="419" spans="1:4" s="22" customFormat="1">
      <c r="A419" s="84" t="str">
        <f>""""&amp;MaterialData!A602&amp;""""</f>
        <v>"SIPS Roof"</v>
      </c>
      <c r="B419" s="84" t="str">
        <f>""""&amp;MaterialData!B602&amp;""""</f>
        <v>"SIPS - R22 - I joist Spline - 6 1/2 in."</v>
      </c>
      <c r="C419" s="22" t="s">
        <v>1517</v>
      </c>
      <c r="D419" s="22" t="s">
        <v>1489</v>
      </c>
    </row>
    <row r="420" spans="1:4" s="22" customFormat="1">
      <c r="A420" s="84" t="str">
        <f>""""&amp;MaterialData!A603&amp;""""</f>
        <v>"SIPS Roof"</v>
      </c>
      <c r="B420" s="84" t="str">
        <f>""""&amp;MaterialData!B603&amp;""""</f>
        <v>"SIPS - R33 - I joist Spline - 6 1/2 in."</v>
      </c>
      <c r="C420" s="22" t="s">
        <v>1517</v>
      </c>
      <c r="D420" s="22" t="s">
        <v>1490</v>
      </c>
    </row>
    <row r="421" spans="1:4" s="22" customFormat="1">
      <c r="A421" s="84" t="str">
        <f>""""&amp;MaterialData!A604&amp;""""</f>
        <v>"SIPS Roof"</v>
      </c>
      <c r="B421" s="84" t="str">
        <f>""""&amp;MaterialData!B604&amp;""""</f>
        <v>"SIPS - R28 - I joist Spline - 8 1/2 in."</v>
      </c>
      <c r="C421" s="22" t="s">
        <v>1517</v>
      </c>
      <c r="D421" s="22" t="s">
        <v>1520</v>
      </c>
    </row>
    <row r="422" spans="1:4" s="22" customFormat="1">
      <c r="A422" s="84" t="str">
        <f>""""&amp;MaterialData!A605&amp;""""</f>
        <v>"SIPS Roof"</v>
      </c>
      <c r="B422" s="84" t="str">
        <f>""""&amp;MaterialData!B605&amp;""""</f>
        <v>"SIPS - R36 - I joist Spline - 10 1/4 in."</v>
      </c>
      <c r="C422" s="22" t="s">
        <v>1517</v>
      </c>
      <c r="D422" s="22" t="s">
        <v>1492</v>
      </c>
    </row>
    <row r="423" spans="1:4" s="22" customFormat="1">
      <c r="A423" s="84" t="str">
        <f>""""&amp;MaterialData!A606&amp;""""</f>
        <v>"SIPS Roof"</v>
      </c>
      <c r="B423" s="84" t="str">
        <f>""""&amp;MaterialData!B606&amp;""""</f>
        <v>"SIPS - R55 - I joist Spline - 10 1/4 in."</v>
      </c>
      <c r="C423" s="22" t="s">
        <v>1517</v>
      </c>
      <c r="D423" s="22" t="s">
        <v>1493</v>
      </c>
    </row>
    <row r="424" spans="1:4" s="22" customFormat="1">
      <c r="A424" s="84" t="str">
        <f>""""&amp;MaterialData!A607&amp;""""</f>
        <v>"SIPS Roof"</v>
      </c>
      <c r="B424" s="84" t="str">
        <f>""""&amp;MaterialData!B607&amp;""""</f>
        <v>"SIPS - R44 - I joist Spline - 12 1/4 in."</v>
      </c>
      <c r="C424" s="22" t="s">
        <v>1517</v>
      </c>
      <c r="D424" s="22" t="s">
        <v>1494</v>
      </c>
    </row>
    <row r="425" spans="1:4" s="22" customFormat="1">
      <c r="A425" s="84" t="str">
        <f>""""&amp;MaterialData!A608&amp;""""</f>
        <v>"SIPS Roof"</v>
      </c>
      <c r="B425" s="84" t="str">
        <f>""""&amp;MaterialData!B608&amp;""""</f>
        <v>"SIPS - R22 - Single 2x Spline - 6 1/2 in."</v>
      </c>
      <c r="C425" s="22" t="s">
        <v>1517</v>
      </c>
      <c r="D425" s="22" t="s">
        <v>1521</v>
      </c>
    </row>
    <row r="426" spans="1:4" s="22" customFormat="1">
      <c r="A426" s="84" t="str">
        <f>""""&amp;MaterialData!A609&amp;""""</f>
        <v>"SIPS Roof"</v>
      </c>
      <c r="B426" s="84" t="str">
        <f>""""&amp;MaterialData!B609&amp;""""</f>
        <v>"SIPS - R33 - Single 2x Spline - 6 1/2 in."</v>
      </c>
      <c r="C426" s="22" t="s">
        <v>1517</v>
      </c>
      <c r="D426" s="22" t="s">
        <v>1522</v>
      </c>
    </row>
    <row r="427" spans="1:4" s="22" customFormat="1">
      <c r="A427" s="84" t="str">
        <f>""""&amp;MaterialData!A610&amp;""""</f>
        <v>"SIPS Roof"</v>
      </c>
      <c r="B427" s="84" t="str">
        <f>""""&amp;MaterialData!B610&amp;""""</f>
        <v>"SIPS - R28 - Single 2x Spline - 8 1/2 in."</v>
      </c>
      <c r="C427" s="22" t="s">
        <v>1517</v>
      </c>
      <c r="D427" s="22" t="s">
        <v>1495</v>
      </c>
    </row>
    <row r="428" spans="1:4" s="22" customFormat="1">
      <c r="A428" s="84" t="str">
        <f>""""&amp;MaterialData!A611&amp;""""</f>
        <v>"SIPS Roof"</v>
      </c>
      <c r="B428" s="84" t="str">
        <f>""""&amp;MaterialData!B611&amp;""""</f>
        <v>"SIPS - R36 - Single 2x Spline - 10 1/4 in."</v>
      </c>
      <c r="C428" s="22" t="s">
        <v>1517</v>
      </c>
      <c r="D428" s="22" t="s">
        <v>1496</v>
      </c>
    </row>
    <row r="429" spans="1:4" s="22" customFormat="1">
      <c r="A429" s="84" t="str">
        <f>""""&amp;MaterialData!A612&amp;""""</f>
        <v>"SIPS Roof"</v>
      </c>
      <c r="B429" s="84" t="str">
        <f>""""&amp;MaterialData!B612&amp;""""</f>
        <v>"SIPS - R55 - Single 2x Spline - 10 1/4 in."</v>
      </c>
      <c r="C429" s="22" t="s">
        <v>1517</v>
      </c>
      <c r="D429" s="22" t="s">
        <v>1523</v>
      </c>
    </row>
    <row r="430" spans="1:4" s="22" customFormat="1">
      <c r="A430" s="84" t="str">
        <f>""""&amp;MaterialData!A613&amp;""""</f>
        <v>"SIPS Roof"</v>
      </c>
      <c r="B430" s="84" t="str">
        <f>""""&amp;MaterialData!B613&amp;""""</f>
        <v>"SIPS - R44 - Single 2x Spline - 12 1/4 in."</v>
      </c>
      <c r="C430" s="22" t="s">
        <v>1517</v>
      </c>
      <c r="D430" s="22" t="s">
        <v>1498</v>
      </c>
    </row>
    <row r="431" spans="1:4" s="22" customFormat="1">
      <c r="A431" s="84" t="str">
        <f>""""&amp;MaterialData!A614&amp;""""</f>
        <v>"SIPS Roof"</v>
      </c>
      <c r="B431" s="84" t="str">
        <f>""""&amp;MaterialData!B614&amp;""""</f>
        <v>"SIPS - R22 - Double 2x Spline - 6 1/2 in."</v>
      </c>
      <c r="C431" s="22" t="s">
        <v>1517</v>
      </c>
      <c r="D431" s="22" t="s">
        <v>1499</v>
      </c>
    </row>
    <row r="432" spans="1:4" s="22" customFormat="1">
      <c r="A432" s="84" t="str">
        <f>""""&amp;MaterialData!A615&amp;""""</f>
        <v>"SIPS Roof"</v>
      </c>
      <c r="B432" s="84" t="str">
        <f>""""&amp;MaterialData!B615&amp;""""</f>
        <v>"SIPS - R33 - Double 2x Spline - 6 1/2 in."</v>
      </c>
      <c r="C432" s="22" t="s">
        <v>1517</v>
      </c>
      <c r="D432" s="22" t="s">
        <v>1500</v>
      </c>
    </row>
    <row r="433" spans="1:4" s="22" customFormat="1">
      <c r="A433" s="84" t="str">
        <f>""""&amp;MaterialData!A616&amp;""""</f>
        <v>"SIPS Roof"</v>
      </c>
      <c r="B433" s="84" t="str">
        <f>""""&amp;MaterialData!B616&amp;""""</f>
        <v>"SIPS - R28 - Double 2x Spline - 8 1/2 in."</v>
      </c>
      <c r="C433" s="22" t="s">
        <v>1517</v>
      </c>
      <c r="D433" s="22" t="s">
        <v>1524</v>
      </c>
    </row>
    <row r="434" spans="1:4" s="22" customFormat="1">
      <c r="A434" s="84" t="str">
        <f>""""&amp;MaterialData!A617&amp;""""</f>
        <v>"SIPS Roof"</v>
      </c>
      <c r="B434" s="84" t="str">
        <f>""""&amp;MaterialData!B617&amp;""""</f>
        <v>"SIPS - R36 - Double 2x Spline - 10 1/4 in."</v>
      </c>
      <c r="C434" s="22" t="s">
        <v>1517</v>
      </c>
      <c r="D434" s="22" t="s">
        <v>1525</v>
      </c>
    </row>
    <row r="435" spans="1:4" s="22" customFormat="1">
      <c r="A435" s="84" t="str">
        <f>""""&amp;MaterialData!A618&amp;""""</f>
        <v>"SIPS Roof"</v>
      </c>
      <c r="B435" s="84" t="str">
        <f>""""&amp;MaterialData!B618&amp;""""</f>
        <v>"SIPS - R55 - Double 2x Spline - 10 1/4 in."</v>
      </c>
      <c r="C435" s="22" t="s">
        <v>1517</v>
      </c>
      <c r="D435" s="22" t="s">
        <v>1501</v>
      </c>
    </row>
    <row r="436" spans="1:4" s="22" customFormat="1">
      <c r="A436" s="84" t="str">
        <f>""""&amp;MaterialData!A619&amp;""""</f>
        <v>"SIPS Roof"</v>
      </c>
      <c r="B436" s="84" t="str">
        <f>""""&amp;MaterialData!B619&amp;""""</f>
        <v>"SIPS - R44 - Double 2x Spline - 12 1/4 in."</v>
      </c>
      <c r="C436" s="22" t="s">
        <v>1517</v>
      </c>
      <c r="D436" s="22" t="s">
        <v>1502</v>
      </c>
    </row>
    <row r="437" spans="1:4" s="22" customFormat="1">
      <c r="A437" s="84" t="str">
        <f>""""&amp;MaterialData!A620&amp;""""</f>
        <v>"SIPS Roof"</v>
      </c>
      <c r="B437" s="84" t="str">
        <f>""""&amp;MaterialData!B620&amp;""""</f>
        <v>"SIPS - R22 - OSB Spline - 6 1/2 in."</v>
      </c>
      <c r="C437" s="22" t="s">
        <v>1517</v>
      </c>
      <c r="D437" s="22" t="s">
        <v>1526</v>
      </c>
    </row>
    <row r="438" spans="1:4" s="22" customFormat="1">
      <c r="A438" s="84" t="str">
        <f>""""&amp;MaterialData!A621&amp;""""</f>
        <v>"SIPS Roof"</v>
      </c>
      <c r="B438" s="84" t="str">
        <f>""""&amp;MaterialData!B621&amp;""""</f>
        <v>"SIPS - R33 - OSB Spline - 6 1/2 in."</v>
      </c>
      <c r="C438" s="22" t="s">
        <v>1517</v>
      </c>
      <c r="D438" s="22" t="s">
        <v>1504</v>
      </c>
    </row>
    <row r="439" spans="1:4" s="22" customFormat="1">
      <c r="A439" s="84" t="str">
        <f>""""&amp;MaterialData!A622&amp;""""</f>
        <v>"SIPS Roof"</v>
      </c>
      <c r="B439" s="84" t="str">
        <f>""""&amp;MaterialData!B622&amp;""""</f>
        <v>"SIPS - R28 - OSB Spline - 8 1/2 in."</v>
      </c>
      <c r="C439" s="22" t="s">
        <v>1517</v>
      </c>
      <c r="D439" s="22" t="s">
        <v>1505</v>
      </c>
    </row>
    <row r="440" spans="1:4" s="22" customFormat="1">
      <c r="A440" s="84" t="str">
        <f>""""&amp;MaterialData!A623&amp;""""</f>
        <v>"SIPS Roof"</v>
      </c>
      <c r="B440" s="84" t="str">
        <f>""""&amp;MaterialData!B623&amp;""""</f>
        <v>"SIPS - R36 - OSB Spline - 10 1/4 in."</v>
      </c>
      <c r="C440" s="22" t="s">
        <v>1517</v>
      </c>
      <c r="D440" s="22" t="s">
        <v>1506</v>
      </c>
    </row>
    <row r="441" spans="1:4" s="22" customFormat="1">
      <c r="A441" s="84" t="str">
        <f>""""&amp;MaterialData!A624&amp;""""</f>
        <v>"SIPS Roof"</v>
      </c>
      <c r="B441" s="84" t="str">
        <f>""""&amp;MaterialData!B624&amp;""""</f>
        <v>"SIPS - R55 - OSB Spline - 10 1/4 in."</v>
      </c>
      <c r="C441" s="22" t="s">
        <v>1517</v>
      </c>
      <c r="D441" s="22" t="s">
        <v>1527</v>
      </c>
    </row>
    <row r="442" spans="1:4" s="22" customFormat="1">
      <c r="A442" s="84" t="str">
        <f>""""&amp;MaterialData!A625&amp;""""</f>
        <v>"SIPS Roof"</v>
      </c>
      <c r="B442" s="84" t="str">
        <f>""""&amp;MaterialData!B625&amp;""""</f>
        <v>"SIPS - R44 - OSB Spline - 12 1/4 in."</v>
      </c>
      <c r="C442" s="22" t="s">
        <v>1517</v>
      </c>
      <c r="D442" s="22" t="s">
        <v>1528</v>
      </c>
    </row>
    <row r="443" spans="1:4" s="22" customFormat="1">
      <c r="A443" s="84" t="str">
        <f>""""&amp;MaterialData!A626&amp;""""</f>
        <v>"SIPS Roof"</v>
      </c>
      <c r="B443" s="84" t="str">
        <f>""""&amp;MaterialData!B626&amp;""""</f>
        <v>"SIPS - R14 - Metal Spline - 48 in."</v>
      </c>
      <c r="C443" s="22" t="s">
        <v>1517</v>
      </c>
      <c r="D443" s="22" t="s">
        <v>1507</v>
      </c>
    </row>
    <row r="444" spans="1:4" s="22" customFormat="1">
      <c r="A444" s="84" t="str">
        <f>""""&amp;MaterialData!A627&amp;""""</f>
        <v>"SIPS Roof"</v>
      </c>
      <c r="B444" s="84" t="str">
        <f>""""&amp;MaterialData!B627&amp;""""</f>
        <v>"SIPS - R22 - Metal Spline - 48 in."</v>
      </c>
      <c r="C444" s="22" t="s">
        <v>1517</v>
      </c>
      <c r="D444" s="22" t="s">
        <v>1508</v>
      </c>
    </row>
    <row r="445" spans="1:4" s="22" customFormat="1">
      <c r="A445" s="84" t="str">
        <f>""""&amp;MaterialData!A628&amp;""""</f>
        <v>"SIPS Roof"</v>
      </c>
      <c r="B445" s="84" t="str">
        <f>""""&amp;MaterialData!B628&amp;""""</f>
        <v>"SIPS - R28 - Metal Spline - 48 in."</v>
      </c>
      <c r="C445" s="22" t="s">
        <v>1517</v>
      </c>
      <c r="D445" s="22" t="s">
        <v>1529</v>
      </c>
    </row>
    <row r="446" spans="1:4" s="22" customFormat="1">
      <c r="A446" s="84" t="str">
        <f>""""&amp;MaterialData!A629&amp;""""</f>
        <v>"SIPS Roof"</v>
      </c>
      <c r="B446" s="84" t="str">
        <f>""""&amp;MaterialData!B629&amp;""""</f>
        <v>"SIPS - R36 - Metal Spline - 48 in."</v>
      </c>
      <c r="C446" s="22" t="s">
        <v>1517</v>
      </c>
      <c r="D446" s="22" t="s">
        <v>1510</v>
      </c>
    </row>
    <row r="447" spans="1:4" s="22" customFormat="1">
      <c r="A447" s="84" t="str">
        <f>""""&amp;MaterialData!A630&amp;""""</f>
        <v>"SIPS Wall"</v>
      </c>
      <c r="B447" s="84" t="str">
        <f>""""&amp;MaterialData!B630&amp;""""</f>
        <v>"SIPS - R14 - I joist Spline - 4 1/2 in."</v>
      </c>
      <c r="C447" s="22" t="s">
        <v>1517</v>
      </c>
      <c r="D447" s="22" t="s">
        <v>1511</v>
      </c>
    </row>
    <row r="448" spans="1:4" s="22" customFormat="1">
      <c r="A448" s="84" t="str">
        <f>""""&amp;MaterialData!A631&amp;""""</f>
        <v>"SIPS Wall"</v>
      </c>
      <c r="B448" s="84" t="str">
        <f>""""&amp;MaterialData!B631&amp;""""</f>
        <v>"SIPS - R18 - I joist Spline - 4 1/2 in."</v>
      </c>
      <c r="C448" s="22" t="s">
        <v>1517</v>
      </c>
      <c r="D448" s="22" t="s">
        <v>1512</v>
      </c>
    </row>
    <row r="449" spans="1:4" s="22" customFormat="1">
      <c r="A449" s="84" t="str">
        <f>""""&amp;MaterialData!A632&amp;""""</f>
        <v>"SIPS Wall"</v>
      </c>
      <c r="B449" s="84" t="str">
        <f>""""&amp;MaterialData!B632&amp;""""</f>
        <v>"SIPS - R22 - I joist Spline - 6 1/2 in."</v>
      </c>
      <c r="C449" s="22" t="s">
        <v>1530</v>
      </c>
      <c r="D449" s="22" t="s">
        <v>1531</v>
      </c>
    </row>
    <row r="450" spans="1:4" s="22" customFormat="1">
      <c r="A450" s="84" t="str">
        <f>""""&amp;MaterialData!A633&amp;""""</f>
        <v>"SIPS Wall"</v>
      </c>
      <c r="B450" s="84" t="str">
        <f>""""&amp;MaterialData!B633&amp;""""</f>
        <v>"SIPS - R33 - I joist Spline - 6 1/2 in."</v>
      </c>
      <c r="C450" s="22" t="s">
        <v>1530</v>
      </c>
      <c r="D450" s="22" t="s">
        <v>1532</v>
      </c>
    </row>
    <row r="451" spans="1:4" s="22" customFormat="1">
      <c r="A451" s="84" t="str">
        <f>""""&amp;MaterialData!A634&amp;""""</f>
        <v>"SIPS Wall"</v>
      </c>
      <c r="B451" s="84" t="str">
        <f>""""&amp;MaterialData!B634&amp;""""</f>
        <v>"SIPS - R28 - I joist Spline - 8 1/4 in."</v>
      </c>
      <c r="C451" s="22" t="s">
        <v>1530</v>
      </c>
      <c r="D451" s="22" t="s">
        <v>1533</v>
      </c>
    </row>
    <row r="452" spans="1:4" s="22" customFormat="1">
      <c r="A452" s="84" t="str">
        <f>""""&amp;MaterialData!A635&amp;""""</f>
        <v>"SIPS Wall"</v>
      </c>
      <c r="B452" s="84" t="str">
        <f>""""&amp;MaterialData!B635&amp;""""</f>
        <v>"SIPS - R36 - I joist Spline - 10 1/4 in."</v>
      </c>
      <c r="C452" s="22" t="s">
        <v>1530</v>
      </c>
      <c r="D452" s="22" t="s">
        <v>1534</v>
      </c>
    </row>
    <row r="453" spans="1:4" s="22" customFormat="1">
      <c r="A453" s="84" t="str">
        <f>""""&amp;MaterialData!A636&amp;""""</f>
        <v>"SIPS Wall"</v>
      </c>
      <c r="B453" s="84" t="str">
        <f>""""&amp;MaterialData!B636&amp;""""</f>
        <v>"SIPS - R55 - I joist Spline - 10 1/4 in."</v>
      </c>
      <c r="C453" s="22" t="s">
        <v>1530</v>
      </c>
      <c r="D453" s="22" t="s">
        <v>1535</v>
      </c>
    </row>
    <row r="454" spans="1:4" s="22" customFormat="1">
      <c r="A454" s="84" t="str">
        <f>""""&amp;MaterialData!A637&amp;""""</f>
        <v>"SIPS Wall"</v>
      </c>
      <c r="B454" s="84" t="str">
        <f>""""&amp;MaterialData!B637&amp;""""</f>
        <v>"SIPS - R44 - I joist Spline - 12 1/4 in."</v>
      </c>
      <c r="C454" s="22" t="s">
        <v>1530</v>
      </c>
      <c r="D454" s="22" t="s">
        <v>1536</v>
      </c>
    </row>
    <row r="455" spans="1:4" s="22" customFormat="1">
      <c r="A455" s="84" t="str">
        <f>""""&amp;MaterialData!A638&amp;""""</f>
        <v>"SIPS Wall"</v>
      </c>
      <c r="B455" s="84" t="str">
        <f>""""&amp;MaterialData!B638&amp;""""</f>
        <v>"SIPS - R14 - Single 2x Spline - 4 1/2 in."</v>
      </c>
      <c r="C455" s="22" t="s">
        <v>1530</v>
      </c>
      <c r="D455" s="22" t="s">
        <v>1537</v>
      </c>
    </row>
    <row r="456" spans="1:4" s="22" customFormat="1">
      <c r="A456" s="84" t="str">
        <f>""""&amp;MaterialData!A639&amp;""""</f>
        <v>"SIPS Wall"</v>
      </c>
      <c r="B456" s="84" t="str">
        <f>""""&amp;MaterialData!B639&amp;""""</f>
        <v>"SIPS - R18 - Single 2x Spline - 4 1/2 in."</v>
      </c>
      <c r="C456" s="22" t="s">
        <v>1530</v>
      </c>
      <c r="D456" s="22" t="s">
        <v>1538</v>
      </c>
    </row>
    <row r="457" spans="1:4" s="22" customFormat="1">
      <c r="A457" s="84" t="str">
        <f>""""&amp;MaterialData!A640&amp;""""</f>
        <v>"SIPS Wall"</v>
      </c>
      <c r="B457" s="84" t="str">
        <f>""""&amp;MaterialData!B640&amp;""""</f>
        <v>"SIPS - R22 - Single 2x Spline - 6 1/2 in."</v>
      </c>
      <c r="C457" s="22" t="s">
        <v>1530</v>
      </c>
      <c r="D457" s="22" t="s">
        <v>1539</v>
      </c>
    </row>
    <row r="458" spans="1:4" s="22" customFormat="1">
      <c r="A458" s="84" t="str">
        <f>""""&amp;MaterialData!A641&amp;""""</f>
        <v>"SIPS Wall"</v>
      </c>
      <c r="B458" s="84" t="str">
        <f>""""&amp;MaterialData!B641&amp;""""</f>
        <v>"SIPS - R33 - Single 2x Spline - 6 1/2 in."</v>
      </c>
      <c r="C458" s="22" t="s">
        <v>1530</v>
      </c>
      <c r="D458" s="22" t="s">
        <v>1540</v>
      </c>
    </row>
    <row r="459" spans="1:4" s="22" customFormat="1">
      <c r="A459" s="84" t="str">
        <f>""""&amp;MaterialData!A642&amp;""""</f>
        <v>"SIPS Wall"</v>
      </c>
      <c r="B459" s="84" t="str">
        <f>""""&amp;MaterialData!B642&amp;""""</f>
        <v>"SIPS - R28 - Single 2x Spline - 8 1/4 in."</v>
      </c>
      <c r="C459" s="22" t="s">
        <v>1530</v>
      </c>
      <c r="D459" s="22" t="s">
        <v>1541</v>
      </c>
    </row>
    <row r="460" spans="1:4" s="22" customFormat="1">
      <c r="A460" s="84" t="str">
        <f>""""&amp;MaterialData!A643&amp;""""</f>
        <v>"SIPS Wall"</v>
      </c>
      <c r="B460" s="84" t="str">
        <f>""""&amp;MaterialData!B643&amp;""""</f>
        <v>"SIPS - R36 - Single 2x Spline - 10 1/4 in."</v>
      </c>
      <c r="C460" s="22" t="s">
        <v>1530</v>
      </c>
      <c r="D460" s="22" t="s">
        <v>1542</v>
      </c>
    </row>
    <row r="461" spans="1:4" s="22" customFormat="1">
      <c r="A461" s="84" t="str">
        <f>""""&amp;MaterialData!A644&amp;""""</f>
        <v>"SIPS Wall"</v>
      </c>
      <c r="B461" s="84" t="str">
        <f>""""&amp;MaterialData!B644&amp;""""</f>
        <v>"SIPS - R55 - Single 2x Spline - 10 1/4 in."</v>
      </c>
      <c r="C461" s="22" t="s">
        <v>1530</v>
      </c>
      <c r="D461" s="22" t="s">
        <v>1543</v>
      </c>
    </row>
    <row r="462" spans="1:4" s="22" customFormat="1">
      <c r="A462" s="84" t="str">
        <f>""""&amp;MaterialData!A645&amp;""""</f>
        <v>"SIPS Wall"</v>
      </c>
      <c r="B462" s="84" t="str">
        <f>""""&amp;MaterialData!B645&amp;""""</f>
        <v>"SIPS - R44 - Single 2x Spline - 12 1/4 in."</v>
      </c>
      <c r="C462" s="22" t="s">
        <v>1530</v>
      </c>
      <c r="D462" s="22" t="s">
        <v>1544</v>
      </c>
    </row>
    <row r="463" spans="1:4" s="22" customFormat="1">
      <c r="A463" s="84" t="str">
        <f>""""&amp;MaterialData!A646&amp;""""</f>
        <v>"SIPS Wall"</v>
      </c>
      <c r="B463" s="84" t="str">
        <f>""""&amp;MaterialData!B646&amp;""""</f>
        <v>"SIPS - R14 - Double 2x Spline - 4 1/2 in."</v>
      </c>
      <c r="C463" s="22" t="s">
        <v>1530</v>
      </c>
      <c r="D463" s="22" t="s">
        <v>1545</v>
      </c>
    </row>
    <row r="464" spans="1:4" s="22" customFormat="1">
      <c r="A464" s="84" t="str">
        <f>""""&amp;MaterialData!A647&amp;""""</f>
        <v>"SIPS Wall"</v>
      </c>
      <c r="B464" s="84" t="str">
        <f>""""&amp;MaterialData!B647&amp;""""</f>
        <v>"SIPS - R18 - Double 2x Spline - 4 1/2 in."</v>
      </c>
      <c r="C464" s="22" t="s">
        <v>1530</v>
      </c>
      <c r="D464" s="22" t="s">
        <v>1546</v>
      </c>
    </row>
    <row r="465" spans="1:4" s="22" customFormat="1">
      <c r="A465" s="84" t="str">
        <f>""""&amp;MaterialData!A648&amp;""""</f>
        <v>"SIPS Wall"</v>
      </c>
      <c r="B465" s="84" t="str">
        <f>""""&amp;MaterialData!B648&amp;""""</f>
        <v>"SIPS - R22 - Double 2x Spline - 6 1/2 in."</v>
      </c>
      <c r="C465" s="22" t="s">
        <v>1530</v>
      </c>
      <c r="D465" s="22" t="s">
        <v>1547</v>
      </c>
    </row>
    <row r="466" spans="1:4" s="22" customFormat="1">
      <c r="A466" s="84" t="str">
        <f>""""&amp;MaterialData!A649&amp;""""</f>
        <v>"SIPS Wall"</v>
      </c>
      <c r="B466" s="84" t="str">
        <f>""""&amp;MaterialData!B649&amp;""""</f>
        <v>"SIPS - R33 - Double 2x Spline - 6 1/2 in."</v>
      </c>
      <c r="C466" s="22" t="s">
        <v>1530</v>
      </c>
      <c r="D466" s="22" t="s">
        <v>1548</v>
      </c>
    </row>
    <row r="467" spans="1:4" s="22" customFormat="1">
      <c r="A467" s="84" t="str">
        <f>""""&amp;MaterialData!A650&amp;""""</f>
        <v>"SIPS Wall"</v>
      </c>
      <c r="B467" s="84" t="str">
        <f>""""&amp;MaterialData!B650&amp;""""</f>
        <v>"SIPS - R28 - Double 2x Spline - 8 1/4 in."</v>
      </c>
      <c r="C467" s="22" t="s">
        <v>1530</v>
      </c>
      <c r="D467" s="22" t="s">
        <v>1549</v>
      </c>
    </row>
    <row r="468" spans="1:4" s="22" customFormat="1">
      <c r="A468" s="84" t="str">
        <f>""""&amp;MaterialData!A651&amp;""""</f>
        <v>"SIPS Wall"</v>
      </c>
      <c r="B468" s="84" t="str">
        <f>""""&amp;MaterialData!B651&amp;""""</f>
        <v>"SIPS - R36 - Double 2x Spline - 10 1/4 in."</v>
      </c>
      <c r="C468" s="22" t="s">
        <v>1530</v>
      </c>
      <c r="D468" s="22" t="s">
        <v>1550</v>
      </c>
    </row>
    <row r="469" spans="1:4" s="22" customFormat="1">
      <c r="A469" s="84" t="str">
        <f>""""&amp;MaterialData!A652&amp;""""</f>
        <v>"SIPS Wall"</v>
      </c>
      <c r="B469" s="84" t="str">
        <f>""""&amp;MaterialData!B652&amp;""""</f>
        <v>"SIPS - R55 - Double 2x Spline - 10 1/4 in."</v>
      </c>
      <c r="C469" s="22" t="s">
        <v>1530</v>
      </c>
      <c r="D469" s="22" t="s">
        <v>1551</v>
      </c>
    </row>
    <row r="470" spans="1:4" s="22" customFormat="1">
      <c r="A470" s="84" t="str">
        <f>""""&amp;MaterialData!A653&amp;""""</f>
        <v>"SIPS Wall"</v>
      </c>
      <c r="B470" s="84" t="str">
        <f>""""&amp;MaterialData!B653&amp;""""</f>
        <v>"SIPS - R44 - Double 2x Spline - 12 1/4 in."</v>
      </c>
      <c r="C470" s="22" t="s">
        <v>1530</v>
      </c>
      <c r="D470" s="22" t="s">
        <v>1552</v>
      </c>
    </row>
    <row r="471" spans="1:4" s="22" customFormat="1">
      <c r="A471" s="84" t="str">
        <f>""""&amp;MaterialData!A654&amp;""""</f>
        <v>"SIPS Wall"</v>
      </c>
      <c r="B471" s="84" t="str">
        <f>""""&amp;MaterialData!B654&amp;""""</f>
        <v>"SIPS - R14 - OSB Spline - 4 1/2 in."</v>
      </c>
      <c r="C471" s="22" t="s">
        <v>1530</v>
      </c>
      <c r="D471" s="22" t="s">
        <v>1553</v>
      </c>
    </row>
    <row r="472" spans="1:4" s="22" customFormat="1">
      <c r="A472" s="84" t="str">
        <f>""""&amp;MaterialData!A655&amp;""""</f>
        <v>"SIPS Wall"</v>
      </c>
      <c r="B472" s="84" t="str">
        <f>""""&amp;MaterialData!B655&amp;""""</f>
        <v>"SIPS - R18 - OSB Spline - 4 1/2 in."</v>
      </c>
      <c r="C472" s="22" t="s">
        <v>1530</v>
      </c>
      <c r="D472" s="22" t="s">
        <v>1554</v>
      </c>
    </row>
    <row r="473" spans="1:4" s="22" customFormat="1">
      <c r="A473" s="84" t="str">
        <f>""""&amp;MaterialData!A656&amp;""""</f>
        <v>"SIPS Wall"</v>
      </c>
      <c r="B473" s="84" t="str">
        <f>""""&amp;MaterialData!B656&amp;""""</f>
        <v>"SIPS - R22 - OSB Spline - 6 1/2 in."</v>
      </c>
      <c r="C473" s="22" t="s">
        <v>1530</v>
      </c>
      <c r="D473" s="22" t="s">
        <v>1555</v>
      </c>
    </row>
    <row r="474" spans="1:4" s="22" customFormat="1">
      <c r="A474" s="84" t="str">
        <f>""""&amp;MaterialData!A657&amp;""""</f>
        <v>"SIPS Wall"</v>
      </c>
      <c r="B474" s="84" t="str">
        <f>""""&amp;MaterialData!B657&amp;""""</f>
        <v>"SIPS - R33 - OSB Spline - 6 1/2 in."</v>
      </c>
      <c r="C474" s="22" t="s">
        <v>1530</v>
      </c>
      <c r="D474" s="22" t="s">
        <v>1556</v>
      </c>
    </row>
    <row r="475" spans="1:4" s="22" customFormat="1">
      <c r="A475" s="84" t="str">
        <f>""""&amp;MaterialData!A658&amp;""""</f>
        <v>"SIPS Wall"</v>
      </c>
      <c r="B475" s="84" t="str">
        <f>""""&amp;MaterialData!B658&amp;""""</f>
        <v>"SIPS - R28 - OSB Spline - 8 1/4 in."</v>
      </c>
      <c r="C475" s="22" t="s">
        <v>1530</v>
      </c>
      <c r="D475" s="22" t="s">
        <v>1557</v>
      </c>
    </row>
    <row r="476" spans="1:4" s="22" customFormat="1">
      <c r="A476" s="84" t="str">
        <f>""""&amp;MaterialData!A659&amp;""""</f>
        <v>"SIPS Wall"</v>
      </c>
      <c r="B476" s="84" t="str">
        <f>""""&amp;MaterialData!B659&amp;""""</f>
        <v>"SIPS - R36 - OSB Spline - 10 1/4 in."</v>
      </c>
      <c r="C476" s="22" t="s">
        <v>1530</v>
      </c>
      <c r="D476" s="22" t="s">
        <v>1558</v>
      </c>
    </row>
    <row r="477" spans="1:4" s="22" customFormat="1">
      <c r="A477" s="84" t="str">
        <f>""""&amp;MaterialData!A660&amp;""""</f>
        <v>"SIPS Wall"</v>
      </c>
      <c r="B477" s="84" t="str">
        <f>""""&amp;MaterialData!B660&amp;""""</f>
        <v>"SIPS - R55 - OSB Spline - 10 1/4 in."</v>
      </c>
      <c r="C477" s="22" t="s">
        <v>1530</v>
      </c>
      <c r="D477" s="22" t="s">
        <v>1559</v>
      </c>
    </row>
    <row r="478" spans="1:4" s="22" customFormat="1">
      <c r="A478" s="84" t="str">
        <f>""""&amp;MaterialData!A661&amp;""""</f>
        <v>"SIPS Wall"</v>
      </c>
      <c r="B478" s="84" t="str">
        <f>""""&amp;MaterialData!B661&amp;""""</f>
        <v>"SIPS - R44 - OSB Spline - 12 1/4 in."</v>
      </c>
      <c r="C478" s="22" t="s">
        <v>1530</v>
      </c>
      <c r="D478" s="22" t="s">
        <v>1560</v>
      </c>
    </row>
    <row r="479" spans="1:4" s="22" customFormat="1">
      <c r="A479" s="84" t="str">
        <f>""""&amp;MaterialData!A662&amp;""""</f>
        <v>"Spandrel Panels"</v>
      </c>
      <c r="B479" s="84" t="str">
        <f>""""&amp;MaterialData!B662&amp;""""</f>
        <v>"Aluminum w/out Thrml Break - Single glass pane. stone. or metal pane - No Ins."</v>
      </c>
      <c r="C479" s="22" t="s">
        <v>1530</v>
      </c>
      <c r="D479" s="22" t="s">
        <v>1561</v>
      </c>
    </row>
    <row r="480" spans="1:4" s="22" customFormat="1">
      <c r="A480" s="84" t="str">
        <f>""""&amp;MaterialData!A663&amp;""""</f>
        <v>"Spandrel Panels"</v>
      </c>
      <c r="B480" s="84" t="str">
        <f>""""&amp;MaterialData!B663&amp;""""</f>
        <v>"Aluminum w/out Thrml Break - Single glass pane. stone. or metal pane - R4 Ins."</v>
      </c>
      <c r="C480" s="22" t="s">
        <v>1530</v>
      </c>
      <c r="D480" s="22" t="s">
        <v>1562</v>
      </c>
    </row>
    <row r="481" spans="1:4" s="22" customFormat="1">
      <c r="A481" s="84" t="str">
        <f>""""&amp;MaterialData!A664&amp;""""</f>
        <v>"Spandrel Panels"</v>
      </c>
      <c r="B481" s="84" t="str">
        <f>""""&amp;MaterialData!B664&amp;""""</f>
        <v>"Aluminum w/out Thrml Break - Single glass pane. stone. or metal pane - R7 Ins."</v>
      </c>
      <c r="C481" s="22" t="s">
        <v>1530</v>
      </c>
      <c r="D481" s="22" t="s">
        <v>1563</v>
      </c>
    </row>
    <row r="482" spans="1:4" s="22" customFormat="1">
      <c r="A482" s="84" t="str">
        <f>""""&amp;MaterialData!A665&amp;""""</f>
        <v>"Spandrel Panels"</v>
      </c>
      <c r="B482" s="84" t="str">
        <f>""""&amp;MaterialData!B665&amp;""""</f>
        <v>"Aluminum w/out Thrml Break - Single glass pane. stone. or metal pane - R10 Ins."</v>
      </c>
      <c r="C482" s="22" t="s">
        <v>1530</v>
      </c>
      <c r="D482" s="22" t="s">
        <v>1564</v>
      </c>
    </row>
    <row r="483" spans="1:4" s="22" customFormat="1">
      <c r="A483" s="84" t="str">
        <f>""""&amp;MaterialData!A666&amp;""""</f>
        <v>"Spandrel Panels"</v>
      </c>
      <c r="B483" s="84" t="str">
        <f>""""&amp;MaterialData!B666&amp;""""</f>
        <v>"Aluminum w/out Thrml Break - Single glass pane. stone. or metal pane - R15 Ins."</v>
      </c>
      <c r="C483" s="22" t="s">
        <v>1530</v>
      </c>
      <c r="D483" s="22" t="s">
        <v>1565</v>
      </c>
    </row>
    <row r="484" spans="1:4" s="22" customFormat="1">
      <c r="A484" s="84" t="str">
        <f>""""&amp;MaterialData!A667&amp;""""</f>
        <v>"Spandrel Panels"</v>
      </c>
      <c r="B484" s="84" t="str">
        <f>""""&amp;MaterialData!B667&amp;""""</f>
        <v>"Aluminum w/out Thrml Break - Single glass pane. stone. or metal pane - R20 Ins."</v>
      </c>
      <c r="C484" s="22" t="s">
        <v>1530</v>
      </c>
      <c r="D484" s="22" t="s">
        <v>1566</v>
      </c>
    </row>
    <row r="485" spans="1:4" s="22" customFormat="1">
      <c r="A485" s="84" t="str">
        <f>""""&amp;MaterialData!A668&amp;""""</f>
        <v>"Spandrel Panels"</v>
      </c>
      <c r="B485" s="84" t="str">
        <f>""""&amp;MaterialData!B668&amp;""""</f>
        <v>"Aluminum w/out Thrml Break - Single glass pane. stone. or metal pane - R25 Ins."</v>
      </c>
      <c r="C485" s="22" t="s">
        <v>1530</v>
      </c>
      <c r="D485" s="22" t="s">
        <v>1567</v>
      </c>
    </row>
    <row r="486" spans="1:4" s="22" customFormat="1">
      <c r="A486" s="84" t="str">
        <f>""""&amp;MaterialData!A669&amp;""""</f>
        <v>"Spandrel Panels"</v>
      </c>
      <c r="B486" s="84" t="str">
        <f>""""&amp;MaterialData!B669&amp;""""</f>
        <v>"Aluminum w/out Thrml Break - Single glass pane. stone. or metal pane - R30 Ins."</v>
      </c>
      <c r="C486" s="22" t="s">
        <v>1530</v>
      </c>
      <c r="D486" s="22" t="s">
        <v>1568</v>
      </c>
    </row>
    <row r="487" spans="1:4" s="22" customFormat="1">
      <c r="A487" s="84" t="str">
        <f>""""&amp;MaterialData!A670&amp;""""</f>
        <v>"Spandrel Panels"</v>
      </c>
      <c r="B487" s="84" t="str">
        <f>""""&amp;MaterialData!B670&amp;""""</f>
        <v>"Aluminum w/out Thrml Break - Double glass with no low e coatings - No Ins."</v>
      </c>
      <c r="C487" s="22" t="s">
        <v>1530</v>
      </c>
      <c r="D487" s="22" t="s">
        <v>1569</v>
      </c>
    </row>
    <row r="488" spans="1:4" s="22" customFormat="1">
      <c r="A488" s="84" t="str">
        <f>""""&amp;MaterialData!A671&amp;""""</f>
        <v>"Spandrel Panels"</v>
      </c>
      <c r="B488" s="84" t="str">
        <f>""""&amp;MaterialData!B671&amp;""""</f>
        <v>"Aluminum w/out Thrml Break - Double glass with no low e coatings - R4 Ins."</v>
      </c>
      <c r="C488" s="22" t="s">
        <v>1530</v>
      </c>
      <c r="D488" s="22" t="s">
        <v>1570</v>
      </c>
    </row>
    <row r="489" spans="1:4" s="22" customFormat="1">
      <c r="A489" s="84" t="str">
        <f>""""&amp;MaterialData!A672&amp;""""</f>
        <v>"Spandrel Panels"</v>
      </c>
      <c r="B489" s="84" t="str">
        <f>""""&amp;MaterialData!B672&amp;""""</f>
        <v>"Aluminum w/out Thrml Break - Double glass with no low e coatings - R7 Ins."</v>
      </c>
      <c r="C489" s="22" t="s">
        <v>1530</v>
      </c>
      <c r="D489" s="22" t="s">
        <v>1571</v>
      </c>
    </row>
    <row r="490" spans="1:4" s="22" customFormat="1">
      <c r="A490" s="84" t="str">
        <f>""""&amp;MaterialData!A673&amp;""""</f>
        <v>"Spandrel Panels"</v>
      </c>
      <c r="B490" s="84" t="str">
        <f>""""&amp;MaterialData!B673&amp;""""</f>
        <v>"Aluminum w/out Thrml Break - Double glass with no low e coatings - R10 Ins."</v>
      </c>
      <c r="C490" s="22" t="s">
        <v>1530</v>
      </c>
      <c r="D490" s="22" t="s">
        <v>1572</v>
      </c>
    </row>
    <row r="491" spans="1:4" s="22" customFormat="1">
      <c r="A491" s="84" t="str">
        <f>""""&amp;MaterialData!A674&amp;""""</f>
        <v>"Spandrel Panels"</v>
      </c>
      <c r="B491" s="84" t="str">
        <f>""""&amp;MaterialData!B674&amp;""""</f>
        <v>"Aluminum w/out Thrml Break - Double glass with no low e coatings - R15 Ins."</v>
      </c>
      <c r="C491" s="22" t="s">
        <v>1530</v>
      </c>
      <c r="D491" s="22" t="s">
        <v>1573</v>
      </c>
    </row>
    <row r="492" spans="1:4" s="22" customFormat="1">
      <c r="A492" s="84" t="str">
        <f>""""&amp;MaterialData!A675&amp;""""</f>
        <v>"Spandrel Panels"</v>
      </c>
      <c r="B492" s="84" t="str">
        <f>""""&amp;MaterialData!B675&amp;""""</f>
        <v>"Aluminum w/out Thrml Break - Double glass with no low e coatings - R20 Ins."</v>
      </c>
      <c r="C492" s="22" t="s">
        <v>1530</v>
      </c>
      <c r="D492" s="22" t="s">
        <v>1574</v>
      </c>
    </row>
    <row r="493" spans="1:4" s="22" customFormat="1">
      <c r="A493" s="84" t="str">
        <f>""""&amp;MaterialData!A676&amp;""""</f>
        <v>"Spandrel Panels"</v>
      </c>
      <c r="B493" s="84" t="str">
        <f>""""&amp;MaterialData!B676&amp;""""</f>
        <v>"Aluminum w/out Thrml Break - Double glass with no low e coatings - R25 Ins."</v>
      </c>
      <c r="C493" s="22" t="s">
        <v>1530</v>
      </c>
      <c r="D493" s="22" t="s">
        <v>1575</v>
      </c>
    </row>
    <row r="494" spans="1:4" s="22" customFormat="1">
      <c r="A494" s="84" t="str">
        <f>""""&amp;MaterialData!A677&amp;""""</f>
        <v>"Spandrel Panels"</v>
      </c>
      <c r="B494" s="84" t="str">
        <f>""""&amp;MaterialData!B677&amp;""""</f>
        <v>"Aluminum w/out Thrml Break - Double glass with no low e coatings - R30 Ins."</v>
      </c>
      <c r="C494" s="22" t="s">
        <v>1530</v>
      </c>
      <c r="D494" s="22" t="s">
        <v>1576</v>
      </c>
    </row>
    <row r="495" spans="1:4" s="22" customFormat="1">
      <c r="A495" s="84" t="str">
        <f>""""&amp;MaterialData!A678&amp;""""</f>
        <v>"Spandrel Panels"</v>
      </c>
      <c r="B495" s="84" t="str">
        <f>""""&amp;MaterialData!B678&amp;""""</f>
        <v>"Aluminum w/out Thrml Break - Triple or low e glass - No Ins."</v>
      </c>
      <c r="C495" s="22" t="s">
        <v>1530</v>
      </c>
      <c r="D495" s="22" t="s">
        <v>1577</v>
      </c>
    </row>
    <row r="496" spans="1:4" s="22" customFormat="1">
      <c r="A496" s="84" t="str">
        <f>""""&amp;MaterialData!A679&amp;""""</f>
        <v>"Spandrel Panels"</v>
      </c>
      <c r="B496" s="84" t="str">
        <f>""""&amp;MaterialData!B679&amp;""""</f>
        <v>"Aluminum w/out Thrml Break - Triple or low e glass - R4 Ins."</v>
      </c>
      <c r="C496" s="22" t="s">
        <v>1530</v>
      </c>
      <c r="D496" s="22" t="s">
        <v>1578</v>
      </c>
    </row>
    <row r="497" spans="1:4" s="22" customFormat="1">
      <c r="A497" s="84" t="str">
        <f>""""&amp;MaterialData!A680&amp;""""</f>
        <v>"Spandrel Panels"</v>
      </c>
      <c r="B497" s="84" t="str">
        <f>""""&amp;MaterialData!B680&amp;""""</f>
        <v>"Aluminum w/out Thrml Break - Triple or low e glass - R7 Ins."</v>
      </c>
      <c r="C497" s="22" t="s">
        <v>1530</v>
      </c>
      <c r="D497" s="22" t="s">
        <v>1579</v>
      </c>
    </row>
    <row r="498" spans="1:4" s="22" customFormat="1">
      <c r="A498" s="84" t="str">
        <f>""""&amp;MaterialData!A681&amp;""""</f>
        <v>"Spandrel Panels"</v>
      </c>
      <c r="B498" s="84" t="str">
        <f>""""&amp;MaterialData!B681&amp;""""</f>
        <v>"Aluminum w/out Thrml Break - Triple or low e glass - R10 Ins."</v>
      </c>
      <c r="C498" s="22" t="s">
        <v>1530</v>
      </c>
      <c r="D498" s="22" t="s">
        <v>1580</v>
      </c>
    </row>
    <row r="499" spans="1:4" s="22" customFormat="1">
      <c r="A499" s="84" t="str">
        <f>""""&amp;MaterialData!A682&amp;""""</f>
        <v>"Spandrel Panels"</v>
      </c>
      <c r="B499" s="84" t="str">
        <f>""""&amp;MaterialData!B682&amp;""""</f>
        <v>"Aluminum w/out Thrml Break - Triple or low e glass - R15 Ins."</v>
      </c>
      <c r="C499" s="22" t="s">
        <v>1530</v>
      </c>
      <c r="D499" s="22" t="s">
        <v>1581</v>
      </c>
    </row>
    <row r="500" spans="1:4" s="22" customFormat="1">
      <c r="A500" s="84" t="str">
        <f>""""&amp;MaterialData!A683&amp;""""</f>
        <v>"Spandrel Panels"</v>
      </c>
      <c r="B500" s="84" t="str">
        <f>""""&amp;MaterialData!B683&amp;""""</f>
        <v>"Aluminum w/out Thrml Break - Triple or low e glass - R20 Ins."</v>
      </c>
      <c r="C500" s="22" t="s">
        <v>1530</v>
      </c>
      <c r="D500" s="22" t="s">
        <v>1582</v>
      </c>
    </row>
    <row r="501" spans="1:4" s="22" customFormat="1">
      <c r="A501" s="84" t="str">
        <f>""""&amp;MaterialData!A684&amp;""""</f>
        <v>"Spandrel Panels"</v>
      </c>
      <c r="B501" s="84" t="str">
        <f>""""&amp;MaterialData!B684&amp;""""</f>
        <v>"Aluminum w/out Thrml Break - Triple or low e glass - R25 Ins."</v>
      </c>
      <c r="C501" s="22" t="s">
        <v>1530</v>
      </c>
      <c r="D501" s="22" t="s">
        <v>1583</v>
      </c>
    </row>
    <row r="502" spans="1:4" s="22" customFormat="1">
      <c r="A502" s="84" t="str">
        <f>""""&amp;MaterialData!A685&amp;""""</f>
        <v>"Spandrel Panels"</v>
      </c>
      <c r="B502" s="84" t="str">
        <f>""""&amp;MaterialData!B685&amp;""""</f>
        <v>"Aluminum w/out Thrml Break - Triple or low e glass - R30 Ins."</v>
      </c>
      <c r="C502" s="22" t="s">
        <v>1530</v>
      </c>
      <c r="D502" s="22" t="s">
        <v>1584</v>
      </c>
    </row>
    <row r="503" spans="1:4" s="22" customFormat="1">
      <c r="A503" s="84" t="str">
        <f>""""&amp;MaterialData!A686&amp;""""</f>
        <v>"Spandrel Panels"</v>
      </c>
      <c r="B503" s="84" t="str">
        <f>""""&amp;MaterialData!B686&amp;""""</f>
        <v>"Aluminum w/ Thrml Break - Single glass pane. stone. or metal pane - No Ins."</v>
      </c>
      <c r="C503" s="22" t="s">
        <v>1530</v>
      </c>
      <c r="D503" s="22" t="s">
        <v>1585</v>
      </c>
    </row>
    <row r="504" spans="1:4" s="22" customFormat="1">
      <c r="A504" s="84" t="str">
        <f>""""&amp;MaterialData!A687&amp;""""</f>
        <v>"Spandrel Panels"</v>
      </c>
      <c r="B504" s="84" t="str">
        <f>""""&amp;MaterialData!B687&amp;""""</f>
        <v>"Aluminum w/ Thrml Break - Single glass pane. stone. or metal pane - R4 Ins."</v>
      </c>
      <c r="C504" s="22" t="s">
        <v>1530</v>
      </c>
      <c r="D504" s="22" t="s">
        <v>1586</v>
      </c>
    </row>
    <row r="505" spans="1:4" s="22" customFormat="1">
      <c r="A505" s="84" t="str">
        <f>""""&amp;MaterialData!A688&amp;""""</f>
        <v>"Spandrel Panels"</v>
      </c>
      <c r="B505" s="84" t="str">
        <f>""""&amp;MaterialData!B688&amp;""""</f>
        <v>"Aluminum w/ Thrml Break - Single glass pane. stone. or metal pane - R7 Ins."</v>
      </c>
      <c r="C505" s="22" t="s">
        <v>1530</v>
      </c>
      <c r="D505" s="22" t="s">
        <v>1587</v>
      </c>
    </row>
    <row r="506" spans="1:4" s="22" customFormat="1">
      <c r="A506" s="84" t="str">
        <f>""""&amp;MaterialData!A689&amp;""""</f>
        <v>"Spandrel Panels"</v>
      </c>
      <c r="B506" s="84" t="str">
        <f>""""&amp;MaterialData!B689&amp;""""</f>
        <v>"Aluminum w/ Thrml Break - Single glass pane. stone. or metal pane - R10 Ins."</v>
      </c>
      <c r="C506" s="22" t="s">
        <v>1530</v>
      </c>
      <c r="D506" s="22" t="s">
        <v>1588</v>
      </c>
    </row>
    <row r="507" spans="1:4" s="22" customFormat="1">
      <c r="A507" s="84" t="str">
        <f>""""&amp;MaterialData!A690&amp;""""</f>
        <v>"Spandrel Panels"</v>
      </c>
      <c r="B507" s="84" t="str">
        <f>""""&amp;MaterialData!B690&amp;""""</f>
        <v>"Aluminum w/ Thrml Break - Single glass pane. stone. or metal pane - R15 Ins."</v>
      </c>
      <c r="C507" s="22" t="s">
        <v>1530</v>
      </c>
      <c r="D507" s="22" t="s">
        <v>1589</v>
      </c>
    </row>
    <row r="508" spans="1:4" s="22" customFormat="1">
      <c r="A508" s="84" t="str">
        <f>""""&amp;MaterialData!A691&amp;""""</f>
        <v>"Spandrel Panels"</v>
      </c>
      <c r="B508" s="84" t="str">
        <f>""""&amp;MaterialData!B691&amp;""""</f>
        <v>"Aluminum w/ Thrml Break - Single glass pane. stone. or metal pane - R20 Ins."</v>
      </c>
      <c r="C508" s="22" t="s">
        <v>1530</v>
      </c>
      <c r="D508" s="22" t="s">
        <v>1590</v>
      </c>
    </row>
    <row r="509" spans="1:4" s="22" customFormat="1">
      <c r="A509" s="84" t="str">
        <f>""""&amp;MaterialData!A692&amp;""""</f>
        <v>"Spandrel Panels"</v>
      </c>
      <c r="B509" s="84" t="str">
        <f>""""&amp;MaterialData!B692&amp;""""</f>
        <v>"Aluminum w/ Thrml Break - Single glass pane. stone. or metal pane - R25 Ins."</v>
      </c>
      <c r="C509" s="22" t="s">
        <v>1530</v>
      </c>
      <c r="D509" s="22" t="s">
        <v>1591</v>
      </c>
    </row>
    <row r="510" spans="1:4" s="22" customFormat="1">
      <c r="A510" s="84" t="str">
        <f>""""&amp;MaterialData!A693&amp;""""</f>
        <v>"Spandrel Panels"</v>
      </c>
      <c r="B510" s="84" t="str">
        <f>""""&amp;MaterialData!B693&amp;""""</f>
        <v>"Aluminum w/ Thrml Break - Single glass pane. stone. or metal pane - R30 Ins."</v>
      </c>
      <c r="C510" s="22" t="s">
        <v>1530</v>
      </c>
      <c r="D510" s="22" t="s">
        <v>1592</v>
      </c>
    </row>
    <row r="511" spans="1:4" s="22" customFormat="1">
      <c r="A511" s="84" t="str">
        <f>""""&amp;MaterialData!A694&amp;""""</f>
        <v>"Spandrel Panels"</v>
      </c>
      <c r="B511" s="84" t="str">
        <f>""""&amp;MaterialData!B694&amp;""""</f>
        <v>"Aluminum w/ Thrml Break - Double glass with no low e - No Ins."</v>
      </c>
      <c r="C511" s="22" t="s">
        <v>1530</v>
      </c>
      <c r="D511" s="22" t="s">
        <v>1593</v>
      </c>
    </row>
    <row r="512" spans="1:4" s="22" customFormat="1">
      <c r="A512" s="84" t="str">
        <f>""""&amp;MaterialData!A695&amp;""""</f>
        <v>"Spandrel Panels"</v>
      </c>
      <c r="B512" s="84" t="str">
        <f>""""&amp;MaterialData!B695&amp;""""</f>
        <v>"Aluminum w/ Thrml Break - Double glass with no low e - R4 Ins."</v>
      </c>
      <c r="C512" s="22" t="s">
        <v>1530</v>
      </c>
      <c r="D512" s="22" t="s">
        <v>1594</v>
      </c>
    </row>
    <row r="513" spans="1:4" s="22" customFormat="1">
      <c r="A513" s="84" t="str">
        <f>""""&amp;MaterialData!A696&amp;""""</f>
        <v>"Spandrel Panels"</v>
      </c>
      <c r="B513" s="84" t="str">
        <f>""""&amp;MaterialData!B696&amp;""""</f>
        <v>"Aluminum w/ Thrml Break - Double glass with no low e - R7 Ins."</v>
      </c>
      <c r="C513" s="22" t="s">
        <v>1530</v>
      </c>
      <c r="D513" s="22" t="s">
        <v>1595</v>
      </c>
    </row>
    <row r="514" spans="1:4" s="22" customFormat="1">
      <c r="A514" s="84" t="str">
        <f>""""&amp;MaterialData!A697&amp;""""</f>
        <v>"Spandrel Panels"</v>
      </c>
      <c r="B514" s="84" t="str">
        <f>""""&amp;MaterialData!B697&amp;""""</f>
        <v>"Aluminum w/ Thrml Break - Double glass with no low e - R10 Ins."</v>
      </c>
      <c r="C514" s="22" t="s">
        <v>1530</v>
      </c>
      <c r="D514" s="22" t="s">
        <v>1596</v>
      </c>
    </row>
    <row r="515" spans="1:4" s="22" customFormat="1">
      <c r="A515" s="84" t="str">
        <f>""""&amp;MaterialData!A698&amp;""""</f>
        <v>"Spandrel Panels"</v>
      </c>
      <c r="B515" s="84" t="str">
        <f>""""&amp;MaterialData!B698&amp;""""</f>
        <v>"Aluminum w/ Thrml Break - Double glass with no low e - R15 Ins."</v>
      </c>
      <c r="C515" s="22" t="s">
        <v>1530</v>
      </c>
      <c r="D515" s="22" t="s">
        <v>1597</v>
      </c>
    </row>
    <row r="516" spans="1:4" s="22" customFormat="1">
      <c r="A516" s="84" t="str">
        <f>""""&amp;MaterialData!A699&amp;""""</f>
        <v>"Spandrel Panels"</v>
      </c>
      <c r="B516" s="84" t="str">
        <f>""""&amp;MaterialData!B699&amp;""""</f>
        <v>"Aluminum w/ Thrml Break - Double glass with no low e - R20 Ins."</v>
      </c>
      <c r="C516" s="22" t="s">
        <v>1530</v>
      </c>
      <c r="D516" s="22" t="s">
        <v>1598</v>
      </c>
    </row>
    <row r="517" spans="1:4" s="22" customFormat="1">
      <c r="A517" s="84" t="str">
        <f>""""&amp;MaterialData!A700&amp;""""</f>
        <v>"Spandrel Panels"</v>
      </c>
      <c r="B517" s="84" t="str">
        <f>""""&amp;MaterialData!B700&amp;""""</f>
        <v>"Aluminum w/ Thrml Break - Double glass with no low e - R25 Ins."</v>
      </c>
      <c r="C517" s="22" t="s">
        <v>1530</v>
      </c>
      <c r="D517" s="22" t="s">
        <v>1599</v>
      </c>
    </row>
    <row r="518" spans="1:4" s="22" customFormat="1">
      <c r="A518" s="84" t="str">
        <f>""""&amp;MaterialData!A701&amp;""""</f>
        <v>"Spandrel Panels"</v>
      </c>
      <c r="B518" s="84" t="str">
        <f>""""&amp;MaterialData!B701&amp;""""</f>
        <v>"Aluminum w/ Thrml Break - Double glass with no low e - R30 Ins."</v>
      </c>
      <c r="C518" s="22" t="s">
        <v>1530</v>
      </c>
      <c r="D518" s="22" t="s">
        <v>1600</v>
      </c>
    </row>
    <row r="519" spans="1:4" s="22" customFormat="1">
      <c r="A519" s="84" t="str">
        <f>""""&amp;MaterialData!A702&amp;""""</f>
        <v>"Spandrel Panels"</v>
      </c>
      <c r="B519" s="84" t="str">
        <f>""""&amp;MaterialData!B702&amp;""""</f>
        <v>"Aluminum w/ Thrml Break - Triple or low e glass - No Ins."</v>
      </c>
      <c r="C519" s="22" t="s">
        <v>1530</v>
      </c>
      <c r="D519" s="22" t="s">
        <v>1601</v>
      </c>
    </row>
    <row r="520" spans="1:4" s="22" customFormat="1">
      <c r="A520" s="84" t="str">
        <f>""""&amp;MaterialData!A703&amp;""""</f>
        <v>"Spandrel Panels"</v>
      </c>
      <c r="B520" s="84" t="str">
        <f>""""&amp;MaterialData!B703&amp;""""</f>
        <v>"Aluminum w/ Thrml Break - Triple or low e glass - R4 Ins."</v>
      </c>
      <c r="C520" s="22" t="s">
        <v>1530</v>
      </c>
      <c r="D520" s="22" t="s">
        <v>1602</v>
      </c>
    </row>
    <row r="521" spans="1:4" s="22" customFormat="1">
      <c r="A521" s="84" t="str">
        <f>""""&amp;MaterialData!A704&amp;""""</f>
        <v>"Spandrel Panels"</v>
      </c>
      <c r="B521" s="84" t="str">
        <f>""""&amp;MaterialData!B704&amp;""""</f>
        <v>"Aluminum w/ Thrml Break - Triple or low e glass - R7 Ins."</v>
      </c>
      <c r="C521" s="22" t="s">
        <v>1530</v>
      </c>
      <c r="D521" s="22" t="s">
        <v>1603</v>
      </c>
    </row>
    <row r="522" spans="1:4" s="22" customFormat="1">
      <c r="A522" s="84" t="str">
        <f>""""&amp;MaterialData!A705&amp;""""</f>
        <v>"Spandrel Panels"</v>
      </c>
      <c r="B522" s="84" t="str">
        <f>""""&amp;MaterialData!B705&amp;""""</f>
        <v>"Aluminum w/ Thrml Break - Triple or low e glass - R10 Ins."</v>
      </c>
      <c r="C522" s="22" t="s">
        <v>1530</v>
      </c>
      <c r="D522" s="22" t="s">
        <v>1604</v>
      </c>
    </row>
    <row r="523" spans="1:4" s="22" customFormat="1">
      <c r="A523" s="84" t="str">
        <f>""""&amp;MaterialData!A706&amp;""""</f>
        <v>"Spandrel Panels"</v>
      </c>
      <c r="B523" s="84" t="str">
        <f>""""&amp;MaterialData!B706&amp;""""</f>
        <v>"Aluminum w/ Thrml Break - Triple or low e glass - R15 Ins."</v>
      </c>
      <c r="C523" s="22" t="s">
        <v>1530</v>
      </c>
      <c r="D523" s="22" t="s">
        <v>1605</v>
      </c>
    </row>
    <row r="524" spans="1:4" s="22" customFormat="1">
      <c r="A524" s="84" t="str">
        <f>""""&amp;MaterialData!A707&amp;""""</f>
        <v>"Spandrel Panels"</v>
      </c>
      <c r="B524" s="84" t="str">
        <f>""""&amp;MaterialData!B707&amp;""""</f>
        <v>"Aluminum w/ Thrml Break - Triple or low e glass - R20 Ins."</v>
      </c>
      <c r="C524" s="22" t="s">
        <v>1530</v>
      </c>
      <c r="D524" s="22" t="s">
        <v>1606</v>
      </c>
    </row>
    <row r="525" spans="1:4" s="22" customFormat="1">
      <c r="A525" s="84" t="str">
        <f>""""&amp;MaterialData!A708&amp;""""</f>
        <v>"Spandrel Panels"</v>
      </c>
      <c r="B525" s="84" t="str">
        <f>""""&amp;MaterialData!B708&amp;""""</f>
        <v>"Aluminum w/ Thrml Break - Triple or low e glass - R25 Ins."</v>
      </c>
      <c r="C525" s="22" t="s">
        <v>1530</v>
      </c>
      <c r="D525" s="22" t="s">
        <v>1607</v>
      </c>
    </row>
    <row r="526" spans="1:4" s="22" customFormat="1">
      <c r="A526" s="84" t="str">
        <f>""""&amp;MaterialData!A709&amp;""""</f>
        <v>"Spandrel Panels"</v>
      </c>
      <c r="B526" s="84" t="str">
        <f>""""&amp;MaterialData!B709&amp;""""</f>
        <v>"Aluminum w/ Thrml Break - Triple or low e glass - R30 Ins."</v>
      </c>
      <c r="C526" s="22" t="s">
        <v>1530</v>
      </c>
      <c r="D526" s="22" t="s">
        <v>1608</v>
      </c>
    </row>
    <row r="527" spans="1:4" s="22" customFormat="1">
      <c r="A527" s="84" t="str">
        <f>""""&amp;MaterialData!A710&amp;""""</f>
        <v>"Spandrel Panels"</v>
      </c>
      <c r="B527" s="84" t="str">
        <f>""""&amp;MaterialData!B710&amp;""""</f>
        <v>"Continuous Ins. - Single glass pane. stone. or metal pane - No Ins."</v>
      </c>
      <c r="C527" s="22" t="s">
        <v>1530</v>
      </c>
      <c r="D527" s="22" t="s">
        <v>1609</v>
      </c>
    </row>
    <row r="528" spans="1:4" s="22" customFormat="1">
      <c r="A528" s="84" t="str">
        <f>""""&amp;MaterialData!A711&amp;""""</f>
        <v>"Spandrel Panels"</v>
      </c>
      <c r="B528" s="84" t="str">
        <f>""""&amp;MaterialData!B711&amp;""""</f>
        <v>"Continuous Ins. - Single glass pane. stone. or metal pane - R4 Ins."</v>
      </c>
      <c r="C528" s="22" t="s">
        <v>1530</v>
      </c>
      <c r="D528" s="22" t="s">
        <v>1610</v>
      </c>
    </row>
    <row r="529" spans="1:4" s="22" customFormat="1">
      <c r="A529" s="84" t="str">
        <f>""""&amp;MaterialData!A712&amp;""""</f>
        <v>"Spandrel Panels"</v>
      </c>
      <c r="B529" s="84" t="str">
        <f>""""&amp;MaterialData!B712&amp;""""</f>
        <v>"Continuous Ins. - Single glass pane. stone. or metal pane - R7 Ins."</v>
      </c>
      <c r="C529" s="22" t="s">
        <v>1530</v>
      </c>
      <c r="D529" s="22" t="s">
        <v>1611</v>
      </c>
    </row>
    <row r="530" spans="1:4" s="22" customFormat="1">
      <c r="A530" s="84" t="str">
        <f>""""&amp;MaterialData!A713&amp;""""</f>
        <v>"Spandrel Panels"</v>
      </c>
      <c r="B530" s="84" t="str">
        <f>""""&amp;MaterialData!B713&amp;""""</f>
        <v>"Continuous Ins. - Single glass pane. stone. or metal pane - R10 Ins."</v>
      </c>
      <c r="C530" s="22" t="s">
        <v>1530</v>
      </c>
      <c r="D530" s="22" t="s">
        <v>1612</v>
      </c>
    </row>
    <row r="531" spans="1:4" s="22" customFormat="1">
      <c r="A531" s="84" t="str">
        <f>""""&amp;MaterialData!A714&amp;""""</f>
        <v>"Spandrel Panels"</v>
      </c>
      <c r="B531" s="84" t="str">
        <f>""""&amp;MaterialData!B714&amp;""""</f>
        <v>"Continuous Ins. - Single glass pane. stone. or metal pane - R15 Ins."</v>
      </c>
      <c r="C531" s="22" t="s">
        <v>1530</v>
      </c>
      <c r="D531" s="22" t="s">
        <v>1613</v>
      </c>
    </row>
    <row r="532" spans="1:4" s="22" customFormat="1">
      <c r="A532" s="84" t="str">
        <f>""""&amp;MaterialData!A715&amp;""""</f>
        <v>"Spandrel Panels"</v>
      </c>
      <c r="B532" s="84" t="str">
        <f>""""&amp;MaterialData!B715&amp;""""</f>
        <v>"Continuous Ins. - Single glass pane. stone. or metal pane - R20 Ins."</v>
      </c>
      <c r="C532" s="22" t="s">
        <v>1530</v>
      </c>
      <c r="D532" s="22" t="s">
        <v>1614</v>
      </c>
    </row>
    <row r="533" spans="1:4" s="22" customFormat="1">
      <c r="A533" s="84" t="str">
        <f>""""&amp;MaterialData!A716&amp;""""</f>
        <v>"Spandrel Panels"</v>
      </c>
      <c r="B533" s="84" t="str">
        <f>""""&amp;MaterialData!B716&amp;""""</f>
        <v>"Continuous Ins. - Single glass pane. stone. or metal pane - R25 Ins."</v>
      </c>
      <c r="C533" s="22" t="s">
        <v>1530</v>
      </c>
      <c r="D533" s="22" t="s">
        <v>1615</v>
      </c>
    </row>
    <row r="534" spans="1:4" s="22" customFormat="1">
      <c r="A534" s="84" t="str">
        <f>""""&amp;MaterialData!A717&amp;""""</f>
        <v>"Spandrel Panels"</v>
      </c>
      <c r="B534" s="84" t="str">
        <f>""""&amp;MaterialData!B717&amp;""""</f>
        <v>"Continuous Ins. - Single glass pane. stone. or metal pane - R30 Ins."</v>
      </c>
      <c r="C534" s="22" t="s">
        <v>1530</v>
      </c>
      <c r="D534" s="22" t="s">
        <v>1616</v>
      </c>
    </row>
    <row r="535" spans="1:4" s="22" customFormat="1">
      <c r="A535" s="84" t="str">
        <f>""""&amp;MaterialData!A718&amp;""""</f>
        <v>"Spandrel Panels"</v>
      </c>
      <c r="B535" s="84" t="str">
        <f>""""&amp;MaterialData!B718&amp;""""</f>
        <v>"Continuous Ins. - Double glass with no low e coatings - No Ins."</v>
      </c>
      <c r="C535" s="22" t="s">
        <v>1530</v>
      </c>
      <c r="D535" s="22" t="s">
        <v>1617</v>
      </c>
    </row>
    <row r="536" spans="1:4" s="22" customFormat="1">
      <c r="A536" s="84" t="str">
        <f>""""&amp;MaterialData!A719&amp;""""</f>
        <v>"Spandrel Panels"</v>
      </c>
      <c r="B536" s="84" t="str">
        <f>""""&amp;MaterialData!B719&amp;""""</f>
        <v>"Continuous Ins. - Double glass with no low e coatings - R4 Ins."</v>
      </c>
      <c r="C536" s="22" t="s">
        <v>1530</v>
      </c>
      <c r="D536" s="22" t="s">
        <v>1618</v>
      </c>
    </row>
    <row r="537" spans="1:4" s="22" customFormat="1">
      <c r="A537" s="84" t="str">
        <f>""""&amp;MaterialData!A720&amp;""""</f>
        <v>"Spandrel Panels"</v>
      </c>
      <c r="B537" s="84" t="str">
        <f>""""&amp;MaterialData!B720&amp;""""</f>
        <v>"Continuous Ins. - Double glass with no low e coatings - R7 Ins."</v>
      </c>
      <c r="C537" s="22" t="s">
        <v>1530</v>
      </c>
      <c r="D537" s="22" t="s">
        <v>1619</v>
      </c>
    </row>
    <row r="538" spans="1:4" s="22" customFormat="1">
      <c r="A538" s="84" t="str">
        <f>""""&amp;MaterialData!A721&amp;""""</f>
        <v>"Spandrel Panels"</v>
      </c>
      <c r="B538" s="84" t="str">
        <f>""""&amp;MaterialData!B721&amp;""""</f>
        <v>"Continuous Ins. - Double glass with no low e coatings - R10 Ins."</v>
      </c>
      <c r="C538" s="22" t="s">
        <v>1530</v>
      </c>
      <c r="D538" s="22" t="s">
        <v>1620</v>
      </c>
    </row>
    <row r="539" spans="1:4" s="22" customFormat="1">
      <c r="A539" s="84" t="str">
        <f>""""&amp;MaterialData!A722&amp;""""</f>
        <v>"Spandrel Panels"</v>
      </c>
      <c r="B539" s="84" t="str">
        <f>""""&amp;MaterialData!B722&amp;""""</f>
        <v>"Continuous Ins. - Double glass with no low e coatings - R15 Ins."</v>
      </c>
      <c r="C539" s="22" t="s">
        <v>1530</v>
      </c>
      <c r="D539" s="22" t="s">
        <v>1621</v>
      </c>
    </row>
    <row r="540" spans="1:4" s="22" customFormat="1">
      <c r="A540" s="84" t="str">
        <f>""""&amp;MaterialData!A723&amp;""""</f>
        <v>"Spandrel Panels"</v>
      </c>
      <c r="B540" s="84" t="str">
        <f>""""&amp;MaterialData!B723&amp;""""</f>
        <v>"Continuous Ins. - Double glass with no low e coatings - R20 Ins."</v>
      </c>
      <c r="C540" s="22" t="s">
        <v>1530</v>
      </c>
      <c r="D540" s="22" t="s">
        <v>1622</v>
      </c>
    </row>
    <row r="541" spans="1:4" s="22" customFormat="1">
      <c r="A541" s="84" t="str">
        <f>""""&amp;MaterialData!A724&amp;""""</f>
        <v>"Spandrel Panels"</v>
      </c>
      <c r="B541" s="84" t="str">
        <f>""""&amp;MaterialData!B724&amp;""""</f>
        <v>"Continuous Ins. - Double glass with no low e coatings - R25 Ins."</v>
      </c>
      <c r="C541" s="22" t="s">
        <v>1530</v>
      </c>
      <c r="D541" s="22" t="s">
        <v>1623</v>
      </c>
    </row>
    <row r="542" spans="1:4" s="22" customFormat="1">
      <c r="A542" s="84" t="str">
        <f>""""&amp;MaterialData!A725&amp;""""</f>
        <v>"Spandrel Panels"</v>
      </c>
      <c r="B542" s="84" t="str">
        <f>""""&amp;MaterialData!B725&amp;""""</f>
        <v>"Continuous Ins. - Double glass with no low e coatings - R30 Ins."</v>
      </c>
      <c r="C542" s="22" t="s">
        <v>1530</v>
      </c>
      <c r="D542" s="22" t="s">
        <v>1624</v>
      </c>
    </row>
    <row r="543" spans="1:4" s="22" customFormat="1">
      <c r="A543" s="84" t="str">
        <f>""""&amp;MaterialData!A726&amp;""""</f>
        <v>"Spandrel Panels"</v>
      </c>
      <c r="B543" s="84" t="str">
        <f>""""&amp;MaterialData!B726&amp;""""</f>
        <v>"Continuous Ins. - Triple or low e glass - No Ins."</v>
      </c>
      <c r="C543" s="22" t="s">
        <v>1530</v>
      </c>
      <c r="D543" s="22" t="s">
        <v>1625</v>
      </c>
    </row>
    <row r="544" spans="1:4" s="22" customFormat="1">
      <c r="A544" s="84" t="str">
        <f>""""&amp;MaterialData!A727&amp;""""</f>
        <v>"Spandrel Panels"</v>
      </c>
      <c r="B544" s="84" t="str">
        <f>""""&amp;MaterialData!B727&amp;""""</f>
        <v>"Continuous Ins. - Triple or low e glass - R4 Ins."</v>
      </c>
      <c r="C544" s="22" t="s">
        <v>1530</v>
      </c>
      <c r="D544" s="22" t="s">
        <v>1626</v>
      </c>
    </row>
    <row r="545" spans="1:4" s="22" customFormat="1">
      <c r="A545" s="84" t="str">
        <f>""""&amp;MaterialData!A728&amp;""""</f>
        <v>"Spandrel Panels"</v>
      </c>
      <c r="B545" s="84" t="str">
        <f>""""&amp;MaterialData!B728&amp;""""</f>
        <v>"Continuous Ins. - Triple or low e glass - R7 Ins."</v>
      </c>
      <c r="C545" s="22" t="s">
        <v>1627</v>
      </c>
      <c r="D545" s="22" t="s">
        <v>1628</v>
      </c>
    </row>
    <row r="546" spans="1:4" s="22" customFormat="1">
      <c r="A546" s="84" t="str">
        <f>""""&amp;MaterialData!A729&amp;""""</f>
        <v>"Spandrel Panels"</v>
      </c>
      <c r="B546" s="84" t="str">
        <f>""""&amp;MaterialData!B729&amp;""""</f>
        <v>"Continuous Ins. - Triple or low e glass - R10 Ins."</v>
      </c>
      <c r="C546" s="22" t="s">
        <v>1629</v>
      </c>
      <c r="D546" s="22" t="s">
        <v>1630</v>
      </c>
    </row>
    <row r="547" spans="1:4" s="22" customFormat="1">
      <c r="A547" s="84" t="str">
        <f>""""&amp;MaterialData!A730&amp;""""</f>
        <v>"Spandrel Panels"</v>
      </c>
      <c r="B547" s="84" t="str">
        <f>""""&amp;MaterialData!B730&amp;""""</f>
        <v>"Continuous Ins. - Triple or low e glass - R15 Ins."</v>
      </c>
      <c r="C547" s="22" t="s">
        <v>1629</v>
      </c>
      <c r="D547" s="22" t="s">
        <v>1631</v>
      </c>
    </row>
    <row r="548" spans="1:4" s="22" customFormat="1">
      <c r="A548" s="84" t="str">
        <f>""""&amp;MaterialData!A731&amp;""""</f>
        <v>"Spandrel Panels"</v>
      </c>
      <c r="B548" s="84" t="str">
        <f>""""&amp;MaterialData!B731&amp;""""</f>
        <v>"Continuous Ins. - Triple or low e glass - R20 Ins."</v>
      </c>
      <c r="C548" s="22" t="s">
        <v>1629</v>
      </c>
      <c r="D548" s="22" t="s">
        <v>1632</v>
      </c>
    </row>
    <row r="549" spans="1:4" s="22" customFormat="1">
      <c r="A549" s="84" t="str">
        <f>""""&amp;MaterialData!A732&amp;""""</f>
        <v>"Spandrel Panels"</v>
      </c>
      <c r="B549" s="84" t="str">
        <f>""""&amp;MaterialData!B732&amp;""""</f>
        <v>"Continuous Ins. - Triple or low e glass - R25 Ins."</v>
      </c>
      <c r="C549" s="22" t="s">
        <v>1629</v>
      </c>
      <c r="D549" s="22" t="s">
        <v>1633</v>
      </c>
    </row>
    <row r="550" spans="1:4" s="22" customFormat="1">
      <c r="A550" s="84" t="str">
        <f>""""&amp;MaterialData!A733&amp;""""</f>
        <v>"Spandrel Panels"</v>
      </c>
      <c r="B550" s="84" t="str">
        <f>""""&amp;MaterialData!B733&amp;""""</f>
        <v>"Continuous Ins. - Triple or low e glass - R30 Ins."</v>
      </c>
      <c r="C550" s="22" t="s">
        <v>1629</v>
      </c>
      <c r="D550" s="22" t="s">
        <v>1634</v>
      </c>
    </row>
    <row r="551" spans="1:4" s="22" customFormat="1">
      <c r="A551" s="84" t="str">
        <f>""""&amp;MaterialData!A734&amp;""""</f>
        <v>"Spandrel Panels"</v>
      </c>
      <c r="B551" s="84" t="str">
        <f>""""&amp;MaterialData!B734&amp;""""</f>
        <v>"Structural Glazing - Single glass pane. stone. or metal pane - No Ins."</v>
      </c>
      <c r="C551" s="22" t="s">
        <v>1629</v>
      </c>
      <c r="D551" s="22" t="s">
        <v>1635</v>
      </c>
    </row>
    <row r="552" spans="1:4" s="22" customFormat="1">
      <c r="A552" s="84" t="str">
        <f>""""&amp;MaterialData!A735&amp;""""</f>
        <v>"Spandrel Panels"</v>
      </c>
      <c r="B552" s="84" t="str">
        <f>""""&amp;MaterialData!B735&amp;""""</f>
        <v>"Structural Glazing - Single glass pane. stone. or metal pane - R4 Ins."</v>
      </c>
      <c r="C552" s="22" t="s">
        <v>1629</v>
      </c>
      <c r="D552" s="22" t="s">
        <v>1636</v>
      </c>
    </row>
    <row r="553" spans="1:4" s="22" customFormat="1">
      <c r="A553" s="84" t="str">
        <f>""""&amp;MaterialData!A736&amp;""""</f>
        <v>"Spandrel Panels"</v>
      </c>
      <c r="B553" s="84" t="str">
        <f>""""&amp;MaterialData!B736&amp;""""</f>
        <v>"Structural Glazing - Single glass pane. stone. or metal pane - R7 Ins."</v>
      </c>
      <c r="C553" s="22" t="s">
        <v>1629</v>
      </c>
      <c r="D553" s="22" t="s">
        <v>1637</v>
      </c>
    </row>
    <row r="554" spans="1:4" s="22" customFormat="1">
      <c r="A554" s="84" t="str">
        <f>""""&amp;MaterialData!A737&amp;""""</f>
        <v>"Spandrel Panels"</v>
      </c>
      <c r="B554" s="84" t="str">
        <f>""""&amp;MaterialData!B737&amp;""""</f>
        <v>"Structural Glazing - Single glass pane. stone. or metal pane - R10 Ins."</v>
      </c>
      <c r="C554" s="22" t="s">
        <v>1629</v>
      </c>
      <c r="D554" s="22" t="s">
        <v>1638</v>
      </c>
    </row>
    <row r="555" spans="1:4" s="22" customFormat="1">
      <c r="A555" s="84" t="str">
        <f>""""&amp;MaterialData!A738&amp;""""</f>
        <v>"Spandrel Panels"</v>
      </c>
      <c r="B555" s="84" t="str">
        <f>""""&amp;MaterialData!B738&amp;""""</f>
        <v>"Structural Glazing - Single glass pane. stone. or metal pane - R15 Ins."</v>
      </c>
      <c r="C555" s="22" t="s">
        <v>1629</v>
      </c>
      <c r="D555" s="22" t="s">
        <v>1639</v>
      </c>
    </row>
    <row r="556" spans="1:4" s="22" customFormat="1">
      <c r="A556" s="84" t="str">
        <f>""""&amp;MaterialData!A739&amp;""""</f>
        <v>"Spandrel Panels"</v>
      </c>
      <c r="B556" s="84" t="str">
        <f>""""&amp;MaterialData!B739&amp;""""</f>
        <v>"Structural Glazing - Single glass pane. stone. or metal pane - R20 Ins."</v>
      </c>
      <c r="C556" s="22" t="s">
        <v>1629</v>
      </c>
      <c r="D556" s="22" t="s">
        <v>1640</v>
      </c>
    </row>
    <row r="557" spans="1:4" s="22" customFormat="1">
      <c r="A557" s="84" t="str">
        <f>""""&amp;MaterialData!A740&amp;""""</f>
        <v>"Spandrel Panels"</v>
      </c>
      <c r="B557" s="84" t="str">
        <f>""""&amp;MaterialData!B740&amp;""""</f>
        <v>"Structural Glazing - Single glass pane. stone. or metal pane - R25 Ins."</v>
      </c>
      <c r="C557" s="22" t="s">
        <v>1629</v>
      </c>
      <c r="D557" s="22" t="s">
        <v>1641</v>
      </c>
    </row>
    <row r="558" spans="1:4" s="22" customFormat="1">
      <c r="A558" s="84" t="str">
        <f>""""&amp;MaterialData!A741&amp;""""</f>
        <v>"Spandrel Panels"</v>
      </c>
      <c r="B558" s="84" t="str">
        <f>""""&amp;MaterialData!B741&amp;""""</f>
        <v>"Structural Glazing - Single glass pane. stone. or metal pane - R30 Ins."</v>
      </c>
      <c r="C558" s="22" t="s">
        <v>1629</v>
      </c>
      <c r="D558" s="22" t="s">
        <v>1642</v>
      </c>
    </row>
    <row r="559" spans="1:4" s="22" customFormat="1">
      <c r="A559" s="84" t="str">
        <f>""""&amp;MaterialData!A742&amp;""""</f>
        <v>"Spandrel Panels"</v>
      </c>
      <c r="B559" s="84" t="str">
        <f>""""&amp;MaterialData!B742&amp;""""</f>
        <v>"Structural Glazing - Double glass with no low e coatings - No Ins."</v>
      </c>
      <c r="C559" s="22" t="s">
        <v>1629</v>
      </c>
      <c r="D559" s="22" t="s">
        <v>1643</v>
      </c>
    </row>
    <row r="560" spans="1:4" s="22" customFormat="1">
      <c r="A560" s="84" t="str">
        <f>""""&amp;MaterialData!A743&amp;""""</f>
        <v>"Spandrel Panels"</v>
      </c>
      <c r="B560" s="84" t="str">
        <f>""""&amp;MaterialData!B743&amp;""""</f>
        <v>"Structural Glazing - Double glass with no low e coatings - R4 Ins."</v>
      </c>
      <c r="C560" s="22" t="s">
        <v>1629</v>
      </c>
      <c r="D560" s="22" t="s">
        <v>1644</v>
      </c>
    </row>
    <row r="561" spans="1:2">
      <c r="A561" s="84"/>
      <c r="B561" s="8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27"/>
  <sheetViews>
    <sheetView zoomScaleNormal="100" workbookViewId="0">
      <pane xSplit="2" ySplit="4" topLeftCell="C262" activePane="bottomRight" state="frozen"/>
      <selection pane="bottomRight" activeCell="B284" sqref="B284"/>
      <selection pane="bottomLeft" activeCell="A6" sqref="A6"/>
      <selection pane="topRight" activeCell="C1" sqref="C1"/>
    </sheetView>
  </sheetViews>
  <sheetFormatPr defaultColWidth="9.140625" defaultRowHeight="14.45"/>
  <cols>
    <col min="1" max="1" width="28.7109375" style="36" customWidth="1"/>
    <col min="2" max="2" width="71.85546875" style="36" customWidth="1"/>
    <col min="3" max="3" width="13.140625" style="36" customWidth="1"/>
    <col min="4" max="4" width="13.28515625" style="36" customWidth="1"/>
    <col min="5" max="5" width="16.28515625" style="36" customWidth="1"/>
    <col min="6" max="6" width="8.85546875" style="36" customWidth="1"/>
    <col min="7" max="7" width="14.140625" style="36" customWidth="1"/>
    <col min="8" max="8" width="16.140625" style="36" customWidth="1"/>
    <col min="9" max="9" width="19.140625" style="36" customWidth="1"/>
    <col min="10" max="16384" width="9.140625" style="36"/>
  </cols>
  <sheetData>
    <row r="1" spans="1:11">
      <c r="A1" s="108" t="s">
        <v>2</v>
      </c>
      <c r="B1" s="131"/>
      <c r="C1" s="131"/>
      <c r="D1" s="131"/>
      <c r="E1" s="131"/>
      <c r="F1" s="131"/>
      <c r="G1" s="131"/>
      <c r="H1" s="131"/>
      <c r="I1" s="131"/>
      <c r="J1" s="138"/>
      <c r="K1" s="138"/>
    </row>
    <row r="2" spans="1:11">
      <c r="A2" s="108" t="s">
        <v>3</v>
      </c>
      <c r="B2" s="108" t="s">
        <v>4</v>
      </c>
      <c r="C2" s="107" t="s">
        <v>5</v>
      </c>
      <c r="D2" s="107" t="s">
        <v>6</v>
      </c>
      <c r="E2" s="107" t="s">
        <v>7</v>
      </c>
      <c r="F2" s="107" t="s">
        <v>8</v>
      </c>
      <c r="G2" s="107" t="s">
        <v>9</v>
      </c>
      <c r="H2" s="108" t="s">
        <v>10</v>
      </c>
      <c r="I2" s="130" t="s">
        <v>16</v>
      </c>
      <c r="J2" s="138"/>
      <c r="K2" s="138"/>
    </row>
    <row r="3" spans="1:11">
      <c r="A3" s="108" t="s">
        <v>17</v>
      </c>
      <c r="B3" s="108" t="s">
        <v>18</v>
      </c>
      <c r="C3" s="107" t="s">
        <v>19</v>
      </c>
      <c r="D3" s="107" t="s">
        <v>20</v>
      </c>
      <c r="E3" s="107" t="s">
        <v>21</v>
      </c>
      <c r="F3" s="107" t="s">
        <v>22</v>
      </c>
      <c r="G3" s="107" t="s">
        <v>23</v>
      </c>
      <c r="H3" s="108" t="s">
        <v>24</v>
      </c>
      <c r="I3" s="130" t="s">
        <v>26</v>
      </c>
      <c r="J3" s="138"/>
      <c r="K3" s="138"/>
    </row>
    <row r="4" spans="1:11">
      <c r="A4" s="108" t="s">
        <v>27</v>
      </c>
      <c r="B4" s="108"/>
      <c r="C4" s="107" t="s">
        <v>28</v>
      </c>
      <c r="D4" s="107" t="s">
        <v>29</v>
      </c>
      <c r="E4" s="107" t="s">
        <v>30</v>
      </c>
      <c r="F4" s="107" t="s">
        <v>31</v>
      </c>
      <c r="G4" s="107" t="s">
        <v>32</v>
      </c>
      <c r="H4" s="108"/>
      <c r="I4" s="130"/>
      <c r="J4" s="138"/>
      <c r="K4" s="138"/>
    </row>
    <row r="5" spans="1:11">
      <c r="A5" s="113" t="s">
        <v>668</v>
      </c>
      <c r="B5" s="113" t="s">
        <v>671</v>
      </c>
      <c r="C5" s="113">
        <v>1</v>
      </c>
      <c r="D5" s="113">
        <v>8.3299999999999999E-2</v>
      </c>
      <c r="E5" s="130">
        <v>1.0004</v>
      </c>
      <c r="F5" s="113">
        <v>120</v>
      </c>
      <c r="G5" s="113">
        <v>0.2</v>
      </c>
      <c r="H5" s="108" t="s">
        <v>93</v>
      </c>
      <c r="I5" s="112" t="s">
        <v>540</v>
      </c>
      <c r="J5" s="138"/>
      <c r="K5" s="80"/>
    </row>
    <row r="6" spans="1:11">
      <c r="A6" s="113" t="s">
        <v>668</v>
      </c>
      <c r="B6" s="113" t="s">
        <v>673</v>
      </c>
      <c r="C6" s="113">
        <v>1.5</v>
      </c>
      <c r="D6" s="113">
        <v>8.3299999999999999E-2</v>
      </c>
      <c r="E6" s="130">
        <v>1.5005999999999999</v>
      </c>
      <c r="F6" s="113">
        <v>120</v>
      </c>
      <c r="G6" s="113">
        <v>0.2</v>
      </c>
      <c r="H6" s="108" t="s">
        <v>93</v>
      </c>
      <c r="I6" s="112" t="s">
        <v>540</v>
      </c>
      <c r="J6" s="138"/>
      <c r="K6" s="80"/>
    </row>
    <row r="7" spans="1:11">
      <c r="A7" s="113" t="s">
        <v>668</v>
      </c>
      <c r="B7" s="113" t="s">
        <v>675</v>
      </c>
      <c r="C7" s="113">
        <v>2.5</v>
      </c>
      <c r="D7" s="113">
        <v>8.3299999999999999E-2</v>
      </c>
      <c r="E7" s="130">
        <v>2.5009999999999999</v>
      </c>
      <c r="F7" s="113">
        <v>120</v>
      </c>
      <c r="G7" s="113">
        <v>0.2</v>
      </c>
      <c r="H7" s="108" t="s">
        <v>93</v>
      </c>
      <c r="I7" s="112" t="s">
        <v>540</v>
      </c>
      <c r="J7" s="138"/>
      <c r="K7" s="80"/>
    </row>
    <row r="8" spans="1:11">
      <c r="A8" s="113" t="s">
        <v>529</v>
      </c>
      <c r="B8" s="115" t="s">
        <v>546</v>
      </c>
      <c r="C8" s="113">
        <v>0.875</v>
      </c>
      <c r="D8" s="113">
        <v>0.2</v>
      </c>
      <c r="E8" s="81">
        <v>0.36459999999999998</v>
      </c>
      <c r="F8" s="113">
        <v>0.2</v>
      </c>
      <c r="G8" s="113">
        <v>116</v>
      </c>
      <c r="H8" s="108" t="s">
        <v>96</v>
      </c>
      <c r="I8" s="112" t="s">
        <v>540</v>
      </c>
      <c r="J8" s="138"/>
      <c r="K8" s="80"/>
    </row>
    <row r="9" spans="1:11">
      <c r="A9" s="113" t="s">
        <v>668</v>
      </c>
      <c r="B9" s="113" t="s">
        <v>669</v>
      </c>
      <c r="C9" s="113">
        <v>0.5</v>
      </c>
      <c r="D9" s="113">
        <v>8.3299999999999999E-2</v>
      </c>
      <c r="E9" s="130">
        <v>0.50019999999999998</v>
      </c>
      <c r="F9" s="113">
        <v>120</v>
      </c>
      <c r="G9" s="113">
        <v>0.2</v>
      </c>
      <c r="H9" s="108" t="s">
        <v>93</v>
      </c>
      <c r="I9" s="112" t="s">
        <v>540</v>
      </c>
      <c r="J9" s="138"/>
      <c r="K9" s="80"/>
    </row>
    <row r="10" spans="1:11">
      <c r="A10" s="26" t="s">
        <v>265</v>
      </c>
      <c r="B10" s="26" t="s">
        <v>267</v>
      </c>
      <c r="C10" s="27">
        <v>0.5</v>
      </c>
      <c r="D10" s="27">
        <v>1.26</v>
      </c>
      <c r="E10" s="132">
        <v>3.3300000000000003E-2</v>
      </c>
      <c r="F10" s="109">
        <v>18</v>
      </c>
      <c r="G10" s="109">
        <v>0.19</v>
      </c>
      <c r="H10" s="108" t="s">
        <v>67</v>
      </c>
      <c r="I10" s="130" t="s">
        <v>62</v>
      </c>
      <c r="J10" s="138"/>
      <c r="K10" s="80"/>
    </row>
    <row r="11" spans="1:11">
      <c r="A11" s="26" t="s">
        <v>265</v>
      </c>
      <c r="B11" s="26" t="s">
        <v>268</v>
      </c>
      <c r="C11" s="27">
        <v>0.75</v>
      </c>
      <c r="D11" s="27">
        <v>1.89</v>
      </c>
      <c r="E11" s="132">
        <v>3.3300000000000003E-2</v>
      </c>
      <c r="F11" s="109">
        <v>18</v>
      </c>
      <c r="G11" s="109">
        <v>0.19</v>
      </c>
      <c r="H11" s="108" t="s">
        <v>67</v>
      </c>
      <c r="I11" s="130" t="s">
        <v>62</v>
      </c>
      <c r="J11" s="138"/>
      <c r="K11" s="80"/>
    </row>
    <row r="12" spans="1:11">
      <c r="A12" s="26" t="s">
        <v>265</v>
      </c>
      <c r="B12" s="26" t="s">
        <v>266</v>
      </c>
      <c r="C12" s="27">
        <v>0.375</v>
      </c>
      <c r="D12" s="27">
        <v>0.95</v>
      </c>
      <c r="E12" s="132">
        <v>3.2500000000000001E-2</v>
      </c>
      <c r="F12" s="109">
        <v>18</v>
      </c>
      <c r="G12" s="109">
        <v>0.19</v>
      </c>
      <c r="H12" s="108" t="s">
        <v>67</v>
      </c>
      <c r="I12" s="130" t="s">
        <v>62</v>
      </c>
      <c r="J12" s="138"/>
      <c r="K12" s="80"/>
    </row>
    <row r="13" spans="1:11">
      <c r="A13" s="113" t="s">
        <v>642</v>
      </c>
      <c r="B13" s="110" t="s">
        <v>643</v>
      </c>
      <c r="C13" s="109">
        <v>0.5</v>
      </c>
      <c r="D13" s="109">
        <v>0.32</v>
      </c>
      <c r="E13" s="132">
        <v>0.13</v>
      </c>
      <c r="F13" s="109">
        <v>45</v>
      </c>
      <c r="G13" s="109">
        <v>0.32</v>
      </c>
      <c r="H13" s="108" t="s">
        <v>67</v>
      </c>
      <c r="I13" s="130" t="s">
        <v>62</v>
      </c>
      <c r="J13" s="138"/>
      <c r="K13" s="80"/>
    </row>
    <row r="14" spans="1:11">
      <c r="A14" s="113" t="s">
        <v>642</v>
      </c>
      <c r="B14" s="110" t="s">
        <v>644</v>
      </c>
      <c r="C14" s="109">
        <v>0.625</v>
      </c>
      <c r="D14" s="109">
        <v>0.39</v>
      </c>
      <c r="E14" s="132">
        <v>0.1333</v>
      </c>
      <c r="F14" s="109">
        <v>45</v>
      </c>
      <c r="G14" s="109">
        <v>0.32</v>
      </c>
      <c r="H14" s="108" t="s">
        <v>67</v>
      </c>
      <c r="I14" s="130" t="s">
        <v>62</v>
      </c>
      <c r="J14" s="138"/>
      <c r="K14" s="80"/>
    </row>
    <row r="15" spans="1:11">
      <c r="A15" s="113" t="s">
        <v>642</v>
      </c>
      <c r="B15" s="110" t="s">
        <v>645</v>
      </c>
      <c r="C15" s="109">
        <v>0.75</v>
      </c>
      <c r="D15" s="109">
        <v>0.47</v>
      </c>
      <c r="E15" s="132">
        <v>0.1333</v>
      </c>
      <c r="F15" s="109">
        <v>45</v>
      </c>
      <c r="G15" s="109">
        <v>0.32</v>
      </c>
      <c r="H15" s="108" t="s">
        <v>67</v>
      </c>
      <c r="I15" s="130" t="s">
        <v>62</v>
      </c>
      <c r="J15" s="138"/>
      <c r="K15" s="80"/>
    </row>
    <row r="16" spans="1:11">
      <c r="A16" s="113" t="s">
        <v>642</v>
      </c>
      <c r="B16" s="108" t="s">
        <v>646</v>
      </c>
      <c r="C16" s="107">
        <v>0.5</v>
      </c>
      <c r="D16" s="107">
        <v>0.3846</v>
      </c>
      <c r="E16" s="132">
        <v>0.10829999999999999</v>
      </c>
      <c r="F16" s="109">
        <v>45</v>
      </c>
      <c r="G16" s="109">
        <v>0.32</v>
      </c>
      <c r="H16" s="108" t="s">
        <v>61</v>
      </c>
      <c r="I16" s="130" t="s">
        <v>62</v>
      </c>
      <c r="J16" s="138"/>
      <c r="K16" s="80"/>
    </row>
    <row r="17" spans="1:11">
      <c r="A17" s="113" t="s">
        <v>642</v>
      </c>
      <c r="B17" s="108" t="s">
        <v>647</v>
      </c>
      <c r="C17" s="107">
        <v>0.625</v>
      </c>
      <c r="D17" s="107">
        <v>0.41670000000000001</v>
      </c>
      <c r="E17" s="132">
        <v>0.125</v>
      </c>
      <c r="F17" s="109">
        <v>45</v>
      </c>
      <c r="G17" s="109">
        <v>0.32</v>
      </c>
      <c r="H17" s="108" t="s">
        <v>61</v>
      </c>
      <c r="I17" s="130" t="s">
        <v>62</v>
      </c>
      <c r="J17" s="138"/>
      <c r="K17" s="80"/>
    </row>
    <row r="18" spans="1:11">
      <c r="A18" s="113" t="s">
        <v>642</v>
      </c>
      <c r="B18" s="108" t="s">
        <v>648</v>
      </c>
      <c r="C18" s="107">
        <v>0.75</v>
      </c>
      <c r="D18" s="107">
        <v>0.44119999999999998</v>
      </c>
      <c r="E18" s="132">
        <v>0.14169999999999999</v>
      </c>
      <c r="F18" s="109">
        <v>45</v>
      </c>
      <c r="G18" s="109">
        <v>0.32</v>
      </c>
      <c r="H18" s="108" t="s">
        <v>61</v>
      </c>
      <c r="I18" s="130" t="s">
        <v>62</v>
      </c>
      <c r="J18" s="138"/>
      <c r="K18" s="80"/>
    </row>
    <row r="19" spans="1:11">
      <c r="A19" s="33" t="s">
        <v>34</v>
      </c>
      <c r="B19" s="33" t="s">
        <v>35</v>
      </c>
      <c r="C19" s="34">
        <v>6</v>
      </c>
      <c r="D19" s="34">
        <v>0.92</v>
      </c>
      <c r="E19" s="132">
        <v>0.54330000000000001</v>
      </c>
      <c r="F19" s="34">
        <v>7.4999999999999997E-2</v>
      </c>
      <c r="G19" s="34">
        <v>0.24</v>
      </c>
      <c r="H19" s="20" t="s">
        <v>36</v>
      </c>
      <c r="I19" s="33" t="s">
        <v>38</v>
      </c>
      <c r="J19" s="138"/>
      <c r="K19" s="80"/>
    </row>
    <row r="20" spans="1:11">
      <c r="A20" s="29" t="s">
        <v>34</v>
      </c>
      <c r="B20" s="29" t="s">
        <v>47</v>
      </c>
      <c r="C20" s="32">
        <v>1.5</v>
      </c>
      <c r="D20" s="32">
        <v>0.77</v>
      </c>
      <c r="E20" s="132">
        <v>0.16250000000000001</v>
      </c>
      <c r="F20" s="32">
        <v>7.4999999999999997E-2</v>
      </c>
      <c r="G20" s="34">
        <v>0.24</v>
      </c>
      <c r="H20" s="20" t="s">
        <v>36</v>
      </c>
      <c r="I20" s="33" t="s">
        <v>41</v>
      </c>
      <c r="J20" s="138"/>
      <c r="K20" s="80"/>
    </row>
    <row r="21" spans="1:11">
      <c r="A21" s="29" t="s">
        <v>34</v>
      </c>
      <c r="B21" s="29" t="s">
        <v>45</v>
      </c>
      <c r="C21" s="32">
        <v>0.5</v>
      </c>
      <c r="D21" s="32">
        <v>0.73</v>
      </c>
      <c r="E21" s="132">
        <v>5.67E-2</v>
      </c>
      <c r="F21" s="32">
        <v>7.4999999999999997E-2</v>
      </c>
      <c r="G21" s="34">
        <v>0.24</v>
      </c>
      <c r="H21" s="20" t="s">
        <v>36</v>
      </c>
      <c r="I21" s="33" t="s">
        <v>41</v>
      </c>
      <c r="J21" s="138"/>
      <c r="K21" s="80"/>
    </row>
    <row r="22" spans="1:11">
      <c r="A22" s="29" t="s">
        <v>34</v>
      </c>
      <c r="B22" s="29" t="s">
        <v>48</v>
      </c>
      <c r="C22" s="32">
        <v>3.5</v>
      </c>
      <c r="D22" s="32">
        <v>0.8</v>
      </c>
      <c r="E22" s="132">
        <v>0.36499999999999999</v>
      </c>
      <c r="F22" s="32">
        <v>7.4999999999999997E-2</v>
      </c>
      <c r="G22" s="34">
        <v>0.24</v>
      </c>
      <c r="H22" s="20" t="s">
        <v>36</v>
      </c>
      <c r="I22" s="33" t="s">
        <v>41</v>
      </c>
      <c r="J22" s="138"/>
      <c r="K22" s="80"/>
    </row>
    <row r="23" spans="1:11">
      <c r="A23" s="29" t="s">
        <v>34</v>
      </c>
      <c r="B23" s="29" t="s">
        <v>46</v>
      </c>
      <c r="C23" s="32">
        <v>0.75</v>
      </c>
      <c r="D23" s="32">
        <v>0.75</v>
      </c>
      <c r="E23" s="132">
        <v>8.3299999999999999E-2</v>
      </c>
      <c r="F23" s="32">
        <v>7.4999999999999997E-2</v>
      </c>
      <c r="G23" s="34">
        <v>0.24</v>
      </c>
      <c r="H23" s="20" t="s">
        <v>36</v>
      </c>
      <c r="I23" s="33" t="s">
        <v>41</v>
      </c>
      <c r="J23" s="138"/>
      <c r="K23" s="80"/>
    </row>
    <row r="24" spans="1:11">
      <c r="A24" s="29" t="s">
        <v>34</v>
      </c>
      <c r="B24" s="29" t="s">
        <v>55</v>
      </c>
      <c r="C24" s="32">
        <v>1.5</v>
      </c>
      <c r="D24" s="32">
        <v>0.94</v>
      </c>
      <c r="E24" s="132">
        <v>0.1333</v>
      </c>
      <c r="F24" s="32">
        <v>7.4999999999999997E-2</v>
      </c>
      <c r="G24" s="34">
        <v>0.24</v>
      </c>
      <c r="H24" s="20" t="s">
        <v>36</v>
      </c>
      <c r="I24" s="33" t="s">
        <v>41</v>
      </c>
      <c r="J24" s="138"/>
      <c r="K24" s="80"/>
    </row>
    <row r="25" spans="1:11">
      <c r="A25" s="29" t="s">
        <v>34</v>
      </c>
      <c r="B25" s="29" t="s">
        <v>53</v>
      </c>
      <c r="C25" s="32">
        <v>0.5</v>
      </c>
      <c r="D25" s="32">
        <v>0.77</v>
      </c>
      <c r="E25" s="132">
        <v>5.4199999999999998E-2</v>
      </c>
      <c r="F25" s="32">
        <v>7.4999999999999997E-2</v>
      </c>
      <c r="G25" s="34">
        <v>0.24</v>
      </c>
      <c r="H25" s="20" t="s">
        <v>36</v>
      </c>
      <c r="I25" s="33" t="s">
        <v>41</v>
      </c>
      <c r="J25" s="138"/>
      <c r="K25" s="80"/>
    </row>
    <row r="26" spans="1:11">
      <c r="A26" s="29" t="s">
        <v>34</v>
      </c>
      <c r="B26" s="29" t="s">
        <v>56</v>
      </c>
      <c r="C26" s="32">
        <v>3.5</v>
      </c>
      <c r="D26" s="32">
        <v>1</v>
      </c>
      <c r="E26" s="132">
        <v>0.29170000000000001</v>
      </c>
      <c r="F26" s="32">
        <v>7.4999999999999997E-2</v>
      </c>
      <c r="G26" s="34">
        <v>0.24</v>
      </c>
      <c r="H26" s="20" t="s">
        <v>36</v>
      </c>
      <c r="I26" s="33" t="s">
        <v>41</v>
      </c>
      <c r="J26" s="138"/>
      <c r="K26" s="80"/>
    </row>
    <row r="27" spans="1:11">
      <c r="A27" s="29" t="s">
        <v>34</v>
      </c>
      <c r="B27" s="29" t="s">
        <v>54</v>
      </c>
      <c r="C27" s="32">
        <v>0.75</v>
      </c>
      <c r="D27" s="32">
        <v>0.85</v>
      </c>
      <c r="E27" s="132">
        <v>7.3300000000000004E-2</v>
      </c>
      <c r="F27" s="32">
        <v>7.4999999999999997E-2</v>
      </c>
      <c r="G27" s="34">
        <v>0.24</v>
      </c>
      <c r="H27" s="20" t="s">
        <v>36</v>
      </c>
      <c r="I27" s="33" t="s">
        <v>41</v>
      </c>
      <c r="J27" s="138"/>
      <c r="K27" s="80"/>
    </row>
    <row r="28" spans="1:11">
      <c r="A28" s="33" t="s">
        <v>34</v>
      </c>
      <c r="B28" s="33" t="s">
        <v>39</v>
      </c>
      <c r="C28" s="34">
        <v>5.5</v>
      </c>
      <c r="D28" s="34">
        <v>0.65</v>
      </c>
      <c r="E28" s="132">
        <v>0.70499999999999996</v>
      </c>
      <c r="F28" s="32">
        <v>7.4999999999999997E-2</v>
      </c>
      <c r="G28" s="34">
        <v>0.24</v>
      </c>
      <c r="H28" s="20" t="s">
        <v>36</v>
      </c>
      <c r="I28" s="33" t="s">
        <v>38</v>
      </c>
      <c r="J28" s="138"/>
      <c r="K28" s="80"/>
    </row>
    <row r="29" spans="1:11">
      <c r="A29" s="29" t="s">
        <v>34</v>
      </c>
      <c r="B29" s="29" t="s">
        <v>51</v>
      </c>
      <c r="C29" s="32">
        <v>1.5</v>
      </c>
      <c r="D29" s="32">
        <v>0.8</v>
      </c>
      <c r="E29" s="132">
        <v>0.15670000000000001</v>
      </c>
      <c r="F29" s="32">
        <v>7.4999999999999997E-2</v>
      </c>
      <c r="G29" s="34">
        <v>0.24</v>
      </c>
      <c r="H29" s="20" t="s">
        <v>36</v>
      </c>
      <c r="I29" s="33" t="s">
        <v>41</v>
      </c>
      <c r="J29" s="138"/>
      <c r="K29" s="80"/>
    </row>
    <row r="30" spans="1:11">
      <c r="A30" s="29" t="s">
        <v>34</v>
      </c>
      <c r="B30" s="29" t="s">
        <v>49</v>
      </c>
      <c r="C30" s="32">
        <v>0.5</v>
      </c>
      <c r="D30" s="32">
        <v>0.76</v>
      </c>
      <c r="E30" s="132">
        <v>5.5E-2</v>
      </c>
      <c r="F30" s="32">
        <v>7.4999999999999997E-2</v>
      </c>
      <c r="G30" s="34">
        <v>0.24</v>
      </c>
      <c r="H30" s="20" t="s">
        <v>36</v>
      </c>
      <c r="I30" s="33" t="s">
        <v>41</v>
      </c>
      <c r="J30" s="138"/>
      <c r="K30" s="80"/>
    </row>
    <row r="31" spans="1:11">
      <c r="A31" s="29" t="s">
        <v>34</v>
      </c>
      <c r="B31" s="29" t="s">
        <v>52</v>
      </c>
      <c r="C31" s="32">
        <v>3.5</v>
      </c>
      <c r="D31" s="32">
        <v>0.82</v>
      </c>
      <c r="E31" s="132">
        <v>0.35580000000000001</v>
      </c>
      <c r="F31" s="32">
        <v>7.4999999999999997E-2</v>
      </c>
      <c r="G31" s="34">
        <v>0.24</v>
      </c>
      <c r="H31" s="20" t="s">
        <v>36</v>
      </c>
      <c r="I31" s="33" t="s">
        <v>41</v>
      </c>
      <c r="J31" s="138"/>
      <c r="K31" s="80"/>
    </row>
    <row r="32" spans="1:11">
      <c r="A32" s="29" t="s">
        <v>34</v>
      </c>
      <c r="B32" s="29" t="s">
        <v>50</v>
      </c>
      <c r="C32" s="32">
        <v>0.75</v>
      </c>
      <c r="D32" s="32">
        <v>0.81</v>
      </c>
      <c r="E32" s="132">
        <v>7.7499999999999999E-2</v>
      </c>
      <c r="F32" s="32">
        <v>7.4999999999999997E-2</v>
      </c>
      <c r="G32" s="34">
        <v>0.24</v>
      </c>
      <c r="H32" s="20" t="s">
        <v>36</v>
      </c>
      <c r="I32" s="33" t="s">
        <v>41</v>
      </c>
      <c r="J32" s="138"/>
      <c r="K32" s="80"/>
    </row>
    <row r="33" spans="1:11">
      <c r="A33" s="29" t="s">
        <v>34</v>
      </c>
      <c r="B33" s="29" t="s">
        <v>43</v>
      </c>
      <c r="C33" s="32">
        <v>1.5</v>
      </c>
      <c r="D33" s="32">
        <v>0.87</v>
      </c>
      <c r="E33" s="132">
        <v>0.14330000000000001</v>
      </c>
      <c r="F33" s="32">
        <v>7.4999999999999997E-2</v>
      </c>
      <c r="G33" s="34">
        <v>0.24</v>
      </c>
      <c r="H33" s="20" t="s">
        <v>36</v>
      </c>
      <c r="I33" s="33" t="s">
        <v>41</v>
      </c>
      <c r="J33" s="138"/>
      <c r="K33" s="80"/>
    </row>
    <row r="34" spans="1:11">
      <c r="A34" s="29" t="s">
        <v>34</v>
      </c>
      <c r="B34" s="29" t="s">
        <v>40</v>
      </c>
      <c r="C34" s="32">
        <v>0.5</v>
      </c>
      <c r="D34" s="32">
        <v>0.77</v>
      </c>
      <c r="E34" s="132">
        <v>5.4199999999999998E-2</v>
      </c>
      <c r="F34" s="32">
        <v>7.4999999999999997E-2</v>
      </c>
      <c r="G34" s="34">
        <v>0.24</v>
      </c>
      <c r="H34" s="20" t="s">
        <v>36</v>
      </c>
      <c r="I34" s="33" t="s">
        <v>41</v>
      </c>
      <c r="J34" s="138"/>
      <c r="K34" s="80"/>
    </row>
    <row r="35" spans="1:11">
      <c r="A35" s="29" t="s">
        <v>34</v>
      </c>
      <c r="B35" s="29" t="s">
        <v>44</v>
      </c>
      <c r="C35" s="32">
        <v>3.5</v>
      </c>
      <c r="D35" s="32">
        <v>0.85</v>
      </c>
      <c r="E35" s="132">
        <v>0.34329999999999999</v>
      </c>
      <c r="F35" s="32">
        <v>7.4999999999999997E-2</v>
      </c>
      <c r="G35" s="34">
        <v>0.24</v>
      </c>
      <c r="H35" s="20" t="s">
        <v>36</v>
      </c>
      <c r="I35" s="33" t="s">
        <v>41</v>
      </c>
      <c r="J35" s="138"/>
      <c r="K35" s="80"/>
    </row>
    <row r="36" spans="1:11">
      <c r="A36" s="29" t="s">
        <v>34</v>
      </c>
      <c r="B36" s="29" t="s">
        <v>42</v>
      </c>
      <c r="C36" s="32">
        <v>0.75</v>
      </c>
      <c r="D36" s="32">
        <v>0.84</v>
      </c>
      <c r="E36" s="132">
        <v>7.4200000000000002E-2</v>
      </c>
      <c r="F36" s="32">
        <v>7.4999999999999997E-2</v>
      </c>
      <c r="G36" s="34">
        <v>0.24</v>
      </c>
      <c r="H36" s="20" t="s">
        <v>36</v>
      </c>
      <c r="I36" s="33" t="s">
        <v>41</v>
      </c>
      <c r="J36" s="138"/>
      <c r="K36" s="80"/>
    </row>
    <row r="37" spans="1:11">
      <c r="A37" s="130" t="s">
        <v>1645</v>
      </c>
      <c r="B37" s="130" t="s">
        <v>795</v>
      </c>
      <c r="C37" s="130">
        <v>2.27</v>
      </c>
      <c r="D37" s="130">
        <v>2.5169999999999999</v>
      </c>
      <c r="E37" s="132">
        <v>7.4999999999999997E-2</v>
      </c>
      <c r="F37" s="130">
        <v>29.09</v>
      </c>
      <c r="G37" s="130">
        <v>0.26</v>
      </c>
      <c r="H37" s="130" t="s">
        <v>61</v>
      </c>
      <c r="I37" s="130" t="s">
        <v>137</v>
      </c>
      <c r="J37" s="138"/>
      <c r="K37" s="80"/>
    </row>
    <row r="38" spans="1:11">
      <c r="A38" s="130" t="s">
        <v>1645</v>
      </c>
      <c r="B38" s="130" t="s">
        <v>798</v>
      </c>
      <c r="C38" s="130">
        <v>3.27</v>
      </c>
      <c r="D38" s="130">
        <v>3.9809999999999999</v>
      </c>
      <c r="E38" s="132">
        <v>6.83E-2</v>
      </c>
      <c r="F38" s="130">
        <v>20.440000000000001</v>
      </c>
      <c r="G38" s="130">
        <v>0.26</v>
      </c>
      <c r="H38" s="130" t="s">
        <v>61</v>
      </c>
      <c r="I38" s="130" t="s">
        <v>137</v>
      </c>
      <c r="J38" s="138"/>
      <c r="K38" s="80"/>
    </row>
    <row r="39" spans="1:11">
      <c r="A39" s="130" t="s">
        <v>1645</v>
      </c>
      <c r="B39" s="130" t="s">
        <v>799</v>
      </c>
      <c r="C39" s="130">
        <v>4.47</v>
      </c>
      <c r="D39" s="130">
        <v>4.1500000000000004</v>
      </c>
      <c r="E39" s="132">
        <v>0.09</v>
      </c>
      <c r="F39" s="130">
        <v>15.23</v>
      </c>
      <c r="G39" s="130">
        <v>0.27</v>
      </c>
      <c r="H39" s="130" t="s">
        <v>61</v>
      </c>
      <c r="I39" s="130" t="s">
        <v>137</v>
      </c>
      <c r="J39" s="138"/>
      <c r="K39" s="80"/>
    </row>
    <row r="40" spans="1:11">
      <c r="A40" s="130" t="s">
        <v>1645</v>
      </c>
      <c r="B40" s="130" t="s">
        <v>800</v>
      </c>
      <c r="C40" s="130">
        <v>5.67</v>
      </c>
      <c r="D40" s="130">
        <v>4.2519999999999998</v>
      </c>
      <c r="E40" s="132">
        <v>0.1108</v>
      </c>
      <c r="F40" s="130">
        <v>12.22</v>
      </c>
      <c r="G40" s="130">
        <v>0.27</v>
      </c>
      <c r="H40" s="130" t="s">
        <v>61</v>
      </c>
      <c r="I40" s="130" t="s">
        <v>137</v>
      </c>
      <c r="J40" s="138"/>
      <c r="K40" s="80"/>
    </row>
    <row r="41" spans="1:11">
      <c r="A41" s="130" t="s">
        <v>1645</v>
      </c>
      <c r="B41" s="130" t="s">
        <v>801</v>
      </c>
      <c r="C41" s="130">
        <v>6.87</v>
      </c>
      <c r="D41" s="130">
        <v>4.3049999999999997</v>
      </c>
      <c r="E41" s="132">
        <v>0.1333</v>
      </c>
      <c r="F41" s="130">
        <v>10.26</v>
      </c>
      <c r="G41" s="130">
        <v>0.27</v>
      </c>
      <c r="H41" s="130" t="s">
        <v>61</v>
      </c>
      <c r="I41" s="130" t="s">
        <v>137</v>
      </c>
      <c r="J41" s="138"/>
      <c r="K41" s="80"/>
    </row>
    <row r="42" spans="1:11">
      <c r="A42" s="130" t="s">
        <v>1645</v>
      </c>
      <c r="B42" s="130" t="s">
        <v>802</v>
      </c>
      <c r="C42" s="130">
        <v>8.07</v>
      </c>
      <c r="D42" s="130">
        <v>4.3579999999999997</v>
      </c>
      <c r="E42" s="132">
        <v>0.1542</v>
      </c>
      <c r="F42" s="130">
        <v>8.8800000000000008</v>
      </c>
      <c r="G42" s="130">
        <v>0.27</v>
      </c>
      <c r="H42" s="130" t="s">
        <v>61</v>
      </c>
      <c r="I42" s="130" t="s">
        <v>137</v>
      </c>
      <c r="J42" s="138"/>
      <c r="K42" s="80"/>
    </row>
    <row r="43" spans="1:11">
      <c r="A43" s="130" t="s">
        <v>1645</v>
      </c>
      <c r="B43" s="130" t="s">
        <v>796</v>
      </c>
      <c r="C43" s="130">
        <v>1.83</v>
      </c>
      <c r="D43" s="130">
        <v>3.4420000000000002</v>
      </c>
      <c r="E43" s="132">
        <v>4.4200000000000003E-2</v>
      </c>
      <c r="F43" s="130">
        <v>35.69</v>
      </c>
      <c r="G43" s="130">
        <v>0.26</v>
      </c>
      <c r="H43" s="130" t="s">
        <v>61</v>
      </c>
      <c r="I43" s="130" t="s">
        <v>137</v>
      </c>
      <c r="J43" s="138"/>
      <c r="K43" s="80"/>
    </row>
    <row r="44" spans="1:11">
      <c r="A44" s="130" t="s">
        <v>1645</v>
      </c>
      <c r="B44" s="130" t="s">
        <v>797</v>
      </c>
      <c r="C44" s="130">
        <v>2.5499999999999998</v>
      </c>
      <c r="D44" s="130">
        <v>3.823</v>
      </c>
      <c r="E44" s="132">
        <v>5.5800000000000002E-2</v>
      </c>
      <c r="F44" s="130">
        <v>25.92</v>
      </c>
      <c r="G44" s="130">
        <v>0.26</v>
      </c>
      <c r="H44" s="130" t="s">
        <v>61</v>
      </c>
      <c r="I44" s="130" t="s">
        <v>137</v>
      </c>
      <c r="J44" s="138"/>
      <c r="K44" s="80"/>
    </row>
    <row r="45" spans="1:11">
      <c r="A45" s="130" t="s">
        <v>1645</v>
      </c>
      <c r="B45" s="130" t="s">
        <v>787</v>
      </c>
      <c r="C45" s="130">
        <v>2.27</v>
      </c>
      <c r="D45" s="130">
        <v>1.9279999999999999</v>
      </c>
      <c r="E45" s="132">
        <v>9.8299999999999998E-2</v>
      </c>
      <c r="F45" s="130">
        <v>29.09</v>
      </c>
      <c r="G45" s="130">
        <v>0.26</v>
      </c>
      <c r="H45" s="130" t="s">
        <v>61</v>
      </c>
      <c r="I45" s="130" t="s">
        <v>137</v>
      </c>
      <c r="J45" s="138"/>
      <c r="K45" s="80"/>
    </row>
    <row r="46" spans="1:11">
      <c r="A46" s="130" t="s">
        <v>1645</v>
      </c>
      <c r="B46" s="130" t="s">
        <v>790</v>
      </c>
      <c r="C46" s="130">
        <v>3.27</v>
      </c>
      <c r="D46" s="130">
        <v>3.867</v>
      </c>
      <c r="E46" s="132">
        <v>7.0800000000000002E-2</v>
      </c>
      <c r="F46" s="130">
        <v>20.440000000000001</v>
      </c>
      <c r="G46" s="130">
        <v>0.26</v>
      </c>
      <c r="H46" s="130" t="s">
        <v>61</v>
      </c>
      <c r="I46" s="130" t="s">
        <v>137</v>
      </c>
      <c r="J46" s="138"/>
      <c r="K46" s="80"/>
    </row>
    <row r="47" spans="1:11">
      <c r="A47" s="130" t="s">
        <v>1645</v>
      </c>
      <c r="B47" s="130" t="s">
        <v>791</v>
      </c>
      <c r="C47" s="130">
        <v>4.47</v>
      </c>
      <c r="D47" s="130">
        <v>4.0759999999999996</v>
      </c>
      <c r="E47" s="132">
        <v>9.1700000000000004E-2</v>
      </c>
      <c r="F47" s="130">
        <v>15.23</v>
      </c>
      <c r="G47" s="130">
        <v>0.27</v>
      </c>
      <c r="H47" s="130" t="s">
        <v>61</v>
      </c>
      <c r="I47" s="130" t="s">
        <v>137</v>
      </c>
      <c r="J47" s="138"/>
      <c r="K47" s="80"/>
    </row>
    <row r="48" spans="1:11">
      <c r="A48" s="130" t="s">
        <v>1645</v>
      </c>
      <c r="B48" s="130" t="s">
        <v>792</v>
      </c>
      <c r="C48" s="130">
        <v>5.67</v>
      </c>
      <c r="D48" s="130">
        <v>4.2009999999999996</v>
      </c>
      <c r="E48" s="132">
        <v>0.1125</v>
      </c>
      <c r="F48" s="130">
        <v>12.22</v>
      </c>
      <c r="G48" s="130">
        <v>0.27</v>
      </c>
      <c r="H48" s="130" t="s">
        <v>61</v>
      </c>
      <c r="I48" s="130" t="s">
        <v>137</v>
      </c>
      <c r="J48" s="138"/>
      <c r="K48" s="80"/>
    </row>
    <row r="49" spans="1:11">
      <c r="A49" s="130" t="s">
        <v>1645</v>
      </c>
      <c r="B49" s="130" t="s">
        <v>793</v>
      </c>
      <c r="C49" s="130">
        <v>6.87</v>
      </c>
      <c r="D49" s="130">
        <v>4.2779999999999996</v>
      </c>
      <c r="E49" s="132">
        <v>0.13420000000000001</v>
      </c>
      <c r="F49" s="130">
        <v>10.26</v>
      </c>
      <c r="G49" s="130">
        <v>0.27</v>
      </c>
      <c r="H49" s="130" t="s">
        <v>61</v>
      </c>
      <c r="I49" s="130" t="s">
        <v>137</v>
      </c>
      <c r="J49" s="138"/>
      <c r="K49" s="80"/>
    </row>
    <row r="50" spans="1:11">
      <c r="A50" s="130" t="s">
        <v>1645</v>
      </c>
      <c r="B50" s="130" t="s">
        <v>794</v>
      </c>
      <c r="C50" s="130">
        <v>8.07</v>
      </c>
      <c r="D50" s="130">
        <v>4.3310000000000004</v>
      </c>
      <c r="E50" s="132">
        <v>0.155</v>
      </c>
      <c r="F50" s="130">
        <v>8.8800000000000008</v>
      </c>
      <c r="G50" s="130">
        <v>0.27</v>
      </c>
      <c r="H50" s="130" t="s">
        <v>61</v>
      </c>
      <c r="I50" s="130" t="s">
        <v>137</v>
      </c>
      <c r="J50" s="138"/>
      <c r="K50" s="80"/>
    </row>
    <row r="51" spans="1:11">
      <c r="A51" s="130" t="s">
        <v>1645</v>
      </c>
      <c r="B51" s="130" t="s">
        <v>788</v>
      </c>
      <c r="C51" s="130">
        <v>1.83</v>
      </c>
      <c r="D51" s="130">
        <v>3.282</v>
      </c>
      <c r="E51" s="132">
        <v>4.6699999999999998E-2</v>
      </c>
      <c r="F51" s="130">
        <v>35.69</v>
      </c>
      <c r="G51" s="130">
        <v>0.26</v>
      </c>
      <c r="H51" s="130" t="s">
        <v>61</v>
      </c>
      <c r="I51" s="130" t="s">
        <v>137</v>
      </c>
      <c r="J51" s="138"/>
      <c r="K51" s="80"/>
    </row>
    <row r="52" spans="1:11">
      <c r="A52" s="130" t="s">
        <v>1645</v>
      </c>
      <c r="B52" s="130" t="s">
        <v>789</v>
      </c>
      <c r="C52" s="130">
        <v>2.5499999999999998</v>
      </c>
      <c r="D52" s="130">
        <v>3.6549999999999998</v>
      </c>
      <c r="E52" s="132">
        <v>5.8299999999999998E-2</v>
      </c>
      <c r="F52" s="130">
        <v>25.92</v>
      </c>
      <c r="G52" s="130">
        <v>0.26</v>
      </c>
      <c r="H52" s="130" t="s">
        <v>61</v>
      </c>
      <c r="I52" s="130" t="s">
        <v>137</v>
      </c>
      <c r="J52" s="138"/>
      <c r="K52" s="80"/>
    </row>
    <row r="53" spans="1:11">
      <c r="A53" s="130" t="s">
        <v>1645</v>
      </c>
      <c r="B53" s="130" t="s">
        <v>803</v>
      </c>
      <c r="C53" s="130">
        <v>2.27</v>
      </c>
      <c r="D53" s="130">
        <v>2.895</v>
      </c>
      <c r="E53" s="132">
        <v>6.5000000000000002E-2</v>
      </c>
      <c r="F53" s="130">
        <v>29.09</v>
      </c>
      <c r="G53" s="130">
        <v>0.26</v>
      </c>
      <c r="H53" s="130" t="s">
        <v>61</v>
      </c>
      <c r="I53" s="130" t="s">
        <v>137</v>
      </c>
      <c r="J53" s="138"/>
      <c r="K53" s="80"/>
    </row>
    <row r="54" spans="1:11">
      <c r="A54" s="130" t="s">
        <v>1645</v>
      </c>
      <c r="B54" s="130" t="s">
        <v>806</v>
      </c>
      <c r="C54" s="130">
        <v>3.27</v>
      </c>
      <c r="D54" s="130">
        <v>3.9809999999999999</v>
      </c>
      <c r="E54" s="132">
        <v>6.83E-2</v>
      </c>
      <c r="F54" s="130">
        <v>20.440000000000001</v>
      </c>
      <c r="G54" s="130">
        <v>0.26</v>
      </c>
      <c r="H54" s="130" t="s">
        <v>61</v>
      </c>
      <c r="I54" s="130" t="s">
        <v>137</v>
      </c>
      <c r="J54" s="138"/>
      <c r="K54" s="80"/>
    </row>
    <row r="55" spans="1:11">
      <c r="A55" s="130" t="s">
        <v>1645</v>
      </c>
      <c r="B55" s="130" t="s">
        <v>807</v>
      </c>
      <c r="C55" s="130">
        <v>4.47</v>
      </c>
      <c r="D55" s="130">
        <v>4.1500000000000004</v>
      </c>
      <c r="E55" s="132">
        <v>0.09</v>
      </c>
      <c r="F55" s="130">
        <v>15.23</v>
      </c>
      <c r="G55" s="130">
        <v>0.27</v>
      </c>
      <c r="H55" s="130" t="s">
        <v>61</v>
      </c>
      <c r="I55" s="130" t="s">
        <v>137</v>
      </c>
      <c r="J55" s="138"/>
      <c r="K55" s="80"/>
    </row>
    <row r="56" spans="1:11">
      <c r="A56" s="130" t="s">
        <v>1645</v>
      </c>
      <c r="B56" s="130" t="s">
        <v>808</v>
      </c>
      <c r="C56" s="130">
        <v>5.67</v>
      </c>
      <c r="D56" s="130">
        <v>4.2519999999999998</v>
      </c>
      <c r="E56" s="132">
        <v>0.1108</v>
      </c>
      <c r="F56" s="130">
        <v>12.22</v>
      </c>
      <c r="G56" s="130">
        <v>0.27</v>
      </c>
      <c r="H56" s="130" t="s">
        <v>61</v>
      </c>
      <c r="I56" s="130" t="s">
        <v>137</v>
      </c>
      <c r="J56" s="138"/>
      <c r="K56" s="80"/>
    </row>
    <row r="57" spans="1:11">
      <c r="A57" s="130" t="s">
        <v>1645</v>
      </c>
      <c r="B57" s="130" t="s">
        <v>809</v>
      </c>
      <c r="C57" s="130">
        <v>6.87</v>
      </c>
      <c r="D57" s="130">
        <v>4.3049999999999997</v>
      </c>
      <c r="E57" s="132">
        <v>0.1333</v>
      </c>
      <c r="F57" s="130">
        <v>10.26</v>
      </c>
      <c r="G57" s="130">
        <v>0.27</v>
      </c>
      <c r="H57" s="130" t="s">
        <v>61</v>
      </c>
      <c r="I57" s="130" t="s">
        <v>137</v>
      </c>
      <c r="J57" s="138"/>
      <c r="K57" s="80"/>
    </row>
    <row r="58" spans="1:11">
      <c r="A58" s="130" t="s">
        <v>1645</v>
      </c>
      <c r="B58" s="130" t="s">
        <v>810</v>
      </c>
      <c r="C58" s="130">
        <v>8.07</v>
      </c>
      <c r="D58" s="130">
        <v>4.3579999999999997</v>
      </c>
      <c r="E58" s="132">
        <v>0.1542</v>
      </c>
      <c r="F58" s="130">
        <v>8.8800000000000008</v>
      </c>
      <c r="G58" s="130">
        <v>0.27</v>
      </c>
      <c r="H58" s="130" t="s">
        <v>61</v>
      </c>
      <c r="I58" s="130" t="s">
        <v>137</v>
      </c>
      <c r="J58" s="138"/>
      <c r="K58" s="80"/>
    </row>
    <row r="59" spans="1:11">
      <c r="A59" s="130" t="s">
        <v>1645</v>
      </c>
      <c r="B59" s="130" t="s">
        <v>804</v>
      </c>
      <c r="C59" s="130">
        <v>1.83</v>
      </c>
      <c r="D59" s="130">
        <v>3.5750000000000002</v>
      </c>
      <c r="E59" s="132">
        <v>4.2500000000000003E-2</v>
      </c>
      <c r="F59" s="130">
        <v>35.69</v>
      </c>
      <c r="G59" s="130">
        <v>0.26</v>
      </c>
      <c r="H59" s="130" t="s">
        <v>61</v>
      </c>
      <c r="I59" s="130" t="s">
        <v>137</v>
      </c>
      <c r="J59" s="138"/>
      <c r="K59" s="80"/>
    </row>
    <row r="60" spans="1:11">
      <c r="A60" s="130" t="s">
        <v>1645</v>
      </c>
      <c r="B60" s="130" t="s">
        <v>805</v>
      </c>
      <c r="C60" s="130">
        <v>2.5499999999999998</v>
      </c>
      <c r="D60" s="130">
        <v>3.823</v>
      </c>
      <c r="E60" s="132">
        <v>5.5800000000000002E-2</v>
      </c>
      <c r="F60" s="130">
        <v>25.92</v>
      </c>
      <c r="G60" s="130">
        <v>0.26</v>
      </c>
      <c r="H60" s="130" t="s">
        <v>61</v>
      </c>
      <c r="I60" s="130" t="s">
        <v>137</v>
      </c>
      <c r="J60" s="138"/>
      <c r="K60" s="80"/>
    </row>
    <row r="61" spans="1:11">
      <c r="A61" s="130" t="s">
        <v>1645</v>
      </c>
      <c r="B61" s="130" t="s">
        <v>771</v>
      </c>
      <c r="C61" s="130">
        <v>2.27</v>
      </c>
      <c r="D61" s="130">
        <v>2.7210000000000001</v>
      </c>
      <c r="E61" s="132">
        <v>6.9199999999999998E-2</v>
      </c>
      <c r="F61" s="130">
        <v>29.09</v>
      </c>
      <c r="G61" s="130">
        <v>0.26</v>
      </c>
      <c r="H61" s="130" t="s">
        <v>61</v>
      </c>
      <c r="I61" s="130" t="s">
        <v>137</v>
      </c>
      <c r="J61" s="138"/>
      <c r="K61" s="80"/>
    </row>
    <row r="62" spans="1:11">
      <c r="A62" s="130" t="s">
        <v>1645</v>
      </c>
      <c r="B62" s="130" t="s">
        <v>774</v>
      </c>
      <c r="C62" s="130">
        <v>3.27</v>
      </c>
      <c r="D62" s="130">
        <v>5.032</v>
      </c>
      <c r="E62" s="132">
        <v>5.4199999999999998E-2</v>
      </c>
      <c r="F62" s="130">
        <v>20.440000000000001</v>
      </c>
      <c r="G62" s="130">
        <v>0.26</v>
      </c>
      <c r="H62" s="130" t="s">
        <v>61</v>
      </c>
      <c r="I62" s="130" t="s">
        <v>137</v>
      </c>
      <c r="J62" s="138"/>
      <c r="K62" s="80"/>
    </row>
    <row r="63" spans="1:11">
      <c r="A63" s="130" t="s">
        <v>1645</v>
      </c>
      <c r="B63" s="130" t="s">
        <v>775</v>
      </c>
      <c r="C63" s="130">
        <v>4.47</v>
      </c>
      <c r="D63" s="130">
        <v>5.4</v>
      </c>
      <c r="E63" s="132">
        <v>6.9199999999999998E-2</v>
      </c>
      <c r="F63" s="130">
        <v>15.23</v>
      </c>
      <c r="G63" s="130">
        <v>0.27</v>
      </c>
      <c r="H63" s="130" t="s">
        <v>61</v>
      </c>
      <c r="I63" s="130" t="s">
        <v>137</v>
      </c>
      <c r="J63" s="138"/>
      <c r="K63" s="80"/>
    </row>
    <row r="64" spans="1:11">
      <c r="A64" s="130" t="s">
        <v>1645</v>
      </c>
      <c r="B64" s="130" t="s">
        <v>776</v>
      </c>
      <c r="C64" s="130">
        <v>5.67</v>
      </c>
      <c r="D64" s="130">
        <v>5.6440000000000001</v>
      </c>
      <c r="E64" s="130">
        <v>8.3720000000000003E-2</v>
      </c>
      <c r="F64" s="130">
        <v>12.22</v>
      </c>
      <c r="G64" s="130">
        <v>0.27</v>
      </c>
      <c r="H64" s="130" t="s">
        <v>61</v>
      </c>
      <c r="I64" s="130" t="s">
        <v>137</v>
      </c>
      <c r="J64" s="138"/>
      <c r="K64" s="80"/>
    </row>
    <row r="65" spans="1:11">
      <c r="A65" s="130" t="s">
        <v>1645</v>
      </c>
      <c r="B65" s="130" t="s">
        <v>777</v>
      </c>
      <c r="C65" s="130">
        <v>6.87</v>
      </c>
      <c r="D65" s="130">
        <v>5.7729999999999997</v>
      </c>
      <c r="E65" s="130">
        <v>9.9199999999999997E-2</v>
      </c>
      <c r="F65" s="130">
        <v>10.26</v>
      </c>
      <c r="G65" s="130">
        <v>0.27</v>
      </c>
      <c r="H65" s="130" t="s">
        <v>61</v>
      </c>
      <c r="I65" s="130" t="s">
        <v>137</v>
      </c>
      <c r="J65" s="138"/>
      <c r="K65" s="80"/>
    </row>
    <row r="66" spans="1:11">
      <c r="A66" s="130" t="s">
        <v>1645</v>
      </c>
      <c r="B66" s="130" t="s">
        <v>778</v>
      </c>
      <c r="C66" s="130">
        <v>8.07</v>
      </c>
      <c r="D66" s="130">
        <v>5.907</v>
      </c>
      <c r="E66" s="130">
        <v>0.1142</v>
      </c>
      <c r="F66" s="130">
        <v>8.8800000000000008</v>
      </c>
      <c r="G66" s="130">
        <v>0.27</v>
      </c>
      <c r="H66" s="130" t="s">
        <v>61</v>
      </c>
      <c r="I66" s="130" t="s">
        <v>137</v>
      </c>
      <c r="J66" s="138"/>
      <c r="K66" s="80"/>
    </row>
    <row r="67" spans="1:11">
      <c r="A67" s="130" t="s">
        <v>1645</v>
      </c>
      <c r="B67" s="130" t="s">
        <v>772</v>
      </c>
      <c r="C67" s="130">
        <v>1.83</v>
      </c>
      <c r="D67" s="130">
        <v>4.1500000000000004</v>
      </c>
      <c r="E67" s="130">
        <v>3.6700000000000003E-2</v>
      </c>
      <c r="F67" s="130">
        <v>35.69</v>
      </c>
      <c r="G67" s="130">
        <v>0.26</v>
      </c>
      <c r="H67" s="130" t="s">
        <v>61</v>
      </c>
      <c r="I67" s="130" t="s">
        <v>137</v>
      </c>
      <c r="J67" s="138"/>
      <c r="K67" s="80"/>
    </row>
    <row r="68" spans="1:11">
      <c r="A68" s="130" t="s">
        <v>1645</v>
      </c>
      <c r="B68" s="130" t="s">
        <v>773</v>
      </c>
      <c r="C68" s="130">
        <v>2.5499999999999998</v>
      </c>
      <c r="D68" s="130">
        <v>4.7060000000000004</v>
      </c>
      <c r="E68" s="130">
        <v>4.4999999999999998E-2</v>
      </c>
      <c r="F68" s="130">
        <v>25.92</v>
      </c>
      <c r="G68" s="130">
        <v>0.26</v>
      </c>
      <c r="H68" s="130" t="s">
        <v>61</v>
      </c>
      <c r="I68" s="130" t="s">
        <v>137</v>
      </c>
      <c r="J68" s="138"/>
      <c r="K68" s="80"/>
    </row>
    <row r="69" spans="1:11">
      <c r="A69" s="130" t="s">
        <v>1645</v>
      </c>
      <c r="B69" s="130" t="s">
        <v>763</v>
      </c>
      <c r="C69" s="130">
        <v>2.27</v>
      </c>
      <c r="D69" s="130">
        <v>2.0070000000000001</v>
      </c>
      <c r="E69" s="130">
        <v>9.4200000000000006E-2</v>
      </c>
      <c r="F69" s="130">
        <v>29.09</v>
      </c>
      <c r="G69" s="130">
        <v>0.26</v>
      </c>
      <c r="H69" s="130" t="s">
        <v>61</v>
      </c>
      <c r="I69" s="130" t="s">
        <v>137</v>
      </c>
      <c r="J69" s="138"/>
      <c r="K69" s="80"/>
    </row>
    <row r="70" spans="1:11">
      <c r="A70" s="130" t="s">
        <v>1645</v>
      </c>
      <c r="B70" s="130" t="s">
        <v>766</v>
      </c>
      <c r="C70" s="130">
        <v>3.27</v>
      </c>
      <c r="D70" s="130">
        <v>4.93</v>
      </c>
      <c r="E70" s="130">
        <v>5.5E-2</v>
      </c>
      <c r="F70" s="130">
        <v>20.440000000000001</v>
      </c>
      <c r="G70" s="130">
        <v>0.26</v>
      </c>
      <c r="H70" s="130" t="s">
        <v>61</v>
      </c>
      <c r="I70" s="130" t="s">
        <v>137</v>
      </c>
      <c r="J70" s="138"/>
      <c r="K70" s="80"/>
    </row>
    <row r="71" spans="1:11">
      <c r="A71" s="130" t="s">
        <v>1645</v>
      </c>
      <c r="B71" s="130" t="s">
        <v>767</v>
      </c>
      <c r="C71" s="130">
        <v>4.47</v>
      </c>
      <c r="D71" s="130">
        <v>5.3230000000000004</v>
      </c>
      <c r="E71" s="130">
        <v>7.0000000000000007E-2</v>
      </c>
      <c r="F71" s="130">
        <v>15.23</v>
      </c>
      <c r="G71" s="130">
        <v>0.27</v>
      </c>
      <c r="H71" s="130" t="s">
        <v>61</v>
      </c>
      <c r="I71" s="130" t="s">
        <v>137</v>
      </c>
      <c r="J71" s="138"/>
      <c r="K71" s="80"/>
    </row>
    <row r="72" spans="1:11">
      <c r="A72" s="130" t="s">
        <v>1645</v>
      </c>
      <c r="B72" s="130" t="s">
        <v>768</v>
      </c>
      <c r="C72" s="130">
        <v>5.67</v>
      </c>
      <c r="D72" s="130">
        <v>5.6020000000000003</v>
      </c>
      <c r="E72" s="130">
        <v>8.4199999999999997E-2</v>
      </c>
      <c r="F72" s="130">
        <v>12.22</v>
      </c>
      <c r="G72" s="130">
        <v>0.27</v>
      </c>
      <c r="H72" s="130" t="s">
        <v>61</v>
      </c>
      <c r="I72" s="130" t="s">
        <v>137</v>
      </c>
      <c r="J72" s="138"/>
      <c r="K72" s="80"/>
    </row>
    <row r="73" spans="1:11">
      <c r="A73" s="130" t="s">
        <v>1645</v>
      </c>
      <c r="B73" s="130" t="s">
        <v>769</v>
      </c>
      <c r="C73" s="130">
        <v>6.87</v>
      </c>
      <c r="D73" s="130">
        <v>5.7729999999999997</v>
      </c>
      <c r="E73" s="130">
        <v>9.9199999999999997E-2</v>
      </c>
      <c r="F73" s="130">
        <v>10.26</v>
      </c>
      <c r="G73" s="130">
        <v>0.27</v>
      </c>
      <c r="H73" s="130" t="s">
        <v>61</v>
      </c>
      <c r="I73" s="130" t="s">
        <v>137</v>
      </c>
      <c r="J73" s="138"/>
      <c r="K73" s="80"/>
    </row>
    <row r="74" spans="1:11">
      <c r="A74" s="130" t="s">
        <v>1645</v>
      </c>
      <c r="B74" s="130" t="s">
        <v>770</v>
      </c>
      <c r="C74" s="130">
        <v>8.07</v>
      </c>
      <c r="D74" s="130">
        <v>5.8609999999999998</v>
      </c>
      <c r="E74" s="130">
        <v>0.115</v>
      </c>
      <c r="F74" s="130">
        <v>8.8800000000000008</v>
      </c>
      <c r="G74" s="130">
        <v>0.27</v>
      </c>
      <c r="H74" s="130" t="s">
        <v>61</v>
      </c>
      <c r="I74" s="130" t="s">
        <v>137</v>
      </c>
      <c r="J74" s="138"/>
      <c r="K74" s="80"/>
    </row>
    <row r="75" spans="1:11">
      <c r="A75" s="130" t="s">
        <v>1645</v>
      </c>
      <c r="B75" s="130" t="s">
        <v>764</v>
      </c>
      <c r="C75" s="130">
        <v>1.83</v>
      </c>
      <c r="D75" s="130">
        <v>3.8889999999999998</v>
      </c>
      <c r="E75" s="130">
        <v>3.9199999999999999E-2</v>
      </c>
      <c r="F75" s="130">
        <v>35.69</v>
      </c>
      <c r="G75" s="130">
        <v>0.26</v>
      </c>
      <c r="H75" s="130" t="s">
        <v>61</v>
      </c>
      <c r="I75" s="130" t="s">
        <v>137</v>
      </c>
      <c r="J75" s="138"/>
      <c r="K75" s="80"/>
    </row>
    <row r="76" spans="1:11">
      <c r="A76" s="130" t="s">
        <v>1645</v>
      </c>
      <c r="B76" s="130" t="s">
        <v>765</v>
      </c>
      <c r="C76" s="130">
        <v>2.5499999999999998</v>
      </c>
      <c r="D76" s="130">
        <v>4.5259999999999998</v>
      </c>
      <c r="E76" s="130">
        <v>4.6699999999999998E-2</v>
      </c>
      <c r="F76" s="130">
        <v>25.92</v>
      </c>
      <c r="G76" s="130">
        <v>0.26</v>
      </c>
      <c r="H76" s="130" t="s">
        <v>61</v>
      </c>
      <c r="I76" s="130" t="s">
        <v>137</v>
      </c>
      <c r="J76" s="138"/>
      <c r="K76" s="80"/>
    </row>
    <row r="77" spans="1:11">
      <c r="A77" s="130" t="s">
        <v>1645</v>
      </c>
      <c r="B77" s="130" t="s">
        <v>779</v>
      </c>
      <c r="C77" s="130">
        <v>2.27</v>
      </c>
      <c r="D77" s="130">
        <v>3.2989999999999999</v>
      </c>
      <c r="E77" s="130">
        <v>5.7500000000000002E-2</v>
      </c>
      <c r="F77" s="130">
        <v>29.09</v>
      </c>
      <c r="G77" s="130">
        <v>0.26</v>
      </c>
      <c r="H77" s="130" t="s">
        <v>61</v>
      </c>
      <c r="I77" s="130" t="s">
        <v>137</v>
      </c>
      <c r="J77" s="138"/>
      <c r="K77" s="80"/>
    </row>
    <row r="78" spans="1:11">
      <c r="A78" s="132" t="s">
        <v>1645</v>
      </c>
      <c r="B78" s="132" t="s">
        <v>782</v>
      </c>
      <c r="C78" s="132">
        <v>3.27</v>
      </c>
      <c r="D78" s="132">
        <v>5.1379999999999999</v>
      </c>
      <c r="E78" s="130">
        <v>5.3039999999999997E-2</v>
      </c>
      <c r="F78" s="132">
        <v>20.440000000000001</v>
      </c>
      <c r="G78" s="132">
        <v>0.26</v>
      </c>
      <c r="H78" s="132" t="s">
        <v>61</v>
      </c>
      <c r="I78" s="132" t="s">
        <v>137</v>
      </c>
      <c r="J78" s="138"/>
      <c r="K78" s="80"/>
    </row>
    <row r="79" spans="1:11">
      <c r="A79" s="132" t="s">
        <v>1645</v>
      </c>
      <c r="B79" s="132" t="s">
        <v>783</v>
      </c>
      <c r="C79" s="132">
        <v>4.47</v>
      </c>
      <c r="D79" s="132">
        <v>5.4390000000000001</v>
      </c>
      <c r="E79" s="130">
        <v>6.83E-2</v>
      </c>
      <c r="F79" s="132">
        <v>15.23</v>
      </c>
      <c r="G79" s="132">
        <v>0.27</v>
      </c>
      <c r="H79" s="132" t="s">
        <v>61</v>
      </c>
      <c r="I79" s="132" t="s">
        <v>137</v>
      </c>
      <c r="J79" s="138"/>
      <c r="K79" s="80"/>
    </row>
    <row r="80" spans="1:11">
      <c r="A80" s="132" t="s">
        <v>1645</v>
      </c>
      <c r="B80" s="132" t="s">
        <v>784</v>
      </c>
      <c r="C80" s="132">
        <v>5.67</v>
      </c>
      <c r="D80" s="132">
        <v>5.6859999999999999</v>
      </c>
      <c r="E80" s="130">
        <v>8.3299999999999999E-2</v>
      </c>
      <c r="F80" s="132">
        <v>12.22</v>
      </c>
      <c r="G80" s="132">
        <v>0.27</v>
      </c>
      <c r="H80" s="132" t="s">
        <v>61</v>
      </c>
      <c r="I80" s="132" t="s">
        <v>137</v>
      </c>
      <c r="J80" s="138"/>
      <c r="K80" s="80"/>
    </row>
    <row r="81" spans="1:11">
      <c r="A81" s="132" t="s">
        <v>1645</v>
      </c>
      <c r="B81" s="132" t="s">
        <v>785</v>
      </c>
      <c r="C81" s="132">
        <v>6.87</v>
      </c>
      <c r="D81" s="132">
        <v>5.8170000000000002</v>
      </c>
      <c r="E81" s="130">
        <v>9.8299999999999998E-2</v>
      </c>
      <c r="F81" s="132">
        <v>10.26</v>
      </c>
      <c r="G81" s="132">
        <v>0.27</v>
      </c>
      <c r="H81" s="132" t="s">
        <v>61</v>
      </c>
      <c r="I81" s="132" t="s">
        <v>137</v>
      </c>
      <c r="J81" s="138"/>
      <c r="K81" s="80"/>
    </row>
    <row r="82" spans="1:11">
      <c r="A82" s="132" t="s">
        <v>1645</v>
      </c>
      <c r="B82" s="132" t="s">
        <v>786</v>
      </c>
      <c r="C82" s="132">
        <v>8.07</v>
      </c>
      <c r="D82" s="132">
        <v>5.907</v>
      </c>
      <c r="E82" s="130">
        <v>0.1142</v>
      </c>
      <c r="F82" s="132">
        <v>8.8800000000000008</v>
      </c>
      <c r="G82" s="132">
        <v>0.27</v>
      </c>
      <c r="H82" s="132" t="s">
        <v>61</v>
      </c>
      <c r="I82" s="132" t="s">
        <v>137</v>
      </c>
      <c r="J82" s="138"/>
      <c r="K82" s="80"/>
    </row>
    <row r="83" spans="1:11">
      <c r="A83" s="132" t="s">
        <v>1645</v>
      </c>
      <c r="B83" s="132" t="s">
        <v>780</v>
      </c>
      <c r="C83" s="132">
        <v>1.83</v>
      </c>
      <c r="D83" s="132">
        <v>4.3860000000000001</v>
      </c>
      <c r="E83" s="130">
        <v>3.4770000000000002E-2</v>
      </c>
      <c r="F83" s="132">
        <v>35.69</v>
      </c>
      <c r="G83" s="132">
        <v>0.26</v>
      </c>
      <c r="H83" s="132" t="s">
        <v>61</v>
      </c>
      <c r="I83" s="132" t="s">
        <v>137</v>
      </c>
      <c r="J83" s="138"/>
      <c r="K83" s="80"/>
    </row>
    <row r="84" spans="1:11">
      <c r="A84" s="132" t="s">
        <v>1645</v>
      </c>
      <c r="B84" s="132" t="s">
        <v>781</v>
      </c>
      <c r="C84" s="132">
        <v>2.5499999999999998</v>
      </c>
      <c r="D84" s="132">
        <v>4.8319999999999999</v>
      </c>
      <c r="E84" s="130">
        <v>4.4200000000000003E-2</v>
      </c>
      <c r="F84" s="132">
        <v>25.92</v>
      </c>
      <c r="G84" s="132">
        <v>0.26</v>
      </c>
      <c r="H84" s="132" t="s">
        <v>61</v>
      </c>
      <c r="I84" s="132" t="s">
        <v>137</v>
      </c>
      <c r="J84" s="138"/>
      <c r="K84" s="80"/>
    </row>
    <row r="85" spans="1:11">
      <c r="A85" s="108" t="s">
        <v>668</v>
      </c>
      <c r="B85" s="108" t="s">
        <v>677</v>
      </c>
      <c r="C85" s="107">
        <v>0.375</v>
      </c>
      <c r="D85" s="107">
        <v>0.21</v>
      </c>
      <c r="E85" s="132">
        <v>0.1492</v>
      </c>
      <c r="F85" s="109">
        <v>120</v>
      </c>
      <c r="G85" s="109">
        <v>0.24</v>
      </c>
      <c r="H85" s="108" t="s">
        <v>93</v>
      </c>
      <c r="I85" s="130" t="s">
        <v>62</v>
      </c>
      <c r="J85" s="138"/>
      <c r="K85" s="80"/>
    </row>
    <row r="86" spans="1:11">
      <c r="A86" s="108" t="s">
        <v>861</v>
      </c>
      <c r="B86" s="108" t="s">
        <v>1646</v>
      </c>
      <c r="C86" s="107">
        <v>1</v>
      </c>
      <c r="D86" s="107">
        <v>0.91</v>
      </c>
      <c r="E86" s="132">
        <v>9.1700000000000004E-2</v>
      </c>
      <c r="F86" s="107">
        <v>40.0608</v>
      </c>
      <c r="G86" s="107">
        <v>0.38957000000000003</v>
      </c>
      <c r="H86" s="108" t="s">
        <v>67</v>
      </c>
      <c r="I86" s="130" t="s">
        <v>62</v>
      </c>
      <c r="J86" s="138"/>
      <c r="K86" s="80"/>
    </row>
    <row r="87" spans="1:11">
      <c r="A87" s="108" t="s">
        <v>668</v>
      </c>
      <c r="B87" s="110" t="s">
        <v>678</v>
      </c>
      <c r="C87" s="109">
        <v>0.75</v>
      </c>
      <c r="D87" s="109">
        <v>0.25</v>
      </c>
      <c r="E87" s="132">
        <v>0.25</v>
      </c>
      <c r="F87" s="109">
        <v>100</v>
      </c>
      <c r="G87" s="107">
        <v>0.3</v>
      </c>
      <c r="H87" s="108" t="s">
        <v>93</v>
      </c>
      <c r="I87" s="130" t="s">
        <v>62</v>
      </c>
      <c r="J87" s="138"/>
      <c r="K87" s="80"/>
    </row>
    <row r="88" spans="1:11">
      <c r="A88" s="108" t="s">
        <v>668</v>
      </c>
      <c r="B88" s="110" t="s">
        <v>679</v>
      </c>
      <c r="C88" s="109">
        <v>0.75</v>
      </c>
      <c r="D88" s="109">
        <v>9.3799999999999994E-2</v>
      </c>
      <c r="E88" s="132">
        <v>0.66669999999999996</v>
      </c>
      <c r="F88" s="109">
        <v>144</v>
      </c>
      <c r="G88" s="107">
        <v>0.3</v>
      </c>
      <c r="H88" s="108" t="s">
        <v>93</v>
      </c>
      <c r="I88" s="130" t="s">
        <v>62</v>
      </c>
      <c r="J88" s="138"/>
      <c r="K88" s="80"/>
    </row>
    <row r="89" spans="1:11">
      <c r="A89" s="108" t="s">
        <v>668</v>
      </c>
      <c r="B89" s="108" t="s">
        <v>680</v>
      </c>
      <c r="C89" s="107">
        <v>0.25</v>
      </c>
      <c r="D89" s="107">
        <v>0.15</v>
      </c>
      <c r="E89" s="132">
        <v>0.13919999999999999</v>
      </c>
      <c r="F89" s="109">
        <v>70</v>
      </c>
      <c r="G89" s="109">
        <v>0.36</v>
      </c>
      <c r="H89" s="108" t="s">
        <v>93</v>
      </c>
      <c r="I89" s="130" t="s">
        <v>62</v>
      </c>
      <c r="J89" s="138"/>
      <c r="K89" s="80"/>
    </row>
    <row r="90" spans="1:11">
      <c r="A90" s="113" t="s">
        <v>668</v>
      </c>
      <c r="B90" s="113" t="s">
        <v>682</v>
      </c>
      <c r="C90" s="107">
        <v>0.25</v>
      </c>
      <c r="D90" s="107">
        <v>0.45</v>
      </c>
      <c r="E90" s="132">
        <v>4.6699999999999998E-2</v>
      </c>
      <c r="F90" s="107">
        <v>69.887999999999991</v>
      </c>
      <c r="G90" s="107">
        <v>0.30114000000000002</v>
      </c>
      <c r="H90" s="108" t="s">
        <v>93</v>
      </c>
      <c r="I90" s="112" t="s">
        <v>41</v>
      </c>
      <c r="J90" s="138"/>
      <c r="K90" s="80"/>
    </row>
    <row r="91" spans="1:11">
      <c r="A91" s="108" t="s">
        <v>861</v>
      </c>
      <c r="B91" s="108" t="s">
        <v>1647</v>
      </c>
      <c r="C91" s="107">
        <v>1</v>
      </c>
      <c r="D91" s="107">
        <v>0.84</v>
      </c>
      <c r="E91" s="132">
        <v>9.9199999999999997E-2</v>
      </c>
      <c r="F91" s="107">
        <v>43.929600000000001</v>
      </c>
      <c r="G91" s="107">
        <v>0.38957000000000003</v>
      </c>
      <c r="H91" s="108" t="s">
        <v>67</v>
      </c>
      <c r="I91" s="130" t="s">
        <v>62</v>
      </c>
      <c r="J91" s="138"/>
      <c r="K91" s="80"/>
    </row>
    <row r="92" spans="1:11">
      <c r="A92" s="113" t="s">
        <v>529</v>
      </c>
      <c r="B92" s="110" t="s">
        <v>530</v>
      </c>
      <c r="C92" s="109">
        <v>3.625</v>
      </c>
      <c r="D92" s="109">
        <v>2.42</v>
      </c>
      <c r="E92" s="132">
        <v>0.125</v>
      </c>
      <c r="F92" s="109">
        <v>48</v>
      </c>
      <c r="G92" s="107">
        <v>0.19</v>
      </c>
      <c r="H92" s="108" t="s">
        <v>102</v>
      </c>
      <c r="I92" s="130" t="s">
        <v>62</v>
      </c>
      <c r="J92" s="138"/>
      <c r="K92" s="80"/>
    </row>
    <row r="93" spans="1:11">
      <c r="A93" s="113" t="s">
        <v>529</v>
      </c>
      <c r="B93" s="108" t="s">
        <v>531</v>
      </c>
      <c r="C93" s="107">
        <v>3.625</v>
      </c>
      <c r="D93" s="107">
        <v>0.44</v>
      </c>
      <c r="E93" s="132">
        <v>0.68500000000000005</v>
      </c>
      <c r="F93" s="107">
        <v>139.77599999999998</v>
      </c>
      <c r="G93" s="107">
        <v>0.18881000000000001</v>
      </c>
      <c r="H93" s="108" t="s">
        <v>96</v>
      </c>
      <c r="I93" s="130" t="s">
        <v>62</v>
      </c>
      <c r="J93" s="138"/>
      <c r="K93" s="80"/>
    </row>
    <row r="94" spans="1:11">
      <c r="A94" s="113" t="s">
        <v>105</v>
      </c>
      <c r="B94" s="26" t="s">
        <v>106</v>
      </c>
      <c r="C94" s="27">
        <v>6.25E-2</v>
      </c>
      <c r="D94" s="27">
        <v>0.03</v>
      </c>
      <c r="E94" s="132">
        <v>0.16669999999999999</v>
      </c>
      <c r="F94" s="27">
        <v>70</v>
      </c>
      <c r="G94" s="27">
        <v>0.3</v>
      </c>
      <c r="H94" s="108" t="s">
        <v>67</v>
      </c>
      <c r="I94" s="112" t="s">
        <v>41</v>
      </c>
      <c r="J94" s="138"/>
      <c r="K94" s="80"/>
    </row>
    <row r="95" spans="1:11">
      <c r="A95" s="108" t="s">
        <v>668</v>
      </c>
      <c r="B95" s="108" t="s">
        <v>683</v>
      </c>
      <c r="C95" s="107">
        <v>0.375</v>
      </c>
      <c r="D95" s="107">
        <v>0.33</v>
      </c>
      <c r="E95" s="132">
        <v>9.5000000000000001E-2</v>
      </c>
      <c r="F95" s="109">
        <v>70</v>
      </c>
      <c r="G95" s="109">
        <v>0.35</v>
      </c>
      <c r="H95" s="108" t="s">
        <v>93</v>
      </c>
      <c r="I95" s="130" t="s">
        <v>62</v>
      </c>
      <c r="J95" s="138"/>
      <c r="K95" s="80"/>
    </row>
    <row r="96" spans="1:11">
      <c r="A96" s="108" t="s">
        <v>668</v>
      </c>
      <c r="B96" s="30" t="s">
        <v>683</v>
      </c>
      <c r="C96" s="107">
        <v>0.37429999999999997</v>
      </c>
      <c r="D96" s="107">
        <v>0.34</v>
      </c>
      <c r="E96" s="132">
        <v>9.2499999999999999E-2</v>
      </c>
      <c r="F96" s="107">
        <v>69.887999999999991</v>
      </c>
      <c r="G96" s="107">
        <v>0.34894000000000003</v>
      </c>
      <c r="H96" s="108" t="s">
        <v>102</v>
      </c>
      <c r="I96" s="130" t="s">
        <v>62</v>
      </c>
      <c r="J96" s="138"/>
      <c r="K96" s="80"/>
    </row>
    <row r="97" spans="1:11">
      <c r="A97" s="108" t="s">
        <v>861</v>
      </c>
      <c r="B97" s="108" t="s">
        <v>1648</v>
      </c>
      <c r="C97" s="107">
        <v>1</v>
      </c>
      <c r="D97" s="107">
        <v>1.28</v>
      </c>
      <c r="E97" s="132">
        <v>6.5000000000000002E-2</v>
      </c>
      <c r="F97" s="107">
        <v>26.207999999999998</v>
      </c>
      <c r="G97" s="107">
        <v>0.38957000000000003</v>
      </c>
      <c r="H97" s="108" t="s">
        <v>67</v>
      </c>
      <c r="I97" s="130" t="s">
        <v>62</v>
      </c>
      <c r="J97" s="138"/>
      <c r="K97" s="80"/>
    </row>
    <row r="98" spans="1:11">
      <c r="A98" s="26" t="s">
        <v>265</v>
      </c>
      <c r="B98" s="115" t="s">
        <v>269</v>
      </c>
      <c r="C98" s="113">
        <v>0.75</v>
      </c>
      <c r="D98" s="113">
        <v>2.38</v>
      </c>
      <c r="E98" s="132">
        <v>2.63E-2</v>
      </c>
      <c r="F98" s="113">
        <v>18</v>
      </c>
      <c r="G98" s="113">
        <v>0.33</v>
      </c>
      <c r="H98" s="108" t="s">
        <v>102</v>
      </c>
      <c r="I98" s="112" t="s">
        <v>41</v>
      </c>
      <c r="J98" s="138"/>
      <c r="K98" s="80"/>
    </row>
    <row r="99" spans="1:11">
      <c r="A99" s="108" t="s">
        <v>312</v>
      </c>
      <c r="B99" s="108" t="s">
        <v>1649</v>
      </c>
      <c r="C99" s="109">
        <v>3.5</v>
      </c>
      <c r="D99" s="107">
        <v>20.54</v>
      </c>
      <c r="E99" s="132">
        <v>1.4200000000000001E-2</v>
      </c>
      <c r="F99" s="107">
        <v>1.4975999999999998</v>
      </c>
      <c r="G99" s="107">
        <v>0.38001000000000001</v>
      </c>
      <c r="H99" s="108" t="s">
        <v>102</v>
      </c>
      <c r="I99" s="130" t="s">
        <v>62</v>
      </c>
      <c r="J99" s="138"/>
      <c r="K99" s="80"/>
    </row>
    <row r="100" spans="1:11">
      <c r="A100" s="108" t="s">
        <v>312</v>
      </c>
      <c r="B100" s="108" t="s">
        <v>1650</v>
      </c>
      <c r="C100" s="109">
        <v>4.5</v>
      </c>
      <c r="D100" s="107">
        <v>26.41</v>
      </c>
      <c r="E100" s="132">
        <v>1.4200000000000001E-2</v>
      </c>
      <c r="F100" s="107">
        <v>1.4975999999999998</v>
      </c>
      <c r="G100" s="107">
        <v>0.38001000000000001</v>
      </c>
      <c r="H100" s="108" t="s">
        <v>102</v>
      </c>
      <c r="I100" s="130" t="s">
        <v>62</v>
      </c>
      <c r="J100" s="138"/>
      <c r="K100" s="80"/>
    </row>
    <row r="101" spans="1:11">
      <c r="A101" s="108" t="s">
        <v>312</v>
      </c>
      <c r="B101" s="108" t="s">
        <v>1651</v>
      </c>
      <c r="C101" s="109">
        <v>4</v>
      </c>
      <c r="D101" s="107">
        <v>23.47</v>
      </c>
      <c r="E101" s="132">
        <v>1.4200000000000001E-2</v>
      </c>
      <c r="F101" s="107">
        <v>1.4975999999999998</v>
      </c>
      <c r="G101" s="107">
        <v>0.38001000000000001</v>
      </c>
      <c r="H101" s="108" t="s">
        <v>102</v>
      </c>
      <c r="I101" s="130" t="s">
        <v>62</v>
      </c>
      <c r="J101" s="138"/>
      <c r="K101" s="80"/>
    </row>
    <row r="102" spans="1:11">
      <c r="A102" s="108" t="s">
        <v>312</v>
      </c>
      <c r="B102" s="108" t="s">
        <v>1652</v>
      </c>
      <c r="C102" s="109">
        <v>5.5</v>
      </c>
      <c r="D102" s="107">
        <v>32.28</v>
      </c>
      <c r="E102" s="132">
        <v>1.4200000000000001E-2</v>
      </c>
      <c r="F102" s="107">
        <v>1.4975999999999998</v>
      </c>
      <c r="G102" s="107">
        <v>0.38001000000000001</v>
      </c>
      <c r="H102" s="108" t="s">
        <v>102</v>
      </c>
      <c r="I102" s="130" t="s">
        <v>62</v>
      </c>
      <c r="J102" s="138"/>
      <c r="K102" s="80"/>
    </row>
    <row r="103" spans="1:11">
      <c r="A103" s="108" t="s">
        <v>312</v>
      </c>
      <c r="B103" s="108" t="s">
        <v>1653</v>
      </c>
      <c r="C103" s="109">
        <v>5</v>
      </c>
      <c r="D103" s="107">
        <v>29.34</v>
      </c>
      <c r="E103" s="132">
        <v>1.4200000000000001E-2</v>
      </c>
      <c r="F103" s="107">
        <v>1.4975999999999998</v>
      </c>
      <c r="G103" s="107">
        <v>0.38001000000000001</v>
      </c>
      <c r="H103" s="108" t="s">
        <v>102</v>
      </c>
      <c r="I103" s="130" t="s">
        <v>62</v>
      </c>
      <c r="J103" s="138"/>
      <c r="K103" s="80"/>
    </row>
    <row r="104" spans="1:11">
      <c r="A104" s="108" t="s">
        <v>312</v>
      </c>
      <c r="B104" s="108" t="s">
        <v>1654</v>
      </c>
      <c r="C104" s="109">
        <v>6.5</v>
      </c>
      <c r="D104" s="107">
        <v>38.15</v>
      </c>
      <c r="E104" s="132">
        <v>1.4200000000000001E-2</v>
      </c>
      <c r="F104" s="107">
        <v>1.4975999999999998</v>
      </c>
      <c r="G104" s="107">
        <v>0.38001000000000001</v>
      </c>
      <c r="H104" s="108" t="s">
        <v>102</v>
      </c>
      <c r="I104" s="130" t="s">
        <v>62</v>
      </c>
      <c r="J104" s="138"/>
      <c r="K104" s="80"/>
    </row>
    <row r="105" spans="1:11">
      <c r="A105" s="108" t="s">
        <v>312</v>
      </c>
      <c r="B105" s="108" t="s">
        <v>1655</v>
      </c>
      <c r="C105" s="109">
        <v>6</v>
      </c>
      <c r="D105" s="107">
        <v>35.21</v>
      </c>
      <c r="E105" s="132">
        <v>1.4200000000000001E-2</v>
      </c>
      <c r="F105" s="107">
        <v>1.4975999999999998</v>
      </c>
      <c r="G105" s="107">
        <v>0.38001000000000001</v>
      </c>
      <c r="H105" s="108" t="s">
        <v>102</v>
      </c>
      <c r="I105" s="130" t="s">
        <v>62</v>
      </c>
      <c r="J105" s="138"/>
      <c r="K105" s="80"/>
    </row>
    <row r="106" spans="1:11">
      <c r="A106" s="132" t="s">
        <v>547</v>
      </c>
      <c r="B106" s="132" t="s">
        <v>548</v>
      </c>
      <c r="C106" s="132">
        <v>6</v>
      </c>
      <c r="D106" s="132">
        <v>1.923</v>
      </c>
      <c r="E106" s="132">
        <v>0.26</v>
      </c>
      <c r="F106" s="132">
        <v>130</v>
      </c>
      <c r="G106" s="132">
        <v>0.13</v>
      </c>
      <c r="H106" s="132" t="s">
        <v>96</v>
      </c>
      <c r="I106" s="132" t="s">
        <v>137</v>
      </c>
      <c r="J106" s="138"/>
      <c r="K106" s="80"/>
    </row>
    <row r="107" spans="1:11">
      <c r="A107" s="108" t="s">
        <v>606</v>
      </c>
      <c r="B107" s="132" t="s">
        <v>607</v>
      </c>
      <c r="C107" s="132">
        <v>6</v>
      </c>
      <c r="D107" s="132">
        <v>2.222</v>
      </c>
      <c r="E107" s="132">
        <v>0.22500000000000001</v>
      </c>
      <c r="F107" s="132">
        <v>130</v>
      </c>
      <c r="G107" s="132">
        <v>0.13</v>
      </c>
      <c r="H107" s="132" t="s">
        <v>96</v>
      </c>
      <c r="I107" s="132" t="s">
        <v>137</v>
      </c>
      <c r="J107" s="138"/>
      <c r="K107" s="80"/>
    </row>
    <row r="108" spans="1:11">
      <c r="A108" s="132" t="s">
        <v>547</v>
      </c>
      <c r="B108" s="132" t="s">
        <v>609</v>
      </c>
      <c r="C108" s="132">
        <v>8</v>
      </c>
      <c r="D108" s="132">
        <v>2.1280000000000001</v>
      </c>
      <c r="E108" s="132">
        <v>0.31330000000000002</v>
      </c>
      <c r="F108" s="132">
        <v>130</v>
      </c>
      <c r="G108" s="132">
        <v>0.13</v>
      </c>
      <c r="H108" s="132" t="s">
        <v>96</v>
      </c>
      <c r="I108" s="132" t="s">
        <v>137</v>
      </c>
      <c r="J108" s="138"/>
      <c r="K108" s="80"/>
    </row>
    <row r="109" spans="1:11">
      <c r="A109" s="108" t="s">
        <v>606</v>
      </c>
      <c r="B109" s="132" t="s">
        <v>1656</v>
      </c>
      <c r="C109" s="132">
        <v>8</v>
      </c>
      <c r="D109" s="132">
        <v>2.5640000000000001</v>
      </c>
      <c r="E109" s="132">
        <v>0.26</v>
      </c>
      <c r="F109" s="132">
        <v>130</v>
      </c>
      <c r="G109" s="132">
        <v>0.13</v>
      </c>
      <c r="H109" s="132" t="s">
        <v>96</v>
      </c>
      <c r="I109" s="132" t="s">
        <v>137</v>
      </c>
      <c r="J109" s="138"/>
      <c r="K109" s="80"/>
    </row>
    <row r="110" spans="1:11">
      <c r="A110" s="132" t="s">
        <v>577</v>
      </c>
      <c r="B110" s="132" t="s">
        <v>578</v>
      </c>
      <c r="C110" s="132">
        <v>6</v>
      </c>
      <c r="D110" s="132">
        <v>1.538</v>
      </c>
      <c r="E110" s="132">
        <v>0.32500000000000001</v>
      </c>
      <c r="F110" s="132">
        <v>130</v>
      </c>
      <c r="G110" s="132">
        <v>0.17</v>
      </c>
      <c r="H110" s="132" t="s">
        <v>96</v>
      </c>
      <c r="I110" s="132" t="s">
        <v>137</v>
      </c>
      <c r="J110" s="138"/>
      <c r="K110" s="80"/>
    </row>
    <row r="111" spans="1:11">
      <c r="A111" s="132" t="s">
        <v>577</v>
      </c>
      <c r="B111" s="132" t="s">
        <v>580</v>
      </c>
      <c r="C111" s="132">
        <v>8</v>
      </c>
      <c r="D111" s="132">
        <v>1.754</v>
      </c>
      <c r="E111" s="132">
        <v>0.38</v>
      </c>
      <c r="F111" s="132">
        <v>130</v>
      </c>
      <c r="G111" s="132">
        <v>0.17</v>
      </c>
      <c r="H111" s="132" t="s">
        <v>96</v>
      </c>
      <c r="I111" s="132" t="s">
        <v>137</v>
      </c>
      <c r="J111" s="138"/>
      <c r="K111" s="80"/>
    </row>
    <row r="112" spans="1:11">
      <c r="A112" s="108" t="s">
        <v>668</v>
      </c>
      <c r="B112" s="110" t="s">
        <v>684</v>
      </c>
      <c r="C112" s="109">
        <v>0.5</v>
      </c>
      <c r="D112" s="109">
        <v>2.63</v>
      </c>
      <c r="E112" s="132">
        <v>1.5800000000000002E-2</v>
      </c>
      <c r="F112" s="109">
        <v>85</v>
      </c>
      <c r="G112" s="109">
        <v>0.21</v>
      </c>
      <c r="H112" s="108" t="s">
        <v>96</v>
      </c>
      <c r="I112" s="130" t="s">
        <v>62</v>
      </c>
      <c r="J112" s="138"/>
      <c r="K112" s="80"/>
    </row>
    <row r="113" spans="1:11">
      <c r="A113" s="113" t="s">
        <v>529</v>
      </c>
      <c r="B113" s="110" t="s">
        <v>532</v>
      </c>
      <c r="C113" s="109">
        <v>3</v>
      </c>
      <c r="D113" s="109">
        <v>0.8</v>
      </c>
      <c r="E113" s="132">
        <v>0.3125</v>
      </c>
      <c r="F113" s="109">
        <v>85</v>
      </c>
      <c r="G113" s="109">
        <v>0.21</v>
      </c>
      <c r="H113" s="108" t="s">
        <v>96</v>
      </c>
      <c r="I113" s="130" t="s">
        <v>62</v>
      </c>
      <c r="J113" s="138"/>
      <c r="K113" s="80"/>
    </row>
    <row r="114" spans="1:11">
      <c r="A114" s="113" t="s">
        <v>529</v>
      </c>
      <c r="B114" s="110" t="s">
        <v>533</v>
      </c>
      <c r="C114" s="109">
        <v>4</v>
      </c>
      <c r="D114" s="109">
        <v>1.1100000000000001</v>
      </c>
      <c r="E114" s="132">
        <v>0.3</v>
      </c>
      <c r="F114" s="109">
        <v>85</v>
      </c>
      <c r="G114" s="109">
        <v>0.21</v>
      </c>
      <c r="H114" s="108" t="s">
        <v>96</v>
      </c>
      <c r="I114" s="130" t="s">
        <v>62</v>
      </c>
      <c r="J114" s="138"/>
      <c r="K114" s="80"/>
    </row>
    <row r="115" spans="1:11">
      <c r="A115" s="113" t="s">
        <v>529</v>
      </c>
      <c r="B115" s="110" t="s">
        <v>536</v>
      </c>
      <c r="C115" s="109">
        <v>10</v>
      </c>
      <c r="D115" s="109">
        <v>2.2200000000000002</v>
      </c>
      <c r="E115" s="132">
        <v>0.375</v>
      </c>
      <c r="F115" s="109">
        <v>85</v>
      </c>
      <c r="G115" s="109">
        <v>0.21</v>
      </c>
      <c r="H115" s="108" t="s">
        <v>96</v>
      </c>
      <c r="I115" s="130" t="s">
        <v>62</v>
      </c>
      <c r="J115" s="138"/>
      <c r="K115" s="80"/>
    </row>
    <row r="116" spans="1:11">
      <c r="A116" s="113" t="s">
        <v>529</v>
      </c>
      <c r="B116" s="110" t="s">
        <v>534</v>
      </c>
      <c r="C116" s="109">
        <v>6</v>
      </c>
      <c r="D116" s="109">
        <v>1.52</v>
      </c>
      <c r="E116" s="132">
        <v>0.32919999999999999</v>
      </c>
      <c r="F116" s="109">
        <v>85</v>
      </c>
      <c r="G116" s="109">
        <v>0.21</v>
      </c>
      <c r="H116" s="108" t="s">
        <v>96</v>
      </c>
      <c r="I116" s="130" t="s">
        <v>62</v>
      </c>
      <c r="J116" s="138"/>
      <c r="K116" s="80"/>
    </row>
    <row r="117" spans="1:11">
      <c r="A117" s="113" t="s">
        <v>529</v>
      </c>
      <c r="B117" s="110" t="s">
        <v>535</v>
      </c>
      <c r="C117" s="109">
        <v>8</v>
      </c>
      <c r="D117" s="109">
        <v>1.85</v>
      </c>
      <c r="E117" s="132">
        <v>0.36</v>
      </c>
      <c r="F117" s="109">
        <v>85</v>
      </c>
      <c r="G117" s="109">
        <v>0.21</v>
      </c>
      <c r="H117" s="108" t="s">
        <v>96</v>
      </c>
      <c r="I117" s="130" t="s">
        <v>62</v>
      </c>
      <c r="J117" s="138"/>
      <c r="K117" s="80"/>
    </row>
    <row r="118" spans="1:11">
      <c r="A118" s="113" t="s">
        <v>529</v>
      </c>
      <c r="B118" s="110" t="s">
        <v>537</v>
      </c>
      <c r="C118" s="109">
        <v>12</v>
      </c>
      <c r="D118" s="109">
        <v>2.5</v>
      </c>
      <c r="E118" s="132">
        <v>0.4</v>
      </c>
      <c r="F118" s="109">
        <v>85</v>
      </c>
      <c r="G118" s="109">
        <v>0.21</v>
      </c>
      <c r="H118" s="108" t="s">
        <v>96</v>
      </c>
      <c r="I118" s="130" t="s">
        <v>62</v>
      </c>
      <c r="J118" s="138"/>
      <c r="K118" s="80"/>
    </row>
    <row r="119" spans="1:11">
      <c r="A119" s="113" t="s">
        <v>529</v>
      </c>
      <c r="B119" s="115" t="s">
        <v>538</v>
      </c>
      <c r="C119" s="113">
        <v>0.375</v>
      </c>
      <c r="D119" s="113">
        <v>0.03</v>
      </c>
      <c r="E119" s="82">
        <v>1.042</v>
      </c>
      <c r="F119" s="113">
        <v>0</v>
      </c>
      <c r="G119" s="113">
        <v>0</v>
      </c>
      <c r="H119" s="108" t="s">
        <v>96</v>
      </c>
      <c r="I119" s="112" t="s">
        <v>41</v>
      </c>
      <c r="J119" s="138"/>
      <c r="K119" s="80"/>
    </row>
    <row r="120" spans="1:11">
      <c r="A120" s="113" t="s">
        <v>529</v>
      </c>
      <c r="B120" s="115" t="s">
        <v>115</v>
      </c>
      <c r="C120" s="113">
        <v>0.375</v>
      </c>
      <c r="D120" s="113">
        <v>8.3299999999999999E-2</v>
      </c>
      <c r="E120" s="117">
        <v>0.37514999999999998</v>
      </c>
      <c r="F120" s="113">
        <v>0.2</v>
      </c>
      <c r="G120" s="113">
        <v>144</v>
      </c>
      <c r="H120" s="108" t="s">
        <v>96</v>
      </c>
      <c r="I120" s="112" t="s">
        <v>540</v>
      </c>
      <c r="J120" s="138"/>
      <c r="K120" s="80"/>
    </row>
    <row r="121" spans="1:11">
      <c r="A121" s="108" t="s">
        <v>115</v>
      </c>
      <c r="B121" s="30" t="s">
        <v>133</v>
      </c>
      <c r="C121" s="107">
        <v>10</v>
      </c>
      <c r="D121" s="107">
        <v>0.74</v>
      </c>
      <c r="E121" s="132">
        <v>1.1274999999999999</v>
      </c>
      <c r="F121" s="107">
        <v>139.77599999999998</v>
      </c>
      <c r="G121" s="107">
        <v>0.21510000000000001</v>
      </c>
      <c r="H121" s="108" t="s">
        <v>96</v>
      </c>
      <c r="I121" s="130" t="s">
        <v>62</v>
      </c>
      <c r="J121" s="138"/>
      <c r="K121" s="80"/>
    </row>
    <row r="122" spans="1:11">
      <c r="A122" s="108" t="s">
        <v>115</v>
      </c>
      <c r="B122" s="31" t="s">
        <v>129</v>
      </c>
      <c r="C122" s="107">
        <v>2</v>
      </c>
      <c r="D122" s="107">
        <v>0.15</v>
      </c>
      <c r="E122" s="132">
        <v>1.1274999999999999</v>
      </c>
      <c r="F122" s="107">
        <v>139.77599999999998</v>
      </c>
      <c r="G122" s="107">
        <v>0.21510000000000001</v>
      </c>
      <c r="H122" s="108" t="s">
        <v>96</v>
      </c>
      <c r="I122" s="130" t="s">
        <v>62</v>
      </c>
      <c r="J122" s="138"/>
      <c r="K122" s="80"/>
    </row>
    <row r="123" spans="1:11">
      <c r="A123" s="108" t="s">
        <v>115</v>
      </c>
      <c r="B123" s="31" t="s">
        <v>130</v>
      </c>
      <c r="C123" s="107">
        <v>4</v>
      </c>
      <c r="D123" s="107">
        <v>0.3</v>
      </c>
      <c r="E123" s="132">
        <v>1.1274999999999999</v>
      </c>
      <c r="F123" s="107">
        <v>139.77599999999998</v>
      </c>
      <c r="G123" s="107">
        <v>0.21510000000000001</v>
      </c>
      <c r="H123" s="108" t="s">
        <v>96</v>
      </c>
      <c r="I123" s="130" t="s">
        <v>62</v>
      </c>
      <c r="J123" s="138"/>
      <c r="K123" s="80"/>
    </row>
    <row r="124" spans="1:11">
      <c r="A124" s="108" t="s">
        <v>115</v>
      </c>
      <c r="B124" s="30" t="s">
        <v>131</v>
      </c>
      <c r="C124" s="107">
        <v>6</v>
      </c>
      <c r="D124" s="107">
        <v>0.44</v>
      </c>
      <c r="E124" s="132">
        <v>1.1274999999999999</v>
      </c>
      <c r="F124" s="107">
        <v>139.77599999999998</v>
      </c>
      <c r="G124" s="107">
        <v>0.21510000000000001</v>
      </c>
      <c r="H124" s="108" t="s">
        <v>96</v>
      </c>
      <c r="I124" s="130" t="s">
        <v>62</v>
      </c>
      <c r="J124" s="138"/>
      <c r="K124" s="80"/>
    </row>
    <row r="125" spans="1:11">
      <c r="A125" s="108" t="s">
        <v>115</v>
      </c>
      <c r="B125" s="30" t="s">
        <v>132</v>
      </c>
      <c r="C125" s="107">
        <v>8</v>
      </c>
      <c r="D125" s="107">
        <v>0.59</v>
      </c>
      <c r="E125" s="132">
        <v>1.1274999999999999</v>
      </c>
      <c r="F125" s="107">
        <v>139.77599999999998</v>
      </c>
      <c r="G125" s="107">
        <v>0.21510000000000001</v>
      </c>
      <c r="H125" s="108" t="s">
        <v>96</v>
      </c>
      <c r="I125" s="130" t="s">
        <v>62</v>
      </c>
      <c r="J125" s="138"/>
      <c r="K125" s="80"/>
    </row>
    <row r="126" spans="1:11">
      <c r="A126" s="108" t="s">
        <v>115</v>
      </c>
      <c r="B126" s="30" t="s">
        <v>120</v>
      </c>
      <c r="C126" s="107">
        <v>10</v>
      </c>
      <c r="D126" s="107">
        <v>2.72</v>
      </c>
      <c r="E126" s="132">
        <v>0.30669999999999997</v>
      </c>
      <c r="F126" s="107">
        <v>79.872</v>
      </c>
      <c r="G126" s="107">
        <v>0.20075999999999999</v>
      </c>
      <c r="H126" s="108" t="s">
        <v>96</v>
      </c>
      <c r="I126" s="130" t="s">
        <v>62</v>
      </c>
      <c r="J126" s="138"/>
      <c r="K126" s="80"/>
    </row>
    <row r="127" spans="1:11">
      <c r="A127" s="108" t="s">
        <v>115</v>
      </c>
      <c r="B127" s="30" t="s">
        <v>116</v>
      </c>
      <c r="C127" s="107">
        <v>2</v>
      </c>
      <c r="D127" s="107">
        <v>0.54</v>
      </c>
      <c r="E127" s="132">
        <v>0.30669999999999997</v>
      </c>
      <c r="F127" s="107">
        <v>79.872</v>
      </c>
      <c r="G127" s="107">
        <v>0.20075999999999999</v>
      </c>
      <c r="H127" s="108" t="s">
        <v>96</v>
      </c>
      <c r="I127" s="130" t="s">
        <v>62</v>
      </c>
      <c r="J127" s="138"/>
      <c r="K127" s="80"/>
    </row>
    <row r="128" spans="1:11">
      <c r="A128" s="108" t="s">
        <v>115</v>
      </c>
      <c r="B128" s="30" t="s">
        <v>117</v>
      </c>
      <c r="C128" s="107">
        <v>4</v>
      </c>
      <c r="D128" s="107">
        <v>1.0900000000000001</v>
      </c>
      <c r="E128" s="132">
        <v>0.30669999999999997</v>
      </c>
      <c r="F128" s="107">
        <v>79.872</v>
      </c>
      <c r="G128" s="107">
        <v>0.20075999999999999</v>
      </c>
      <c r="H128" s="108" t="s">
        <v>96</v>
      </c>
      <c r="I128" s="130" t="s">
        <v>62</v>
      </c>
      <c r="J128" s="138"/>
      <c r="K128" s="80"/>
    </row>
    <row r="129" spans="1:11">
      <c r="A129" s="108" t="s">
        <v>115</v>
      </c>
      <c r="B129" s="30" t="s">
        <v>118</v>
      </c>
      <c r="C129" s="107">
        <v>6</v>
      </c>
      <c r="D129" s="107">
        <v>1.63</v>
      </c>
      <c r="E129" s="132">
        <v>0.30669999999999997</v>
      </c>
      <c r="F129" s="107">
        <v>79.872</v>
      </c>
      <c r="G129" s="107">
        <v>0.20075999999999999</v>
      </c>
      <c r="H129" s="108" t="s">
        <v>96</v>
      </c>
      <c r="I129" s="130" t="s">
        <v>62</v>
      </c>
      <c r="J129" s="138"/>
      <c r="K129" s="80"/>
    </row>
    <row r="130" spans="1:11">
      <c r="A130" s="108" t="s">
        <v>115</v>
      </c>
      <c r="B130" s="30" t="s">
        <v>119</v>
      </c>
      <c r="C130" s="107">
        <v>8</v>
      </c>
      <c r="D130" s="107">
        <v>2.17</v>
      </c>
      <c r="E130" s="132">
        <v>0.30669999999999997</v>
      </c>
      <c r="F130" s="107">
        <v>79.872</v>
      </c>
      <c r="G130" s="107">
        <v>0.20075999999999999</v>
      </c>
      <c r="H130" s="108" t="s">
        <v>96</v>
      </c>
      <c r="I130" s="130" t="s">
        <v>62</v>
      </c>
      <c r="J130" s="138"/>
      <c r="K130" s="80"/>
    </row>
    <row r="131" spans="1:11">
      <c r="A131" s="132" t="s">
        <v>547</v>
      </c>
      <c r="B131" s="132" t="s">
        <v>557</v>
      </c>
      <c r="C131" s="132">
        <v>10</v>
      </c>
      <c r="D131" s="132">
        <v>2.1739999999999999</v>
      </c>
      <c r="E131" s="132">
        <v>0.38329999999999997</v>
      </c>
      <c r="F131" s="132">
        <v>105</v>
      </c>
      <c r="G131" s="132">
        <v>0.14000000000000001</v>
      </c>
      <c r="H131" s="132" t="s">
        <v>96</v>
      </c>
      <c r="I131" s="132" t="s">
        <v>137</v>
      </c>
      <c r="J131" s="138"/>
      <c r="K131" s="80"/>
    </row>
    <row r="132" spans="1:11">
      <c r="A132" s="132" t="s">
        <v>547</v>
      </c>
      <c r="B132" s="132" t="s">
        <v>559</v>
      </c>
      <c r="C132" s="132">
        <v>12</v>
      </c>
      <c r="D132" s="132">
        <v>2.3260000000000001</v>
      </c>
      <c r="E132" s="132">
        <v>0.43</v>
      </c>
      <c r="F132" s="132">
        <v>105</v>
      </c>
      <c r="G132" s="132">
        <v>0.14000000000000001</v>
      </c>
      <c r="H132" s="132" t="s">
        <v>96</v>
      </c>
      <c r="I132" s="132" t="s">
        <v>137</v>
      </c>
      <c r="J132" s="138"/>
      <c r="K132" s="80"/>
    </row>
    <row r="133" spans="1:11">
      <c r="A133" s="132" t="s">
        <v>547</v>
      </c>
      <c r="B133" s="132" t="s">
        <v>553</v>
      </c>
      <c r="C133" s="132">
        <v>6</v>
      </c>
      <c r="D133" s="132">
        <v>1.8520000000000001</v>
      </c>
      <c r="E133" s="132">
        <v>0.27</v>
      </c>
      <c r="F133" s="132">
        <v>105</v>
      </c>
      <c r="G133" s="132">
        <v>0.15</v>
      </c>
      <c r="H133" s="132" t="s">
        <v>96</v>
      </c>
      <c r="I133" s="132" t="s">
        <v>137</v>
      </c>
      <c r="J133" s="138"/>
      <c r="K133" s="80"/>
    </row>
    <row r="134" spans="1:11">
      <c r="A134" s="132" t="s">
        <v>547</v>
      </c>
      <c r="B134" s="132" t="s">
        <v>555</v>
      </c>
      <c r="C134" s="132">
        <v>8</v>
      </c>
      <c r="D134" s="132">
        <v>2</v>
      </c>
      <c r="E134" s="132">
        <v>0.33329999999999999</v>
      </c>
      <c r="F134" s="132">
        <v>105</v>
      </c>
      <c r="G134" s="132">
        <v>0.14000000000000001</v>
      </c>
      <c r="H134" s="132" t="s">
        <v>96</v>
      </c>
      <c r="I134" s="132" t="s">
        <v>137</v>
      </c>
      <c r="J134" s="138"/>
      <c r="K134" s="80"/>
    </row>
    <row r="135" spans="1:11">
      <c r="A135" s="132" t="s">
        <v>547</v>
      </c>
      <c r="B135" s="132" t="s">
        <v>565</v>
      </c>
      <c r="C135" s="132">
        <v>10</v>
      </c>
      <c r="D135" s="132">
        <v>2.0409999999999999</v>
      </c>
      <c r="E135" s="132">
        <v>0.4083</v>
      </c>
      <c r="F135" s="132">
        <v>115</v>
      </c>
      <c r="G135" s="132">
        <v>0.14000000000000001</v>
      </c>
      <c r="H135" s="132" t="s">
        <v>96</v>
      </c>
      <c r="I135" s="132" t="s">
        <v>137</v>
      </c>
      <c r="J135" s="138"/>
      <c r="K135" s="80"/>
    </row>
    <row r="136" spans="1:11">
      <c r="A136" s="132" t="s">
        <v>547</v>
      </c>
      <c r="B136" s="132" t="s">
        <v>567</v>
      </c>
      <c r="C136" s="132">
        <v>12</v>
      </c>
      <c r="D136" s="132">
        <v>2.1739999999999999</v>
      </c>
      <c r="E136" s="132">
        <v>0.46</v>
      </c>
      <c r="F136" s="132">
        <v>115</v>
      </c>
      <c r="G136" s="132">
        <v>0.14000000000000001</v>
      </c>
      <c r="H136" s="132" t="s">
        <v>96</v>
      </c>
      <c r="I136" s="132" t="s">
        <v>137</v>
      </c>
      <c r="J136" s="138"/>
      <c r="K136" s="80"/>
    </row>
    <row r="137" spans="1:11">
      <c r="A137" s="132" t="s">
        <v>547</v>
      </c>
      <c r="B137" s="132" t="s">
        <v>561</v>
      </c>
      <c r="C137" s="132">
        <v>6</v>
      </c>
      <c r="D137" s="132">
        <v>1.724</v>
      </c>
      <c r="E137" s="132">
        <v>0.28999999999999998</v>
      </c>
      <c r="F137" s="132">
        <v>115</v>
      </c>
      <c r="G137" s="132">
        <v>0.15</v>
      </c>
      <c r="H137" s="132" t="s">
        <v>96</v>
      </c>
      <c r="I137" s="132" t="s">
        <v>137</v>
      </c>
      <c r="J137" s="138"/>
      <c r="K137" s="80"/>
    </row>
    <row r="138" spans="1:11">
      <c r="A138" s="132" t="s">
        <v>547</v>
      </c>
      <c r="B138" s="132" t="s">
        <v>563</v>
      </c>
      <c r="C138" s="132">
        <v>8</v>
      </c>
      <c r="D138" s="132">
        <v>1.887</v>
      </c>
      <c r="E138" s="132">
        <v>0.3533</v>
      </c>
      <c r="F138" s="132">
        <v>115</v>
      </c>
      <c r="G138" s="132">
        <v>0.14000000000000001</v>
      </c>
      <c r="H138" s="132" t="s">
        <v>96</v>
      </c>
      <c r="I138" s="132" t="s">
        <v>137</v>
      </c>
      <c r="J138" s="138"/>
      <c r="K138" s="80"/>
    </row>
    <row r="139" spans="1:11">
      <c r="A139" s="132" t="s">
        <v>547</v>
      </c>
      <c r="B139" s="132" t="s">
        <v>573</v>
      </c>
      <c r="C139" s="132">
        <v>10</v>
      </c>
      <c r="D139" s="132">
        <v>1.923</v>
      </c>
      <c r="E139" s="132">
        <v>0.43330000000000002</v>
      </c>
      <c r="F139" s="132">
        <v>125</v>
      </c>
      <c r="G139" s="132">
        <v>0.14000000000000001</v>
      </c>
      <c r="H139" s="132" t="s">
        <v>96</v>
      </c>
      <c r="I139" s="132" t="s">
        <v>137</v>
      </c>
      <c r="J139" s="138"/>
      <c r="K139" s="80"/>
    </row>
    <row r="140" spans="1:11">
      <c r="A140" s="132" t="s">
        <v>547</v>
      </c>
      <c r="B140" s="132" t="s">
        <v>575</v>
      </c>
      <c r="C140" s="132">
        <v>12</v>
      </c>
      <c r="D140" s="132">
        <v>2.0409999999999999</v>
      </c>
      <c r="E140" s="132">
        <v>0.49</v>
      </c>
      <c r="F140" s="132">
        <v>125</v>
      </c>
      <c r="G140" s="132">
        <v>0.13</v>
      </c>
      <c r="H140" s="132" t="s">
        <v>96</v>
      </c>
      <c r="I140" s="132" t="s">
        <v>137</v>
      </c>
      <c r="J140" s="138"/>
      <c r="K140" s="80"/>
    </row>
    <row r="141" spans="1:11">
      <c r="A141" s="132" t="s">
        <v>547</v>
      </c>
      <c r="B141" s="132" t="s">
        <v>569</v>
      </c>
      <c r="C141" s="132">
        <v>6</v>
      </c>
      <c r="D141" s="132">
        <v>1.639</v>
      </c>
      <c r="E141" s="132">
        <v>0.30499999999999999</v>
      </c>
      <c r="F141" s="132">
        <v>125</v>
      </c>
      <c r="G141" s="132">
        <v>0.14000000000000001</v>
      </c>
      <c r="H141" s="132" t="s">
        <v>96</v>
      </c>
      <c r="I141" s="132" t="s">
        <v>137</v>
      </c>
      <c r="J141" s="138"/>
      <c r="K141" s="80"/>
    </row>
    <row r="142" spans="1:11">
      <c r="A142" s="132" t="s">
        <v>547</v>
      </c>
      <c r="B142" s="132" t="s">
        <v>571</v>
      </c>
      <c r="C142" s="132">
        <v>8</v>
      </c>
      <c r="D142" s="132">
        <v>1.786</v>
      </c>
      <c r="E142" s="132">
        <v>0.37330000000000002</v>
      </c>
      <c r="F142" s="132">
        <v>125</v>
      </c>
      <c r="G142" s="132">
        <v>0.13</v>
      </c>
      <c r="H142" s="132" t="s">
        <v>96</v>
      </c>
      <c r="I142" s="132" t="s">
        <v>137</v>
      </c>
      <c r="J142" s="138"/>
      <c r="K142" s="80"/>
    </row>
    <row r="143" spans="1:11">
      <c r="A143" s="108" t="s">
        <v>606</v>
      </c>
      <c r="B143" s="132" t="s">
        <v>615</v>
      </c>
      <c r="C143" s="132">
        <v>10</v>
      </c>
      <c r="D143" s="132">
        <v>2.9409999999999998</v>
      </c>
      <c r="E143" s="132">
        <v>0.2833</v>
      </c>
      <c r="F143" s="132">
        <v>105</v>
      </c>
      <c r="G143" s="132">
        <v>0.14000000000000001</v>
      </c>
      <c r="H143" s="132" t="s">
        <v>96</v>
      </c>
      <c r="I143" s="132" t="s">
        <v>137</v>
      </c>
      <c r="J143" s="138"/>
      <c r="K143" s="80"/>
    </row>
    <row r="144" spans="1:11">
      <c r="A144" s="108" t="s">
        <v>606</v>
      </c>
      <c r="B144" s="132" t="s">
        <v>617</v>
      </c>
      <c r="C144" s="132">
        <v>12</v>
      </c>
      <c r="D144" s="132">
        <v>3.3330000000000002</v>
      </c>
      <c r="E144" s="132">
        <v>0.3</v>
      </c>
      <c r="F144" s="132">
        <v>105</v>
      </c>
      <c r="G144" s="132">
        <v>0.14000000000000001</v>
      </c>
      <c r="H144" s="132" t="s">
        <v>96</v>
      </c>
      <c r="I144" s="132" t="s">
        <v>137</v>
      </c>
      <c r="J144" s="138"/>
      <c r="K144" s="80"/>
    </row>
    <row r="145" spans="1:11">
      <c r="A145" s="108" t="s">
        <v>606</v>
      </c>
      <c r="B145" s="132" t="s">
        <v>613</v>
      </c>
      <c r="C145" s="132">
        <v>8</v>
      </c>
      <c r="D145" s="132">
        <v>2.7029999999999998</v>
      </c>
      <c r="E145" s="132">
        <v>0.2467</v>
      </c>
      <c r="F145" s="132">
        <v>105</v>
      </c>
      <c r="G145" s="132">
        <v>0.14000000000000001</v>
      </c>
      <c r="H145" s="132" t="s">
        <v>96</v>
      </c>
      <c r="I145" s="132" t="s">
        <v>137</v>
      </c>
      <c r="J145" s="138"/>
      <c r="K145" s="80"/>
    </row>
    <row r="146" spans="1:11">
      <c r="A146" s="108" t="s">
        <v>606</v>
      </c>
      <c r="B146" s="132" t="s">
        <v>623</v>
      </c>
      <c r="C146" s="132">
        <v>10</v>
      </c>
      <c r="D146" s="132">
        <v>2.7029999999999998</v>
      </c>
      <c r="E146" s="132">
        <v>0.30830000000000002</v>
      </c>
      <c r="F146" s="132">
        <v>115</v>
      </c>
      <c r="G146" s="132">
        <v>0.14000000000000001</v>
      </c>
      <c r="H146" s="132" t="s">
        <v>96</v>
      </c>
      <c r="I146" s="132" t="s">
        <v>137</v>
      </c>
      <c r="J146" s="138"/>
      <c r="K146" s="80"/>
    </row>
    <row r="147" spans="1:11">
      <c r="A147" s="108" t="s">
        <v>606</v>
      </c>
      <c r="B147" s="132" t="s">
        <v>625</v>
      </c>
      <c r="C147" s="132">
        <v>12</v>
      </c>
      <c r="D147" s="132">
        <v>3.03</v>
      </c>
      <c r="E147" s="132">
        <v>0.33</v>
      </c>
      <c r="F147" s="132">
        <v>115</v>
      </c>
      <c r="G147" s="132">
        <v>0.14000000000000001</v>
      </c>
      <c r="H147" s="132" t="s">
        <v>96</v>
      </c>
      <c r="I147" s="132" t="s">
        <v>137</v>
      </c>
      <c r="J147" s="138"/>
      <c r="K147" s="80"/>
    </row>
    <row r="148" spans="1:11">
      <c r="A148" s="108" t="s">
        <v>606</v>
      </c>
      <c r="B148" s="132" t="s">
        <v>619</v>
      </c>
      <c r="C148" s="132">
        <v>6</v>
      </c>
      <c r="D148" s="132">
        <v>2.0830000000000002</v>
      </c>
      <c r="E148" s="132">
        <v>0.24</v>
      </c>
      <c r="F148" s="132">
        <v>115</v>
      </c>
      <c r="G148" s="132">
        <v>0.15</v>
      </c>
      <c r="H148" s="132" t="s">
        <v>96</v>
      </c>
      <c r="I148" s="132" t="s">
        <v>137</v>
      </c>
      <c r="J148" s="138"/>
      <c r="K148" s="80"/>
    </row>
    <row r="149" spans="1:11">
      <c r="A149" s="108" t="s">
        <v>606</v>
      </c>
      <c r="B149" s="132" t="s">
        <v>621</v>
      </c>
      <c r="C149" s="132">
        <v>8</v>
      </c>
      <c r="D149" s="132">
        <v>2.4390000000000001</v>
      </c>
      <c r="E149" s="132">
        <v>0.27329999999999999</v>
      </c>
      <c r="F149" s="132">
        <v>115</v>
      </c>
      <c r="G149" s="132">
        <v>0.14000000000000001</v>
      </c>
      <c r="H149" s="132" t="s">
        <v>96</v>
      </c>
      <c r="I149" s="132" t="s">
        <v>137</v>
      </c>
      <c r="J149" s="138"/>
      <c r="K149" s="80"/>
    </row>
    <row r="150" spans="1:11">
      <c r="A150" s="108" t="s">
        <v>606</v>
      </c>
      <c r="B150" s="132" t="s">
        <v>631</v>
      </c>
      <c r="C150" s="132">
        <v>10</v>
      </c>
      <c r="D150" s="132">
        <v>2.4390000000000001</v>
      </c>
      <c r="E150" s="132">
        <v>0.3417</v>
      </c>
      <c r="F150" s="132">
        <v>125</v>
      </c>
      <c r="G150" s="132">
        <v>0.14000000000000001</v>
      </c>
      <c r="H150" s="132" t="s">
        <v>96</v>
      </c>
      <c r="I150" s="132" t="s">
        <v>137</v>
      </c>
      <c r="J150" s="138"/>
      <c r="K150" s="80"/>
    </row>
    <row r="151" spans="1:11">
      <c r="A151" s="108" t="s">
        <v>606</v>
      </c>
      <c r="B151" s="132" t="s">
        <v>633</v>
      </c>
      <c r="C151" s="132">
        <v>12</v>
      </c>
      <c r="D151" s="132">
        <v>2.778</v>
      </c>
      <c r="E151" s="132">
        <v>0.36</v>
      </c>
      <c r="F151" s="132">
        <v>125</v>
      </c>
      <c r="G151" s="132">
        <v>0.13</v>
      </c>
      <c r="H151" s="132" t="s">
        <v>96</v>
      </c>
      <c r="I151" s="132" t="s">
        <v>137</v>
      </c>
      <c r="J151" s="138"/>
      <c r="K151" s="80"/>
    </row>
    <row r="152" spans="1:11">
      <c r="A152" s="108" t="s">
        <v>606</v>
      </c>
      <c r="B152" s="132" t="s">
        <v>627</v>
      </c>
      <c r="C152" s="132">
        <v>6</v>
      </c>
      <c r="D152" s="132">
        <v>1.923</v>
      </c>
      <c r="E152" s="132">
        <v>0.26</v>
      </c>
      <c r="F152" s="132">
        <v>125</v>
      </c>
      <c r="G152" s="132">
        <v>0.14000000000000001</v>
      </c>
      <c r="H152" s="132" t="s">
        <v>96</v>
      </c>
      <c r="I152" s="132" t="s">
        <v>137</v>
      </c>
      <c r="J152" s="138"/>
      <c r="K152" s="80"/>
    </row>
    <row r="153" spans="1:11">
      <c r="A153" s="108" t="s">
        <v>606</v>
      </c>
      <c r="B153" s="132" t="s">
        <v>629</v>
      </c>
      <c r="C153" s="132">
        <v>8</v>
      </c>
      <c r="D153" s="132">
        <v>2.2730000000000001</v>
      </c>
      <c r="E153" s="132">
        <v>0.29330000000000001</v>
      </c>
      <c r="F153" s="132">
        <v>125</v>
      </c>
      <c r="G153" s="132">
        <v>0.13</v>
      </c>
      <c r="H153" s="132" t="s">
        <v>96</v>
      </c>
      <c r="I153" s="132" t="s">
        <v>137</v>
      </c>
      <c r="J153" s="138"/>
      <c r="K153" s="80"/>
    </row>
    <row r="154" spans="1:11">
      <c r="A154" s="108" t="s">
        <v>606</v>
      </c>
      <c r="B154" s="132" t="s">
        <v>1657</v>
      </c>
      <c r="C154" s="132">
        <v>6</v>
      </c>
      <c r="D154" s="132">
        <v>2.2730000000000001</v>
      </c>
      <c r="E154" s="132">
        <v>0.22</v>
      </c>
      <c r="F154" s="132">
        <v>105</v>
      </c>
      <c r="G154" s="132">
        <v>0.15</v>
      </c>
      <c r="H154" s="132" t="s">
        <v>96</v>
      </c>
      <c r="I154" s="132" t="s">
        <v>137</v>
      </c>
      <c r="J154" s="138"/>
      <c r="K154" s="80"/>
    </row>
    <row r="155" spans="1:11">
      <c r="A155" s="132" t="s">
        <v>577</v>
      </c>
      <c r="B155" s="132" t="s">
        <v>586</v>
      </c>
      <c r="C155" s="132">
        <v>10</v>
      </c>
      <c r="D155" s="132">
        <v>1.8180000000000001</v>
      </c>
      <c r="E155" s="132">
        <v>0.45829999999999999</v>
      </c>
      <c r="F155" s="132">
        <v>105</v>
      </c>
      <c r="G155" s="132">
        <v>0.22</v>
      </c>
      <c r="H155" s="132" t="s">
        <v>96</v>
      </c>
      <c r="I155" s="132" t="s">
        <v>137</v>
      </c>
      <c r="J155" s="138"/>
      <c r="K155" s="80"/>
    </row>
    <row r="156" spans="1:11">
      <c r="A156" s="132" t="s">
        <v>577</v>
      </c>
      <c r="B156" s="132" t="s">
        <v>588</v>
      </c>
      <c r="C156" s="132">
        <v>12</v>
      </c>
      <c r="D156" s="132">
        <v>1.9610000000000001</v>
      </c>
      <c r="E156" s="132">
        <v>0.51</v>
      </c>
      <c r="F156" s="132">
        <v>105</v>
      </c>
      <c r="G156" s="132">
        <v>0.22</v>
      </c>
      <c r="H156" s="132" t="s">
        <v>96</v>
      </c>
      <c r="I156" s="132" t="s">
        <v>137</v>
      </c>
      <c r="J156" s="138"/>
      <c r="K156" s="80"/>
    </row>
    <row r="157" spans="1:11">
      <c r="A157" s="132" t="s">
        <v>577</v>
      </c>
      <c r="B157" s="132" t="s">
        <v>582</v>
      </c>
      <c r="C157" s="132">
        <v>6</v>
      </c>
      <c r="D157" s="132">
        <v>1.4710000000000001</v>
      </c>
      <c r="E157" s="132">
        <v>0.34</v>
      </c>
      <c r="F157" s="132">
        <v>105</v>
      </c>
      <c r="G157" s="132">
        <v>0.21</v>
      </c>
      <c r="H157" s="132" t="s">
        <v>96</v>
      </c>
      <c r="I157" s="132" t="s">
        <v>137</v>
      </c>
      <c r="J157" s="138"/>
      <c r="K157" s="80"/>
    </row>
    <row r="158" spans="1:11">
      <c r="A158" s="132" t="s">
        <v>577</v>
      </c>
      <c r="B158" s="132" t="s">
        <v>584</v>
      </c>
      <c r="C158" s="132">
        <v>8</v>
      </c>
      <c r="D158" s="132">
        <v>1.613</v>
      </c>
      <c r="E158" s="132">
        <v>0.4133</v>
      </c>
      <c r="F158" s="132">
        <v>105</v>
      </c>
      <c r="G158" s="132">
        <v>0.22</v>
      </c>
      <c r="H158" s="132" t="s">
        <v>96</v>
      </c>
      <c r="I158" s="132" t="s">
        <v>137</v>
      </c>
      <c r="J158" s="138"/>
      <c r="K158" s="80"/>
    </row>
    <row r="159" spans="1:11">
      <c r="A159" s="132" t="s">
        <v>577</v>
      </c>
      <c r="B159" s="132" t="s">
        <v>594</v>
      </c>
      <c r="C159" s="132">
        <v>10</v>
      </c>
      <c r="D159" s="132">
        <v>1.6950000000000001</v>
      </c>
      <c r="E159" s="132">
        <v>0.49170000000000003</v>
      </c>
      <c r="F159" s="132">
        <v>115</v>
      </c>
      <c r="G159" s="132">
        <v>0.21</v>
      </c>
      <c r="H159" s="132" t="s">
        <v>96</v>
      </c>
      <c r="I159" s="132" t="s">
        <v>137</v>
      </c>
      <c r="J159" s="138"/>
      <c r="K159" s="80"/>
    </row>
    <row r="160" spans="1:11">
      <c r="A160" s="132" t="s">
        <v>577</v>
      </c>
      <c r="B160" s="132" t="s">
        <v>596</v>
      </c>
      <c r="C160" s="132">
        <v>12</v>
      </c>
      <c r="D160" s="132">
        <v>1.8520000000000001</v>
      </c>
      <c r="E160" s="132">
        <v>0.54</v>
      </c>
      <c r="F160" s="132">
        <v>115</v>
      </c>
      <c r="G160" s="132">
        <v>0.21</v>
      </c>
      <c r="H160" s="132" t="s">
        <v>96</v>
      </c>
      <c r="I160" s="132" t="s">
        <v>137</v>
      </c>
      <c r="J160" s="138"/>
      <c r="K160" s="80"/>
    </row>
    <row r="161" spans="1:11">
      <c r="A161" s="132" t="s">
        <v>577</v>
      </c>
      <c r="B161" s="132" t="s">
        <v>590</v>
      </c>
      <c r="C161" s="132">
        <v>6</v>
      </c>
      <c r="D161" s="132">
        <v>1.389</v>
      </c>
      <c r="E161" s="132">
        <v>0.36</v>
      </c>
      <c r="F161" s="132">
        <v>115</v>
      </c>
      <c r="G161" s="132">
        <v>0.2</v>
      </c>
      <c r="H161" s="132" t="s">
        <v>96</v>
      </c>
      <c r="I161" s="132" t="s">
        <v>137</v>
      </c>
      <c r="J161" s="138"/>
      <c r="K161" s="80"/>
    </row>
    <row r="162" spans="1:11">
      <c r="A162" s="132" t="s">
        <v>577</v>
      </c>
      <c r="B162" s="132" t="s">
        <v>592</v>
      </c>
      <c r="C162" s="132">
        <v>8</v>
      </c>
      <c r="D162" s="132">
        <v>1.538</v>
      </c>
      <c r="E162" s="132">
        <v>0.43330000000000002</v>
      </c>
      <c r="F162" s="132">
        <v>115</v>
      </c>
      <c r="G162" s="132">
        <v>0.2</v>
      </c>
      <c r="H162" s="132" t="s">
        <v>96</v>
      </c>
      <c r="I162" s="132" t="s">
        <v>137</v>
      </c>
      <c r="J162" s="138"/>
      <c r="K162" s="80"/>
    </row>
    <row r="163" spans="1:11">
      <c r="A163" s="132" t="s">
        <v>577</v>
      </c>
      <c r="B163" s="132" t="s">
        <v>602</v>
      </c>
      <c r="C163" s="132">
        <v>10</v>
      </c>
      <c r="D163" s="132">
        <v>1.613</v>
      </c>
      <c r="E163" s="132">
        <v>0.51670000000000005</v>
      </c>
      <c r="F163" s="132">
        <v>125</v>
      </c>
      <c r="G163" s="132">
        <v>0.2</v>
      </c>
      <c r="H163" s="132" t="s">
        <v>96</v>
      </c>
      <c r="I163" s="132" t="s">
        <v>137</v>
      </c>
      <c r="J163" s="138"/>
      <c r="K163" s="80"/>
    </row>
    <row r="164" spans="1:11">
      <c r="A164" s="132" t="s">
        <v>577</v>
      </c>
      <c r="B164" s="132" t="s">
        <v>604</v>
      </c>
      <c r="C164" s="132">
        <v>12</v>
      </c>
      <c r="D164" s="132">
        <v>1.754</v>
      </c>
      <c r="E164" s="132">
        <v>0.56999999999999995</v>
      </c>
      <c r="F164" s="132">
        <v>125</v>
      </c>
      <c r="G164" s="132">
        <v>0.2</v>
      </c>
      <c r="H164" s="132" t="s">
        <v>96</v>
      </c>
      <c r="I164" s="132" t="s">
        <v>137</v>
      </c>
      <c r="J164" s="138"/>
      <c r="K164" s="80"/>
    </row>
    <row r="165" spans="1:11">
      <c r="A165" s="132" t="s">
        <v>577</v>
      </c>
      <c r="B165" s="132" t="s">
        <v>598</v>
      </c>
      <c r="C165" s="132">
        <v>6</v>
      </c>
      <c r="D165" s="132">
        <v>1.3160000000000001</v>
      </c>
      <c r="E165" s="132">
        <v>0.38</v>
      </c>
      <c r="F165" s="132">
        <v>125</v>
      </c>
      <c r="G165" s="132">
        <v>0.19</v>
      </c>
      <c r="H165" s="132" t="s">
        <v>96</v>
      </c>
      <c r="I165" s="132" t="s">
        <v>137</v>
      </c>
      <c r="J165" s="138"/>
      <c r="K165" s="80"/>
    </row>
    <row r="166" spans="1:11">
      <c r="A166" s="132" t="s">
        <v>577</v>
      </c>
      <c r="B166" s="132" t="s">
        <v>600</v>
      </c>
      <c r="C166" s="132">
        <v>8</v>
      </c>
      <c r="D166" s="132">
        <v>1.4490000000000001</v>
      </c>
      <c r="E166" s="132">
        <v>0.46</v>
      </c>
      <c r="F166" s="132">
        <v>125</v>
      </c>
      <c r="G166" s="132">
        <v>0.2</v>
      </c>
      <c r="H166" s="132" t="s">
        <v>96</v>
      </c>
      <c r="I166" s="132" t="s">
        <v>137</v>
      </c>
      <c r="J166" s="138"/>
      <c r="K166" s="80"/>
    </row>
    <row r="167" spans="1:11">
      <c r="A167" s="108" t="s">
        <v>135</v>
      </c>
      <c r="B167" s="110" t="s">
        <v>157</v>
      </c>
      <c r="C167" s="132">
        <v>13.5</v>
      </c>
      <c r="D167" s="132">
        <v>7.3470000000000004</v>
      </c>
      <c r="E167" s="132">
        <v>0.15329999999999999</v>
      </c>
      <c r="F167" s="109">
        <v>133.44</v>
      </c>
      <c r="G167" s="109">
        <v>0.11</v>
      </c>
      <c r="H167" s="132" t="s">
        <v>96</v>
      </c>
      <c r="I167" s="132" t="s">
        <v>137</v>
      </c>
      <c r="J167" s="138"/>
      <c r="K167" s="80"/>
    </row>
    <row r="168" spans="1:11">
      <c r="A168" s="108" t="s">
        <v>135</v>
      </c>
      <c r="B168" s="132" t="s">
        <v>158</v>
      </c>
      <c r="C168" s="107">
        <v>14</v>
      </c>
      <c r="D168" s="107">
        <v>9.6760000000000002</v>
      </c>
      <c r="E168" s="132">
        <v>0.1208</v>
      </c>
      <c r="F168" s="132">
        <v>128.71</v>
      </c>
      <c r="G168" s="132">
        <v>0.11</v>
      </c>
      <c r="H168" s="132" t="s">
        <v>96</v>
      </c>
      <c r="I168" s="132" t="s">
        <v>137</v>
      </c>
      <c r="J168" s="138"/>
      <c r="K168" s="80"/>
    </row>
    <row r="169" spans="1:11">
      <c r="A169" s="132" t="s">
        <v>135</v>
      </c>
      <c r="B169" s="132" t="s">
        <v>159</v>
      </c>
      <c r="C169" s="132">
        <v>15</v>
      </c>
      <c r="D169" s="132">
        <v>14.302</v>
      </c>
      <c r="E169" s="132">
        <v>8.7499999999999994E-2</v>
      </c>
      <c r="F169" s="132">
        <v>120.2</v>
      </c>
      <c r="G169" s="132">
        <v>0.11</v>
      </c>
      <c r="H169" s="132" t="s">
        <v>96</v>
      </c>
      <c r="I169" s="132" t="s">
        <v>137</v>
      </c>
      <c r="J169" s="138"/>
      <c r="K169" s="80"/>
    </row>
    <row r="170" spans="1:11">
      <c r="A170" s="132" t="s">
        <v>135</v>
      </c>
      <c r="B170" s="132" t="s">
        <v>160</v>
      </c>
      <c r="C170" s="132">
        <v>16</v>
      </c>
      <c r="D170" s="132">
        <v>18.829999999999998</v>
      </c>
      <c r="E170" s="132">
        <v>7.0800000000000002E-2</v>
      </c>
      <c r="F170" s="132">
        <v>112.75</v>
      </c>
      <c r="G170" s="132">
        <v>0.11</v>
      </c>
      <c r="H170" s="132" t="s">
        <v>96</v>
      </c>
      <c r="I170" s="132" t="s">
        <v>137</v>
      </c>
      <c r="J170" s="138"/>
      <c r="K170" s="80"/>
    </row>
    <row r="171" spans="1:11">
      <c r="A171" s="132" t="s">
        <v>135</v>
      </c>
      <c r="B171" s="132" t="s">
        <v>161</v>
      </c>
      <c r="C171" s="132">
        <v>18</v>
      </c>
      <c r="D171" s="132">
        <v>28.562000000000001</v>
      </c>
      <c r="E171" s="132">
        <v>5.2499999999999998E-2</v>
      </c>
      <c r="F171" s="132">
        <v>100.33</v>
      </c>
      <c r="G171" s="132">
        <v>0.11</v>
      </c>
      <c r="H171" s="132" t="s">
        <v>96</v>
      </c>
      <c r="I171" s="132" t="s">
        <v>137</v>
      </c>
      <c r="J171" s="138"/>
      <c r="K171" s="80"/>
    </row>
    <row r="172" spans="1:11">
      <c r="A172" s="132" t="s">
        <v>135</v>
      </c>
      <c r="B172" s="132" t="s">
        <v>162</v>
      </c>
      <c r="C172" s="132">
        <v>13.5</v>
      </c>
      <c r="D172" s="132">
        <v>5.2480000000000002</v>
      </c>
      <c r="E172" s="132">
        <v>0.2142</v>
      </c>
      <c r="F172" s="132">
        <v>133.44</v>
      </c>
      <c r="G172" s="132">
        <v>0.11</v>
      </c>
      <c r="H172" s="132" t="s">
        <v>96</v>
      </c>
      <c r="I172" s="132" t="s">
        <v>137</v>
      </c>
      <c r="J172" s="138"/>
      <c r="K172" s="80"/>
    </row>
    <row r="173" spans="1:11">
      <c r="A173" s="132" t="s">
        <v>135</v>
      </c>
      <c r="B173" s="132" t="s">
        <v>163</v>
      </c>
      <c r="C173" s="132">
        <v>14</v>
      </c>
      <c r="D173" s="132">
        <v>6.9630000000000001</v>
      </c>
      <c r="E173" s="132">
        <v>0.16750000000000001</v>
      </c>
      <c r="F173" s="132">
        <v>128.71</v>
      </c>
      <c r="G173" s="132">
        <v>0.11</v>
      </c>
      <c r="H173" s="132" t="s">
        <v>96</v>
      </c>
      <c r="I173" s="132" t="s">
        <v>137</v>
      </c>
      <c r="J173" s="138"/>
      <c r="K173" s="80"/>
    </row>
    <row r="174" spans="1:11">
      <c r="A174" s="132" t="s">
        <v>135</v>
      </c>
      <c r="B174" s="132" t="s">
        <v>164</v>
      </c>
      <c r="C174" s="132">
        <v>15</v>
      </c>
      <c r="D174" s="132">
        <v>10.138999999999999</v>
      </c>
      <c r="E174" s="132">
        <v>0.12330000000000001</v>
      </c>
      <c r="F174" s="132">
        <v>120.2</v>
      </c>
      <c r="G174" s="132">
        <v>0.11</v>
      </c>
      <c r="H174" s="132" t="s">
        <v>96</v>
      </c>
      <c r="I174" s="132" t="s">
        <v>137</v>
      </c>
      <c r="J174" s="138"/>
      <c r="K174" s="80"/>
    </row>
    <row r="175" spans="1:11">
      <c r="A175" s="132" t="s">
        <v>135</v>
      </c>
      <c r="B175" s="132" t="s">
        <v>165</v>
      </c>
      <c r="C175" s="132">
        <v>16</v>
      </c>
      <c r="D175" s="132">
        <v>13.436</v>
      </c>
      <c r="E175" s="132">
        <v>9.9199999999999997E-2</v>
      </c>
      <c r="F175" s="132">
        <v>112.75</v>
      </c>
      <c r="G175" s="132">
        <v>0.11</v>
      </c>
      <c r="H175" s="132" t="s">
        <v>96</v>
      </c>
      <c r="I175" s="132" t="s">
        <v>137</v>
      </c>
      <c r="J175" s="138"/>
      <c r="K175" s="80"/>
    </row>
    <row r="176" spans="1:11">
      <c r="A176" s="132" t="s">
        <v>135</v>
      </c>
      <c r="B176" s="132" t="s">
        <v>166</v>
      </c>
      <c r="C176" s="132">
        <v>18</v>
      </c>
      <c r="D176" s="132">
        <v>19.983000000000001</v>
      </c>
      <c r="E176" s="132">
        <v>7.4999999999999997E-2</v>
      </c>
      <c r="F176" s="132">
        <v>100.33</v>
      </c>
      <c r="G176" s="132">
        <v>0.11</v>
      </c>
      <c r="H176" s="132" t="s">
        <v>96</v>
      </c>
      <c r="I176" s="132" t="s">
        <v>137</v>
      </c>
      <c r="J176" s="138"/>
      <c r="K176" s="80"/>
    </row>
    <row r="177" spans="1:11">
      <c r="A177" s="132" t="s">
        <v>135</v>
      </c>
      <c r="B177" s="132" t="s">
        <v>136</v>
      </c>
      <c r="C177" s="132">
        <v>13.5</v>
      </c>
      <c r="D177" s="132">
        <v>0.85099999999999998</v>
      </c>
      <c r="E177" s="132">
        <v>1.3217000000000001</v>
      </c>
      <c r="F177" s="132">
        <v>133.44</v>
      </c>
      <c r="G177" s="132">
        <v>0.11</v>
      </c>
      <c r="H177" s="132" t="s">
        <v>96</v>
      </c>
      <c r="I177" s="132" t="s">
        <v>137</v>
      </c>
      <c r="J177" s="138"/>
      <c r="K177" s="80"/>
    </row>
    <row r="178" spans="1:11">
      <c r="A178" s="132" t="s">
        <v>135</v>
      </c>
      <c r="B178" s="132" t="s">
        <v>138</v>
      </c>
      <c r="C178" s="132">
        <v>14</v>
      </c>
      <c r="D178" s="132">
        <v>0.94899999999999995</v>
      </c>
      <c r="E178" s="132">
        <v>1.2292000000000001</v>
      </c>
      <c r="F178" s="132">
        <v>128.71</v>
      </c>
      <c r="G178" s="132">
        <v>0.11</v>
      </c>
      <c r="H178" s="132" t="s">
        <v>96</v>
      </c>
      <c r="I178" s="132" t="s">
        <v>137</v>
      </c>
      <c r="J178" s="138"/>
      <c r="K178" s="80"/>
    </row>
    <row r="179" spans="1:11">
      <c r="A179" s="132" t="s">
        <v>135</v>
      </c>
      <c r="B179" s="132" t="s">
        <v>139</v>
      </c>
      <c r="C179" s="132">
        <v>15</v>
      </c>
      <c r="D179" s="132">
        <v>1.2509999999999999</v>
      </c>
      <c r="E179" s="132">
        <v>0.99919999999999998</v>
      </c>
      <c r="F179" s="132">
        <v>120.2</v>
      </c>
      <c r="G179" s="132">
        <v>0.12</v>
      </c>
      <c r="H179" s="132" t="s">
        <v>96</v>
      </c>
      <c r="I179" s="132" t="s">
        <v>137</v>
      </c>
      <c r="J179" s="138"/>
      <c r="K179" s="80"/>
    </row>
    <row r="180" spans="1:11">
      <c r="A180" s="132" t="s">
        <v>135</v>
      </c>
      <c r="B180" s="132" t="s">
        <v>140</v>
      </c>
      <c r="C180" s="132">
        <v>16</v>
      </c>
      <c r="D180" s="132">
        <v>1.548</v>
      </c>
      <c r="E180" s="132">
        <v>0.86170000000000002</v>
      </c>
      <c r="F180" s="132">
        <v>112.75</v>
      </c>
      <c r="G180" s="132">
        <v>0.12</v>
      </c>
      <c r="H180" s="132" t="s">
        <v>96</v>
      </c>
      <c r="I180" s="132" t="s">
        <v>137</v>
      </c>
      <c r="J180" s="138"/>
      <c r="K180" s="80"/>
    </row>
    <row r="181" spans="1:11">
      <c r="A181" s="132" t="s">
        <v>135</v>
      </c>
      <c r="B181" s="132" t="s">
        <v>141</v>
      </c>
      <c r="C181" s="132">
        <v>18</v>
      </c>
      <c r="D181" s="132">
        <v>2.153</v>
      </c>
      <c r="E181" s="132">
        <v>0.69669999999999999</v>
      </c>
      <c r="F181" s="132">
        <v>100.33</v>
      </c>
      <c r="G181" s="132">
        <v>0.13</v>
      </c>
      <c r="H181" s="132" t="s">
        <v>96</v>
      </c>
      <c r="I181" s="132" t="s">
        <v>137</v>
      </c>
      <c r="J181" s="138"/>
      <c r="K181" s="80"/>
    </row>
    <row r="182" spans="1:11">
      <c r="A182" s="132" t="s">
        <v>135</v>
      </c>
      <c r="B182" s="132" t="s">
        <v>142</v>
      </c>
      <c r="C182" s="132">
        <v>13.5</v>
      </c>
      <c r="D182" s="132">
        <v>0.85099999999999998</v>
      </c>
      <c r="E182" s="132">
        <v>1.3217000000000001</v>
      </c>
      <c r="F182" s="132">
        <v>133.44</v>
      </c>
      <c r="G182" s="132">
        <v>0.11</v>
      </c>
      <c r="H182" s="132" t="s">
        <v>96</v>
      </c>
      <c r="I182" s="132" t="s">
        <v>137</v>
      </c>
      <c r="J182" s="138"/>
      <c r="K182" s="80"/>
    </row>
    <row r="183" spans="1:11">
      <c r="A183" s="132" t="s">
        <v>135</v>
      </c>
      <c r="B183" s="132" t="s">
        <v>143</v>
      </c>
      <c r="C183" s="132">
        <v>14</v>
      </c>
      <c r="D183" s="132">
        <v>0.55600000000000005</v>
      </c>
      <c r="E183" s="132">
        <v>2.0983000000000001</v>
      </c>
      <c r="F183" s="132">
        <v>128.71</v>
      </c>
      <c r="G183" s="132">
        <v>0.11</v>
      </c>
      <c r="H183" s="132" t="s">
        <v>96</v>
      </c>
      <c r="I183" s="132" t="s">
        <v>137</v>
      </c>
      <c r="J183" s="138"/>
      <c r="K183" s="80"/>
    </row>
    <row r="184" spans="1:11">
      <c r="A184" s="132" t="s">
        <v>135</v>
      </c>
      <c r="B184" s="132" t="s">
        <v>144</v>
      </c>
      <c r="C184" s="132">
        <v>15</v>
      </c>
      <c r="D184" s="132">
        <v>0.47599999999999998</v>
      </c>
      <c r="E184" s="132">
        <v>2.6257999999999999</v>
      </c>
      <c r="F184" s="132">
        <v>120.2</v>
      </c>
      <c r="G184" s="132">
        <v>0.12</v>
      </c>
      <c r="H184" s="132" t="s">
        <v>96</v>
      </c>
      <c r="I184" s="132" t="s">
        <v>137</v>
      </c>
      <c r="J184" s="138"/>
      <c r="K184" s="80"/>
    </row>
    <row r="185" spans="1:11">
      <c r="A185" s="132" t="s">
        <v>135</v>
      </c>
      <c r="B185" s="132" t="s">
        <v>145</v>
      </c>
      <c r="C185" s="132">
        <v>16</v>
      </c>
      <c r="D185" s="132">
        <v>0.41699999999999998</v>
      </c>
      <c r="E185" s="132">
        <v>3.1974999999999998</v>
      </c>
      <c r="F185" s="132">
        <v>112.75</v>
      </c>
      <c r="G185" s="132">
        <v>0.12</v>
      </c>
      <c r="H185" s="132" t="s">
        <v>96</v>
      </c>
      <c r="I185" s="132" t="s">
        <v>137</v>
      </c>
      <c r="J185" s="138"/>
      <c r="K185" s="80"/>
    </row>
    <row r="186" spans="1:11">
      <c r="A186" s="132" t="s">
        <v>135</v>
      </c>
      <c r="B186" s="132" t="s">
        <v>146</v>
      </c>
      <c r="C186" s="132">
        <v>18</v>
      </c>
      <c r="D186" s="132">
        <v>0.33300000000000002</v>
      </c>
      <c r="E186" s="132">
        <v>4.5042</v>
      </c>
      <c r="F186" s="132">
        <v>100.33</v>
      </c>
      <c r="G186" s="132">
        <v>0.13</v>
      </c>
      <c r="H186" s="132" t="s">
        <v>96</v>
      </c>
      <c r="I186" s="132" t="s">
        <v>137</v>
      </c>
      <c r="J186" s="138"/>
      <c r="K186" s="80"/>
    </row>
    <row r="187" spans="1:11">
      <c r="A187" s="132" t="s">
        <v>135</v>
      </c>
      <c r="B187" s="132" t="s">
        <v>147</v>
      </c>
      <c r="C187" s="132">
        <v>13.5</v>
      </c>
      <c r="D187" s="132">
        <v>1.2509999999999999</v>
      </c>
      <c r="E187" s="132">
        <v>0.8992</v>
      </c>
      <c r="F187" s="132">
        <v>133.44</v>
      </c>
      <c r="G187" s="132">
        <v>0.11</v>
      </c>
      <c r="H187" s="132" t="s">
        <v>96</v>
      </c>
      <c r="I187" s="132" t="s">
        <v>137</v>
      </c>
      <c r="J187" s="138"/>
      <c r="K187" s="80"/>
    </row>
    <row r="188" spans="1:11">
      <c r="A188" s="132" t="s">
        <v>135</v>
      </c>
      <c r="B188" s="132" t="s">
        <v>148</v>
      </c>
      <c r="C188" s="132">
        <v>14</v>
      </c>
      <c r="D188" s="132">
        <v>1.4490000000000001</v>
      </c>
      <c r="E188" s="132">
        <v>0.80500000000000005</v>
      </c>
      <c r="F188" s="132">
        <v>128.71</v>
      </c>
      <c r="G188" s="132">
        <v>0.11</v>
      </c>
      <c r="H188" s="132" t="s">
        <v>96</v>
      </c>
      <c r="I188" s="132" t="s">
        <v>137</v>
      </c>
      <c r="J188" s="138"/>
      <c r="K188" s="80"/>
    </row>
    <row r="189" spans="1:11">
      <c r="A189" s="132" t="s">
        <v>135</v>
      </c>
      <c r="B189" s="132" t="s">
        <v>149</v>
      </c>
      <c r="C189" s="132">
        <v>15</v>
      </c>
      <c r="D189" s="132">
        <v>2.0489999999999999</v>
      </c>
      <c r="E189" s="132">
        <v>0.61</v>
      </c>
      <c r="F189" s="132">
        <v>120.2</v>
      </c>
      <c r="G189" s="132">
        <v>0.11</v>
      </c>
      <c r="H189" s="132" t="s">
        <v>96</v>
      </c>
      <c r="I189" s="132" t="s">
        <v>137</v>
      </c>
      <c r="J189" s="138"/>
      <c r="K189" s="80"/>
    </row>
    <row r="190" spans="1:11">
      <c r="A190" s="132" t="s">
        <v>135</v>
      </c>
      <c r="B190" s="132" t="s">
        <v>150</v>
      </c>
      <c r="C190" s="132">
        <v>16</v>
      </c>
      <c r="D190" s="132">
        <v>2.6469999999999998</v>
      </c>
      <c r="E190" s="132">
        <v>0.50329999999999997</v>
      </c>
      <c r="F190" s="132">
        <v>112.75</v>
      </c>
      <c r="G190" s="132">
        <v>0.11</v>
      </c>
      <c r="H190" s="132" t="s">
        <v>96</v>
      </c>
      <c r="I190" s="132" t="s">
        <v>137</v>
      </c>
      <c r="J190" s="138"/>
      <c r="K190" s="80"/>
    </row>
    <row r="191" spans="1:11">
      <c r="A191" s="132" t="s">
        <v>135</v>
      </c>
      <c r="B191" s="132" t="s">
        <v>151</v>
      </c>
      <c r="C191" s="132">
        <v>18</v>
      </c>
      <c r="D191" s="132">
        <v>3.758</v>
      </c>
      <c r="E191" s="132">
        <v>0.3992</v>
      </c>
      <c r="F191" s="132">
        <v>100.33</v>
      </c>
      <c r="G191" s="132">
        <v>0.12</v>
      </c>
      <c r="H191" s="132" t="s">
        <v>96</v>
      </c>
      <c r="I191" s="132" t="s">
        <v>137</v>
      </c>
      <c r="J191" s="138"/>
      <c r="K191" s="80"/>
    </row>
    <row r="192" spans="1:11">
      <c r="A192" s="132" t="s">
        <v>135</v>
      </c>
      <c r="B192" s="132" t="s">
        <v>152</v>
      </c>
      <c r="C192" s="132">
        <v>13.5</v>
      </c>
      <c r="D192" s="132">
        <v>1.1499999999999999</v>
      </c>
      <c r="E192" s="132">
        <v>0.97829999999999995</v>
      </c>
      <c r="F192" s="132">
        <v>133.44</v>
      </c>
      <c r="G192" s="132">
        <v>0.11</v>
      </c>
      <c r="H192" s="132" t="s">
        <v>96</v>
      </c>
      <c r="I192" s="132" t="s">
        <v>137</v>
      </c>
      <c r="J192" s="138"/>
      <c r="K192" s="80"/>
    </row>
    <row r="193" spans="1:11">
      <c r="A193" s="132" t="s">
        <v>135</v>
      </c>
      <c r="B193" s="132" t="s">
        <v>153</v>
      </c>
      <c r="C193" s="132">
        <v>14</v>
      </c>
      <c r="D193" s="132">
        <v>1.4490000000000001</v>
      </c>
      <c r="E193" s="132">
        <v>0.80500000000000005</v>
      </c>
      <c r="F193" s="132">
        <v>128.71</v>
      </c>
      <c r="G193" s="132">
        <v>0.11</v>
      </c>
      <c r="H193" s="132" t="s">
        <v>96</v>
      </c>
      <c r="I193" s="132" t="s">
        <v>137</v>
      </c>
      <c r="J193" s="138"/>
      <c r="K193" s="80"/>
    </row>
    <row r="194" spans="1:11">
      <c r="A194" s="132" t="s">
        <v>135</v>
      </c>
      <c r="B194" s="132" t="s">
        <v>154</v>
      </c>
      <c r="C194" s="132">
        <v>15</v>
      </c>
      <c r="D194" s="132">
        <v>1.9510000000000001</v>
      </c>
      <c r="E194" s="132">
        <v>0.64080000000000004</v>
      </c>
      <c r="F194" s="132">
        <v>120.2</v>
      </c>
      <c r="G194" s="132">
        <v>0.11</v>
      </c>
      <c r="H194" s="132" t="s">
        <v>96</v>
      </c>
      <c r="I194" s="132" t="s">
        <v>137</v>
      </c>
      <c r="J194" s="138"/>
      <c r="K194" s="80"/>
    </row>
    <row r="195" spans="1:11">
      <c r="A195" s="132" t="s">
        <v>135</v>
      </c>
      <c r="B195" s="132" t="s">
        <v>155</v>
      </c>
      <c r="C195" s="132">
        <v>16</v>
      </c>
      <c r="D195" s="132">
        <v>2.4500000000000002</v>
      </c>
      <c r="E195" s="132">
        <v>0.54420000000000002</v>
      </c>
      <c r="F195" s="132">
        <v>112.75</v>
      </c>
      <c r="G195" s="132">
        <v>0.11</v>
      </c>
      <c r="H195" s="132" t="s">
        <v>96</v>
      </c>
      <c r="I195" s="132" t="s">
        <v>137</v>
      </c>
      <c r="J195" s="138"/>
      <c r="K195" s="80"/>
    </row>
    <row r="196" spans="1:11">
      <c r="A196" s="132" t="s">
        <v>135</v>
      </c>
      <c r="B196" s="132" t="s">
        <v>156</v>
      </c>
      <c r="C196" s="132">
        <v>18</v>
      </c>
      <c r="D196" s="132">
        <v>3.5550000000000002</v>
      </c>
      <c r="E196" s="132">
        <v>0.42170000000000002</v>
      </c>
      <c r="F196" s="132">
        <v>100.33</v>
      </c>
      <c r="G196" s="132">
        <v>0.12</v>
      </c>
      <c r="H196" s="132" t="s">
        <v>96</v>
      </c>
      <c r="I196" s="132" t="s">
        <v>137</v>
      </c>
      <c r="J196" s="138"/>
      <c r="K196" s="80"/>
    </row>
    <row r="197" spans="1:11">
      <c r="A197" s="113" t="s">
        <v>642</v>
      </c>
      <c r="B197" s="115" t="s">
        <v>649</v>
      </c>
      <c r="C197" s="113">
        <v>6.0049999999999999</v>
      </c>
      <c r="D197" s="113">
        <v>1.4</v>
      </c>
      <c r="E197" s="132">
        <v>0.35749999999999998</v>
      </c>
      <c r="F197" s="27">
        <v>116</v>
      </c>
      <c r="G197" s="27">
        <v>0.2</v>
      </c>
      <c r="H197" s="108" t="s">
        <v>61</v>
      </c>
      <c r="I197" s="112" t="s">
        <v>41</v>
      </c>
      <c r="J197" s="138"/>
      <c r="K197" s="80"/>
    </row>
    <row r="198" spans="1:11">
      <c r="A198" s="132" t="s">
        <v>1645</v>
      </c>
      <c r="B198" s="132" t="s">
        <v>819</v>
      </c>
      <c r="C198" s="132">
        <v>2.27</v>
      </c>
      <c r="D198" s="132">
        <v>2.5169999999999999</v>
      </c>
      <c r="E198" s="130">
        <v>7.4999999999999997E-2</v>
      </c>
      <c r="F198" s="132">
        <v>29.09</v>
      </c>
      <c r="G198" s="132">
        <v>0.26</v>
      </c>
      <c r="H198" s="132" t="s">
        <v>61</v>
      </c>
      <c r="I198" s="132" t="s">
        <v>137</v>
      </c>
      <c r="J198" s="138"/>
      <c r="K198" s="80"/>
    </row>
    <row r="199" spans="1:11">
      <c r="A199" s="132" t="s">
        <v>1645</v>
      </c>
      <c r="B199" s="132" t="s">
        <v>822</v>
      </c>
      <c r="C199" s="132">
        <v>3.27</v>
      </c>
      <c r="D199" s="132">
        <v>12.483000000000001</v>
      </c>
      <c r="E199" s="130">
        <v>2.1829999999999999E-2</v>
      </c>
      <c r="F199" s="132">
        <v>20.440000000000001</v>
      </c>
      <c r="G199" s="132">
        <v>0.26</v>
      </c>
      <c r="H199" s="132" t="s">
        <v>61</v>
      </c>
      <c r="I199" s="132" t="s">
        <v>137</v>
      </c>
      <c r="J199" s="138"/>
      <c r="K199" s="80"/>
    </row>
    <row r="200" spans="1:11">
      <c r="A200" s="132" t="s">
        <v>1645</v>
      </c>
      <c r="B200" s="132" t="s">
        <v>823</v>
      </c>
      <c r="C200" s="132">
        <v>4.47</v>
      </c>
      <c r="D200" s="132">
        <v>17.669</v>
      </c>
      <c r="E200" s="130">
        <v>2.1080000000000002E-2</v>
      </c>
      <c r="F200" s="132">
        <v>15.23</v>
      </c>
      <c r="G200" s="132">
        <v>0.27</v>
      </c>
      <c r="H200" s="132" t="s">
        <v>61</v>
      </c>
      <c r="I200" s="132" t="s">
        <v>137</v>
      </c>
      <c r="J200" s="138"/>
      <c r="K200" s="80"/>
    </row>
    <row r="201" spans="1:11">
      <c r="A201" s="132" t="s">
        <v>1645</v>
      </c>
      <c r="B201" s="132" t="s">
        <v>824</v>
      </c>
      <c r="C201" s="132">
        <v>5.67</v>
      </c>
      <c r="D201" s="132">
        <v>22.405999999999999</v>
      </c>
      <c r="E201" s="130">
        <v>2.1090000000000001E-2</v>
      </c>
      <c r="F201" s="132">
        <v>12.22</v>
      </c>
      <c r="G201" s="132">
        <v>0.27</v>
      </c>
      <c r="H201" s="132" t="s">
        <v>61</v>
      </c>
      <c r="I201" s="132" t="s">
        <v>137</v>
      </c>
      <c r="J201" s="138"/>
      <c r="K201" s="80"/>
    </row>
    <row r="202" spans="1:11">
      <c r="A202" s="132" t="s">
        <v>1645</v>
      </c>
      <c r="B202" s="132" t="s">
        <v>825</v>
      </c>
      <c r="C202" s="132">
        <v>6.87</v>
      </c>
      <c r="D202" s="132">
        <v>27.721</v>
      </c>
      <c r="E202" s="130">
        <v>2.0650000000000002E-2</v>
      </c>
      <c r="F202" s="132">
        <v>10.26</v>
      </c>
      <c r="G202" s="132">
        <v>0.27</v>
      </c>
      <c r="H202" s="132" t="s">
        <v>61</v>
      </c>
      <c r="I202" s="132" t="s">
        <v>137</v>
      </c>
      <c r="J202" s="138"/>
      <c r="K202" s="80"/>
    </row>
    <row r="203" spans="1:11">
      <c r="A203" s="132" t="s">
        <v>1645</v>
      </c>
      <c r="B203" s="132" t="s">
        <v>826</v>
      </c>
      <c r="C203" s="132">
        <v>8.07</v>
      </c>
      <c r="D203" s="132">
        <v>32.482999999999997</v>
      </c>
      <c r="E203" s="130">
        <v>2.07E-2</v>
      </c>
      <c r="F203" s="132">
        <v>8.8800000000000008</v>
      </c>
      <c r="G203" s="132">
        <v>0.27</v>
      </c>
      <c r="H203" s="132" t="s">
        <v>61</v>
      </c>
      <c r="I203" s="132" t="s">
        <v>137</v>
      </c>
      <c r="J203" s="138"/>
      <c r="K203" s="80"/>
    </row>
    <row r="204" spans="1:11">
      <c r="A204" s="132" t="s">
        <v>1645</v>
      </c>
      <c r="B204" s="132" t="s">
        <v>820</v>
      </c>
      <c r="C204" s="132">
        <v>1.83</v>
      </c>
      <c r="D204" s="132">
        <v>6.5030000000000001</v>
      </c>
      <c r="E204" s="130">
        <v>2.3449999999999999E-2</v>
      </c>
      <c r="F204" s="132">
        <v>35.69</v>
      </c>
      <c r="G204" s="132">
        <v>0.26</v>
      </c>
      <c r="H204" s="132" t="s">
        <v>61</v>
      </c>
      <c r="I204" s="132" t="s">
        <v>137</v>
      </c>
      <c r="J204" s="138"/>
      <c r="K204" s="80"/>
    </row>
    <row r="205" spans="1:11">
      <c r="A205" s="132" t="s">
        <v>1645</v>
      </c>
      <c r="B205" s="132" t="s">
        <v>821</v>
      </c>
      <c r="C205" s="132">
        <v>2.5499999999999998</v>
      </c>
      <c r="D205" s="132">
        <v>9.4589999999999996</v>
      </c>
      <c r="E205" s="130">
        <v>2.2499999999999999E-2</v>
      </c>
      <c r="F205" s="132">
        <v>25.92</v>
      </c>
      <c r="G205" s="132">
        <v>0.26</v>
      </c>
      <c r="H205" s="132" t="s">
        <v>61</v>
      </c>
      <c r="I205" s="132" t="s">
        <v>137</v>
      </c>
      <c r="J205" s="138"/>
      <c r="K205" s="80"/>
    </row>
    <row r="206" spans="1:11">
      <c r="A206" s="132" t="s">
        <v>1645</v>
      </c>
      <c r="B206" s="132" t="s">
        <v>811</v>
      </c>
      <c r="C206" s="132">
        <v>2.27</v>
      </c>
      <c r="D206" s="132">
        <v>1.9279999999999999</v>
      </c>
      <c r="E206" s="130">
        <v>9.8299999999999998E-2</v>
      </c>
      <c r="F206" s="132">
        <v>29.09</v>
      </c>
      <c r="G206" s="132">
        <v>0.26</v>
      </c>
      <c r="H206" s="132" t="s">
        <v>61</v>
      </c>
      <c r="I206" s="132" t="s">
        <v>137</v>
      </c>
      <c r="J206" s="138"/>
      <c r="K206" s="80"/>
    </row>
    <row r="207" spans="1:11">
      <c r="A207" s="132" t="s">
        <v>1645</v>
      </c>
      <c r="B207" s="132" t="s">
        <v>814</v>
      </c>
      <c r="C207" s="132">
        <v>3.27</v>
      </c>
      <c r="D207" s="132">
        <v>11.971</v>
      </c>
      <c r="E207" s="130">
        <v>2.2759999999999999E-2</v>
      </c>
      <c r="F207" s="132">
        <v>20.440000000000001</v>
      </c>
      <c r="G207" s="132">
        <v>0.26</v>
      </c>
      <c r="H207" s="132" t="s">
        <v>61</v>
      </c>
      <c r="I207" s="132" t="s">
        <v>137</v>
      </c>
      <c r="J207" s="138"/>
      <c r="K207" s="80"/>
    </row>
    <row r="208" spans="1:11">
      <c r="A208" s="132" t="s">
        <v>1645</v>
      </c>
      <c r="B208" s="132" t="s">
        <v>815</v>
      </c>
      <c r="C208" s="132">
        <v>4.47</v>
      </c>
      <c r="D208" s="132">
        <v>17.007000000000001</v>
      </c>
      <c r="E208" s="130">
        <v>2.1899999999999999E-2</v>
      </c>
      <c r="F208" s="132">
        <v>15.23</v>
      </c>
      <c r="G208" s="132">
        <v>0.27</v>
      </c>
      <c r="H208" s="132" t="s">
        <v>61</v>
      </c>
      <c r="I208" s="132" t="s">
        <v>137</v>
      </c>
      <c r="J208" s="138"/>
      <c r="K208" s="80"/>
    </row>
    <row r="209" spans="1:11">
      <c r="A209" s="132" t="s">
        <v>1645</v>
      </c>
      <c r="B209" s="132" t="s">
        <v>816</v>
      </c>
      <c r="C209" s="132">
        <v>5.67</v>
      </c>
      <c r="D209" s="132">
        <v>21.876999999999999</v>
      </c>
      <c r="E209" s="130">
        <v>2.1600000000000001E-2</v>
      </c>
      <c r="F209" s="132">
        <v>12.22</v>
      </c>
      <c r="G209" s="132">
        <v>0.27</v>
      </c>
      <c r="H209" s="132" t="s">
        <v>61</v>
      </c>
      <c r="I209" s="132" t="s">
        <v>137</v>
      </c>
      <c r="J209" s="138"/>
      <c r="K209" s="80"/>
    </row>
    <row r="210" spans="1:11">
      <c r="A210" s="132" t="s">
        <v>1645</v>
      </c>
      <c r="B210" s="132" t="s">
        <v>817</v>
      </c>
      <c r="C210" s="132">
        <v>6.87</v>
      </c>
      <c r="D210" s="132">
        <v>26.928000000000001</v>
      </c>
      <c r="E210" s="130">
        <v>2.1260000000000001E-2</v>
      </c>
      <c r="F210" s="132">
        <v>10.26</v>
      </c>
      <c r="G210" s="132">
        <v>0.27</v>
      </c>
      <c r="H210" s="132" t="s">
        <v>61</v>
      </c>
      <c r="I210" s="132" t="s">
        <v>137</v>
      </c>
      <c r="J210" s="138"/>
      <c r="K210" s="80"/>
    </row>
    <row r="211" spans="1:11">
      <c r="A211" s="132" t="s">
        <v>1645</v>
      </c>
      <c r="B211" s="132" t="s">
        <v>818</v>
      </c>
      <c r="C211" s="132">
        <v>8.07</v>
      </c>
      <c r="D211" s="132">
        <v>31.408000000000001</v>
      </c>
      <c r="E211" s="130">
        <v>2.1409999999999998E-2</v>
      </c>
      <c r="F211" s="132">
        <v>8.8800000000000008</v>
      </c>
      <c r="G211" s="132">
        <v>0.27</v>
      </c>
      <c r="H211" s="132" t="s">
        <v>61</v>
      </c>
      <c r="I211" s="132" t="s">
        <v>137</v>
      </c>
      <c r="J211" s="138"/>
      <c r="K211" s="80"/>
    </row>
    <row r="212" spans="1:11">
      <c r="A212" s="132" t="s">
        <v>1645</v>
      </c>
      <c r="B212" s="132" t="s">
        <v>812</v>
      </c>
      <c r="C212" s="132">
        <v>1.83</v>
      </c>
      <c r="D212" s="132">
        <v>5.907</v>
      </c>
      <c r="E212" s="130">
        <v>2.58E-2</v>
      </c>
      <c r="F212" s="132">
        <v>35.69</v>
      </c>
      <c r="G212" s="132">
        <v>0.26</v>
      </c>
      <c r="H212" s="132" t="s">
        <v>61</v>
      </c>
      <c r="I212" s="132" t="s">
        <v>137</v>
      </c>
      <c r="J212" s="138"/>
      <c r="K212" s="80"/>
    </row>
    <row r="213" spans="1:11">
      <c r="A213" s="132" t="s">
        <v>1645</v>
      </c>
      <c r="B213" s="132" t="s">
        <v>813</v>
      </c>
      <c r="C213" s="132">
        <v>2.5499999999999998</v>
      </c>
      <c r="D213" s="132">
        <v>8.9540000000000006</v>
      </c>
      <c r="E213" s="130">
        <v>2.3730000000000001E-2</v>
      </c>
      <c r="F213" s="132">
        <v>25.92</v>
      </c>
      <c r="G213" s="132">
        <v>0.26</v>
      </c>
      <c r="H213" s="132" t="s">
        <v>61</v>
      </c>
      <c r="I213" s="132" t="s">
        <v>137</v>
      </c>
      <c r="J213" s="138"/>
      <c r="K213" s="80"/>
    </row>
    <row r="214" spans="1:11">
      <c r="A214" s="132" t="s">
        <v>1645</v>
      </c>
      <c r="B214" s="132" t="s">
        <v>827</v>
      </c>
      <c r="C214" s="132">
        <v>2.27</v>
      </c>
      <c r="D214" s="132">
        <v>2.895</v>
      </c>
      <c r="E214" s="130">
        <v>6.5000000000000002E-2</v>
      </c>
      <c r="F214" s="132">
        <v>29.09</v>
      </c>
      <c r="G214" s="132">
        <v>0.26</v>
      </c>
      <c r="H214" s="132" t="s">
        <v>61</v>
      </c>
      <c r="I214" s="132" t="s">
        <v>137</v>
      </c>
      <c r="J214" s="138"/>
      <c r="K214" s="80"/>
    </row>
    <row r="215" spans="1:11">
      <c r="A215" s="132" t="s">
        <v>1645</v>
      </c>
      <c r="B215" s="132" t="s">
        <v>830</v>
      </c>
      <c r="C215" s="132">
        <v>3.27</v>
      </c>
      <c r="D215" s="132">
        <v>12.849</v>
      </c>
      <c r="E215" s="130">
        <v>2.121E-2</v>
      </c>
      <c r="F215" s="132">
        <v>20.440000000000001</v>
      </c>
      <c r="G215" s="132">
        <v>0.26</v>
      </c>
      <c r="H215" s="132" t="s">
        <v>61</v>
      </c>
      <c r="I215" s="132" t="s">
        <v>137</v>
      </c>
      <c r="J215" s="138"/>
      <c r="K215" s="80"/>
    </row>
    <row r="216" spans="1:11">
      <c r="A216" s="132" t="s">
        <v>1645</v>
      </c>
      <c r="B216" s="132" t="s">
        <v>831</v>
      </c>
      <c r="C216" s="132">
        <v>4.47</v>
      </c>
      <c r="D216" s="132">
        <v>18.018000000000001</v>
      </c>
      <c r="E216" s="130">
        <v>2.0670000000000001E-2</v>
      </c>
      <c r="F216" s="132">
        <v>15.23</v>
      </c>
      <c r="G216" s="132">
        <v>0.27</v>
      </c>
      <c r="H216" s="132" t="s">
        <v>61</v>
      </c>
      <c r="I216" s="132" t="s">
        <v>137</v>
      </c>
      <c r="J216" s="138"/>
      <c r="K216" s="80"/>
    </row>
    <row r="217" spans="1:11">
      <c r="A217" s="132" t="s">
        <v>1645</v>
      </c>
      <c r="B217" s="132" t="s">
        <v>832</v>
      </c>
      <c r="C217" s="132">
        <v>5.67</v>
      </c>
      <c r="D217" s="132">
        <v>22.96</v>
      </c>
      <c r="E217" s="130">
        <v>2.0580000000000001E-2</v>
      </c>
      <c r="F217" s="132">
        <v>12.22</v>
      </c>
      <c r="G217" s="132">
        <v>0.27</v>
      </c>
      <c r="H217" s="132" t="s">
        <v>61</v>
      </c>
      <c r="I217" s="132" t="s">
        <v>137</v>
      </c>
      <c r="J217" s="138"/>
      <c r="K217" s="80"/>
    </row>
    <row r="218" spans="1:11">
      <c r="A218" s="132" t="s">
        <v>1645</v>
      </c>
      <c r="B218" s="132" t="s">
        <v>833</v>
      </c>
      <c r="C218" s="132">
        <v>6.87</v>
      </c>
      <c r="D218" s="132">
        <v>27.721</v>
      </c>
      <c r="E218" s="130">
        <v>2.0650000000000002E-2</v>
      </c>
      <c r="F218" s="132">
        <v>10.26</v>
      </c>
      <c r="G218" s="132">
        <v>0.27</v>
      </c>
      <c r="H218" s="132" t="s">
        <v>61</v>
      </c>
      <c r="I218" s="132" t="s">
        <v>137</v>
      </c>
      <c r="J218" s="138"/>
      <c r="K218" s="80"/>
    </row>
    <row r="219" spans="1:11">
      <c r="A219" s="132" t="s">
        <v>1645</v>
      </c>
      <c r="B219" s="132" t="s">
        <v>834</v>
      </c>
      <c r="C219" s="132">
        <v>8.07</v>
      </c>
      <c r="D219" s="132">
        <v>32.482999999999997</v>
      </c>
      <c r="E219" s="130">
        <v>2.07E-2</v>
      </c>
      <c r="F219" s="132">
        <v>8.8800000000000008</v>
      </c>
      <c r="G219" s="132">
        <v>0.27</v>
      </c>
      <c r="H219" s="132" t="s">
        <v>61</v>
      </c>
      <c r="I219" s="132" t="s">
        <v>137</v>
      </c>
      <c r="J219" s="138"/>
      <c r="K219" s="80"/>
    </row>
    <row r="220" spans="1:11">
      <c r="A220" s="132" t="s">
        <v>1645</v>
      </c>
      <c r="B220" s="132" t="s">
        <v>828</v>
      </c>
      <c r="C220" s="132">
        <v>1.83</v>
      </c>
      <c r="D220" s="132">
        <v>6.9020000000000001</v>
      </c>
      <c r="E220" s="130">
        <v>2.2100000000000002E-2</v>
      </c>
      <c r="F220" s="132">
        <v>35.69</v>
      </c>
      <c r="G220" s="132">
        <v>0.26</v>
      </c>
      <c r="H220" s="132" t="s">
        <v>61</v>
      </c>
      <c r="I220" s="132" t="s">
        <v>137</v>
      </c>
      <c r="J220" s="138"/>
      <c r="K220" s="80"/>
    </row>
    <row r="221" spans="1:11">
      <c r="A221" s="132" t="s">
        <v>1645</v>
      </c>
      <c r="B221" s="132" t="s">
        <v>829</v>
      </c>
      <c r="C221" s="132">
        <v>2.5499999999999998</v>
      </c>
      <c r="D221" s="132">
        <v>9.9030000000000005</v>
      </c>
      <c r="E221" s="130">
        <v>2.146E-2</v>
      </c>
      <c r="F221" s="132">
        <v>25.92</v>
      </c>
      <c r="G221" s="132">
        <v>0.26</v>
      </c>
      <c r="H221" s="132" t="s">
        <v>61</v>
      </c>
      <c r="I221" s="132" t="s">
        <v>137</v>
      </c>
      <c r="J221" s="138"/>
      <c r="K221" s="80"/>
    </row>
    <row r="222" spans="1:11">
      <c r="A222" s="108" t="s">
        <v>861</v>
      </c>
      <c r="B222" s="108" t="s">
        <v>1658</v>
      </c>
      <c r="C222" s="107">
        <v>1</v>
      </c>
      <c r="D222" s="107">
        <v>1.02</v>
      </c>
      <c r="E222" s="132">
        <v>8.1699999999999995E-2</v>
      </c>
      <c r="F222" s="107">
        <v>34.881599999999999</v>
      </c>
      <c r="G222" s="107">
        <v>0.38957000000000003</v>
      </c>
      <c r="H222" s="108" t="s">
        <v>67</v>
      </c>
      <c r="I222" s="130" t="s">
        <v>62</v>
      </c>
      <c r="J222" s="138"/>
      <c r="K222" s="80"/>
    </row>
    <row r="223" spans="1:11">
      <c r="A223" s="108" t="s">
        <v>312</v>
      </c>
      <c r="B223" s="108" t="s">
        <v>1659</v>
      </c>
      <c r="C223" s="107">
        <v>1.5</v>
      </c>
      <c r="D223" s="107">
        <v>4.17</v>
      </c>
      <c r="E223" s="132">
        <v>0.03</v>
      </c>
      <c r="F223" s="107">
        <v>0.99839999999999995</v>
      </c>
      <c r="G223" s="107">
        <v>0.30114000000000002</v>
      </c>
      <c r="H223" s="108" t="s">
        <v>67</v>
      </c>
      <c r="I223" s="130" t="s">
        <v>62</v>
      </c>
      <c r="J223" s="138"/>
      <c r="K223" s="80"/>
    </row>
    <row r="224" spans="1:11">
      <c r="A224" s="108" t="s">
        <v>312</v>
      </c>
      <c r="B224" s="108" t="s">
        <v>1660</v>
      </c>
      <c r="C224" s="107">
        <v>1</v>
      </c>
      <c r="D224" s="107">
        <v>2.78</v>
      </c>
      <c r="E224" s="132">
        <v>0.03</v>
      </c>
      <c r="F224" s="107">
        <v>0.99839999999999995</v>
      </c>
      <c r="G224" s="107">
        <v>0.30114000000000002</v>
      </c>
      <c r="H224" s="108" t="s">
        <v>67</v>
      </c>
      <c r="I224" s="130" t="s">
        <v>62</v>
      </c>
      <c r="J224" s="138"/>
      <c r="K224" s="80"/>
    </row>
    <row r="225" spans="1:11">
      <c r="A225" s="108" t="s">
        <v>312</v>
      </c>
      <c r="B225" s="108" t="s">
        <v>1661</v>
      </c>
      <c r="C225" s="107">
        <v>2</v>
      </c>
      <c r="D225" s="107">
        <v>5.56</v>
      </c>
      <c r="E225" s="132">
        <v>0.03</v>
      </c>
      <c r="F225" s="107">
        <v>0.99839999999999995</v>
      </c>
      <c r="G225" s="107">
        <v>0.30114000000000002</v>
      </c>
      <c r="H225" s="108" t="s">
        <v>67</v>
      </c>
      <c r="I225" s="130" t="s">
        <v>62</v>
      </c>
      <c r="J225" s="138"/>
      <c r="K225" s="80"/>
    </row>
    <row r="226" spans="1:11">
      <c r="A226" s="108" t="s">
        <v>312</v>
      </c>
      <c r="B226" s="108" t="s">
        <v>1662</v>
      </c>
      <c r="C226" s="107">
        <v>3</v>
      </c>
      <c r="D226" s="107">
        <v>8.33</v>
      </c>
      <c r="E226" s="132">
        <v>0.03</v>
      </c>
      <c r="F226" s="107">
        <v>0.99839999999999995</v>
      </c>
      <c r="G226" s="107">
        <v>0.30114000000000002</v>
      </c>
      <c r="H226" s="108" t="s">
        <v>67</v>
      </c>
      <c r="I226" s="130" t="s">
        <v>62</v>
      </c>
      <c r="J226" s="138"/>
      <c r="K226" s="80"/>
    </row>
    <row r="227" spans="1:11">
      <c r="A227" s="108" t="s">
        <v>312</v>
      </c>
      <c r="B227" s="108" t="s">
        <v>1663</v>
      </c>
      <c r="C227" s="107">
        <v>0.75</v>
      </c>
      <c r="D227" s="107">
        <v>2.08</v>
      </c>
      <c r="E227" s="132">
        <v>0.03</v>
      </c>
      <c r="F227" s="107">
        <v>0.99839999999999995</v>
      </c>
      <c r="G227" s="107">
        <v>0.30114000000000002</v>
      </c>
      <c r="H227" s="108" t="s">
        <v>67</v>
      </c>
      <c r="I227" s="130" t="s">
        <v>62</v>
      </c>
      <c r="J227" s="138"/>
      <c r="K227" s="80"/>
    </row>
    <row r="228" spans="1:11">
      <c r="A228" s="108" t="s">
        <v>312</v>
      </c>
      <c r="B228" s="108" t="s">
        <v>1664</v>
      </c>
      <c r="C228" s="107">
        <v>4</v>
      </c>
      <c r="D228" s="107">
        <v>11.11</v>
      </c>
      <c r="E228" s="132">
        <v>0.03</v>
      </c>
      <c r="F228" s="107">
        <v>0.99839999999999995</v>
      </c>
      <c r="G228" s="107">
        <v>0.30114000000000002</v>
      </c>
      <c r="H228" s="108" t="s">
        <v>67</v>
      </c>
      <c r="I228" s="130" t="s">
        <v>62</v>
      </c>
      <c r="J228" s="138"/>
      <c r="K228" s="80"/>
    </row>
    <row r="229" spans="1:11">
      <c r="A229" s="108" t="s">
        <v>312</v>
      </c>
      <c r="B229" s="108" t="s">
        <v>1665</v>
      </c>
      <c r="C229" s="107">
        <v>6</v>
      </c>
      <c r="D229" s="107">
        <v>16.670000000000002</v>
      </c>
      <c r="E229" s="132">
        <v>0.03</v>
      </c>
      <c r="F229" s="107">
        <v>0.99839999999999995</v>
      </c>
      <c r="G229" s="107">
        <v>0.30114000000000002</v>
      </c>
      <c r="H229" s="108" t="s">
        <v>67</v>
      </c>
      <c r="I229" s="130" t="s">
        <v>62</v>
      </c>
      <c r="J229" s="138"/>
      <c r="K229" s="80"/>
    </row>
    <row r="230" spans="1:11">
      <c r="A230" s="108" t="s">
        <v>312</v>
      </c>
      <c r="B230" s="114" t="s">
        <v>1666</v>
      </c>
      <c r="C230" s="27">
        <v>1.5</v>
      </c>
      <c r="D230" s="107">
        <v>6.25</v>
      </c>
      <c r="E230" s="132">
        <v>0.02</v>
      </c>
      <c r="F230" s="27">
        <v>1</v>
      </c>
      <c r="G230" s="27">
        <v>0.27</v>
      </c>
      <c r="H230" s="108" t="s">
        <v>67</v>
      </c>
      <c r="I230" s="130" t="s">
        <v>62</v>
      </c>
      <c r="J230" s="138"/>
      <c r="K230" s="80"/>
    </row>
    <row r="231" spans="1:11">
      <c r="A231" s="108" t="s">
        <v>312</v>
      </c>
      <c r="B231" s="115" t="s">
        <v>1667</v>
      </c>
      <c r="C231" s="113">
        <v>1.25</v>
      </c>
      <c r="D231" s="107">
        <v>5.21</v>
      </c>
      <c r="E231" s="132">
        <v>0.02</v>
      </c>
      <c r="F231" s="27">
        <v>1</v>
      </c>
      <c r="G231" s="27">
        <v>0.27</v>
      </c>
      <c r="H231" s="108" t="s">
        <v>67</v>
      </c>
      <c r="I231" s="112" t="s">
        <v>41</v>
      </c>
      <c r="J231" s="138"/>
      <c r="K231" s="80"/>
    </row>
    <row r="232" spans="1:11">
      <c r="A232" s="108" t="s">
        <v>312</v>
      </c>
      <c r="B232" s="114" t="s">
        <v>1668</v>
      </c>
      <c r="C232" s="107">
        <v>1.9375</v>
      </c>
      <c r="D232" s="107">
        <v>8.07</v>
      </c>
      <c r="E232" s="132">
        <v>0.02</v>
      </c>
      <c r="F232" s="27">
        <v>1</v>
      </c>
      <c r="G232" s="27">
        <v>0.27</v>
      </c>
      <c r="H232" s="108" t="s">
        <v>67</v>
      </c>
      <c r="I232" s="130" t="s">
        <v>62</v>
      </c>
      <c r="J232" s="138"/>
      <c r="K232" s="80"/>
    </row>
    <row r="233" spans="1:11">
      <c r="A233" s="108" t="s">
        <v>312</v>
      </c>
      <c r="B233" s="114" t="s">
        <v>1669</v>
      </c>
      <c r="C233" s="27">
        <v>1.75</v>
      </c>
      <c r="D233" s="107">
        <v>7.29</v>
      </c>
      <c r="E233" s="132">
        <v>0.02</v>
      </c>
      <c r="F233" s="27">
        <v>1</v>
      </c>
      <c r="G233" s="27">
        <v>0.27</v>
      </c>
      <c r="H233" s="108" t="s">
        <v>67</v>
      </c>
      <c r="I233" s="130" t="s">
        <v>62</v>
      </c>
      <c r="J233" s="138"/>
      <c r="K233" s="80"/>
    </row>
    <row r="234" spans="1:11">
      <c r="A234" s="108" t="s">
        <v>312</v>
      </c>
      <c r="B234" s="114" t="s">
        <v>1670</v>
      </c>
      <c r="C234" s="27">
        <v>1.92</v>
      </c>
      <c r="D234" s="107">
        <v>8</v>
      </c>
      <c r="E234" s="132">
        <v>0.02</v>
      </c>
      <c r="F234" s="27">
        <v>1</v>
      </c>
      <c r="G234" s="27">
        <v>0.27</v>
      </c>
      <c r="H234" s="108" t="s">
        <v>67</v>
      </c>
      <c r="I234" s="130" t="s">
        <v>62</v>
      </c>
      <c r="J234" s="138"/>
      <c r="K234" s="80"/>
    </row>
    <row r="235" spans="1:11">
      <c r="A235" s="108" t="s">
        <v>312</v>
      </c>
      <c r="B235" s="115" t="s">
        <v>1671</v>
      </c>
      <c r="C235" s="113">
        <v>1</v>
      </c>
      <c r="D235" s="107">
        <v>4.17</v>
      </c>
      <c r="E235" s="132">
        <v>0.02</v>
      </c>
      <c r="F235" s="27">
        <v>1</v>
      </c>
      <c r="G235" s="27">
        <v>0.27</v>
      </c>
      <c r="H235" s="108" t="s">
        <v>67</v>
      </c>
      <c r="I235" s="112" t="s">
        <v>41</v>
      </c>
      <c r="J235" s="138"/>
      <c r="K235" s="80"/>
    </row>
    <row r="236" spans="1:11">
      <c r="A236" s="108" t="s">
        <v>312</v>
      </c>
      <c r="B236" s="115" t="s">
        <v>1672</v>
      </c>
      <c r="C236" s="113">
        <v>0.5</v>
      </c>
      <c r="D236" s="107">
        <v>2.08</v>
      </c>
      <c r="E236" s="132">
        <v>0.02</v>
      </c>
      <c r="F236" s="27">
        <v>1</v>
      </c>
      <c r="G236" s="27">
        <v>0.27</v>
      </c>
      <c r="H236" s="108" t="s">
        <v>67</v>
      </c>
      <c r="I236" s="112" t="s">
        <v>41</v>
      </c>
      <c r="J236" s="138"/>
      <c r="K236" s="80"/>
    </row>
    <row r="237" spans="1:11">
      <c r="A237" s="108" t="s">
        <v>312</v>
      </c>
      <c r="B237" s="114" t="s">
        <v>1673</v>
      </c>
      <c r="C237" s="27">
        <v>2.4</v>
      </c>
      <c r="D237" s="107">
        <v>10</v>
      </c>
      <c r="E237" s="132">
        <v>0.02</v>
      </c>
      <c r="F237" s="27">
        <v>1</v>
      </c>
      <c r="G237" s="27">
        <v>0.27</v>
      </c>
      <c r="H237" s="108" t="s">
        <v>67</v>
      </c>
      <c r="I237" s="130" t="s">
        <v>62</v>
      </c>
      <c r="J237" s="138"/>
      <c r="K237" s="80"/>
    </row>
    <row r="238" spans="1:11">
      <c r="A238" s="108" t="s">
        <v>312</v>
      </c>
      <c r="B238" s="114" t="s">
        <v>1674</v>
      </c>
      <c r="C238" s="27">
        <v>2.4300000000000002</v>
      </c>
      <c r="D238" s="107">
        <v>10.130000000000001</v>
      </c>
      <c r="E238" s="132">
        <v>0.02</v>
      </c>
      <c r="F238" s="27">
        <v>1</v>
      </c>
      <c r="G238" s="27">
        <v>0.27</v>
      </c>
      <c r="H238" s="108" t="s">
        <v>67</v>
      </c>
      <c r="I238" s="130" t="s">
        <v>62</v>
      </c>
      <c r="J238" s="138"/>
      <c r="K238" s="80"/>
    </row>
    <row r="239" spans="1:11">
      <c r="A239" s="108" t="s">
        <v>312</v>
      </c>
      <c r="B239" s="115" t="s">
        <v>1675</v>
      </c>
      <c r="C239" s="113">
        <v>2</v>
      </c>
      <c r="D239" s="107">
        <v>8.33</v>
      </c>
      <c r="E239" s="132">
        <v>0.02</v>
      </c>
      <c r="F239" s="27">
        <v>1</v>
      </c>
      <c r="G239" s="27">
        <v>0.27</v>
      </c>
      <c r="H239" s="108" t="s">
        <v>67</v>
      </c>
      <c r="I239" s="112" t="s">
        <v>41</v>
      </c>
      <c r="J239" s="138"/>
      <c r="K239" s="80"/>
    </row>
    <row r="240" spans="1:11">
      <c r="A240" s="108" t="s">
        <v>312</v>
      </c>
      <c r="B240" s="114" t="s">
        <v>1676</v>
      </c>
      <c r="C240" s="27">
        <v>3.5</v>
      </c>
      <c r="D240" s="107">
        <v>14.58</v>
      </c>
      <c r="E240" s="132">
        <v>0.02</v>
      </c>
      <c r="F240" s="27">
        <v>1</v>
      </c>
      <c r="G240" s="27">
        <v>0.27</v>
      </c>
      <c r="H240" s="108" t="s">
        <v>67</v>
      </c>
      <c r="I240" s="130" t="s">
        <v>62</v>
      </c>
      <c r="J240" s="138"/>
      <c r="K240" s="80"/>
    </row>
    <row r="241" spans="1:11">
      <c r="A241" s="108" t="s">
        <v>312</v>
      </c>
      <c r="B241" s="114" t="s">
        <v>1677</v>
      </c>
      <c r="C241" s="27">
        <v>3.35</v>
      </c>
      <c r="D241" s="107">
        <v>13.96</v>
      </c>
      <c r="E241" s="132">
        <v>0.02</v>
      </c>
      <c r="F241" s="27">
        <v>1</v>
      </c>
      <c r="G241" s="27">
        <v>0.27</v>
      </c>
      <c r="H241" s="108" t="s">
        <v>67</v>
      </c>
      <c r="I241" s="130" t="s">
        <v>62</v>
      </c>
      <c r="J241" s="138"/>
      <c r="K241" s="80"/>
    </row>
    <row r="242" spans="1:11">
      <c r="A242" s="108" t="s">
        <v>312</v>
      </c>
      <c r="B242" s="114" t="s">
        <v>1678</v>
      </c>
      <c r="C242" s="111">
        <v>3.39</v>
      </c>
      <c r="D242" s="107">
        <v>14.13</v>
      </c>
      <c r="E242" s="132">
        <v>0.02</v>
      </c>
      <c r="F242" s="111">
        <v>1</v>
      </c>
      <c r="G242" s="111">
        <v>0.27</v>
      </c>
      <c r="H242" s="108" t="s">
        <v>67</v>
      </c>
      <c r="I242" s="130" t="s">
        <v>62</v>
      </c>
      <c r="J242" s="138"/>
      <c r="K242" s="80"/>
    </row>
    <row r="243" spans="1:11">
      <c r="A243" s="108" t="s">
        <v>312</v>
      </c>
      <c r="B243" s="114" t="s">
        <v>1679</v>
      </c>
      <c r="C243" s="111">
        <v>3.01</v>
      </c>
      <c r="D243" s="107">
        <v>12.54</v>
      </c>
      <c r="E243" s="132">
        <v>0.02</v>
      </c>
      <c r="F243" s="111">
        <v>1</v>
      </c>
      <c r="G243" s="111">
        <v>0.27</v>
      </c>
      <c r="H243" s="108" t="s">
        <v>67</v>
      </c>
      <c r="I243" s="130" t="s">
        <v>62</v>
      </c>
      <c r="J243" s="138"/>
      <c r="K243" s="80"/>
    </row>
    <row r="244" spans="1:11">
      <c r="A244" s="108" t="s">
        <v>312</v>
      </c>
      <c r="B244" s="114" t="s">
        <v>1680</v>
      </c>
      <c r="C244" s="27">
        <v>0.75</v>
      </c>
      <c r="D244" s="107">
        <v>3.13</v>
      </c>
      <c r="E244" s="132">
        <v>0.02</v>
      </c>
      <c r="F244" s="27">
        <v>1</v>
      </c>
      <c r="G244" s="27">
        <v>0.27</v>
      </c>
      <c r="H244" s="108" t="s">
        <v>67</v>
      </c>
      <c r="I244" s="130" t="s">
        <v>62</v>
      </c>
      <c r="J244" s="138"/>
      <c r="K244" s="80"/>
    </row>
    <row r="245" spans="1:11">
      <c r="A245" s="108" t="s">
        <v>312</v>
      </c>
      <c r="B245" s="114" t="s">
        <v>1681</v>
      </c>
      <c r="C245" s="27">
        <v>4.05</v>
      </c>
      <c r="D245" s="107">
        <v>16.88</v>
      </c>
      <c r="E245" s="132">
        <v>0.02</v>
      </c>
      <c r="F245" s="27">
        <v>1</v>
      </c>
      <c r="G245" s="27">
        <v>0.27</v>
      </c>
      <c r="H245" s="108" t="s">
        <v>67</v>
      </c>
      <c r="I245" s="130" t="s">
        <v>62</v>
      </c>
      <c r="J245" s="138"/>
      <c r="K245" s="80"/>
    </row>
    <row r="246" spans="1:11">
      <c r="A246" s="108" t="s">
        <v>312</v>
      </c>
      <c r="B246" s="114" t="s">
        <v>1682</v>
      </c>
      <c r="C246" s="111">
        <v>4.71</v>
      </c>
      <c r="D246" s="107">
        <v>19.63</v>
      </c>
      <c r="E246" s="132">
        <v>0.02</v>
      </c>
      <c r="F246" s="111">
        <v>1</v>
      </c>
      <c r="G246" s="111">
        <v>0.27</v>
      </c>
      <c r="H246" s="108" t="s">
        <v>67</v>
      </c>
      <c r="I246" s="130" t="s">
        <v>62</v>
      </c>
      <c r="J246" s="138"/>
      <c r="K246" s="80"/>
    </row>
    <row r="247" spans="1:11">
      <c r="A247" s="108" t="s">
        <v>312</v>
      </c>
      <c r="B247" s="114" t="s">
        <v>1683</v>
      </c>
      <c r="C247" s="111">
        <v>5.96</v>
      </c>
      <c r="D247" s="107">
        <v>24.83</v>
      </c>
      <c r="E247" s="132">
        <v>0.02</v>
      </c>
      <c r="F247" s="111">
        <v>1</v>
      </c>
      <c r="G247" s="111">
        <v>0.27</v>
      </c>
      <c r="H247" s="108" t="s">
        <v>67</v>
      </c>
      <c r="I247" s="130" t="s">
        <v>62</v>
      </c>
      <c r="J247" s="138"/>
      <c r="K247" s="80"/>
    </row>
    <row r="248" spans="1:11">
      <c r="A248" s="108" t="s">
        <v>312</v>
      </c>
      <c r="B248" s="114" t="s">
        <v>1684</v>
      </c>
      <c r="C248" s="27">
        <v>5.2</v>
      </c>
      <c r="D248" s="107">
        <v>21.67</v>
      </c>
      <c r="E248" s="132">
        <v>0.02</v>
      </c>
      <c r="F248" s="27">
        <v>1</v>
      </c>
      <c r="G248" s="27">
        <v>0.27</v>
      </c>
      <c r="H248" s="108" t="s">
        <v>67</v>
      </c>
      <c r="I248" s="130" t="s">
        <v>62</v>
      </c>
      <c r="J248" s="138"/>
      <c r="K248" s="80"/>
    </row>
    <row r="249" spans="1:11">
      <c r="A249" s="108" t="s">
        <v>312</v>
      </c>
      <c r="B249" s="114" t="s">
        <v>1685</v>
      </c>
      <c r="C249" s="27">
        <v>6.11</v>
      </c>
      <c r="D249" s="107">
        <v>25.46</v>
      </c>
      <c r="E249" s="132">
        <v>0.02</v>
      </c>
      <c r="F249" s="27">
        <v>1</v>
      </c>
      <c r="G249" s="27">
        <v>0.27</v>
      </c>
      <c r="H249" s="108" t="s">
        <v>67</v>
      </c>
      <c r="I249" s="130" t="s">
        <v>62</v>
      </c>
      <c r="J249" s="138"/>
      <c r="K249" s="80"/>
    </row>
    <row r="250" spans="1:11">
      <c r="A250" s="108" t="s">
        <v>312</v>
      </c>
      <c r="B250" s="114" t="s">
        <v>1686</v>
      </c>
      <c r="C250" s="111">
        <v>6.87</v>
      </c>
      <c r="D250" s="107">
        <v>28.63</v>
      </c>
      <c r="E250" s="132">
        <v>0.02</v>
      </c>
      <c r="F250" s="111">
        <v>1</v>
      </c>
      <c r="G250" s="111">
        <v>0.27</v>
      </c>
      <c r="H250" s="108" t="s">
        <v>67</v>
      </c>
      <c r="I250" s="130" t="s">
        <v>62</v>
      </c>
      <c r="J250" s="138"/>
      <c r="K250" s="80"/>
    </row>
    <row r="251" spans="1:11">
      <c r="A251" s="108" t="s">
        <v>312</v>
      </c>
      <c r="B251" s="114" t="s">
        <v>1687</v>
      </c>
      <c r="C251" s="111">
        <v>8.3800000000000008</v>
      </c>
      <c r="D251" s="107">
        <v>34.92</v>
      </c>
      <c r="E251" s="132">
        <v>0.02</v>
      </c>
      <c r="F251" s="111">
        <v>1</v>
      </c>
      <c r="G251" s="111">
        <v>0.27</v>
      </c>
      <c r="H251" s="108" t="s">
        <v>67</v>
      </c>
      <c r="I251" s="130" t="s">
        <v>62</v>
      </c>
      <c r="J251" s="138"/>
      <c r="K251" s="80"/>
    </row>
    <row r="252" spans="1:11">
      <c r="A252" s="108" t="s">
        <v>312</v>
      </c>
      <c r="B252" s="115" t="s">
        <v>1688</v>
      </c>
      <c r="C252" s="113">
        <v>1.25</v>
      </c>
      <c r="D252" s="107">
        <v>7.83</v>
      </c>
      <c r="E252" s="132">
        <v>1.3299999999999999E-2</v>
      </c>
      <c r="F252" s="27">
        <v>1</v>
      </c>
      <c r="G252" s="27">
        <v>0.27</v>
      </c>
      <c r="H252" s="108" t="s">
        <v>67</v>
      </c>
      <c r="I252" s="112" t="s">
        <v>41</v>
      </c>
      <c r="J252" s="138"/>
      <c r="K252" s="80"/>
    </row>
    <row r="253" spans="1:11">
      <c r="A253" s="108" t="s">
        <v>312</v>
      </c>
      <c r="B253" s="115" t="s">
        <v>1689</v>
      </c>
      <c r="C253" s="113">
        <v>1</v>
      </c>
      <c r="D253" s="107">
        <v>6.27</v>
      </c>
      <c r="E253" s="132">
        <v>1.3299999999999999E-2</v>
      </c>
      <c r="F253" s="27">
        <v>1</v>
      </c>
      <c r="G253" s="27">
        <v>0.27</v>
      </c>
      <c r="H253" s="108" t="s">
        <v>67</v>
      </c>
      <c r="I253" s="112" t="s">
        <v>41</v>
      </c>
      <c r="J253" s="138"/>
      <c r="K253" s="80"/>
    </row>
    <row r="254" spans="1:11">
      <c r="A254" s="108" t="s">
        <v>312</v>
      </c>
      <c r="B254" s="115" t="s">
        <v>1690</v>
      </c>
      <c r="C254" s="113">
        <v>0.5</v>
      </c>
      <c r="D254" s="107">
        <v>3.13</v>
      </c>
      <c r="E254" s="132">
        <v>1.3299999999999999E-2</v>
      </c>
      <c r="F254" s="27">
        <v>1</v>
      </c>
      <c r="G254" s="27">
        <v>0.27</v>
      </c>
      <c r="H254" s="108" t="s">
        <v>67</v>
      </c>
      <c r="I254" s="112" t="s">
        <v>41</v>
      </c>
      <c r="J254" s="138"/>
      <c r="K254" s="80"/>
    </row>
    <row r="255" spans="1:11">
      <c r="A255" s="108" t="s">
        <v>312</v>
      </c>
      <c r="B255" s="115" t="s">
        <v>1691</v>
      </c>
      <c r="C255" s="113">
        <v>2</v>
      </c>
      <c r="D255" s="107">
        <v>12.53</v>
      </c>
      <c r="E255" s="132">
        <v>1.3299999999999999E-2</v>
      </c>
      <c r="F255" s="27">
        <v>1</v>
      </c>
      <c r="G255" s="27">
        <v>0.27</v>
      </c>
      <c r="H255" s="108" t="s">
        <v>67</v>
      </c>
      <c r="I255" s="112" t="s">
        <v>41</v>
      </c>
      <c r="J255" s="138"/>
      <c r="K255" s="80"/>
    </row>
    <row r="256" spans="1:11">
      <c r="A256" s="108" t="s">
        <v>312</v>
      </c>
      <c r="B256" s="115" t="s">
        <v>1692</v>
      </c>
      <c r="C256" s="113">
        <v>0.75</v>
      </c>
      <c r="D256" s="107">
        <v>4.7</v>
      </c>
      <c r="E256" s="132">
        <v>1.3299999999999999E-2</v>
      </c>
      <c r="F256" s="27">
        <v>1</v>
      </c>
      <c r="G256" s="27">
        <v>0.27</v>
      </c>
      <c r="H256" s="108" t="s">
        <v>67</v>
      </c>
      <c r="I256" s="112" t="s">
        <v>41</v>
      </c>
      <c r="J256" s="138"/>
      <c r="K256" s="80"/>
    </row>
    <row r="257" spans="1:11">
      <c r="A257" s="108" t="s">
        <v>59</v>
      </c>
      <c r="B257" s="110" t="s">
        <v>60</v>
      </c>
      <c r="C257" s="109">
        <v>0.31</v>
      </c>
      <c r="D257" s="109">
        <v>0.24</v>
      </c>
      <c r="E257" s="132">
        <v>0.10829999999999999</v>
      </c>
      <c r="F257" s="109">
        <v>63</v>
      </c>
      <c r="G257" s="109">
        <v>0.2</v>
      </c>
      <c r="H257" s="108" t="s">
        <v>61</v>
      </c>
      <c r="I257" s="130" t="s">
        <v>62</v>
      </c>
      <c r="J257" s="138"/>
      <c r="K257" s="80"/>
    </row>
    <row r="258" spans="1:11">
      <c r="A258" s="108" t="s">
        <v>59</v>
      </c>
      <c r="B258" s="110" t="s">
        <v>64</v>
      </c>
      <c r="C258" s="109">
        <v>0.47</v>
      </c>
      <c r="D258" s="109">
        <v>0.28000000000000003</v>
      </c>
      <c r="E258" s="132">
        <v>0.14169999999999999</v>
      </c>
      <c r="F258" s="109">
        <v>88</v>
      </c>
      <c r="G258" s="109">
        <v>0.2</v>
      </c>
      <c r="H258" s="108" t="s">
        <v>61</v>
      </c>
      <c r="I258" s="130" t="s">
        <v>62</v>
      </c>
      <c r="J258" s="138"/>
      <c r="K258" s="80"/>
    </row>
    <row r="259" spans="1:11">
      <c r="A259" s="108" t="s">
        <v>59</v>
      </c>
      <c r="B259" s="110" t="s">
        <v>63</v>
      </c>
      <c r="C259" s="109">
        <v>0.31</v>
      </c>
      <c r="D259" s="109">
        <v>0.18</v>
      </c>
      <c r="E259" s="132">
        <v>0.14169999999999999</v>
      </c>
      <c r="F259" s="109">
        <v>88</v>
      </c>
      <c r="G259" s="109">
        <v>0.2</v>
      </c>
      <c r="H259" s="108" t="s">
        <v>61</v>
      </c>
      <c r="I259" s="130" t="s">
        <v>62</v>
      </c>
      <c r="J259" s="138"/>
      <c r="K259" s="80"/>
    </row>
    <row r="260" spans="1:11">
      <c r="A260" s="108" t="s">
        <v>59</v>
      </c>
      <c r="B260" s="30" t="s">
        <v>65</v>
      </c>
      <c r="C260" s="107">
        <v>0.5</v>
      </c>
      <c r="D260" s="107">
        <v>1.03</v>
      </c>
      <c r="E260" s="132">
        <v>4.0800000000000003E-2</v>
      </c>
      <c r="F260" s="107">
        <v>24.959999999999997</v>
      </c>
      <c r="G260" s="107">
        <v>0.31070000000000003</v>
      </c>
      <c r="H260" s="108" t="s">
        <v>61</v>
      </c>
      <c r="I260" s="130" t="s">
        <v>62</v>
      </c>
      <c r="J260" s="138"/>
      <c r="K260" s="80"/>
    </row>
    <row r="261" spans="1:11">
      <c r="A261" s="108" t="s">
        <v>296</v>
      </c>
      <c r="B261" s="110" t="s">
        <v>1693</v>
      </c>
      <c r="C261" s="107">
        <v>3.5</v>
      </c>
      <c r="D261" s="107">
        <v>11.67</v>
      </c>
      <c r="E261" s="132">
        <v>2.5000000000000001E-2</v>
      </c>
      <c r="F261" s="109">
        <v>0.7</v>
      </c>
      <c r="G261" s="109">
        <v>0.2</v>
      </c>
      <c r="H261" s="108" t="s">
        <v>96</v>
      </c>
      <c r="I261" s="130" t="s">
        <v>62</v>
      </c>
      <c r="J261" s="138"/>
      <c r="K261" s="80"/>
    </row>
    <row r="262" spans="1:11">
      <c r="A262" s="108" t="s">
        <v>296</v>
      </c>
      <c r="B262" s="110" t="s">
        <v>308</v>
      </c>
      <c r="C262" s="107">
        <v>4.5</v>
      </c>
      <c r="D262" s="107">
        <v>15</v>
      </c>
      <c r="E262" s="132">
        <v>2.5000000000000001E-2</v>
      </c>
      <c r="F262" s="109">
        <v>0.7</v>
      </c>
      <c r="G262" s="109">
        <v>0.2</v>
      </c>
      <c r="H262" s="108" t="s">
        <v>96</v>
      </c>
      <c r="I262" s="130" t="s">
        <v>62</v>
      </c>
      <c r="J262" s="138"/>
      <c r="K262" s="80"/>
    </row>
    <row r="263" spans="1:11">
      <c r="A263" s="108" t="s">
        <v>296</v>
      </c>
      <c r="B263" s="110" t="s">
        <v>307</v>
      </c>
      <c r="C263" s="107">
        <v>4</v>
      </c>
      <c r="D263" s="107">
        <v>13.33</v>
      </c>
      <c r="E263" s="132">
        <v>2.5000000000000001E-2</v>
      </c>
      <c r="F263" s="109">
        <v>0.7</v>
      </c>
      <c r="G263" s="109">
        <v>0.2</v>
      </c>
      <c r="H263" s="108" t="s">
        <v>96</v>
      </c>
      <c r="I263" s="130" t="s">
        <v>62</v>
      </c>
      <c r="J263" s="138"/>
      <c r="K263" s="80"/>
    </row>
    <row r="264" spans="1:11">
      <c r="A264" s="108" t="s">
        <v>296</v>
      </c>
      <c r="B264" s="110" t="s">
        <v>1694</v>
      </c>
      <c r="C264" s="107">
        <v>5.5</v>
      </c>
      <c r="D264" s="107">
        <v>18.329999999999998</v>
      </c>
      <c r="E264" s="132">
        <v>2.5000000000000001E-2</v>
      </c>
      <c r="F264" s="109">
        <v>0.7</v>
      </c>
      <c r="G264" s="109">
        <v>0.2</v>
      </c>
      <c r="H264" s="108" t="s">
        <v>96</v>
      </c>
      <c r="I264" s="130" t="s">
        <v>62</v>
      </c>
      <c r="J264" s="138"/>
      <c r="K264" s="80"/>
    </row>
    <row r="265" spans="1:11">
      <c r="A265" s="108" t="s">
        <v>296</v>
      </c>
      <c r="B265" s="110" t="s">
        <v>309</v>
      </c>
      <c r="C265" s="107">
        <v>5</v>
      </c>
      <c r="D265" s="107">
        <v>16.670000000000002</v>
      </c>
      <c r="E265" s="132">
        <v>2.5000000000000001E-2</v>
      </c>
      <c r="F265" s="109">
        <v>0.7</v>
      </c>
      <c r="G265" s="109">
        <v>0.2</v>
      </c>
      <c r="H265" s="108" t="s">
        <v>96</v>
      </c>
      <c r="I265" s="130" t="s">
        <v>62</v>
      </c>
      <c r="J265" s="138"/>
      <c r="K265" s="80"/>
    </row>
    <row r="266" spans="1:11">
      <c r="A266" s="108" t="s">
        <v>296</v>
      </c>
      <c r="B266" s="110" t="s">
        <v>311</v>
      </c>
      <c r="C266" s="107">
        <v>6.5</v>
      </c>
      <c r="D266" s="107">
        <v>21.67</v>
      </c>
      <c r="E266" s="132">
        <v>2.5000000000000001E-2</v>
      </c>
      <c r="F266" s="109">
        <v>0.7</v>
      </c>
      <c r="G266" s="109">
        <v>0.2</v>
      </c>
      <c r="H266" s="108" t="s">
        <v>96</v>
      </c>
      <c r="I266" s="130" t="s">
        <v>62</v>
      </c>
      <c r="J266" s="138"/>
      <c r="K266" s="80"/>
    </row>
    <row r="267" spans="1:11">
      <c r="A267" s="108" t="s">
        <v>296</v>
      </c>
      <c r="B267" s="110" t="s">
        <v>310</v>
      </c>
      <c r="C267" s="107">
        <v>6</v>
      </c>
      <c r="D267" s="107">
        <v>20</v>
      </c>
      <c r="E267" s="132">
        <v>2.5000000000000001E-2</v>
      </c>
      <c r="F267" s="109">
        <v>0.7</v>
      </c>
      <c r="G267" s="109">
        <v>0.2</v>
      </c>
      <c r="H267" s="108" t="s">
        <v>96</v>
      </c>
      <c r="I267" s="130" t="s">
        <v>62</v>
      </c>
      <c r="J267" s="138"/>
      <c r="K267" s="80"/>
    </row>
    <row r="268" spans="1:11">
      <c r="A268" s="113" t="s">
        <v>59</v>
      </c>
      <c r="B268" s="114" t="s">
        <v>69</v>
      </c>
      <c r="C268" s="113">
        <v>0.5</v>
      </c>
      <c r="D268" s="113">
        <v>0.45</v>
      </c>
      <c r="E268" s="132">
        <v>9.1670000000000001E-2</v>
      </c>
      <c r="F268" s="111">
        <v>40</v>
      </c>
      <c r="G268" s="111">
        <v>0.27</v>
      </c>
      <c r="H268" s="108" t="s">
        <v>67</v>
      </c>
      <c r="I268" s="112" t="s">
        <v>41</v>
      </c>
      <c r="J268" s="138"/>
      <c r="K268" s="80"/>
    </row>
    <row r="269" spans="1:11">
      <c r="A269" s="113" t="s">
        <v>59</v>
      </c>
      <c r="B269" s="114" t="s">
        <v>71</v>
      </c>
      <c r="C269" s="113">
        <v>0.75</v>
      </c>
      <c r="D269" s="113">
        <v>0.68</v>
      </c>
      <c r="E269" s="132">
        <v>9.1670000000000001E-2</v>
      </c>
      <c r="F269" s="111">
        <v>40</v>
      </c>
      <c r="G269" s="111">
        <v>0.27</v>
      </c>
      <c r="H269" s="108" t="s">
        <v>67</v>
      </c>
      <c r="I269" s="112" t="s">
        <v>41</v>
      </c>
      <c r="J269" s="138"/>
      <c r="K269" s="80"/>
    </row>
    <row r="270" spans="1:11">
      <c r="A270" s="113" t="s">
        <v>59</v>
      </c>
      <c r="B270" s="114" t="s">
        <v>66</v>
      </c>
      <c r="C270" s="113">
        <v>0.375</v>
      </c>
      <c r="D270" s="113">
        <v>0.32</v>
      </c>
      <c r="E270" s="132">
        <v>9.1670000000000001E-2</v>
      </c>
      <c r="F270" s="111">
        <v>40</v>
      </c>
      <c r="G270" s="111">
        <v>0.27</v>
      </c>
      <c r="H270" s="108" t="s">
        <v>67</v>
      </c>
      <c r="I270" s="112" t="s">
        <v>41</v>
      </c>
      <c r="J270" s="138"/>
      <c r="K270" s="80"/>
    </row>
    <row r="271" spans="1:11">
      <c r="A271" s="113" t="s">
        <v>59</v>
      </c>
      <c r="B271" s="114" t="s">
        <v>70</v>
      </c>
      <c r="C271" s="113">
        <v>0.625</v>
      </c>
      <c r="D271" s="113">
        <v>0.56000000000000005</v>
      </c>
      <c r="E271" s="132">
        <v>9.1670000000000001E-2</v>
      </c>
      <c r="F271" s="111">
        <v>40</v>
      </c>
      <c r="G271" s="111">
        <v>0.27</v>
      </c>
      <c r="H271" s="108" t="s">
        <v>67</v>
      </c>
      <c r="I271" s="112" t="s">
        <v>41</v>
      </c>
      <c r="J271" s="138"/>
      <c r="K271" s="80"/>
    </row>
    <row r="272" spans="1:11">
      <c r="A272" s="113" t="s">
        <v>529</v>
      </c>
      <c r="B272" s="110" t="s">
        <v>543</v>
      </c>
      <c r="C272" s="107">
        <v>4</v>
      </c>
      <c r="D272" s="107">
        <v>1.67</v>
      </c>
      <c r="E272" s="132">
        <v>0.2</v>
      </c>
      <c r="F272" s="107">
        <v>53.1</v>
      </c>
      <c r="G272" s="107">
        <v>0.19</v>
      </c>
      <c r="H272" s="108" t="s">
        <v>96</v>
      </c>
      <c r="I272" s="130" t="s">
        <v>62</v>
      </c>
      <c r="J272" s="138"/>
      <c r="K272" s="80"/>
    </row>
    <row r="273" spans="1:11">
      <c r="A273" s="113" t="s">
        <v>529</v>
      </c>
      <c r="B273" s="110" t="s">
        <v>542</v>
      </c>
      <c r="C273" s="107">
        <v>3</v>
      </c>
      <c r="D273" s="107">
        <v>1.35</v>
      </c>
      <c r="E273" s="132">
        <v>0.185</v>
      </c>
      <c r="F273" s="107">
        <v>53.1</v>
      </c>
      <c r="G273" s="107">
        <v>0.19</v>
      </c>
      <c r="H273" s="108" t="s">
        <v>96</v>
      </c>
      <c r="I273" s="130" t="s">
        <v>62</v>
      </c>
      <c r="J273" s="138"/>
      <c r="K273" s="80"/>
    </row>
    <row r="274" spans="1:11">
      <c r="A274" s="113" t="s">
        <v>529</v>
      </c>
      <c r="B274" s="110" t="s">
        <v>541</v>
      </c>
      <c r="C274" s="107">
        <v>3</v>
      </c>
      <c r="D274" s="107">
        <v>1.26</v>
      </c>
      <c r="E274" s="132">
        <v>0.1983</v>
      </c>
      <c r="F274" s="107">
        <v>62.4</v>
      </c>
      <c r="G274" s="107">
        <v>0.19</v>
      </c>
      <c r="H274" s="108" t="s">
        <v>96</v>
      </c>
      <c r="I274" s="130" t="s">
        <v>62</v>
      </c>
      <c r="J274" s="138"/>
      <c r="K274" s="80"/>
    </row>
    <row r="275" spans="1:11">
      <c r="A275" s="113" t="s">
        <v>642</v>
      </c>
      <c r="B275" s="110" t="s">
        <v>650</v>
      </c>
      <c r="C275" s="107">
        <v>0.5</v>
      </c>
      <c r="D275" s="107">
        <v>0.15629999999999999</v>
      </c>
      <c r="E275" s="132">
        <v>0.26669999999999999</v>
      </c>
      <c r="F275" s="107">
        <v>80</v>
      </c>
      <c r="G275" s="107">
        <v>0.26</v>
      </c>
      <c r="H275" s="108" t="s">
        <v>61</v>
      </c>
      <c r="I275" s="130" t="s">
        <v>62</v>
      </c>
      <c r="J275" s="138"/>
      <c r="K275" s="80"/>
    </row>
    <row r="276" spans="1:11">
      <c r="A276" s="113" t="s">
        <v>642</v>
      </c>
      <c r="B276" s="110" t="s">
        <v>651</v>
      </c>
      <c r="C276" s="107">
        <v>0.625</v>
      </c>
      <c r="D276" s="107">
        <v>0.1953</v>
      </c>
      <c r="E276" s="132">
        <v>0.26669999999999999</v>
      </c>
      <c r="F276" s="107">
        <v>80</v>
      </c>
      <c r="G276" s="107">
        <v>0.26</v>
      </c>
      <c r="H276" s="108" t="s">
        <v>61</v>
      </c>
      <c r="I276" s="130" t="s">
        <v>62</v>
      </c>
      <c r="J276" s="138"/>
      <c r="K276" s="80"/>
    </row>
    <row r="277" spans="1:11">
      <c r="A277" s="113" t="s">
        <v>642</v>
      </c>
      <c r="B277" s="108" t="s">
        <v>652</v>
      </c>
      <c r="C277" s="107">
        <v>0.75</v>
      </c>
      <c r="D277" s="107">
        <v>0.28849999999999998</v>
      </c>
      <c r="E277" s="132">
        <v>0.2167</v>
      </c>
      <c r="F277" s="107">
        <v>70</v>
      </c>
      <c r="G277" s="107">
        <v>0.26</v>
      </c>
      <c r="H277" s="108" t="s">
        <v>61</v>
      </c>
      <c r="I277" s="130" t="s">
        <v>62</v>
      </c>
      <c r="J277" s="138"/>
      <c r="K277" s="80"/>
    </row>
    <row r="278" spans="1:11">
      <c r="A278" s="113" t="s">
        <v>642</v>
      </c>
      <c r="B278" s="108" t="s">
        <v>653</v>
      </c>
      <c r="C278" s="107">
        <v>0.75</v>
      </c>
      <c r="D278" s="107">
        <v>0.2344</v>
      </c>
      <c r="E278" s="132">
        <v>0.26669999999999999</v>
      </c>
      <c r="F278" s="107">
        <v>80</v>
      </c>
      <c r="G278" s="107">
        <v>0.26</v>
      </c>
      <c r="H278" s="108" t="s">
        <v>61</v>
      </c>
      <c r="I278" s="130" t="s">
        <v>62</v>
      </c>
      <c r="J278" s="138"/>
      <c r="K278" s="80"/>
    </row>
    <row r="279" spans="1:11">
      <c r="A279" s="113" t="s">
        <v>59</v>
      </c>
      <c r="B279" s="115" t="s">
        <v>72</v>
      </c>
      <c r="C279" s="113">
        <v>0.75</v>
      </c>
      <c r="D279" s="113">
        <v>1.04</v>
      </c>
      <c r="E279" s="132">
        <v>0.06</v>
      </c>
      <c r="F279" s="109">
        <v>50</v>
      </c>
      <c r="G279" s="109">
        <v>0.31</v>
      </c>
      <c r="H279" s="113" t="s">
        <v>61</v>
      </c>
      <c r="I279" s="112" t="s">
        <v>41</v>
      </c>
      <c r="J279" s="138"/>
      <c r="K279" s="80"/>
    </row>
    <row r="280" spans="1:11">
      <c r="A280" s="108" t="s">
        <v>59</v>
      </c>
      <c r="B280" s="110" t="s">
        <v>74</v>
      </c>
      <c r="C280" s="107">
        <v>0.5</v>
      </c>
      <c r="D280" s="107">
        <v>0.68</v>
      </c>
      <c r="E280" s="132">
        <v>6.08E-2</v>
      </c>
      <c r="F280" s="109">
        <v>50</v>
      </c>
      <c r="G280" s="109">
        <v>0.31</v>
      </c>
      <c r="H280" s="108" t="s">
        <v>61</v>
      </c>
      <c r="I280" s="130" t="s">
        <v>62</v>
      </c>
      <c r="J280" s="138"/>
      <c r="K280" s="80"/>
    </row>
    <row r="281" spans="1:11">
      <c r="A281" s="108" t="s">
        <v>59</v>
      </c>
      <c r="B281" s="110" t="s">
        <v>76</v>
      </c>
      <c r="C281" s="107">
        <v>0.75</v>
      </c>
      <c r="D281" s="107">
        <v>1.03</v>
      </c>
      <c r="E281" s="132">
        <v>6.08E-2</v>
      </c>
      <c r="F281" s="109">
        <v>50</v>
      </c>
      <c r="G281" s="109">
        <v>0.31</v>
      </c>
      <c r="H281" s="108" t="s">
        <v>61</v>
      </c>
      <c r="I281" s="130" t="s">
        <v>62</v>
      </c>
      <c r="J281" s="138"/>
      <c r="K281" s="80"/>
    </row>
    <row r="282" spans="1:11">
      <c r="A282" s="108" t="s">
        <v>59</v>
      </c>
      <c r="B282" s="110" t="s">
        <v>73</v>
      </c>
      <c r="C282" s="107">
        <v>0.375</v>
      </c>
      <c r="D282" s="107">
        <v>0.51</v>
      </c>
      <c r="E282" s="132">
        <v>6.08E-2</v>
      </c>
      <c r="F282" s="109">
        <v>50</v>
      </c>
      <c r="G282" s="109">
        <v>0.31</v>
      </c>
      <c r="H282" s="108" t="s">
        <v>61</v>
      </c>
      <c r="I282" s="130" t="s">
        <v>62</v>
      </c>
      <c r="J282" s="138"/>
      <c r="K282" s="80"/>
    </row>
    <row r="283" spans="1:11">
      <c r="A283" s="108" t="s">
        <v>59</v>
      </c>
      <c r="B283" s="110" t="s">
        <v>75</v>
      </c>
      <c r="C283" s="107">
        <v>0.625</v>
      </c>
      <c r="D283" s="107">
        <v>0.86</v>
      </c>
      <c r="E283" s="132">
        <v>6.08E-2</v>
      </c>
      <c r="F283" s="109">
        <v>50</v>
      </c>
      <c r="G283" s="109">
        <v>0.31</v>
      </c>
      <c r="H283" s="108" t="s">
        <v>61</v>
      </c>
      <c r="I283" s="130" t="s">
        <v>62</v>
      </c>
      <c r="J283" s="138"/>
      <c r="K283" s="80"/>
    </row>
    <row r="284" spans="1:11">
      <c r="A284" s="108" t="s">
        <v>861</v>
      </c>
      <c r="B284" s="108" t="s">
        <v>866</v>
      </c>
      <c r="C284" s="107">
        <v>1</v>
      </c>
      <c r="D284" s="107">
        <v>0.86</v>
      </c>
      <c r="E284" s="132">
        <v>9.6699999999999994E-2</v>
      </c>
      <c r="F284" s="107">
        <v>42.431999999999995</v>
      </c>
      <c r="G284" s="107">
        <v>0.38957000000000003</v>
      </c>
      <c r="H284" s="108" t="s">
        <v>67</v>
      </c>
      <c r="I284" s="130" t="s">
        <v>62</v>
      </c>
      <c r="J284" s="138"/>
      <c r="K284" s="80"/>
    </row>
    <row r="285" spans="1:11">
      <c r="A285" s="108" t="s">
        <v>861</v>
      </c>
      <c r="B285" s="108" t="s">
        <v>862</v>
      </c>
      <c r="C285" s="107">
        <v>0.5</v>
      </c>
      <c r="D285" s="107">
        <v>0.43</v>
      </c>
      <c r="E285" s="132">
        <v>9.6699999999999994E-2</v>
      </c>
      <c r="F285" s="107">
        <v>42.432000000000002</v>
      </c>
      <c r="G285" s="107">
        <v>0.38957000000000003</v>
      </c>
      <c r="H285" s="108" t="s">
        <v>67</v>
      </c>
      <c r="I285" s="130" t="s">
        <v>62</v>
      </c>
      <c r="J285" s="138"/>
      <c r="K285" s="80"/>
    </row>
    <row r="286" spans="1:11">
      <c r="A286" s="108" t="s">
        <v>861</v>
      </c>
      <c r="B286" s="108" t="s">
        <v>865</v>
      </c>
      <c r="C286" s="107">
        <v>0.75</v>
      </c>
      <c r="D286" s="107">
        <v>0.65</v>
      </c>
      <c r="E286" s="132">
        <v>9.6699999999999994E-2</v>
      </c>
      <c r="F286" s="107">
        <v>42.432000000000002</v>
      </c>
      <c r="G286" s="107">
        <v>0.38957000000000003</v>
      </c>
      <c r="H286" s="108" t="s">
        <v>67</v>
      </c>
      <c r="I286" s="130" t="s">
        <v>62</v>
      </c>
      <c r="J286" s="138"/>
      <c r="K286" s="80"/>
    </row>
    <row r="287" spans="1:11">
      <c r="A287" s="113" t="s">
        <v>59</v>
      </c>
      <c r="B287" s="115" t="s">
        <v>77</v>
      </c>
      <c r="C287" s="113">
        <v>0.75</v>
      </c>
      <c r="D287" s="113">
        <v>0.64</v>
      </c>
      <c r="E287" s="132">
        <v>9.8330000000000001E-2</v>
      </c>
      <c r="F287" s="109">
        <v>50</v>
      </c>
      <c r="G287" s="109">
        <v>0.31</v>
      </c>
      <c r="H287" s="113" t="s">
        <v>61</v>
      </c>
      <c r="I287" s="112" t="s">
        <v>41</v>
      </c>
      <c r="J287" s="138"/>
      <c r="K287" s="80"/>
    </row>
    <row r="288" spans="1:11">
      <c r="A288" s="132" t="s">
        <v>275</v>
      </c>
      <c r="B288" s="132" t="s">
        <v>276</v>
      </c>
      <c r="C288" s="132">
        <v>9</v>
      </c>
      <c r="D288" s="132">
        <v>19.13</v>
      </c>
      <c r="E288" s="132">
        <v>3.9199999999999999E-2</v>
      </c>
      <c r="F288" s="132">
        <v>100.33</v>
      </c>
      <c r="G288" s="132">
        <v>0.23</v>
      </c>
      <c r="H288" s="132" t="s">
        <v>61</v>
      </c>
      <c r="I288" s="132" t="s">
        <v>137</v>
      </c>
      <c r="J288" s="138"/>
      <c r="K288" s="80"/>
    </row>
    <row r="289" spans="1:11">
      <c r="A289" s="132" t="s">
        <v>275</v>
      </c>
      <c r="B289" s="132" t="s">
        <v>276</v>
      </c>
      <c r="C289" s="132">
        <v>9</v>
      </c>
      <c r="D289" s="132">
        <v>19.13</v>
      </c>
      <c r="E289" s="132">
        <v>3.9199999999999999E-2</v>
      </c>
      <c r="F289" s="132">
        <v>100.33</v>
      </c>
      <c r="G289" s="132">
        <v>0.23</v>
      </c>
      <c r="H289" s="132" t="s">
        <v>61</v>
      </c>
      <c r="I289" s="132" t="s">
        <v>137</v>
      </c>
      <c r="J289" s="138"/>
      <c r="K289" s="80"/>
    </row>
    <row r="290" spans="1:11">
      <c r="A290" s="132" t="s">
        <v>275</v>
      </c>
      <c r="B290" s="132" t="s">
        <v>277</v>
      </c>
      <c r="C290" s="132">
        <v>11</v>
      </c>
      <c r="D290" s="132">
        <v>19.318000000000001</v>
      </c>
      <c r="E290" s="132">
        <v>4.7500000000000001E-2</v>
      </c>
      <c r="F290" s="132">
        <v>109.36</v>
      </c>
      <c r="G290" s="132">
        <v>0.22</v>
      </c>
      <c r="H290" s="132" t="s">
        <v>61</v>
      </c>
      <c r="I290" s="132" t="s">
        <v>137</v>
      </c>
      <c r="J290" s="138"/>
      <c r="K290" s="80"/>
    </row>
    <row r="291" spans="1:11">
      <c r="A291" s="132" t="s">
        <v>275</v>
      </c>
      <c r="B291" s="132" t="s">
        <v>277</v>
      </c>
      <c r="C291" s="132">
        <v>11</v>
      </c>
      <c r="D291" s="132">
        <v>19.318000000000001</v>
      </c>
      <c r="E291" s="132">
        <v>4.7500000000000001E-2</v>
      </c>
      <c r="F291" s="132">
        <v>109.36</v>
      </c>
      <c r="G291" s="132">
        <v>0.22</v>
      </c>
      <c r="H291" s="132" t="s">
        <v>61</v>
      </c>
      <c r="I291" s="132" t="s">
        <v>137</v>
      </c>
      <c r="J291" s="138"/>
      <c r="K291" s="80"/>
    </row>
    <row r="292" spans="1:11">
      <c r="A292" s="132" t="s">
        <v>275</v>
      </c>
      <c r="B292" s="132" t="s">
        <v>282</v>
      </c>
      <c r="C292" s="132">
        <v>10</v>
      </c>
      <c r="D292" s="132">
        <v>16.399999999999999</v>
      </c>
      <c r="E292" s="132">
        <v>5.0799999999999998E-2</v>
      </c>
      <c r="F292" s="132">
        <v>90.4</v>
      </c>
      <c r="G292" s="132">
        <v>0.23</v>
      </c>
      <c r="H292" s="132" t="s">
        <v>61</v>
      </c>
      <c r="I292" s="132" t="s">
        <v>137</v>
      </c>
      <c r="J292" s="138"/>
      <c r="K292" s="80"/>
    </row>
    <row r="293" spans="1:11">
      <c r="A293" s="132" t="s">
        <v>275</v>
      </c>
      <c r="B293" s="132" t="s">
        <v>282</v>
      </c>
      <c r="C293" s="132">
        <v>10</v>
      </c>
      <c r="D293" s="132">
        <v>16.399999999999999</v>
      </c>
      <c r="E293" s="132">
        <v>5.0799999999999998E-2</v>
      </c>
      <c r="F293" s="132">
        <v>90.4</v>
      </c>
      <c r="G293" s="132">
        <v>0.23</v>
      </c>
      <c r="H293" s="132" t="s">
        <v>61</v>
      </c>
      <c r="I293" s="132" t="s">
        <v>137</v>
      </c>
      <c r="J293" s="138"/>
      <c r="K293" s="80"/>
    </row>
    <row r="294" spans="1:11">
      <c r="A294" s="132" t="s">
        <v>275</v>
      </c>
      <c r="B294" s="132" t="s">
        <v>283</v>
      </c>
      <c r="C294" s="132">
        <v>12</v>
      </c>
      <c r="D294" s="132">
        <v>16.670000000000002</v>
      </c>
      <c r="E294" s="132">
        <v>0.06</v>
      </c>
      <c r="F294" s="132">
        <v>100.33</v>
      </c>
      <c r="G294" s="132">
        <v>0.22</v>
      </c>
      <c r="H294" s="132" t="s">
        <v>61</v>
      </c>
      <c r="I294" s="132" t="s">
        <v>137</v>
      </c>
      <c r="J294" s="138"/>
      <c r="K294" s="80"/>
    </row>
    <row r="295" spans="1:11">
      <c r="A295" s="132" t="s">
        <v>275</v>
      </c>
      <c r="B295" s="132" t="s">
        <v>283</v>
      </c>
      <c r="C295" s="132">
        <v>12</v>
      </c>
      <c r="D295" s="132">
        <v>16.670000000000002</v>
      </c>
      <c r="E295" s="132">
        <v>0.06</v>
      </c>
      <c r="F295" s="132">
        <v>100.33</v>
      </c>
      <c r="G295" s="132">
        <v>0.22</v>
      </c>
      <c r="H295" s="132" t="s">
        <v>61</v>
      </c>
      <c r="I295" s="132" t="s">
        <v>137</v>
      </c>
      <c r="J295" s="138"/>
      <c r="K295" s="80"/>
    </row>
    <row r="296" spans="1:11">
      <c r="A296" s="132" t="s">
        <v>275</v>
      </c>
      <c r="B296" s="132" t="s">
        <v>278</v>
      </c>
      <c r="C296" s="132">
        <v>10</v>
      </c>
      <c r="D296" s="132">
        <v>22.72</v>
      </c>
      <c r="E296" s="132">
        <v>3.6700000000000003E-2</v>
      </c>
      <c r="F296" s="132">
        <v>90.4</v>
      </c>
      <c r="G296" s="132">
        <v>0.23</v>
      </c>
      <c r="H296" s="132" t="s">
        <v>61</v>
      </c>
      <c r="I296" s="132" t="s">
        <v>137</v>
      </c>
      <c r="J296" s="138"/>
      <c r="K296" s="80"/>
    </row>
    <row r="297" spans="1:11">
      <c r="A297" s="132" t="s">
        <v>275</v>
      </c>
      <c r="B297" s="132" t="s">
        <v>278</v>
      </c>
      <c r="C297" s="132">
        <v>10</v>
      </c>
      <c r="D297" s="132">
        <v>22.72</v>
      </c>
      <c r="E297" s="132">
        <v>3.6700000000000003E-2</v>
      </c>
      <c r="F297" s="132">
        <v>90.4</v>
      </c>
      <c r="G297" s="132">
        <v>0.23</v>
      </c>
      <c r="H297" s="132" t="s">
        <v>61</v>
      </c>
      <c r="I297" s="132" t="s">
        <v>137</v>
      </c>
      <c r="J297" s="138"/>
      <c r="K297" s="80"/>
    </row>
    <row r="298" spans="1:11">
      <c r="A298" s="132" t="s">
        <v>275</v>
      </c>
      <c r="B298" s="132" t="s">
        <v>279</v>
      </c>
      <c r="C298" s="132">
        <v>12</v>
      </c>
      <c r="D298" s="132">
        <v>23.09</v>
      </c>
      <c r="E298" s="132">
        <v>4.3299999999999998E-2</v>
      </c>
      <c r="F298" s="132">
        <v>100.33</v>
      </c>
      <c r="G298" s="132">
        <v>0.22</v>
      </c>
      <c r="H298" s="132" t="s">
        <v>61</v>
      </c>
      <c r="I298" s="132" t="s">
        <v>137</v>
      </c>
      <c r="J298" s="138"/>
      <c r="K298" s="80"/>
    </row>
    <row r="299" spans="1:11">
      <c r="A299" s="132" t="s">
        <v>275</v>
      </c>
      <c r="B299" s="132" t="s">
        <v>279</v>
      </c>
      <c r="C299" s="132">
        <v>12</v>
      </c>
      <c r="D299" s="132">
        <v>23.09</v>
      </c>
      <c r="E299" s="132">
        <v>4.3299999999999998E-2</v>
      </c>
      <c r="F299" s="132">
        <v>100.33</v>
      </c>
      <c r="G299" s="132">
        <v>0.22</v>
      </c>
      <c r="H299" s="132" t="s">
        <v>61</v>
      </c>
      <c r="I299" s="132" t="s">
        <v>137</v>
      </c>
      <c r="J299" s="138"/>
      <c r="K299" s="80"/>
    </row>
    <row r="300" spans="1:11">
      <c r="A300" s="132" t="s">
        <v>275</v>
      </c>
      <c r="B300" s="132" t="s">
        <v>290</v>
      </c>
      <c r="C300" s="132">
        <v>10</v>
      </c>
      <c r="D300" s="132">
        <v>21.26</v>
      </c>
      <c r="E300" s="132">
        <v>3.9199999999999999E-2</v>
      </c>
      <c r="F300" s="132">
        <v>90.4</v>
      </c>
      <c r="G300" s="132">
        <v>0.23</v>
      </c>
      <c r="H300" s="132" t="s">
        <v>61</v>
      </c>
      <c r="I300" s="132" t="s">
        <v>137</v>
      </c>
      <c r="J300" s="138"/>
      <c r="K300" s="80"/>
    </row>
    <row r="301" spans="1:11">
      <c r="A301" s="132" t="s">
        <v>275</v>
      </c>
      <c r="B301" s="132" t="s">
        <v>290</v>
      </c>
      <c r="C301" s="132">
        <v>10</v>
      </c>
      <c r="D301" s="132">
        <v>21.26</v>
      </c>
      <c r="E301" s="132">
        <v>3.9199999999999999E-2</v>
      </c>
      <c r="F301" s="132">
        <v>90.4</v>
      </c>
      <c r="G301" s="132">
        <v>0.23</v>
      </c>
      <c r="H301" s="132" t="s">
        <v>61</v>
      </c>
      <c r="I301" s="132" t="s">
        <v>137</v>
      </c>
      <c r="J301" s="138"/>
      <c r="K301" s="80"/>
    </row>
    <row r="302" spans="1:11">
      <c r="A302" s="132" t="s">
        <v>275</v>
      </c>
      <c r="B302" s="132" t="s">
        <v>291</v>
      </c>
      <c r="C302" s="132">
        <v>12</v>
      </c>
      <c r="D302" s="132">
        <v>21.05</v>
      </c>
      <c r="E302" s="132">
        <v>4.7500000000000001E-2</v>
      </c>
      <c r="F302" s="132">
        <v>100.33</v>
      </c>
      <c r="G302" s="132">
        <v>0.22</v>
      </c>
      <c r="H302" s="132" t="s">
        <v>61</v>
      </c>
      <c r="I302" s="132" t="s">
        <v>137</v>
      </c>
      <c r="J302" s="138"/>
      <c r="K302" s="80"/>
    </row>
    <row r="303" spans="1:11">
      <c r="A303" s="132" t="s">
        <v>275</v>
      </c>
      <c r="B303" s="132" t="s">
        <v>291</v>
      </c>
      <c r="C303" s="132">
        <v>12</v>
      </c>
      <c r="D303" s="132">
        <v>21.05</v>
      </c>
      <c r="E303" s="132">
        <v>4.7500000000000001E-2</v>
      </c>
      <c r="F303" s="132">
        <v>100.33</v>
      </c>
      <c r="G303" s="132">
        <v>0.22</v>
      </c>
      <c r="H303" s="132" t="s">
        <v>61</v>
      </c>
      <c r="I303" s="132" t="s">
        <v>137</v>
      </c>
      <c r="J303" s="138"/>
      <c r="K303" s="80"/>
    </row>
    <row r="304" spans="1:11">
      <c r="A304" s="132" t="s">
        <v>275</v>
      </c>
      <c r="B304" s="132" t="s">
        <v>286</v>
      </c>
      <c r="C304" s="132">
        <v>12</v>
      </c>
      <c r="D304" s="132">
        <v>23.98</v>
      </c>
      <c r="E304" s="132">
        <v>4.1700000000000001E-2</v>
      </c>
      <c r="F304" s="132">
        <v>75.5</v>
      </c>
      <c r="G304" s="132">
        <v>0.23</v>
      </c>
      <c r="H304" s="132" t="s">
        <v>61</v>
      </c>
      <c r="I304" s="132" t="s">
        <v>137</v>
      </c>
      <c r="J304" s="138"/>
      <c r="K304" s="80"/>
    </row>
    <row r="305" spans="1:11">
      <c r="A305" s="132" t="s">
        <v>275</v>
      </c>
      <c r="B305" s="132" t="s">
        <v>286</v>
      </c>
      <c r="C305" s="132">
        <v>12</v>
      </c>
      <c r="D305" s="132">
        <v>23.98</v>
      </c>
      <c r="E305" s="132">
        <v>4.1700000000000001E-2</v>
      </c>
      <c r="F305" s="132">
        <v>75.5</v>
      </c>
      <c r="G305" s="132">
        <v>0.23</v>
      </c>
      <c r="H305" s="132" t="s">
        <v>61</v>
      </c>
      <c r="I305" s="132" t="s">
        <v>137</v>
      </c>
      <c r="J305" s="138"/>
      <c r="K305" s="80"/>
    </row>
    <row r="306" spans="1:11">
      <c r="A306" s="132" t="s">
        <v>275</v>
      </c>
      <c r="B306" s="132" t="s">
        <v>287</v>
      </c>
      <c r="C306" s="132">
        <v>14</v>
      </c>
      <c r="D306" s="132">
        <v>24.550999999999998</v>
      </c>
      <c r="E306" s="132">
        <v>4.7500000000000001E-2</v>
      </c>
      <c r="F306" s="132">
        <v>86.14</v>
      </c>
      <c r="G306" s="132">
        <v>0.22</v>
      </c>
      <c r="H306" s="132" t="s">
        <v>61</v>
      </c>
      <c r="I306" s="132" t="s">
        <v>137</v>
      </c>
      <c r="J306" s="138"/>
      <c r="K306" s="80"/>
    </row>
    <row r="307" spans="1:11">
      <c r="A307" s="132" t="s">
        <v>275</v>
      </c>
      <c r="B307" s="132" t="s">
        <v>287</v>
      </c>
      <c r="C307" s="132">
        <v>14</v>
      </c>
      <c r="D307" s="132">
        <v>24.550999999999998</v>
      </c>
      <c r="E307" s="132">
        <v>4.7500000000000001E-2</v>
      </c>
      <c r="F307" s="132">
        <v>86.14</v>
      </c>
      <c r="G307" s="132">
        <v>0.22</v>
      </c>
      <c r="H307" s="132" t="s">
        <v>61</v>
      </c>
      <c r="I307" s="132" t="s">
        <v>137</v>
      </c>
      <c r="J307" s="138"/>
      <c r="K307" s="80"/>
    </row>
    <row r="308" spans="1:11">
      <c r="A308" s="132" t="s">
        <v>275</v>
      </c>
      <c r="B308" s="132" t="s">
        <v>292</v>
      </c>
      <c r="C308" s="132">
        <v>12</v>
      </c>
      <c r="D308" s="132">
        <v>30.77</v>
      </c>
      <c r="E308" s="132">
        <v>3.2500000000000001E-2</v>
      </c>
      <c r="F308" s="132">
        <v>75.5</v>
      </c>
      <c r="G308" s="132">
        <v>0.23</v>
      </c>
      <c r="H308" s="132" t="s">
        <v>61</v>
      </c>
      <c r="I308" s="132" t="s">
        <v>137</v>
      </c>
      <c r="J308" s="138"/>
      <c r="K308" s="80"/>
    </row>
    <row r="309" spans="1:11">
      <c r="A309" s="132" t="s">
        <v>275</v>
      </c>
      <c r="B309" s="132" t="s">
        <v>292</v>
      </c>
      <c r="C309" s="132">
        <v>12</v>
      </c>
      <c r="D309" s="132">
        <v>30.77</v>
      </c>
      <c r="E309" s="132">
        <v>3.2500000000000001E-2</v>
      </c>
      <c r="F309" s="132">
        <v>75.5</v>
      </c>
      <c r="G309" s="132">
        <v>0.23</v>
      </c>
      <c r="H309" s="132" t="s">
        <v>61</v>
      </c>
      <c r="I309" s="132" t="s">
        <v>137</v>
      </c>
      <c r="J309" s="138"/>
      <c r="K309" s="80"/>
    </row>
    <row r="310" spans="1:11">
      <c r="A310" s="132" t="s">
        <v>275</v>
      </c>
      <c r="B310" s="132" t="s">
        <v>293</v>
      </c>
      <c r="C310" s="132">
        <v>14</v>
      </c>
      <c r="D310" s="132">
        <v>31.11</v>
      </c>
      <c r="E310" s="132">
        <v>3.7499999999999999E-2</v>
      </c>
      <c r="F310" s="132">
        <v>86.14</v>
      </c>
      <c r="G310" s="132">
        <v>0.22</v>
      </c>
      <c r="H310" s="132" t="s">
        <v>61</v>
      </c>
      <c r="I310" s="132" t="s">
        <v>137</v>
      </c>
      <c r="J310" s="138"/>
      <c r="K310" s="80"/>
    </row>
    <row r="311" spans="1:11">
      <c r="A311" s="132" t="s">
        <v>275</v>
      </c>
      <c r="B311" s="132" t="s">
        <v>293</v>
      </c>
      <c r="C311" s="132">
        <v>14</v>
      </c>
      <c r="D311" s="132">
        <v>31.11</v>
      </c>
      <c r="E311" s="132">
        <v>3.7499999999999999E-2</v>
      </c>
      <c r="F311" s="132">
        <v>86.14</v>
      </c>
      <c r="G311" s="132">
        <v>0.22</v>
      </c>
      <c r="H311" s="132" t="s">
        <v>61</v>
      </c>
      <c r="I311" s="132" t="s">
        <v>137</v>
      </c>
      <c r="J311" s="138"/>
      <c r="K311" s="80"/>
    </row>
    <row r="312" spans="1:11">
      <c r="A312" s="132" t="s">
        <v>275</v>
      </c>
      <c r="B312" s="132" t="s">
        <v>280</v>
      </c>
      <c r="C312" s="132">
        <v>15</v>
      </c>
      <c r="D312" s="132">
        <v>42.81</v>
      </c>
      <c r="E312" s="132">
        <v>2.92E-2</v>
      </c>
      <c r="F312" s="132">
        <v>60.6</v>
      </c>
      <c r="G312" s="132">
        <v>0.23</v>
      </c>
      <c r="H312" s="132" t="s">
        <v>61</v>
      </c>
      <c r="I312" s="132" t="s">
        <v>137</v>
      </c>
      <c r="J312" s="138"/>
      <c r="K312" s="80"/>
    </row>
    <row r="313" spans="1:11">
      <c r="A313" s="132" t="s">
        <v>275</v>
      </c>
      <c r="B313" s="132" t="s">
        <v>280</v>
      </c>
      <c r="C313" s="132">
        <v>15</v>
      </c>
      <c r="D313" s="132">
        <v>42.81</v>
      </c>
      <c r="E313" s="132">
        <v>2.92E-2</v>
      </c>
      <c r="F313" s="132">
        <v>60.6</v>
      </c>
      <c r="G313" s="132">
        <v>0.23</v>
      </c>
      <c r="H313" s="132" t="s">
        <v>61</v>
      </c>
      <c r="I313" s="132" t="s">
        <v>137</v>
      </c>
      <c r="J313" s="138"/>
      <c r="K313" s="80"/>
    </row>
    <row r="314" spans="1:11">
      <c r="A314" s="132" t="s">
        <v>275</v>
      </c>
      <c r="B314" s="132" t="s">
        <v>281</v>
      </c>
      <c r="C314" s="132">
        <v>17</v>
      </c>
      <c r="D314" s="132">
        <v>42.54</v>
      </c>
      <c r="E314" s="132">
        <v>3.3300000000000003E-2</v>
      </c>
      <c r="F314" s="132">
        <v>71.12</v>
      </c>
      <c r="G314" s="132">
        <v>0.22</v>
      </c>
      <c r="H314" s="132" t="s">
        <v>61</v>
      </c>
      <c r="I314" s="132" t="s">
        <v>137</v>
      </c>
      <c r="J314" s="138"/>
      <c r="K314" s="80"/>
    </row>
    <row r="315" spans="1:11">
      <c r="A315" s="132" t="s">
        <v>275</v>
      </c>
      <c r="B315" s="132" t="s">
        <v>281</v>
      </c>
      <c r="C315" s="132">
        <v>17</v>
      </c>
      <c r="D315" s="132">
        <v>42.54</v>
      </c>
      <c r="E315" s="132">
        <v>3.3300000000000003E-2</v>
      </c>
      <c r="F315" s="132">
        <v>71.12</v>
      </c>
      <c r="G315" s="132">
        <v>0.22</v>
      </c>
      <c r="H315" s="132" t="s">
        <v>61</v>
      </c>
      <c r="I315" s="132" t="s">
        <v>137</v>
      </c>
      <c r="J315" s="138"/>
      <c r="K315" s="80"/>
    </row>
    <row r="316" spans="1:11">
      <c r="A316" s="132" t="s">
        <v>275</v>
      </c>
      <c r="B316" s="132" t="s">
        <v>288</v>
      </c>
      <c r="C316" s="132">
        <v>14</v>
      </c>
      <c r="D316" s="116">
        <v>32.588454376163874</v>
      </c>
      <c r="E316" s="132">
        <v>3.5799999999999998E-2</v>
      </c>
      <c r="F316" s="132">
        <v>64.86</v>
      </c>
      <c r="G316" s="132">
        <v>0.23</v>
      </c>
      <c r="H316" s="132" t="s">
        <v>61</v>
      </c>
      <c r="I316" s="132" t="s">
        <v>137</v>
      </c>
      <c r="J316" s="138"/>
      <c r="K316" s="80"/>
    </row>
    <row r="317" spans="1:11">
      <c r="A317" s="132" t="s">
        <v>275</v>
      </c>
      <c r="B317" s="132" t="s">
        <v>288</v>
      </c>
      <c r="C317" s="132">
        <v>14</v>
      </c>
      <c r="D317" s="116">
        <v>32.588454376163874</v>
      </c>
      <c r="E317" s="132">
        <v>3.5799999999999998E-2</v>
      </c>
      <c r="F317" s="132">
        <v>64.86</v>
      </c>
      <c r="G317" s="132">
        <v>0.23</v>
      </c>
      <c r="H317" s="132" t="s">
        <v>61</v>
      </c>
      <c r="I317" s="132" t="s">
        <v>137</v>
      </c>
      <c r="J317" s="138"/>
      <c r="K317" s="80"/>
    </row>
    <row r="318" spans="1:11">
      <c r="A318" s="132" t="s">
        <v>275</v>
      </c>
      <c r="B318" s="132" t="s">
        <v>289</v>
      </c>
      <c r="C318" s="132">
        <v>16</v>
      </c>
      <c r="D318" s="116">
        <v>31.974420463629095</v>
      </c>
      <c r="E318" s="132">
        <v>4.1700000000000001E-2</v>
      </c>
      <c r="F318" s="132">
        <v>75.5</v>
      </c>
      <c r="G318" s="132">
        <v>0.22</v>
      </c>
      <c r="H318" s="132" t="s">
        <v>61</v>
      </c>
      <c r="I318" s="132" t="s">
        <v>137</v>
      </c>
      <c r="J318" s="138"/>
      <c r="K318" s="80"/>
    </row>
    <row r="319" spans="1:11">
      <c r="A319" s="132" t="s">
        <v>275</v>
      </c>
      <c r="B319" s="132" t="s">
        <v>289</v>
      </c>
      <c r="C319" s="132">
        <v>16</v>
      </c>
      <c r="D319" s="116">
        <v>31.974420463629095</v>
      </c>
      <c r="E319" s="132">
        <v>4.1700000000000001E-2</v>
      </c>
      <c r="F319" s="132">
        <v>75.5</v>
      </c>
      <c r="G319" s="132">
        <v>0.22</v>
      </c>
      <c r="H319" s="132" t="s">
        <v>61</v>
      </c>
      <c r="I319" s="132" t="s">
        <v>137</v>
      </c>
      <c r="J319" s="138"/>
      <c r="K319" s="80"/>
    </row>
    <row r="320" spans="1:11">
      <c r="A320" s="132" t="s">
        <v>275</v>
      </c>
      <c r="B320" s="132" t="s">
        <v>294</v>
      </c>
      <c r="C320" s="132">
        <v>14</v>
      </c>
      <c r="D320" s="116">
        <v>39.954337899543383</v>
      </c>
      <c r="E320" s="132">
        <v>2.92E-2</v>
      </c>
      <c r="F320" s="132">
        <v>64.86</v>
      </c>
      <c r="G320" s="132">
        <v>0.23</v>
      </c>
      <c r="H320" s="132" t="s">
        <v>61</v>
      </c>
      <c r="I320" s="132" t="s">
        <v>137</v>
      </c>
      <c r="J320" s="138"/>
      <c r="K320" s="80"/>
    </row>
    <row r="321" spans="1:12">
      <c r="A321" s="132" t="s">
        <v>275</v>
      </c>
      <c r="B321" s="132" t="s">
        <v>294</v>
      </c>
      <c r="C321" s="132">
        <v>14</v>
      </c>
      <c r="D321" s="116">
        <v>39.954337899543383</v>
      </c>
      <c r="E321" s="132">
        <v>2.92E-2</v>
      </c>
      <c r="F321" s="132">
        <v>64.86</v>
      </c>
      <c r="G321" s="132">
        <v>0.23</v>
      </c>
      <c r="H321" s="132" t="s">
        <v>61</v>
      </c>
      <c r="I321" s="132" t="s">
        <v>137</v>
      </c>
      <c r="J321" s="138"/>
      <c r="K321" s="80"/>
      <c r="L321" s="138"/>
    </row>
    <row r="322" spans="1:12">
      <c r="A322" s="132" t="s">
        <v>275</v>
      </c>
      <c r="B322" s="132" t="s">
        <v>295</v>
      </c>
      <c r="C322" s="132">
        <v>16</v>
      </c>
      <c r="D322" s="116">
        <v>41.025641025641022</v>
      </c>
      <c r="E322" s="132">
        <v>3.2500000000000001E-2</v>
      </c>
      <c r="F322" s="132">
        <v>75.5</v>
      </c>
      <c r="G322" s="132">
        <v>0.22</v>
      </c>
      <c r="H322" s="132" t="s">
        <v>61</v>
      </c>
      <c r="I322" s="132" t="s">
        <v>137</v>
      </c>
      <c r="J322" s="138"/>
      <c r="K322" s="80"/>
      <c r="L322" s="138"/>
    </row>
    <row r="323" spans="1:12">
      <c r="A323" s="132" t="s">
        <v>275</v>
      </c>
      <c r="B323" s="132" t="s">
        <v>295</v>
      </c>
      <c r="C323" s="132">
        <v>16</v>
      </c>
      <c r="D323" s="116">
        <v>41.025641025641022</v>
      </c>
      <c r="E323" s="132">
        <v>3.2500000000000001E-2</v>
      </c>
      <c r="F323" s="132">
        <v>75.5</v>
      </c>
      <c r="G323" s="132">
        <v>0.22</v>
      </c>
      <c r="H323" s="132" t="s">
        <v>61</v>
      </c>
      <c r="I323" s="132" t="s">
        <v>137</v>
      </c>
      <c r="J323" s="138"/>
      <c r="K323" s="80"/>
      <c r="L323" s="138"/>
    </row>
    <row r="324" spans="1:12">
      <c r="A324" s="113" t="s">
        <v>668</v>
      </c>
      <c r="B324" s="113" t="s">
        <v>685</v>
      </c>
      <c r="C324" s="113">
        <v>0.2</v>
      </c>
      <c r="D324" s="113">
        <v>8.3299999999999999E-2</v>
      </c>
      <c r="E324" s="130">
        <v>0.2001</v>
      </c>
      <c r="F324" s="113">
        <v>120</v>
      </c>
      <c r="G324" s="113">
        <v>0.2</v>
      </c>
      <c r="H324" s="108" t="s">
        <v>93</v>
      </c>
      <c r="I324" s="112" t="s">
        <v>540</v>
      </c>
      <c r="J324" s="138"/>
      <c r="K324" s="80"/>
      <c r="L324" s="138"/>
    </row>
    <row r="325" spans="1:12">
      <c r="A325" s="26" t="s">
        <v>265</v>
      </c>
      <c r="B325" s="110" t="s">
        <v>271</v>
      </c>
      <c r="C325" s="109">
        <v>0.25</v>
      </c>
      <c r="D325" s="107">
        <v>0.49</v>
      </c>
      <c r="E325" s="132">
        <v>4.2500000000000003E-2</v>
      </c>
      <c r="F325" s="109">
        <v>29</v>
      </c>
      <c r="G325" s="109">
        <v>0.45</v>
      </c>
      <c r="H325" s="108" t="s">
        <v>96</v>
      </c>
      <c r="I325" s="130" t="s">
        <v>62</v>
      </c>
      <c r="J325" s="138"/>
      <c r="K325" s="80"/>
      <c r="L325" s="138"/>
    </row>
    <row r="326" spans="1:12">
      <c r="A326" s="108" t="s">
        <v>488</v>
      </c>
      <c r="B326" s="108" t="s">
        <v>494</v>
      </c>
      <c r="C326" s="107">
        <v>13.75</v>
      </c>
      <c r="D326" s="107">
        <v>40.92</v>
      </c>
      <c r="E326" s="130">
        <v>2.8000000000000001E-2</v>
      </c>
      <c r="F326" s="107">
        <v>2</v>
      </c>
      <c r="G326" s="107">
        <v>0.2</v>
      </c>
      <c r="H326" s="108" t="s">
        <v>102</v>
      </c>
      <c r="I326" s="130" t="s">
        <v>62</v>
      </c>
      <c r="J326" s="138"/>
      <c r="K326" s="80"/>
      <c r="L326" s="138">
        <f t="shared" ref="L326:L331" si="0">C326/12/D326</f>
        <v>2.8001792114695338E-2</v>
      </c>
    </row>
    <row r="327" spans="1:12">
      <c r="A327" s="108" t="s">
        <v>488</v>
      </c>
      <c r="B327" s="108" t="s">
        <v>490</v>
      </c>
      <c r="C327" s="107">
        <v>4</v>
      </c>
      <c r="D327" s="107">
        <v>11.9</v>
      </c>
      <c r="E327" s="130">
        <v>2.8000000000000001E-2</v>
      </c>
      <c r="F327" s="107">
        <v>2</v>
      </c>
      <c r="G327" s="107">
        <v>0.2</v>
      </c>
      <c r="H327" s="108" t="s">
        <v>102</v>
      </c>
      <c r="I327" s="130" t="s">
        <v>62</v>
      </c>
      <c r="J327" s="138"/>
      <c r="K327" s="80"/>
      <c r="L327" s="138">
        <f t="shared" si="0"/>
        <v>2.8011204481792715E-2</v>
      </c>
    </row>
    <row r="328" spans="1:12">
      <c r="A328" s="108" t="s">
        <v>488</v>
      </c>
      <c r="B328" s="108" t="s">
        <v>491</v>
      </c>
      <c r="C328" s="107">
        <v>6.5</v>
      </c>
      <c r="D328" s="107">
        <v>19.350000000000001</v>
      </c>
      <c r="E328" s="130">
        <v>2.8000000000000001E-2</v>
      </c>
      <c r="F328" s="107">
        <v>2</v>
      </c>
      <c r="G328" s="107">
        <v>0.2</v>
      </c>
      <c r="H328" s="108" t="s">
        <v>102</v>
      </c>
      <c r="I328" s="130" t="s">
        <v>62</v>
      </c>
      <c r="J328" s="138"/>
      <c r="K328" s="80"/>
      <c r="L328" s="138">
        <f t="shared" si="0"/>
        <v>2.7993109388458223E-2</v>
      </c>
    </row>
    <row r="329" spans="1:12">
      <c r="A329" s="108" t="s">
        <v>488</v>
      </c>
      <c r="B329" s="108" t="s">
        <v>492</v>
      </c>
      <c r="C329" s="107">
        <v>7.5</v>
      </c>
      <c r="D329" s="107">
        <v>22.32</v>
      </c>
      <c r="E329" s="130">
        <v>2.8000000000000001E-2</v>
      </c>
      <c r="F329" s="107">
        <v>2</v>
      </c>
      <c r="G329" s="107">
        <v>0.2</v>
      </c>
      <c r="H329" s="108" t="s">
        <v>102</v>
      </c>
      <c r="I329" s="130" t="s">
        <v>62</v>
      </c>
      <c r="J329" s="138"/>
      <c r="K329" s="80"/>
      <c r="L329" s="138">
        <f t="shared" si="0"/>
        <v>2.8001792114695341E-2</v>
      </c>
    </row>
    <row r="330" spans="1:12">
      <c r="A330" s="108" t="s">
        <v>488</v>
      </c>
      <c r="B330" s="108" t="s">
        <v>493</v>
      </c>
      <c r="C330" s="107">
        <v>8.25</v>
      </c>
      <c r="D330" s="107">
        <v>24.55</v>
      </c>
      <c r="E330" s="130">
        <v>2.8000000000000001E-2</v>
      </c>
      <c r="F330" s="107">
        <v>2</v>
      </c>
      <c r="G330" s="107">
        <v>0.2</v>
      </c>
      <c r="H330" s="108" t="s">
        <v>102</v>
      </c>
      <c r="I330" s="130" t="s">
        <v>62</v>
      </c>
      <c r="J330" s="138"/>
      <c r="K330" s="80"/>
      <c r="L330" s="138">
        <f t="shared" si="0"/>
        <v>2.8004073319755601E-2</v>
      </c>
    </row>
    <row r="331" spans="1:12">
      <c r="A331" s="108" t="s">
        <v>488</v>
      </c>
      <c r="B331" s="110" t="s">
        <v>489</v>
      </c>
      <c r="C331" s="109">
        <v>3.5</v>
      </c>
      <c r="D331" s="107">
        <v>10.42</v>
      </c>
      <c r="E331" s="130">
        <v>2.8000000000000001E-2</v>
      </c>
      <c r="F331" s="107">
        <v>2</v>
      </c>
      <c r="G331" s="107">
        <v>0.2</v>
      </c>
      <c r="H331" s="108" t="s">
        <v>102</v>
      </c>
      <c r="I331" s="130" t="s">
        <v>62</v>
      </c>
      <c r="J331" s="138"/>
      <c r="K331" s="80"/>
      <c r="L331" s="138">
        <f t="shared" si="0"/>
        <v>2.7991042866282793E-2</v>
      </c>
    </row>
    <row r="332" spans="1:12">
      <c r="A332" s="108" t="s">
        <v>861</v>
      </c>
      <c r="B332" s="108" t="s">
        <v>1695</v>
      </c>
      <c r="C332" s="107">
        <v>1</v>
      </c>
      <c r="D332" s="107">
        <v>0.88</v>
      </c>
      <c r="E332" s="132">
        <v>9.5000000000000001E-2</v>
      </c>
      <c r="F332" s="107">
        <v>41.870399999999997</v>
      </c>
      <c r="G332" s="107">
        <v>0.38957000000000003</v>
      </c>
      <c r="H332" s="108" t="s">
        <v>67</v>
      </c>
      <c r="I332" s="130" t="s">
        <v>62</v>
      </c>
      <c r="J332" s="138"/>
      <c r="K332" s="80"/>
      <c r="L332" s="138"/>
    </row>
    <row r="333" spans="1:12">
      <c r="A333" s="108" t="s">
        <v>668</v>
      </c>
      <c r="B333" s="110" t="s">
        <v>687</v>
      </c>
      <c r="C333" s="107">
        <v>1</v>
      </c>
      <c r="D333" s="107">
        <v>0.77</v>
      </c>
      <c r="E333" s="132">
        <v>0.10829999999999999</v>
      </c>
      <c r="F333" s="109">
        <v>59</v>
      </c>
      <c r="G333" s="109">
        <v>0.22</v>
      </c>
      <c r="H333" s="108" t="s">
        <v>93</v>
      </c>
      <c r="I333" s="130" t="s">
        <v>62</v>
      </c>
      <c r="J333" s="138"/>
      <c r="K333" s="80"/>
      <c r="L333" s="138"/>
    </row>
    <row r="334" spans="1:12">
      <c r="A334" s="108" t="s">
        <v>59</v>
      </c>
      <c r="B334" s="30" t="s">
        <v>78</v>
      </c>
      <c r="C334" s="132">
        <v>6.25E-2</v>
      </c>
      <c r="D334" s="107">
        <v>0</v>
      </c>
      <c r="E334" s="132">
        <v>0.33329999999999999</v>
      </c>
      <c r="F334" s="107">
        <v>488.2176</v>
      </c>
      <c r="G334" s="107">
        <v>0.11950000000000001</v>
      </c>
      <c r="H334" s="108" t="s">
        <v>61</v>
      </c>
      <c r="I334" s="130" t="s">
        <v>62</v>
      </c>
      <c r="J334" s="138"/>
      <c r="K334" s="80"/>
      <c r="L334" s="138"/>
    </row>
    <row r="335" spans="1:12">
      <c r="A335" s="132" t="s">
        <v>635</v>
      </c>
      <c r="B335" s="132" t="s">
        <v>637</v>
      </c>
      <c r="C335" s="132">
        <v>2.5</v>
      </c>
      <c r="D335" s="132">
        <v>15.023</v>
      </c>
      <c r="E335" s="130">
        <v>1.387E-2</v>
      </c>
      <c r="F335" s="132">
        <v>28.47</v>
      </c>
      <c r="G335" s="132">
        <v>0.26</v>
      </c>
      <c r="H335" s="132" t="s">
        <v>61</v>
      </c>
      <c r="I335" s="132" t="s">
        <v>137</v>
      </c>
      <c r="J335" s="138"/>
      <c r="K335" s="80"/>
      <c r="L335" s="138"/>
    </row>
    <row r="336" spans="1:12">
      <c r="A336" s="132" t="s">
        <v>635</v>
      </c>
      <c r="B336" s="132" t="s">
        <v>636</v>
      </c>
      <c r="C336" s="132">
        <v>2</v>
      </c>
      <c r="D336" s="132">
        <v>11.971</v>
      </c>
      <c r="E336" s="130">
        <v>1.392E-2</v>
      </c>
      <c r="F336" s="132">
        <v>34.869999999999997</v>
      </c>
      <c r="G336" s="132">
        <v>0.26</v>
      </c>
      <c r="H336" s="132" t="s">
        <v>61</v>
      </c>
      <c r="I336" s="132" t="s">
        <v>137</v>
      </c>
      <c r="J336" s="138"/>
      <c r="K336" s="80"/>
      <c r="L336" s="138"/>
    </row>
    <row r="337" spans="1:11">
      <c r="A337" s="132" t="s">
        <v>635</v>
      </c>
      <c r="B337" s="132" t="s">
        <v>638</v>
      </c>
      <c r="C337" s="132">
        <v>3</v>
      </c>
      <c r="D337" s="132">
        <v>18.018000000000001</v>
      </c>
      <c r="E337" s="130">
        <v>1.388E-2</v>
      </c>
      <c r="F337" s="132">
        <v>24.11</v>
      </c>
      <c r="G337" s="132">
        <v>0.26</v>
      </c>
      <c r="H337" s="132" t="s">
        <v>61</v>
      </c>
      <c r="I337" s="132" t="s">
        <v>137</v>
      </c>
      <c r="J337" s="138"/>
      <c r="K337" s="80"/>
    </row>
    <row r="338" spans="1:11">
      <c r="A338" s="132" t="s">
        <v>635</v>
      </c>
      <c r="B338" s="132" t="s">
        <v>639</v>
      </c>
      <c r="C338" s="132">
        <v>4</v>
      </c>
      <c r="D338" s="132">
        <v>23.54</v>
      </c>
      <c r="E338" s="130">
        <v>1.4160000000000001E-2</v>
      </c>
      <c r="F338" s="132">
        <v>18.54</v>
      </c>
      <c r="G338" s="132">
        <v>0.26</v>
      </c>
      <c r="H338" s="132" t="s">
        <v>61</v>
      </c>
      <c r="I338" s="132" t="s">
        <v>137</v>
      </c>
      <c r="J338" s="138"/>
      <c r="K338" s="80"/>
    </row>
    <row r="339" spans="1:11">
      <c r="A339" s="132" t="s">
        <v>635</v>
      </c>
      <c r="B339" s="132" t="s">
        <v>640</v>
      </c>
      <c r="C339" s="132">
        <v>5</v>
      </c>
      <c r="D339" s="132">
        <v>29.452999999999999</v>
      </c>
      <c r="E339" s="130">
        <v>1.4149999999999999E-2</v>
      </c>
      <c r="F339" s="132">
        <v>15.14</v>
      </c>
      <c r="G339" s="132">
        <v>0.27</v>
      </c>
      <c r="H339" s="132" t="s">
        <v>61</v>
      </c>
      <c r="I339" s="132" t="s">
        <v>137</v>
      </c>
      <c r="J339" s="138"/>
      <c r="K339" s="80"/>
    </row>
    <row r="340" spans="1:11">
      <c r="A340" s="132" t="s">
        <v>635</v>
      </c>
      <c r="B340" s="132" t="s">
        <v>641</v>
      </c>
      <c r="C340" s="132">
        <v>6</v>
      </c>
      <c r="D340" s="132">
        <v>36.186999999999998</v>
      </c>
      <c r="E340" s="130">
        <v>1.3820000000000001E-2</v>
      </c>
      <c r="F340" s="132">
        <v>12.84</v>
      </c>
      <c r="G340" s="132">
        <v>0.27</v>
      </c>
      <c r="H340" s="132" t="s">
        <v>61</v>
      </c>
      <c r="I340" s="132" t="s">
        <v>137</v>
      </c>
      <c r="J340" s="138"/>
      <c r="K340" s="80"/>
    </row>
    <row r="341" spans="1:11">
      <c r="A341" s="108" t="s">
        <v>59</v>
      </c>
      <c r="B341" s="30" t="s">
        <v>79</v>
      </c>
      <c r="C341" s="132">
        <v>6.25E-2</v>
      </c>
      <c r="D341" s="107">
        <v>0</v>
      </c>
      <c r="E341" s="132">
        <v>0.33329999999999999</v>
      </c>
      <c r="F341" s="107">
        <v>488.2176</v>
      </c>
      <c r="G341" s="107">
        <v>0.11950000000000001</v>
      </c>
      <c r="H341" s="108" t="s">
        <v>61</v>
      </c>
      <c r="I341" s="130" t="s">
        <v>62</v>
      </c>
      <c r="J341" s="138"/>
      <c r="K341" s="80"/>
    </row>
    <row r="342" spans="1:11">
      <c r="A342" s="108" t="s">
        <v>668</v>
      </c>
      <c r="B342" s="30" t="s">
        <v>688</v>
      </c>
      <c r="C342" s="132">
        <v>6.25E-2</v>
      </c>
      <c r="D342" s="107">
        <v>0</v>
      </c>
      <c r="E342" s="132">
        <v>0.33329999999999999</v>
      </c>
      <c r="F342" s="107">
        <v>488.2176</v>
      </c>
      <c r="G342" s="107">
        <v>0.11950000000000001</v>
      </c>
      <c r="H342" s="108" t="s">
        <v>61</v>
      </c>
      <c r="I342" s="130" t="s">
        <v>62</v>
      </c>
      <c r="J342" s="138"/>
      <c r="K342" s="80"/>
    </row>
    <row r="343" spans="1:11">
      <c r="A343" s="113" t="s">
        <v>642</v>
      </c>
      <c r="B343" s="115" t="s">
        <v>655</v>
      </c>
      <c r="C343" s="113">
        <v>1.7549999999999999</v>
      </c>
      <c r="D343" s="113">
        <v>0.35</v>
      </c>
      <c r="E343" s="132">
        <v>0.41749999999999998</v>
      </c>
      <c r="F343" s="27">
        <v>116</v>
      </c>
      <c r="G343" s="27">
        <v>0.2</v>
      </c>
      <c r="H343" s="108" t="s">
        <v>61</v>
      </c>
      <c r="I343" s="112" t="s">
        <v>41</v>
      </c>
      <c r="J343" s="138"/>
      <c r="K343" s="80"/>
    </row>
    <row r="344" spans="1:11">
      <c r="A344" s="113" t="s">
        <v>642</v>
      </c>
      <c r="B344" s="115" t="s">
        <v>654</v>
      </c>
      <c r="C344" s="113">
        <v>1.0049999999999999</v>
      </c>
      <c r="D344" s="113">
        <v>0.2</v>
      </c>
      <c r="E344" s="132">
        <v>0.41920000000000002</v>
      </c>
      <c r="F344" s="27">
        <v>116</v>
      </c>
      <c r="G344" s="27">
        <v>0.2</v>
      </c>
      <c r="H344" s="29" t="s">
        <v>61</v>
      </c>
      <c r="I344" s="112" t="s">
        <v>41</v>
      </c>
      <c r="J344" s="138"/>
      <c r="K344" s="80"/>
    </row>
    <row r="345" spans="1:11">
      <c r="A345" s="108" t="s">
        <v>861</v>
      </c>
      <c r="B345" s="108" t="s">
        <v>1696</v>
      </c>
      <c r="C345" s="107">
        <v>1</v>
      </c>
      <c r="D345" s="107">
        <v>0.85</v>
      </c>
      <c r="E345" s="132">
        <v>9.8299999999999998E-2</v>
      </c>
      <c r="F345" s="107">
        <v>43.929600000000001</v>
      </c>
      <c r="G345" s="107">
        <v>0.38957000000000003</v>
      </c>
      <c r="H345" s="108" t="s">
        <v>67</v>
      </c>
      <c r="I345" s="130" t="s">
        <v>62</v>
      </c>
      <c r="J345" s="138"/>
      <c r="K345" s="80"/>
    </row>
    <row r="346" spans="1:11">
      <c r="A346" s="108" t="s">
        <v>59</v>
      </c>
      <c r="B346" s="110" t="s">
        <v>80</v>
      </c>
      <c r="C346" s="109">
        <v>0.5</v>
      </c>
      <c r="D346" s="109">
        <v>0.8</v>
      </c>
      <c r="E346" s="132">
        <v>5.1700000000000003E-2</v>
      </c>
      <c r="F346" s="109">
        <v>41</v>
      </c>
      <c r="G346" s="109">
        <v>0.45</v>
      </c>
      <c r="H346" s="108" t="s">
        <v>67</v>
      </c>
      <c r="I346" s="130" t="s">
        <v>62</v>
      </c>
      <c r="J346" s="138"/>
      <c r="K346" s="80"/>
    </row>
    <row r="347" spans="1:11">
      <c r="A347" s="108" t="s">
        <v>59</v>
      </c>
      <c r="B347" s="110" t="s">
        <v>82</v>
      </c>
      <c r="C347" s="109">
        <v>0.75</v>
      </c>
      <c r="D347" s="109">
        <v>0.83</v>
      </c>
      <c r="E347" s="132">
        <v>7.5800000000000006E-2</v>
      </c>
      <c r="F347" s="109">
        <v>41</v>
      </c>
      <c r="G347" s="109">
        <v>0.45</v>
      </c>
      <c r="H347" s="108" t="s">
        <v>67</v>
      </c>
      <c r="I347" s="130" t="s">
        <v>62</v>
      </c>
      <c r="J347" s="138"/>
      <c r="K347" s="80"/>
    </row>
    <row r="348" spans="1:11">
      <c r="A348" s="108" t="s">
        <v>59</v>
      </c>
      <c r="B348" s="110" t="s">
        <v>81</v>
      </c>
      <c r="C348" s="109">
        <v>0.625</v>
      </c>
      <c r="D348" s="109">
        <v>0.82</v>
      </c>
      <c r="E348" s="132">
        <v>6.3299999999999995E-2</v>
      </c>
      <c r="F348" s="109">
        <v>41</v>
      </c>
      <c r="G348" s="109">
        <v>0.45</v>
      </c>
      <c r="H348" s="108" t="s">
        <v>67</v>
      </c>
      <c r="I348" s="130" t="s">
        <v>62</v>
      </c>
      <c r="J348" s="138"/>
      <c r="K348" s="80"/>
    </row>
    <row r="349" spans="1:11">
      <c r="A349" s="108" t="s">
        <v>312</v>
      </c>
      <c r="B349" s="110" t="s">
        <v>1697</v>
      </c>
      <c r="C349" s="109">
        <v>1.5</v>
      </c>
      <c r="D349" s="109">
        <v>3.75</v>
      </c>
      <c r="E349" s="132">
        <v>3.3300000000000003E-2</v>
      </c>
      <c r="F349" s="109">
        <v>10</v>
      </c>
      <c r="G349" s="109">
        <v>0.2</v>
      </c>
      <c r="H349" s="108" t="s">
        <v>102</v>
      </c>
      <c r="I349" s="130" t="s">
        <v>62</v>
      </c>
      <c r="J349" s="138"/>
      <c r="K349" s="80"/>
    </row>
    <row r="350" spans="1:11">
      <c r="A350" s="108" t="s">
        <v>312</v>
      </c>
      <c r="B350" s="110" t="s">
        <v>1698</v>
      </c>
      <c r="C350" s="109">
        <v>1</v>
      </c>
      <c r="D350" s="109">
        <v>2.5</v>
      </c>
      <c r="E350" s="132">
        <v>3.3300000000000003E-2</v>
      </c>
      <c r="F350" s="109">
        <v>10</v>
      </c>
      <c r="G350" s="109">
        <v>0.2</v>
      </c>
      <c r="H350" s="108" t="s">
        <v>102</v>
      </c>
      <c r="I350" s="130" t="s">
        <v>62</v>
      </c>
      <c r="J350" s="138"/>
      <c r="K350" s="80"/>
    </row>
    <row r="351" spans="1:11">
      <c r="A351" s="108" t="s">
        <v>312</v>
      </c>
      <c r="B351" s="110" t="s">
        <v>1699</v>
      </c>
      <c r="C351" s="109">
        <v>2</v>
      </c>
      <c r="D351" s="109">
        <v>5</v>
      </c>
      <c r="E351" s="132">
        <v>3.3300000000000003E-2</v>
      </c>
      <c r="F351" s="109">
        <v>10</v>
      </c>
      <c r="G351" s="109">
        <v>0.2</v>
      </c>
      <c r="H351" s="108" t="s">
        <v>102</v>
      </c>
      <c r="I351" s="130" t="s">
        <v>62</v>
      </c>
      <c r="J351" s="138"/>
      <c r="K351" s="80"/>
    </row>
    <row r="352" spans="1:11">
      <c r="A352" s="108" t="s">
        <v>312</v>
      </c>
      <c r="B352" s="110" t="s">
        <v>1700</v>
      </c>
      <c r="C352" s="109">
        <v>0.75</v>
      </c>
      <c r="D352" s="109">
        <v>1.88</v>
      </c>
      <c r="E352" s="132">
        <v>3.3300000000000003E-2</v>
      </c>
      <c r="F352" s="109">
        <v>10</v>
      </c>
      <c r="G352" s="109">
        <v>0.2</v>
      </c>
      <c r="H352" s="108" t="s">
        <v>102</v>
      </c>
      <c r="I352" s="130" t="s">
        <v>62</v>
      </c>
      <c r="J352" s="138"/>
      <c r="K352" s="80"/>
    </row>
    <row r="353" spans="1:12">
      <c r="A353" s="113" t="s">
        <v>642</v>
      </c>
      <c r="B353" s="110" t="s">
        <v>656</v>
      </c>
      <c r="C353" s="109">
        <v>0.5</v>
      </c>
      <c r="D353" s="109">
        <v>0.83</v>
      </c>
      <c r="E353" s="132">
        <v>0.05</v>
      </c>
      <c r="F353" s="109">
        <v>25</v>
      </c>
      <c r="G353" s="109">
        <v>0.32</v>
      </c>
      <c r="H353" s="108" t="s">
        <v>61</v>
      </c>
      <c r="I353" s="130" t="s">
        <v>62</v>
      </c>
      <c r="J353" s="138"/>
      <c r="K353" s="80"/>
      <c r="L353" s="138"/>
    </row>
    <row r="354" spans="1:12">
      <c r="A354" s="113" t="s">
        <v>642</v>
      </c>
      <c r="B354" s="110" t="s">
        <v>657</v>
      </c>
      <c r="C354" s="109">
        <v>0.5</v>
      </c>
      <c r="D354" s="109">
        <v>0.38</v>
      </c>
      <c r="E354" s="132">
        <v>0.10829999999999999</v>
      </c>
      <c r="F354" s="109">
        <v>38</v>
      </c>
      <c r="G354" s="109">
        <v>0.32</v>
      </c>
      <c r="H354" s="108" t="s">
        <v>61</v>
      </c>
      <c r="I354" s="130" t="s">
        <v>62</v>
      </c>
      <c r="J354" s="138"/>
      <c r="K354" s="80"/>
      <c r="L354" s="138"/>
    </row>
    <row r="355" spans="1:12">
      <c r="A355" s="108" t="s">
        <v>861</v>
      </c>
      <c r="B355" s="110" t="s">
        <v>1701</v>
      </c>
      <c r="C355" s="107">
        <v>1</v>
      </c>
      <c r="D355" s="109">
        <v>1.56</v>
      </c>
      <c r="E355" s="132">
        <v>5.33E-2</v>
      </c>
      <c r="F355" s="109">
        <v>23</v>
      </c>
      <c r="G355" s="109">
        <v>0.45</v>
      </c>
      <c r="H355" s="108" t="s">
        <v>67</v>
      </c>
      <c r="I355" s="130" t="s">
        <v>62</v>
      </c>
      <c r="J355" s="138"/>
      <c r="K355" s="80"/>
      <c r="L355" s="138"/>
    </row>
    <row r="356" spans="1:12">
      <c r="A356" s="113" t="s">
        <v>642</v>
      </c>
      <c r="B356" s="115" t="s">
        <v>658</v>
      </c>
      <c r="C356" s="113">
        <v>1.0049999999999999</v>
      </c>
      <c r="D356" s="113">
        <v>0.2</v>
      </c>
      <c r="E356" s="132">
        <v>0.41920000000000002</v>
      </c>
      <c r="F356" s="27">
        <v>116</v>
      </c>
      <c r="G356" s="27">
        <v>0.2</v>
      </c>
      <c r="H356" s="29" t="s">
        <v>61</v>
      </c>
      <c r="I356" s="112" t="s">
        <v>41</v>
      </c>
      <c r="J356" s="138"/>
      <c r="K356" s="80"/>
      <c r="L356" s="138"/>
    </row>
    <row r="357" spans="1:12">
      <c r="A357" s="113" t="s">
        <v>59</v>
      </c>
      <c r="B357" s="114" t="s">
        <v>88</v>
      </c>
      <c r="C357" s="113">
        <v>1</v>
      </c>
      <c r="D357" s="113">
        <v>1.25</v>
      </c>
      <c r="E357" s="132">
        <v>6.6699999999999995E-2</v>
      </c>
      <c r="F357" s="111">
        <v>30</v>
      </c>
      <c r="G357" s="111">
        <v>0.45</v>
      </c>
      <c r="H357" s="108" t="s">
        <v>67</v>
      </c>
      <c r="I357" s="112" t="s">
        <v>41</v>
      </c>
      <c r="J357" s="138"/>
      <c r="K357" s="80"/>
      <c r="L357" s="138">
        <f t="shared" ref="L357:L362" si="1">C357/12/D357</f>
        <v>6.6666666666666666E-2</v>
      </c>
    </row>
    <row r="358" spans="1:12">
      <c r="A358" s="113" t="s">
        <v>59</v>
      </c>
      <c r="B358" s="114" t="s">
        <v>85</v>
      </c>
      <c r="C358" s="113">
        <v>0.5</v>
      </c>
      <c r="D358" s="113">
        <v>0.63</v>
      </c>
      <c r="E358" s="132">
        <v>6.6699999999999995E-2</v>
      </c>
      <c r="F358" s="111">
        <v>30</v>
      </c>
      <c r="G358" s="111">
        <v>0.45</v>
      </c>
      <c r="H358" s="108" t="s">
        <v>67</v>
      </c>
      <c r="I358" s="112" t="s">
        <v>41</v>
      </c>
      <c r="J358" s="138"/>
      <c r="K358" s="80"/>
      <c r="L358" s="138">
        <f t="shared" si="1"/>
        <v>6.6137566137566134E-2</v>
      </c>
    </row>
    <row r="359" spans="1:12">
      <c r="A359" s="113" t="s">
        <v>59</v>
      </c>
      <c r="B359" s="114" t="s">
        <v>83</v>
      </c>
      <c r="C359" s="113">
        <v>0.25</v>
      </c>
      <c r="D359" s="113">
        <v>0.31</v>
      </c>
      <c r="E359" s="132">
        <v>6.6699999999999995E-2</v>
      </c>
      <c r="F359" s="111">
        <v>30</v>
      </c>
      <c r="G359" s="111">
        <v>0.45</v>
      </c>
      <c r="H359" s="108" t="s">
        <v>67</v>
      </c>
      <c r="I359" s="112" t="s">
        <v>41</v>
      </c>
      <c r="J359" s="138"/>
      <c r="K359" s="80"/>
      <c r="L359" s="138">
        <f t="shared" si="1"/>
        <v>6.7204301075268813E-2</v>
      </c>
    </row>
    <row r="360" spans="1:12">
      <c r="A360" s="113" t="s">
        <v>59</v>
      </c>
      <c r="B360" s="114" t="s">
        <v>87</v>
      </c>
      <c r="C360" s="113">
        <v>0.75</v>
      </c>
      <c r="D360" s="113">
        <v>0.94</v>
      </c>
      <c r="E360" s="132">
        <v>6.6699999999999995E-2</v>
      </c>
      <c r="F360" s="111">
        <v>30</v>
      </c>
      <c r="G360" s="111">
        <v>0.45</v>
      </c>
      <c r="H360" s="108" t="s">
        <v>67</v>
      </c>
      <c r="I360" s="112" t="s">
        <v>41</v>
      </c>
      <c r="J360" s="138"/>
      <c r="K360" s="80"/>
      <c r="L360" s="138">
        <f t="shared" si="1"/>
        <v>6.6489361702127658E-2</v>
      </c>
    </row>
    <row r="361" spans="1:12">
      <c r="A361" s="113" t="s">
        <v>59</v>
      </c>
      <c r="B361" s="114" t="s">
        <v>84</v>
      </c>
      <c r="C361" s="113">
        <v>0.375</v>
      </c>
      <c r="D361" s="113">
        <v>0.47</v>
      </c>
      <c r="E361" s="132">
        <v>6.6699999999999995E-2</v>
      </c>
      <c r="F361" s="111">
        <v>30</v>
      </c>
      <c r="G361" s="111">
        <v>0.45</v>
      </c>
      <c r="H361" s="108" t="s">
        <v>67</v>
      </c>
      <c r="I361" s="112" t="s">
        <v>41</v>
      </c>
      <c r="J361" s="138"/>
      <c r="K361" s="80"/>
      <c r="L361" s="138">
        <f t="shared" si="1"/>
        <v>6.6489361702127658E-2</v>
      </c>
    </row>
    <row r="362" spans="1:12">
      <c r="A362" s="113" t="s">
        <v>59</v>
      </c>
      <c r="B362" s="114" t="s">
        <v>86</v>
      </c>
      <c r="C362" s="113">
        <v>0.625</v>
      </c>
      <c r="D362" s="113">
        <v>0.78</v>
      </c>
      <c r="E362" s="132">
        <v>6.6699999999999995E-2</v>
      </c>
      <c r="F362" s="111">
        <v>30</v>
      </c>
      <c r="G362" s="111">
        <v>0.45</v>
      </c>
      <c r="H362" s="108" t="s">
        <v>67</v>
      </c>
      <c r="I362" s="112" t="s">
        <v>41</v>
      </c>
      <c r="J362" s="138">
        <f>C362/12/E362</f>
        <v>0.78085957021489261</v>
      </c>
      <c r="K362" s="80"/>
      <c r="L362" s="138">
        <f t="shared" si="1"/>
        <v>6.6773504273504272E-2</v>
      </c>
    </row>
    <row r="363" spans="1:12">
      <c r="A363" s="113" t="s">
        <v>642</v>
      </c>
      <c r="B363" s="110" t="s">
        <v>659</v>
      </c>
      <c r="C363" s="109">
        <v>0.5</v>
      </c>
      <c r="D363" s="109">
        <v>1</v>
      </c>
      <c r="E363" s="132">
        <v>4.1700000000000001E-2</v>
      </c>
      <c r="F363" s="109">
        <v>38</v>
      </c>
      <c r="G363" s="109">
        <v>0.32</v>
      </c>
      <c r="H363" s="108" t="s">
        <v>61</v>
      </c>
      <c r="I363" s="130" t="s">
        <v>62</v>
      </c>
      <c r="J363" s="138"/>
      <c r="K363" s="80"/>
      <c r="L363" s="138"/>
    </row>
    <row r="364" spans="1:12">
      <c r="A364" s="108" t="s">
        <v>312</v>
      </c>
      <c r="B364" s="115" t="s">
        <v>1702</v>
      </c>
      <c r="C364" s="113">
        <v>8</v>
      </c>
      <c r="D364" s="113">
        <v>24</v>
      </c>
      <c r="E364" s="117">
        <v>2.7779999999999999E-2</v>
      </c>
      <c r="F364" s="107">
        <v>1.1856</v>
      </c>
      <c r="G364" s="107">
        <v>0.22944000000000001</v>
      </c>
      <c r="H364" s="113" t="s">
        <v>93</v>
      </c>
      <c r="I364" s="112" t="s">
        <v>41</v>
      </c>
      <c r="J364" s="138"/>
      <c r="K364" s="80"/>
      <c r="L364" s="138"/>
    </row>
    <row r="365" spans="1:12">
      <c r="A365" s="29" t="s">
        <v>495</v>
      </c>
      <c r="B365" s="33" t="s">
        <v>496</v>
      </c>
      <c r="C365" s="32">
        <v>18</v>
      </c>
      <c r="D365" s="32">
        <v>12.19</v>
      </c>
      <c r="E365" s="132">
        <v>0.12330000000000001</v>
      </c>
      <c r="F365" s="32">
        <v>115</v>
      </c>
      <c r="G365" s="32">
        <v>0.2</v>
      </c>
      <c r="H365" s="29" t="s">
        <v>102</v>
      </c>
      <c r="I365" s="130" t="s">
        <v>497</v>
      </c>
      <c r="J365" s="138"/>
      <c r="K365" s="80"/>
      <c r="L365" s="138"/>
    </row>
    <row r="366" spans="1:12">
      <c r="A366" s="113" t="s">
        <v>668</v>
      </c>
      <c r="B366" s="113" t="s">
        <v>689</v>
      </c>
      <c r="C366" s="113">
        <v>1</v>
      </c>
      <c r="D366" s="113">
        <v>0.1</v>
      </c>
      <c r="E366" s="130">
        <v>0.83330000000000004</v>
      </c>
      <c r="F366" s="107">
        <v>159.744</v>
      </c>
      <c r="G366" s="107">
        <v>0.18881000000000001</v>
      </c>
      <c r="H366" s="108" t="s">
        <v>93</v>
      </c>
      <c r="I366" s="112" t="s">
        <v>41</v>
      </c>
      <c r="J366" s="138"/>
      <c r="K366" s="80"/>
      <c r="L366" s="138"/>
    </row>
    <row r="367" spans="1:12">
      <c r="A367" s="113" t="s">
        <v>668</v>
      </c>
      <c r="B367" s="113" t="s">
        <v>690</v>
      </c>
      <c r="C367" s="113">
        <v>0.5</v>
      </c>
      <c r="D367" s="113">
        <v>0.05</v>
      </c>
      <c r="E367" s="130">
        <v>0.83330000000000004</v>
      </c>
      <c r="F367" s="107">
        <v>159.744</v>
      </c>
      <c r="G367" s="107">
        <v>0.18881000000000001</v>
      </c>
      <c r="H367" s="108" t="s">
        <v>93</v>
      </c>
      <c r="I367" s="112" t="s">
        <v>41</v>
      </c>
      <c r="J367" s="138"/>
      <c r="K367" s="80"/>
      <c r="L367" s="138"/>
    </row>
    <row r="368" spans="1:12">
      <c r="A368" s="113" t="s">
        <v>105</v>
      </c>
      <c r="B368" s="110" t="s">
        <v>108</v>
      </c>
      <c r="C368" s="107">
        <v>0.125</v>
      </c>
      <c r="D368" s="107">
        <v>1.4999999999999999E-2</v>
      </c>
      <c r="E368" s="132">
        <v>0.69169999999999998</v>
      </c>
      <c r="F368" s="109">
        <v>141</v>
      </c>
      <c r="G368" s="109">
        <v>0.3</v>
      </c>
      <c r="H368" s="108" t="s">
        <v>93</v>
      </c>
      <c r="I368" s="130" t="s">
        <v>62</v>
      </c>
      <c r="J368" s="138"/>
      <c r="K368" s="80"/>
      <c r="L368" s="138"/>
    </row>
    <row r="369" spans="1:11">
      <c r="A369" s="26" t="s">
        <v>265</v>
      </c>
      <c r="B369" s="110" t="s">
        <v>272</v>
      </c>
      <c r="C369" s="109">
        <v>1</v>
      </c>
      <c r="D369" s="109">
        <v>2.94</v>
      </c>
      <c r="E369" s="132">
        <v>2.8299999999999999E-2</v>
      </c>
      <c r="F369" s="109">
        <v>119</v>
      </c>
      <c r="G369" s="109">
        <v>0.48</v>
      </c>
      <c r="H369" s="108" t="s">
        <v>67</v>
      </c>
      <c r="I369" s="130" t="s">
        <v>62</v>
      </c>
      <c r="J369" s="138"/>
      <c r="K369" s="80"/>
    </row>
    <row r="370" spans="1:11">
      <c r="A370" s="113" t="s">
        <v>642</v>
      </c>
      <c r="B370" s="108" t="s">
        <v>661</v>
      </c>
      <c r="C370" s="107">
        <v>0.5</v>
      </c>
      <c r="D370" s="107">
        <v>9.1999999999999998E-2</v>
      </c>
      <c r="E370" s="132">
        <v>0.45419999999999999</v>
      </c>
      <c r="F370" s="109">
        <v>105</v>
      </c>
      <c r="G370" s="109">
        <v>0.2</v>
      </c>
      <c r="H370" s="108" t="s">
        <v>61</v>
      </c>
      <c r="I370" s="130" t="s">
        <v>62</v>
      </c>
      <c r="J370" s="138"/>
      <c r="K370" s="80"/>
    </row>
    <row r="371" spans="1:11">
      <c r="A371" s="113" t="s">
        <v>642</v>
      </c>
      <c r="B371" s="110" t="s">
        <v>663</v>
      </c>
      <c r="C371" s="107">
        <v>0.75</v>
      </c>
      <c r="D371" s="107">
        <v>0.14000000000000001</v>
      </c>
      <c r="E371" s="132">
        <v>0.42330000000000001</v>
      </c>
      <c r="F371" s="107">
        <v>116</v>
      </c>
      <c r="G371" s="109">
        <v>0.2</v>
      </c>
      <c r="H371" s="108" t="s">
        <v>61</v>
      </c>
      <c r="I371" s="130" t="s">
        <v>62</v>
      </c>
      <c r="J371" s="138"/>
      <c r="K371" s="80"/>
    </row>
    <row r="372" spans="1:11">
      <c r="A372" s="113" t="s">
        <v>642</v>
      </c>
      <c r="B372" s="110" t="s">
        <v>660</v>
      </c>
      <c r="C372" s="107">
        <v>0.38</v>
      </c>
      <c r="D372" s="107">
        <v>7.0000000000000007E-2</v>
      </c>
      <c r="E372" s="132">
        <v>0.42920000000000003</v>
      </c>
      <c r="F372" s="107">
        <v>116</v>
      </c>
      <c r="G372" s="109">
        <v>0.2</v>
      </c>
      <c r="H372" s="108" t="s">
        <v>61</v>
      </c>
      <c r="I372" s="130" t="s">
        <v>62</v>
      </c>
      <c r="J372" s="138"/>
      <c r="K372" s="80"/>
    </row>
    <row r="373" spans="1:11">
      <c r="A373" s="113" t="s">
        <v>642</v>
      </c>
      <c r="B373" s="108" t="s">
        <v>662</v>
      </c>
      <c r="C373" s="107">
        <v>0.625</v>
      </c>
      <c r="D373" s="107">
        <v>0.11</v>
      </c>
      <c r="E373" s="132">
        <v>0.4667</v>
      </c>
      <c r="F373" s="109">
        <v>105</v>
      </c>
      <c r="G373" s="109">
        <v>0.2</v>
      </c>
      <c r="H373" s="108" t="s">
        <v>61</v>
      </c>
      <c r="I373" s="130" t="s">
        <v>62</v>
      </c>
      <c r="J373" s="138"/>
      <c r="K373" s="80"/>
    </row>
    <row r="374" spans="1:11">
      <c r="A374" s="113" t="s">
        <v>642</v>
      </c>
      <c r="B374" s="108" t="s">
        <v>664</v>
      </c>
      <c r="C374" s="107">
        <v>0.75</v>
      </c>
      <c r="D374" s="109">
        <v>0.13</v>
      </c>
      <c r="E374" s="132">
        <v>0.48080000000000001</v>
      </c>
      <c r="F374" s="109">
        <v>105</v>
      </c>
      <c r="G374" s="109">
        <v>0.2</v>
      </c>
      <c r="H374" s="108" t="s">
        <v>61</v>
      </c>
      <c r="I374" s="130" t="s">
        <v>62</v>
      </c>
      <c r="J374" s="138"/>
      <c r="K374" s="80"/>
    </row>
    <row r="375" spans="1:11">
      <c r="A375" s="108" t="s">
        <v>59</v>
      </c>
      <c r="B375" s="110" t="s">
        <v>92</v>
      </c>
      <c r="C375" s="109">
        <v>0.25</v>
      </c>
      <c r="D375" s="109">
        <v>0.21</v>
      </c>
      <c r="E375" s="132">
        <v>9.9199999999999997E-2</v>
      </c>
      <c r="F375" s="109">
        <v>120</v>
      </c>
      <c r="G375" s="109">
        <v>0.24</v>
      </c>
      <c r="H375" s="108" t="s">
        <v>93</v>
      </c>
      <c r="I375" s="130" t="s">
        <v>62</v>
      </c>
      <c r="J375" s="138"/>
      <c r="K375" s="80"/>
    </row>
    <row r="376" spans="1:11">
      <c r="A376" s="108" t="s">
        <v>59</v>
      </c>
      <c r="B376" s="110" t="s">
        <v>94</v>
      </c>
      <c r="C376" s="109">
        <v>0.25</v>
      </c>
      <c r="D376" s="109">
        <v>0.15</v>
      </c>
      <c r="E376" s="132">
        <v>0.13919999999999999</v>
      </c>
      <c r="F376" s="109">
        <v>70</v>
      </c>
      <c r="G376" s="109">
        <v>0.36</v>
      </c>
      <c r="H376" s="108" t="s">
        <v>93</v>
      </c>
      <c r="I376" s="130" t="s">
        <v>62</v>
      </c>
      <c r="J376" s="138"/>
      <c r="K376" s="80"/>
    </row>
    <row r="377" spans="1:11">
      <c r="A377" s="108" t="s">
        <v>59</v>
      </c>
      <c r="B377" s="110" t="s">
        <v>95</v>
      </c>
      <c r="C377" s="109">
        <v>0.5</v>
      </c>
      <c r="D377" s="109">
        <v>0.87</v>
      </c>
      <c r="E377" s="132">
        <v>4.7500000000000001E-2</v>
      </c>
      <c r="F377" s="109">
        <v>22</v>
      </c>
      <c r="G377" s="109">
        <v>0.31</v>
      </c>
      <c r="H377" s="108" t="s">
        <v>96</v>
      </c>
      <c r="I377" s="130" t="s">
        <v>62</v>
      </c>
      <c r="J377" s="138"/>
      <c r="K377" s="80"/>
    </row>
    <row r="378" spans="1:11">
      <c r="A378" s="108" t="s">
        <v>59</v>
      </c>
      <c r="B378" s="110" t="s">
        <v>97</v>
      </c>
      <c r="C378" s="109">
        <v>0.3125</v>
      </c>
      <c r="D378" s="109">
        <v>1.4</v>
      </c>
      <c r="E378" s="132">
        <v>1.83E-2</v>
      </c>
      <c r="F378" s="109">
        <v>22</v>
      </c>
      <c r="G378" s="109">
        <v>0.31</v>
      </c>
      <c r="H378" s="108" t="s">
        <v>96</v>
      </c>
      <c r="I378" s="130" t="s">
        <v>62</v>
      </c>
      <c r="J378" s="138"/>
      <c r="K378" s="80"/>
    </row>
    <row r="379" spans="1:11">
      <c r="A379" s="108" t="s">
        <v>59</v>
      </c>
      <c r="B379" s="110" t="s">
        <v>100</v>
      </c>
      <c r="C379" s="109">
        <v>0.5</v>
      </c>
      <c r="D379" s="109">
        <v>1.46</v>
      </c>
      <c r="E379" s="132">
        <v>2.8299999999999999E-2</v>
      </c>
      <c r="F379" s="109">
        <v>70</v>
      </c>
      <c r="G379" s="109">
        <v>0.35</v>
      </c>
      <c r="H379" s="108" t="s">
        <v>93</v>
      </c>
      <c r="I379" s="130" t="s">
        <v>62</v>
      </c>
      <c r="J379" s="138"/>
      <c r="K379" s="80"/>
    </row>
    <row r="380" spans="1:11">
      <c r="A380" s="108" t="s">
        <v>59</v>
      </c>
      <c r="B380" s="110" t="s">
        <v>101</v>
      </c>
      <c r="C380" s="109">
        <v>0.75</v>
      </c>
      <c r="D380" s="109">
        <v>1.05</v>
      </c>
      <c r="E380" s="132">
        <v>5.9200000000000003E-2</v>
      </c>
      <c r="F380" s="109">
        <v>22</v>
      </c>
      <c r="G380" s="109">
        <v>0.28000000000000003</v>
      </c>
      <c r="H380" s="108" t="s">
        <v>102</v>
      </c>
      <c r="I380" s="130" t="s">
        <v>62</v>
      </c>
      <c r="J380" s="138"/>
      <c r="K380" s="80"/>
    </row>
    <row r="381" spans="1:11">
      <c r="A381" s="130" t="s">
        <v>695</v>
      </c>
      <c r="B381" s="130" t="s">
        <v>704</v>
      </c>
      <c r="C381" s="130">
        <v>6.5</v>
      </c>
      <c r="D381" s="130">
        <v>26.242000000000001</v>
      </c>
      <c r="E381" s="130">
        <v>2.0639999999999999E-2</v>
      </c>
      <c r="F381" s="130">
        <v>7.15</v>
      </c>
      <c r="G381" s="130">
        <v>0.3</v>
      </c>
      <c r="H381" s="130" t="s">
        <v>61</v>
      </c>
      <c r="I381" s="130" t="s">
        <v>137</v>
      </c>
      <c r="J381" s="138"/>
      <c r="K381" s="80"/>
    </row>
    <row r="382" spans="1:11">
      <c r="A382" s="130" t="s">
        <v>695</v>
      </c>
      <c r="B382" s="130" t="s">
        <v>704</v>
      </c>
      <c r="C382" s="130">
        <v>6.5</v>
      </c>
      <c r="D382" s="130">
        <v>26.242000000000001</v>
      </c>
      <c r="E382" s="130">
        <v>2.0639999999999999E-2</v>
      </c>
      <c r="F382" s="130">
        <v>7.15</v>
      </c>
      <c r="G382" s="130">
        <v>0.3</v>
      </c>
      <c r="H382" s="130" t="s">
        <v>61</v>
      </c>
      <c r="I382" s="130" t="s">
        <v>137</v>
      </c>
      <c r="J382" s="138"/>
      <c r="K382" s="80"/>
    </row>
    <row r="383" spans="1:11">
      <c r="A383" s="130" t="s">
        <v>695</v>
      </c>
      <c r="B383" s="130" t="s">
        <v>696</v>
      </c>
      <c r="C383" s="130">
        <v>6.5</v>
      </c>
      <c r="D383" s="130">
        <v>28.08</v>
      </c>
      <c r="E383" s="130">
        <v>1.9290000000000002E-2</v>
      </c>
      <c r="F383" s="130">
        <v>7.15</v>
      </c>
      <c r="G383" s="130">
        <v>0.3</v>
      </c>
      <c r="H383" s="130" t="s">
        <v>61</v>
      </c>
      <c r="I383" s="130" t="s">
        <v>137</v>
      </c>
      <c r="J383" s="138"/>
      <c r="K383" s="80"/>
    </row>
    <row r="384" spans="1:11">
      <c r="A384" s="130" t="s">
        <v>695</v>
      </c>
      <c r="B384" s="130" t="s">
        <v>696</v>
      </c>
      <c r="C384" s="130">
        <v>6.5</v>
      </c>
      <c r="D384" s="130">
        <v>28.08</v>
      </c>
      <c r="E384" s="130">
        <v>1.9290000000000002E-2</v>
      </c>
      <c r="F384" s="130">
        <v>7.15</v>
      </c>
      <c r="G384" s="130">
        <v>0.3</v>
      </c>
      <c r="H384" s="130" t="s">
        <v>61</v>
      </c>
      <c r="I384" s="130" t="s">
        <v>137</v>
      </c>
      <c r="J384" s="138"/>
      <c r="K384" s="80"/>
    </row>
    <row r="385" spans="1:11">
      <c r="A385" s="130" t="s">
        <v>695</v>
      </c>
      <c r="B385" s="130" t="s">
        <v>700</v>
      </c>
      <c r="C385" s="130">
        <v>6.5</v>
      </c>
      <c r="D385" s="130">
        <v>27.132999999999999</v>
      </c>
      <c r="E385" s="130">
        <v>1.9959999999999999E-2</v>
      </c>
      <c r="F385" s="130">
        <v>7.15</v>
      </c>
      <c r="G385" s="130">
        <v>0.3</v>
      </c>
      <c r="H385" s="130" t="s">
        <v>61</v>
      </c>
      <c r="I385" s="130" t="s">
        <v>137</v>
      </c>
      <c r="J385" s="138"/>
      <c r="K385" s="80"/>
    </row>
    <row r="386" spans="1:11">
      <c r="A386" s="130" t="s">
        <v>695</v>
      </c>
      <c r="B386" s="130" t="s">
        <v>700</v>
      </c>
      <c r="C386" s="130">
        <v>6.5</v>
      </c>
      <c r="D386" s="130">
        <v>27.132999999999999</v>
      </c>
      <c r="E386" s="130">
        <v>1.9959999999999999E-2</v>
      </c>
      <c r="F386" s="130">
        <v>7.15</v>
      </c>
      <c r="G386" s="130">
        <v>0.3</v>
      </c>
      <c r="H386" s="130" t="s">
        <v>61</v>
      </c>
      <c r="I386" s="130" t="s">
        <v>137</v>
      </c>
      <c r="J386" s="138"/>
      <c r="K386" s="80"/>
    </row>
    <row r="387" spans="1:11">
      <c r="A387" s="130" t="s">
        <v>695</v>
      </c>
      <c r="B387" s="130" t="s">
        <v>706</v>
      </c>
      <c r="C387" s="130">
        <v>8.25</v>
      </c>
      <c r="D387" s="130">
        <v>32.543999999999997</v>
      </c>
      <c r="E387" s="130">
        <v>2.1129999999999999E-2</v>
      </c>
      <c r="F387" s="130">
        <v>5.85</v>
      </c>
      <c r="G387" s="130">
        <v>0.28999999999999998</v>
      </c>
      <c r="H387" s="130" t="s">
        <v>61</v>
      </c>
      <c r="I387" s="130" t="s">
        <v>137</v>
      </c>
      <c r="J387" s="138"/>
      <c r="K387" s="80"/>
    </row>
    <row r="388" spans="1:11">
      <c r="A388" s="130" t="s">
        <v>695</v>
      </c>
      <c r="B388" s="130" t="s">
        <v>706</v>
      </c>
      <c r="C388" s="130">
        <v>8.25</v>
      </c>
      <c r="D388" s="130">
        <v>32.543999999999997</v>
      </c>
      <c r="E388" s="130">
        <v>2.1129999999999999E-2</v>
      </c>
      <c r="F388" s="130">
        <v>5.85</v>
      </c>
      <c r="G388" s="130">
        <v>0.28999999999999998</v>
      </c>
      <c r="H388" s="130" t="s">
        <v>61</v>
      </c>
      <c r="I388" s="130" t="s">
        <v>137</v>
      </c>
      <c r="J388" s="138"/>
      <c r="K388" s="80"/>
    </row>
    <row r="389" spans="1:11">
      <c r="A389" s="130" t="s">
        <v>695</v>
      </c>
      <c r="B389" s="130" t="s">
        <v>698</v>
      </c>
      <c r="C389" s="130">
        <v>8.25</v>
      </c>
      <c r="D389" s="130">
        <v>33.866999999999997</v>
      </c>
      <c r="E389" s="130">
        <v>2.0299999999999999E-2</v>
      </c>
      <c r="F389" s="130">
        <v>5.85</v>
      </c>
      <c r="G389" s="130">
        <v>0.28999999999999998</v>
      </c>
      <c r="H389" s="130" t="s">
        <v>61</v>
      </c>
      <c r="I389" s="130" t="s">
        <v>137</v>
      </c>
      <c r="J389" s="138"/>
      <c r="K389" s="80"/>
    </row>
    <row r="390" spans="1:11">
      <c r="A390" s="130" t="s">
        <v>695</v>
      </c>
      <c r="B390" s="130" t="s">
        <v>698</v>
      </c>
      <c r="C390" s="130">
        <v>8.25</v>
      </c>
      <c r="D390" s="130">
        <v>33.866999999999997</v>
      </c>
      <c r="E390" s="130">
        <v>2.0299999999999999E-2</v>
      </c>
      <c r="F390" s="130">
        <v>5.85</v>
      </c>
      <c r="G390" s="130">
        <v>0.28999999999999998</v>
      </c>
      <c r="H390" s="130" t="s">
        <v>61</v>
      </c>
      <c r="I390" s="130" t="s">
        <v>137</v>
      </c>
      <c r="J390" s="138"/>
      <c r="K390" s="80"/>
    </row>
    <row r="391" spans="1:11">
      <c r="A391" s="130" t="s">
        <v>695</v>
      </c>
      <c r="B391" s="130" t="s">
        <v>702</v>
      </c>
      <c r="C391" s="130">
        <v>8.25</v>
      </c>
      <c r="D391" s="130">
        <v>33.866999999999997</v>
      </c>
      <c r="E391" s="130">
        <v>2.0299999999999999E-2</v>
      </c>
      <c r="F391" s="130">
        <v>5.85</v>
      </c>
      <c r="G391" s="130">
        <v>0.28999999999999998</v>
      </c>
      <c r="H391" s="130" t="s">
        <v>61</v>
      </c>
      <c r="I391" s="130" t="s">
        <v>137</v>
      </c>
      <c r="J391" s="138"/>
      <c r="K391" s="80"/>
    </row>
    <row r="392" spans="1:11">
      <c r="A392" s="130" t="s">
        <v>695</v>
      </c>
      <c r="B392" s="130" t="s">
        <v>702</v>
      </c>
      <c r="C392" s="130">
        <v>8.25</v>
      </c>
      <c r="D392" s="130">
        <v>33.866999999999997</v>
      </c>
      <c r="E392" s="130">
        <v>2.0299999999999999E-2</v>
      </c>
      <c r="F392" s="130">
        <v>5.85</v>
      </c>
      <c r="G392" s="130">
        <v>0.28999999999999998</v>
      </c>
      <c r="H392" s="130" t="s">
        <v>61</v>
      </c>
      <c r="I392" s="130" t="s">
        <v>137</v>
      </c>
      <c r="J392" s="138"/>
      <c r="K392" s="80"/>
    </row>
    <row r="393" spans="1:11">
      <c r="A393" s="130" t="s">
        <v>695</v>
      </c>
      <c r="B393" s="130" t="s">
        <v>705</v>
      </c>
      <c r="C393" s="130">
        <v>6.5</v>
      </c>
      <c r="D393" s="130">
        <v>35.292000000000002</v>
      </c>
      <c r="E393" s="130">
        <v>1.5350000000000001E-2</v>
      </c>
      <c r="F393" s="130">
        <v>7.15</v>
      </c>
      <c r="G393" s="130">
        <v>0.3</v>
      </c>
      <c r="H393" s="130" t="s">
        <v>61</v>
      </c>
      <c r="I393" s="130" t="s">
        <v>137</v>
      </c>
      <c r="J393" s="138"/>
      <c r="K393" s="80"/>
    </row>
    <row r="394" spans="1:11">
      <c r="A394" s="130" t="s">
        <v>695</v>
      </c>
      <c r="B394" s="130" t="s">
        <v>705</v>
      </c>
      <c r="C394" s="130">
        <v>6.5</v>
      </c>
      <c r="D394" s="130">
        <v>35.292000000000002</v>
      </c>
      <c r="E394" s="130">
        <v>1.5350000000000001E-2</v>
      </c>
      <c r="F394" s="130">
        <v>7.15</v>
      </c>
      <c r="G394" s="130">
        <v>0.3</v>
      </c>
      <c r="H394" s="130" t="s">
        <v>61</v>
      </c>
      <c r="I394" s="130" t="s">
        <v>137</v>
      </c>
      <c r="J394" s="138"/>
      <c r="K394" s="80"/>
    </row>
    <row r="395" spans="1:11">
      <c r="A395" s="130" t="s">
        <v>695</v>
      </c>
      <c r="B395" s="130" t="s">
        <v>697</v>
      </c>
      <c r="C395" s="130">
        <v>6.5</v>
      </c>
      <c r="D395" s="130">
        <v>38.497</v>
      </c>
      <c r="E395" s="130">
        <v>1.4069999999999999E-2</v>
      </c>
      <c r="F395" s="130">
        <v>7.15</v>
      </c>
      <c r="G395" s="130">
        <v>0.3</v>
      </c>
      <c r="H395" s="130" t="s">
        <v>61</v>
      </c>
      <c r="I395" s="130" t="s">
        <v>137</v>
      </c>
      <c r="J395" s="138"/>
      <c r="K395" s="80"/>
    </row>
    <row r="396" spans="1:11">
      <c r="A396" s="130" t="s">
        <v>695</v>
      </c>
      <c r="B396" s="130" t="s">
        <v>697</v>
      </c>
      <c r="C396" s="130">
        <v>6.5</v>
      </c>
      <c r="D396" s="130">
        <v>38.497</v>
      </c>
      <c r="E396" s="130">
        <v>1.4069999999999999E-2</v>
      </c>
      <c r="F396" s="130">
        <v>7.15</v>
      </c>
      <c r="G396" s="130">
        <v>0.3</v>
      </c>
      <c r="H396" s="130" t="s">
        <v>61</v>
      </c>
      <c r="I396" s="130" t="s">
        <v>137</v>
      </c>
      <c r="J396" s="138"/>
      <c r="K396" s="80"/>
    </row>
    <row r="397" spans="1:11">
      <c r="A397" s="130" t="s">
        <v>695</v>
      </c>
      <c r="B397" s="130" t="s">
        <v>701</v>
      </c>
      <c r="C397" s="130">
        <v>6.5</v>
      </c>
      <c r="D397" s="130">
        <v>38.497</v>
      </c>
      <c r="E397" s="130">
        <v>1.4069999999999999E-2</v>
      </c>
      <c r="F397" s="130">
        <v>7.15</v>
      </c>
      <c r="G397" s="130">
        <v>0.3</v>
      </c>
      <c r="H397" s="130" t="s">
        <v>61</v>
      </c>
      <c r="I397" s="130" t="s">
        <v>137</v>
      </c>
      <c r="J397" s="138"/>
      <c r="K397" s="80"/>
    </row>
    <row r="398" spans="1:11">
      <c r="A398" s="130" t="s">
        <v>695</v>
      </c>
      <c r="B398" s="130" t="s">
        <v>701</v>
      </c>
      <c r="C398" s="130">
        <v>6.5</v>
      </c>
      <c r="D398" s="130">
        <v>38.497</v>
      </c>
      <c r="E398" s="130">
        <v>1.4069999999999999E-2</v>
      </c>
      <c r="F398" s="130">
        <v>7.15</v>
      </c>
      <c r="G398" s="130">
        <v>0.3</v>
      </c>
      <c r="H398" s="130" t="s">
        <v>61</v>
      </c>
      <c r="I398" s="130" t="s">
        <v>137</v>
      </c>
      <c r="J398" s="138"/>
      <c r="K398" s="80"/>
    </row>
    <row r="399" spans="1:11">
      <c r="A399" s="130" t="s">
        <v>695</v>
      </c>
      <c r="B399" s="130" t="s">
        <v>707</v>
      </c>
      <c r="C399" s="130">
        <v>10.25</v>
      </c>
      <c r="D399" s="130">
        <v>38.497</v>
      </c>
      <c r="E399" s="130">
        <v>2.2190000000000001E-2</v>
      </c>
      <c r="F399" s="130">
        <v>4.9000000000000004</v>
      </c>
      <c r="G399" s="130">
        <v>0.28999999999999998</v>
      </c>
      <c r="H399" s="130" t="s">
        <v>61</v>
      </c>
      <c r="I399" s="130" t="s">
        <v>137</v>
      </c>
      <c r="J399" s="138"/>
      <c r="K399" s="80"/>
    </row>
    <row r="400" spans="1:11">
      <c r="A400" s="130" t="s">
        <v>695</v>
      </c>
      <c r="B400" s="130" t="s">
        <v>707</v>
      </c>
      <c r="C400" s="130">
        <v>10.25</v>
      </c>
      <c r="D400" s="130">
        <v>38.497</v>
      </c>
      <c r="E400" s="130">
        <v>2.2190000000000001E-2</v>
      </c>
      <c r="F400" s="130">
        <v>4.9000000000000004</v>
      </c>
      <c r="G400" s="130">
        <v>0.28999999999999998</v>
      </c>
      <c r="H400" s="130" t="s">
        <v>61</v>
      </c>
      <c r="I400" s="130" t="s">
        <v>137</v>
      </c>
      <c r="J400" s="138"/>
      <c r="K400" s="80"/>
    </row>
    <row r="401" spans="1:11">
      <c r="A401" s="130" t="s">
        <v>695</v>
      </c>
      <c r="B401" s="130" t="s">
        <v>699</v>
      </c>
      <c r="C401" s="130">
        <v>10.25</v>
      </c>
      <c r="D401" s="130">
        <v>42.284999999999997</v>
      </c>
      <c r="E401" s="130">
        <v>2.0199999999999999E-2</v>
      </c>
      <c r="F401" s="130">
        <v>4.9000000000000004</v>
      </c>
      <c r="G401" s="130">
        <v>0.28999999999999998</v>
      </c>
      <c r="H401" s="130" t="s">
        <v>61</v>
      </c>
      <c r="I401" s="130" t="s">
        <v>137</v>
      </c>
      <c r="J401" s="138"/>
      <c r="K401" s="80"/>
    </row>
    <row r="402" spans="1:11">
      <c r="A402" s="130" t="s">
        <v>695</v>
      </c>
      <c r="B402" s="130" t="s">
        <v>699</v>
      </c>
      <c r="C402" s="130">
        <v>10.25</v>
      </c>
      <c r="D402" s="130">
        <v>42.284999999999997</v>
      </c>
      <c r="E402" s="130">
        <v>2.0199999999999999E-2</v>
      </c>
      <c r="F402" s="130">
        <v>4.9000000000000004</v>
      </c>
      <c r="G402" s="130">
        <v>0.28999999999999998</v>
      </c>
      <c r="H402" s="130" t="s">
        <v>61</v>
      </c>
      <c r="I402" s="130" t="s">
        <v>137</v>
      </c>
      <c r="J402" s="138"/>
      <c r="K402" s="80"/>
    </row>
    <row r="403" spans="1:11">
      <c r="A403" s="130" t="s">
        <v>695</v>
      </c>
      <c r="B403" s="130" t="s">
        <v>703</v>
      </c>
      <c r="C403" s="130">
        <v>10.25</v>
      </c>
      <c r="D403" s="130">
        <v>40.308</v>
      </c>
      <c r="E403" s="130">
        <v>2.1190000000000001E-2</v>
      </c>
      <c r="F403" s="130">
        <v>4.9000000000000004</v>
      </c>
      <c r="G403" s="130">
        <v>0.28999999999999998</v>
      </c>
      <c r="H403" s="130" t="s">
        <v>61</v>
      </c>
      <c r="I403" s="130" t="s">
        <v>137</v>
      </c>
      <c r="J403" s="138"/>
      <c r="K403" s="80"/>
    </row>
    <row r="404" spans="1:11">
      <c r="A404" s="130" t="s">
        <v>695</v>
      </c>
      <c r="B404" s="130" t="s">
        <v>703</v>
      </c>
      <c r="C404" s="130">
        <v>10.25</v>
      </c>
      <c r="D404" s="130">
        <v>40.308</v>
      </c>
      <c r="E404" s="130">
        <v>2.1190000000000001E-2</v>
      </c>
      <c r="F404" s="130">
        <v>4.9000000000000004</v>
      </c>
      <c r="G404" s="130">
        <v>0.28999999999999998</v>
      </c>
      <c r="H404" s="130" t="s">
        <v>61</v>
      </c>
      <c r="I404" s="130" t="s">
        <v>137</v>
      </c>
      <c r="J404" s="138"/>
      <c r="K404" s="80"/>
    </row>
    <row r="405" spans="1:11">
      <c r="A405" s="130" t="s">
        <v>695</v>
      </c>
      <c r="B405" s="130" t="s">
        <v>716</v>
      </c>
      <c r="C405" s="130">
        <v>6.5</v>
      </c>
      <c r="D405" s="130">
        <v>20.085999999999999</v>
      </c>
      <c r="E405" s="130">
        <v>2.6970000000000001E-2</v>
      </c>
      <c r="F405" s="130">
        <v>7.15</v>
      </c>
      <c r="G405" s="130">
        <v>0.3</v>
      </c>
      <c r="H405" s="130" t="s">
        <v>61</v>
      </c>
      <c r="I405" s="130" t="s">
        <v>137</v>
      </c>
      <c r="J405" s="138"/>
      <c r="K405" s="80"/>
    </row>
    <row r="406" spans="1:11">
      <c r="A406" s="130" t="s">
        <v>695</v>
      </c>
      <c r="B406" s="130" t="s">
        <v>716</v>
      </c>
      <c r="C406" s="130">
        <v>6.5</v>
      </c>
      <c r="D406" s="130">
        <v>20.085999999999999</v>
      </c>
      <c r="E406" s="130">
        <v>2.6970000000000001E-2</v>
      </c>
      <c r="F406" s="130">
        <v>7.15</v>
      </c>
      <c r="G406" s="130">
        <v>0.3</v>
      </c>
      <c r="H406" s="130" t="s">
        <v>61</v>
      </c>
      <c r="I406" s="130" t="s">
        <v>137</v>
      </c>
      <c r="J406" s="138"/>
      <c r="K406" s="80"/>
    </row>
    <row r="407" spans="1:11">
      <c r="A407" s="130" t="s">
        <v>695</v>
      </c>
      <c r="B407" s="130" t="s">
        <v>708</v>
      </c>
      <c r="C407" s="130">
        <v>6.5</v>
      </c>
      <c r="D407" s="130">
        <v>21.83</v>
      </c>
      <c r="E407" s="130">
        <v>2.4809999999999999E-2</v>
      </c>
      <c r="F407" s="130">
        <v>7.15</v>
      </c>
      <c r="G407" s="130">
        <v>0.3</v>
      </c>
      <c r="H407" s="130" t="s">
        <v>61</v>
      </c>
      <c r="I407" s="130" t="s">
        <v>137</v>
      </c>
      <c r="J407" s="138"/>
      <c r="K407" s="80"/>
    </row>
    <row r="408" spans="1:11">
      <c r="A408" s="130" t="s">
        <v>695</v>
      </c>
      <c r="B408" s="130" t="s">
        <v>708</v>
      </c>
      <c r="C408" s="130">
        <v>6.5</v>
      </c>
      <c r="D408" s="130">
        <v>21.83</v>
      </c>
      <c r="E408" s="130">
        <v>2.4809999999999999E-2</v>
      </c>
      <c r="F408" s="130">
        <v>7.15</v>
      </c>
      <c r="G408" s="130">
        <v>0.3</v>
      </c>
      <c r="H408" s="130" t="s">
        <v>61</v>
      </c>
      <c r="I408" s="130" t="s">
        <v>137</v>
      </c>
      <c r="J408" s="138"/>
      <c r="K408" s="80"/>
    </row>
    <row r="409" spans="1:11">
      <c r="A409" s="130" t="s">
        <v>695</v>
      </c>
      <c r="B409" s="130" t="s">
        <v>712</v>
      </c>
      <c r="C409" s="130">
        <v>6.5</v>
      </c>
      <c r="D409" s="130">
        <v>21.22</v>
      </c>
      <c r="E409" s="130">
        <v>2.5530000000000001E-2</v>
      </c>
      <c r="F409" s="130">
        <v>7.15</v>
      </c>
      <c r="G409" s="130">
        <v>0.3</v>
      </c>
      <c r="H409" s="130" t="s">
        <v>61</v>
      </c>
      <c r="I409" s="130" t="s">
        <v>137</v>
      </c>
      <c r="J409" s="138"/>
      <c r="K409" s="80"/>
    </row>
    <row r="410" spans="1:11">
      <c r="A410" s="130" t="s">
        <v>695</v>
      </c>
      <c r="B410" s="130" t="s">
        <v>712</v>
      </c>
      <c r="C410" s="130">
        <v>6.5</v>
      </c>
      <c r="D410" s="130">
        <v>21.22</v>
      </c>
      <c r="E410" s="130">
        <v>2.5530000000000001E-2</v>
      </c>
      <c r="F410" s="130">
        <v>7.15</v>
      </c>
      <c r="G410" s="130">
        <v>0.3</v>
      </c>
      <c r="H410" s="130" t="s">
        <v>61</v>
      </c>
      <c r="I410" s="130" t="s">
        <v>137</v>
      </c>
      <c r="J410" s="138"/>
      <c r="K410" s="80"/>
    </row>
    <row r="411" spans="1:11">
      <c r="A411" s="130" t="s">
        <v>695</v>
      </c>
      <c r="B411" s="130" t="s">
        <v>718</v>
      </c>
      <c r="C411" s="130">
        <v>8.25</v>
      </c>
      <c r="D411" s="130">
        <v>26.242000000000001</v>
      </c>
      <c r="E411" s="130">
        <v>2.6200000000000001E-2</v>
      </c>
      <c r="F411" s="130">
        <v>5.85</v>
      </c>
      <c r="G411" s="130">
        <v>0.28999999999999998</v>
      </c>
      <c r="H411" s="130" t="s">
        <v>61</v>
      </c>
      <c r="I411" s="130" t="s">
        <v>137</v>
      </c>
      <c r="J411" s="138"/>
      <c r="K411" s="80"/>
    </row>
    <row r="412" spans="1:11">
      <c r="A412" s="130" t="s">
        <v>695</v>
      </c>
      <c r="B412" s="130" t="s">
        <v>718</v>
      </c>
      <c r="C412" s="130">
        <v>8.25</v>
      </c>
      <c r="D412" s="130">
        <v>26.242000000000001</v>
      </c>
      <c r="E412" s="130">
        <v>2.6200000000000001E-2</v>
      </c>
      <c r="F412" s="130">
        <v>5.85</v>
      </c>
      <c r="G412" s="130">
        <v>0.28999999999999998</v>
      </c>
      <c r="H412" s="130" t="s">
        <v>61</v>
      </c>
      <c r="I412" s="130" t="s">
        <v>137</v>
      </c>
      <c r="J412" s="138"/>
      <c r="K412" s="80"/>
    </row>
    <row r="413" spans="1:11">
      <c r="A413" s="130" t="s">
        <v>695</v>
      </c>
      <c r="B413" s="130" t="s">
        <v>710</v>
      </c>
      <c r="C413" s="130">
        <v>8.25</v>
      </c>
      <c r="D413" s="130">
        <v>28.08</v>
      </c>
      <c r="E413" s="130">
        <v>2.4479999999999998E-2</v>
      </c>
      <c r="F413" s="130">
        <v>5.85</v>
      </c>
      <c r="G413" s="130">
        <v>0.28999999999999998</v>
      </c>
      <c r="H413" s="130" t="s">
        <v>61</v>
      </c>
      <c r="I413" s="130" t="s">
        <v>137</v>
      </c>
      <c r="J413" s="138"/>
      <c r="K413" s="80"/>
    </row>
    <row r="414" spans="1:11">
      <c r="A414" s="130" t="s">
        <v>695</v>
      </c>
      <c r="B414" s="130" t="s">
        <v>710</v>
      </c>
      <c r="C414" s="130">
        <v>8.25</v>
      </c>
      <c r="D414" s="130">
        <v>28.08</v>
      </c>
      <c r="E414" s="130">
        <v>2.4479999999999998E-2</v>
      </c>
      <c r="F414" s="130">
        <v>5.85</v>
      </c>
      <c r="G414" s="130">
        <v>0.28999999999999998</v>
      </c>
      <c r="H414" s="130" t="s">
        <v>61</v>
      </c>
      <c r="I414" s="130" t="s">
        <v>137</v>
      </c>
      <c r="J414" s="138"/>
      <c r="K414" s="80"/>
    </row>
    <row r="415" spans="1:11">
      <c r="A415" s="130" t="s">
        <v>695</v>
      </c>
      <c r="B415" s="130" t="s">
        <v>714</v>
      </c>
      <c r="C415" s="130">
        <v>8.25</v>
      </c>
      <c r="D415" s="130">
        <v>27.132999999999999</v>
      </c>
      <c r="E415" s="130">
        <v>2.5340000000000001E-2</v>
      </c>
      <c r="F415" s="130">
        <v>5.85</v>
      </c>
      <c r="G415" s="130">
        <v>0.28999999999999998</v>
      </c>
      <c r="H415" s="130" t="s">
        <v>61</v>
      </c>
      <c r="I415" s="130" t="s">
        <v>137</v>
      </c>
      <c r="J415" s="138"/>
      <c r="K415" s="80"/>
    </row>
    <row r="416" spans="1:11">
      <c r="A416" s="130" t="s">
        <v>695</v>
      </c>
      <c r="B416" s="130" t="s">
        <v>714</v>
      </c>
      <c r="C416" s="130">
        <v>8.25</v>
      </c>
      <c r="D416" s="130">
        <v>27.132999999999999</v>
      </c>
      <c r="E416" s="130">
        <v>2.5340000000000001E-2</v>
      </c>
      <c r="F416" s="130">
        <v>5.85</v>
      </c>
      <c r="G416" s="130">
        <v>0.28999999999999998</v>
      </c>
      <c r="H416" s="130" t="s">
        <v>61</v>
      </c>
      <c r="I416" s="130" t="s">
        <v>137</v>
      </c>
      <c r="J416" s="138"/>
      <c r="K416" s="80"/>
    </row>
    <row r="417" spans="1:11">
      <c r="A417" s="130" t="s">
        <v>695</v>
      </c>
      <c r="B417" s="130" t="s">
        <v>717</v>
      </c>
      <c r="C417" s="130">
        <v>6.5</v>
      </c>
      <c r="D417" s="130">
        <v>28.08</v>
      </c>
      <c r="E417" s="130">
        <v>1.9290000000000002E-2</v>
      </c>
      <c r="F417" s="130">
        <v>7.15</v>
      </c>
      <c r="G417" s="130">
        <v>0.3</v>
      </c>
      <c r="H417" s="130" t="s">
        <v>61</v>
      </c>
      <c r="I417" s="130" t="s">
        <v>137</v>
      </c>
      <c r="J417" s="138"/>
      <c r="K417" s="80"/>
    </row>
    <row r="418" spans="1:11">
      <c r="A418" s="130" t="s">
        <v>695</v>
      </c>
      <c r="B418" s="130" t="s">
        <v>717</v>
      </c>
      <c r="C418" s="130">
        <v>6.5</v>
      </c>
      <c r="D418" s="130">
        <v>28.08</v>
      </c>
      <c r="E418" s="130">
        <v>1.9290000000000002E-2</v>
      </c>
      <c r="F418" s="130">
        <v>7.15</v>
      </c>
      <c r="G418" s="130">
        <v>0.3</v>
      </c>
      <c r="H418" s="130" t="s">
        <v>61</v>
      </c>
      <c r="I418" s="130" t="s">
        <v>137</v>
      </c>
      <c r="J418" s="138"/>
      <c r="K418" s="80"/>
    </row>
    <row r="419" spans="1:11">
      <c r="A419" s="130" t="s">
        <v>695</v>
      </c>
      <c r="B419" s="130" t="s">
        <v>709</v>
      </c>
      <c r="C419" s="130">
        <v>6.5</v>
      </c>
      <c r="D419" s="130">
        <v>32.543999999999997</v>
      </c>
      <c r="E419" s="130">
        <v>1.6639999999999999E-2</v>
      </c>
      <c r="F419" s="130">
        <v>7.15</v>
      </c>
      <c r="G419" s="130">
        <v>0.3</v>
      </c>
      <c r="H419" s="130" t="s">
        <v>61</v>
      </c>
      <c r="I419" s="130" t="s">
        <v>137</v>
      </c>
      <c r="J419" s="138"/>
      <c r="K419" s="80"/>
    </row>
    <row r="420" spans="1:11">
      <c r="A420" s="130" t="s">
        <v>695</v>
      </c>
      <c r="B420" s="130" t="s">
        <v>709</v>
      </c>
      <c r="C420" s="130">
        <v>6.5</v>
      </c>
      <c r="D420" s="130">
        <v>32.543999999999997</v>
      </c>
      <c r="E420" s="130">
        <v>1.6639999999999999E-2</v>
      </c>
      <c r="F420" s="130">
        <v>7.15</v>
      </c>
      <c r="G420" s="130">
        <v>0.3</v>
      </c>
      <c r="H420" s="130" t="s">
        <v>61</v>
      </c>
      <c r="I420" s="130" t="s">
        <v>137</v>
      </c>
      <c r="J420" s="138"/>
      <c r="K420" s="80"/>
    </row>
    <row r="421" spans="1:11">
      <c r="A421" s="130" t="s">
        <v>695</v>
      </c>
      <c r="B421" s="130" t="s">
        <v>713</v>
      </c>
      <c r="C421" s="130">
        <v>6.5</v>
      </c>
      <c r="D421" s="130">
        <v>31.312999999999999</v>
      </c>
      <c r="E421" s="130">
        <v>1.7299999999999999E-2</v>
      </c>
      <c r="F421" s="130">
        <v>7.15</v>
      </c>
      <c r="G421" s="130">
        <v>0.3</v>
      </c>
      <c r="H421" s="130" t="s">
        <v>61</v>
      </c>
      <c r="I421" s="130" t="s">
        <v>137</v>
      </c>
      <c r="J421" s="138"/>
      <c r="K421" s="80"/>
    </row>
    <row r="422" spans="1:11">
      <c r="A422" s="130" t="s">
        <v>695</v>
      </c>
      <c r="B422" s="130" t="s">
        <v>713</v>
      </c>
      <c r="C422" s="130">
        <v>6.5</v>
      </c>
      <c r="D422" s="130">
        <v>31.312999999999999</v>
      </c>
      <c r="E422" s="130">
        <v>1.7299999999999999E-2</v>
      </c>
      <c r="F422" s="130">
        <v>7.15</v>
      </c>
      <c r="G422" s="130">
        <v>0.3</v>
      </c>
      <c r="H422" s="130" t="s">
        <v>61</v>
      </c>
      <c r="I422" s="130" t="s">
        <v>137</v>
      </c>
      <c r="J422" s="138"/>
      <c r="K422" s="80"/>
    </row>
    <row r="423" spans="1:11">
      <c r="A423" s="130" t="s">
        <v>695</v>
      </c>
      <c r="B423" s="130" t="s">
        <v>719</v>
      </c>
      <c r="C423" s="130">
        <v>10.25</v>
      </c>
      <c r="D423" s="130">
        <v>32.543999999999997</v>
      </c>
      <c r="E423" s="130">
        <v>2.6249999999999999E-2</v>
      </c>
      <c r="F423" s="130">
        <v>4.9000000000000004</v>
      </c>
      <c r="G423" s="130">
        <v>0.28999999999999998</v>
      </c>
      <c r="H423" s="130" t="s">
        <v>61</v>
      </c>
      <c r="I423" s="130" t="s">
        <v>137</v>
      </c>
      <c r="J423" s="138"/>
      <c r="K423" s="80"/>
    </row>
    <row r="424" spans="1:11">
      <c r="A424" s="130" t="s">
        <v>695</v>
      </c>
      <c r="B424" s="130" t="s">
        <v>719</v>
      </c>
      <c r="C424" s="130">
        <v>10.25</v>
      </c>
      <c r="D424" s="130">
        <v>32.543999999999997</v>
      </c>
      <c r="E424" s="130">
        <v>2.6249999999999999E-2</v>
      </c>
      <c r="F424" s="130">
        <v>4.9000000000000004</v>
      </c>
      <c r="G424" s="130">
        <v>0.28999999999999998</v>
      </c>
      <c r="H424" s="130" t="s">
        <v>61</v>
      </c>
      <c r="I424" s="130" t="s">
        <v>137</v>
      </c>
      <c r="J424" s="138"/>
      <c r="K424" s="80"/>
    </row>
    <row r="425" spans="1:11">
      <c r="A425" s="130" t="s">
        <v>695</v>
      </c>
      <c r="B425" s="130" t="s">
        <v>711</v>
      </c>
      <c r="C425" s="130">
        <v>10.25</v>
      </c>
      <c r="D425" s="130">
        <v>35.292000000000002</v>
      </c>
      <c r="E425" s="130">
        <v>2.4199999999999999E-2</v>
      </c>
      <c r="F425" s="130">
        <v>4.9000000000000004</v>
      </c>
      <c r="G425" s="130">
        <v>0.28999999999999998</v>
      </c>
      <c r="H425" s="130" t="s">
        <v>61</v>
      </c>
      <c r="I425" s="130" t="s">
        <v>137</v>
      </c>
      <c r="J425" s="138"/>
      <c r="K425" s="80"/>
    </row>
    <row r="426" spans="1:11">
      <c r="A426" s="130" t="s">
        <v>695</v>
      </c>
      <c r="B426" s="130" t="s">
        <v>711</v>
      </c>
      <c r="C426" s="130">
        <v>10.25</v>
      </c>
      <c r="D426" s="130">
        <v>35.292000000000002</v>
      </c>
      <c r="E426" s="130">
        <v>2.4199999999999999E-2</v>
      </c>
      <c r="F426" s="130">
        <v>4.9000000000000004</v>
      </c>
      <c r="G426" s="130">
        <v>0.28999999999999998</v>
      </c>
      <c r="H426" s="130" t="s">
        <v>61</v>
      </c>
      <c r="I426" s="130" t="s">
        <v>137</v>
      </c>
      <c r="J426" s="138"/>
      <c r="K426" s="80"/>
    </row>
    <row r="427" spans="1:11">
      <c r="A427" s="130" t="s">
        <v>695</v>
      </c>
      <c r="B427" s="130" t="s">
        <v>715</v>
      </c>
      <c r="C427" s="130">
        <v>10.25</v>
      </c>
      <c r="D427" s="130">
        <v>35.292000000000002</v>
      </c>
      <c r="E427" s="130">
        <v>2.4199999999999999E-2</v>
      </c>
      <c r="F427" s="130">
        <v>4.9000000000000004</v>
      </c>
      <c r="G427" s="130">
        <v>0.28999999999999998</v>
      </c>
      <c r="H427" s="130" t="s">
        <v>61</v>
      </c>
      <c r="I427" s="130" t="s">
        <v>137</v>
      </c>
      <c r="J427" s="138"/>
      <c r="K427" s="80"/>
    </row>
    <row r="428" spans="1:11">
      <c r="A428" s="130" t="s">
        <v>695</v>
      </c>
      <c r="B428" s="130" t="s">
        <v>715</v>
      </c>
      <c r="C428" s="130">
        <v>10.25</v>
      </c>
      <c r="D428" s="130">
        <v>35.292000000000002</v>
      </c>
      <c r="E428" s="130">
        <v>2.4199999999999999E-2</v>
      </c>
      <c r="F428" s="130">
        <v>4.9000000000000004</v>
      </c>
      <c r="G428" s="130">
        <v>0.28999999999999998</v>
      </c>
      <c r="H428" s="130" t="s">
        <v>61</v>
      </c>
      <c r="I428" s="130" t="s">
        <v>137</v>
      </c>
      <c r="J428" s="138"/>
      <c r="K428" s="80"/>
    </row>
    <row r="429" spans="1:11">
      <c r="A429" s="130" t="s">
        <v>749</v>
      </c>
      <c r="B429" s="130" t="s">
        <v>756</v>
      </c>
      <c r="C429" s="130">
        <v>4.5</v>
      </c>
      <c r="D429" s="130">
        <v>11.446999999999999</v>
      </c>
      <c r="E429" s="130">
        <v>3.2759999999999997E-2</v>
      </c>
      <c r="F429" s="130">
        <v>9.89</v>
      </c>
      <c r="G429" s="130">
        <v>0.31</v>
      </c>
      <c r="H429" s="130" t="s">
        <v>61</v>
      </c>
      <c r="I429" s="130" t="s">
        <v>137</v>
      </c>
      <c r="J429" s="138"/>
      <c r="K429" s="80"/>
    </row>
    <row r="430" spans="1:11">
      <c r="A430" s="130" t="s">
        <v>749</v>
      </c>
      <c r="B430" s="130" t="s">
        <v>756</v>
      </c>
      <c r="C430" s="130">
        <v>4.5</v>
      </c>
      <c r="D430" s="130">
        <v>11.446999999999999</v>
      </c>
      <c r="E430" s="130">
        <v>3.2759999999999997E-2</v>
      </c>
      <c r="F430" s="130">
        <v>9.89</v>
      </c>
      <c r="G430" s="130">
        <v>0.31</v>
      </c>
      <c r="H430" s="130" t="s">
        <v>61</v>
      </c>
      <c r="I430" s="130" t="s">
        <v>137</v>
      </c>
      <c r="J430" s="138"/>
      <c r="K430" s="80"/>
    </row>
    <row r="431" spans="1:11">
      <c r="A431" s="130" t="s">
        <v>749</v>
      </c>
      <c r="B431" s="130" t="s">
        <v>750</v>
      </c>
      <c r="C431" s="130">
        <v>4.5</v>
      </c>
      <c r="D431" s="130">
        <v>12.746</v>
      </c>
      <c r="E431" s="130">
        <v>2.9420000000000002E-2</v>
      </c>
      <c r="F431" s="130">
        <v>9.89</v>
      </c>
      <c r="G431" s="130">
        <v>0.31</v>
      </c>
      <c r="H431" s="130" t="s">
        <v>61</v>
      </c>
      <c r="I431" s="130" t="s">
        <v>137</v>
      </c>
      <c r="J431" s="138"/>
      <c r="K431" s="80"/>
    </row>
    <row r="432" spans="1:11">
      <c r="A432" s="130" t="s">
        <v>749</v>
      </c>
      <c r="B432" s="130" t="s">
        <v>750</v>
      </c>
      <c r="C432" s="130">
        <v>4.5</v>
      </c>
      <c r="D432" s="130">
        <v>12.746</v>
      </c>
      <c r="E432" s="130">
        <v>2.9420000000000002E-2</v>
      </c>
      <c r="F432" s="130">
        <v>9.89</v>
      </c>
      <c r="G432" s="130">
        <v>0.31</v>
      </c>
      <c r="H432" s="130" t="s">
        <v>61</v>
      </c>
      <c r="I432" s="130" t="s">
        <v>137</v>
      </c>
      <c r="J432" s="138"/>
      <c r="K432" s="80"/>
    </row>
    <row r="433" spans="1:11">
      <c r="A433" s="130" t="s">
        <v>720</v>
      </c>
      <c r="B433" s="130" t="s">
        <v>745</v>
      </c>
      <c r="C433" s="130">
        <v>48</v>
      </c>
      <c r="D433" s="130">
        <v>11.593</v>
      </c>
      <c r="E433" s="132">
        <v>0.34499999999999997</v>
      </c>
      <c r="F433" s="130">
        <v>1.83</v>
      </c>
      <c r="G433" s="130">
        <v>0.27</v>
      </c>
      <c r="H433" s="130" t="s">
        <v>61</v>
      </c>
      <c r="I433" s="130" t="s">
        <v>137</v>
      </c>
      <c r="J433" s="138"/>
      <c r="K433" s="80"/>
    </row>
    <row r="434" spans="1:11">
      <c r="A434" s="130" t="s">
        <v>720</v>
      </c>
      <c r="B434" s="130" t="s">
        <v>745</v>
      </c>
      <c r="C434" s="130">
        <v>48</v>
      </c>
      <c r="D434" s="130">
        <v>11.593</v>
      </c>
      <c r="E434" s="132">
        <v>0.34499999999999997</v>
      </c>
      <c r="F434" s="130">
        <v>1.83</v>
      </c>
      <c r="G434" s="130">
        <v>0.27</v>
      </c>
      <c r="H434" s="130" t="s">
        <v>61</v>
      </c>
      <c r="I434" s="130" t="s">
        <v>137</v>
      </c>
      <c r="J434" s="138"/>
      <c r="K434" s="80"/>
    </row>
    <row r="435" spans="1:11">
      <c r="A435" s="130" t="s">
        <v>749</v>
      </c>
      <c r="B435" s="130" t="s">
        <v>759</v>
      </c>
      <c r="C435" s="130">
        <v>4.5</v>
      </c>
      <c r="D435" s="130">
        <v>14.853</v>
      </c>
      <c r="E435" s="130">
        <v>2.5250000000000002E-2</v>
      </c>
      <c r="F435" s="130">
        <v>9.89</v>
      </c>
      <c r="G435" s="130">
        <v>0.31</v>
      </c>
      <c r="H435" s="130" t="s">
        <v>61</v>
      </c>
      <c r="I435" s="130" t="s">
        <v>137</v>
      </c>
      <c r="J435" s="138"/>
      <c r="K435" s="80"/>
    </row>
    <row r="436" spans="1:11">
      <c r="A436" s="130" t="s">
        <v>749</v>
      </c>
      <c r="B436" s="130" t="s">
        <v>759</v>
      </c>
      <c r="C436" s="130">
        <v>4.5</v>
      </c>
      <c r="D436" s="130">
        <v>14.853</v>
      </c>
      <c r="E436" s="130">
        <v>2.5250000000000002E-2</v>
      </c>
      <c r="F436" s="130">
        <v>9.89</v>
      </c>
      <c r="G436" s="130">
        <v>0.31</v>
      </c>
      <c r="H436" s="130" t="s">
        <v>61</v>
      </c>
      <c r="I436" s="130" t="s">
        <v>137</v>
      </c>
      <c r="J436" s="138"/>
      <c r="K436" s="80"/>
    </row>
    <row r="437" spans="1:11">
      <c r="A437" s="130" t="s">
        <v>749</v>
      </c>
      <c r="B437" s="130" t="s">
        <v>753</v>
      </c>
      <c r="C437" s="130">
        <v>4.5</v>
      </c>
      <c r="D437" s="130">
        <v>12.545</v>
      </c>
      <c r="E437" s="130">
        <v>2.989E-2</v>
      </c>
      <c r="F437" s="130">
        <v>9.89</v>
      </c>
      <c r="G437" s="130">
        <v>0.31</v>
      </c>
      <c r="H437" s="130" t="s">
        <v>61</v>
      </c>
      <c r="I437" s="130" t="s">
        <v>137</v>
      </c>
      <c r="J437" s="138"/>
      <c r="K437" s="80"/>
    </row>
    <row r="438" spans="1:11">
      <c r="A438" s="130" t="s">
        <v>749</v>
      </c>
      <c r="B438" s="130" t="s">
        <v>753</v>
      </c>
      <c r="C438" s="130">
        <v>4.5</v>
      </c>
      <c r="D438" s="130">
        <v>12.545</v>
      </c>
      <c r="E438" s="130">
        <v>2.989E-2</v>
      </c>
      <c r="F438" s="130">
        <v>9.89</v>
      </c>
      <c r="G438" s="130">
        <v>0.31</v>
      </c>
      <c r="H438" s="130" t="s">
        <v>61</v>
      </c>
      <c r="I438" s="130" t="s">
        <v>137</v>
      </c>
      <c r="J438" s="138"/>
      <c r="K438" s="80"/>
    </row>
    <row r="439" spans="1:11">
      <c r="A439" s="130" t="s">
        <v>749</v>
      </c>
      <c r="B439" s="130" t="s">
        <v>757</v>
      </c>
      <c r="C439" s="130">
        <v>4.5</v>
      </c>
      <c r="D439" s="130">
        <v>13.612</v>
      </c>
      <c r="E439" s="130">
        <v>2.7550000000000002E-2</v>
      </c>
      <c r="F439" s="130">
        <v>9.89</v>
      </c>
      <c r="G439" s="130">
        <v>0.31</v>
      </c>
      <c r="H439" s="130" t="s">
        <v>61</v>
      </c>
      <c r="I439" s="130" t="s">
        <v>137</v>
      </c>
      <c r="J439" s="138"/>
      <c r="K439" s="80"/>
    </row>
    <row r="440" spans="1:11">
      <c r="A440" s="130" t="s">
        <v>749</v>
      </c>
      <c r="B440" s="130" t="s">
        <v>757</v>
      </c>
      <c r="C440" s="130">
        <v>4.5</v>
      </c>
      <c r="D440" s="130">
        <v>13.612</v>
      </c>
      <c r="E440" s="130">
        <v>2.7550000000000002E-2</v>
      </c>
      <c r="F440" s="130">
        <v>9.89</v>
      </c>
      <c r="G440" s="130">
        <v>0.31</v>
      </c>
      <c r="H440" s="130" t="s">
        <v>61</v>
      </c>
      <c r="I440" s="130" t="s">
        <v>137</v>
      </c>
      <c r="J440" s="138"/>
      <c r="K440" s="80"/>
    </row>
    <row r="441" spans="1:11">
      <c r="A441" s="130" t="s">
        <v>749</v>
      </c>
      <c r="B441" s="130" t="s">
        <v>751</v>
      </c>
      <c r="C441" s="130">
        <v>4.5</v>
      </c>
      <c r="D441" s="130">
        <v>15.409000000000001</v>
      </c>
      <c r="E441" s="130">
        <v>2.4340000000000001E-2</v>
      </c>
      <c r="F441" s="130">
        <v>9.89</v>
      </c>
      <c r="G441" s="130">
        <v>0.31</v>
      </c>
      <c r="H441" s="130" t="s">
        <v>61</v>
      </c>
      <c r="I441" s="130" t="s">
        <v>137</v>
      </c>
      <c r="J441" s="138"/>
      <c r="K441" s="80"/>
    </row>
    <row r="442" spans="1:11">
      <c r="A442" s="130" t="s">
        <v>749</v>
      </c>
      <c r="B442" s="130" t="s">
        <v>751</v>
      </c>
      <c r="C442" s="130">
        <v>4.5</v>
      </c>
      <c r="D442" s="130">
        <v>15.409000000000001</v>
      </c>
      <c r="E442" s="130">
        <v>2.4340000000000001E-2</v>
      </c>
      <c r="F442" s="130">
        <v>9.89</v>
      </c>
      <c r="G442" s="130">
        <v>0.31</v>
      </c>
      <c r="H442" s="130" t="s">
        <v>61</v>
      </c>
      <c r="I442" s="130" t="s">
        <v>137</v>
      </c>
      <c r="J442" s="138"/>
      <c r="K442" s="80"/>
    </row>
    <row r="443" spans="1:11">
      <c r="A443" s="130" t="s">
        <v>749</v>
      </c>
      <c r="B443" s="130" t="s">
        <v>760</v>
      </c>
      <c r="C443" s="130">
        <v>4.5</v>
      </c>
      <c r="D443" s="130">
        <v>17.327999999999999</v>
      </c>
      <c r="E443" s="130">
        <v>2.164E-2</v>
      </c>
      <c r="F443" s="130">
        <v>9.89</v>
      </c>
      <c r="G443" s="130">
        <v>0.31</v>
      </c>
      <c r="H443" s="130" t="s">
        <v>61</v>
      </c>
      <c r="I443" s="130" t="s">
        <v>137</v>
      </c>
      <c r="J443" s="138"/>
      <c r="K443" s="80"/>
    </row>
    <row r="444" spans="1:11">
      <c r="A444" s="130" t="s">
        <v>749</v>
      </c>
      <c r="B444" s="130" t="s">
        <v>760</v>
      </c>
      <c r="C444" s="130">
        <v>4.5</v>
      </c>
      <c r="D444" s="130">
        <v>17.327999999999999</v>
      </c>
      <c r="E444" s="130">
        <v>2.164E-2</v>
      </c>
      <c r="F444" s="130">
        <v>9.89</v>
      </c>
      <c r="G444" s="130">
        <v>0.31</v>
      </c>
      <c r="H444" s="130" t="s">
        <v>61</v>
      </c>
      <c r="I444" s="130" t="s">
        <v>137</v>
      </c>
      <c r="J444" s="138"/>
      <c r="K444" s="80"/>
    </row>
    <row r="445" spans="1:11">
      <c r="A445" s="130" t="s">
        <v>749</v>
      </c>
      <c r="B445" s="130" t="s">
        <v>754</v>
      </c>
      <c r="C445" s="130">
        <v>4.5</v>
      </c>
      <c r="D445" s="130">
        <v>14.853</v>
      </c>
      <c r="E445" s="130">
        <v>2.5250000000000002E-2</v>
      </c>
      <c r="F445" s="130">
        <v>9.89</v>
      </c>
      <c r="G445" s="130">
        <v>0.31</v>
      </c>
      <c r="H445" s="130" t="s">
        <v>61</v>
      </c>
      <c r="I445" s="130" t="s">
        <v>137</v>
      </c>
      <c r="J445" s="138"/>
      <c r="K445" s="80"/>
    </row>
    <row r="446" spans="1:11">
      <c r="A446" s="130" t="s">
        <v>749</v>
      </c>
      <c r="B446" s="130" t="s">
        <v>754</v>
      </c>
      <c r="C446" s="130">
        <v>4.5</v>
      </c>
      <c r="D446" s="130">
        <v>14.853</v>
      </c>
      <c r="E446" s="130">
        <v>2.5250000000000002E-2</v>
      </c>
      <c r="F446" s="130">
        <v>9.89</v>
      </c>
      <c r="G446" s="130">
        <v>0.31</v>
      </c>
      <c r="H446" s="130" t="s">
        <v>61</v>
      </c>
      <c r="I446" s="130" t="s">
        <v>137</v>
      </c>
      <c r="J446" s="138"/>
      <c r="K446" s="80"/>
    </row>
    <row r="447" spans="1:11">
      <c r="A447" s="130" t="s">
        <v>720</v>
      </c>
      <c r="B447" s="130" t="s">
        <v>733</v>
      </c>
      <c r="C447" s="130">
        <v>6.5</v>
      </c>
      <c r="D447" s="130">
        <v>19.998999999999999</v>
      </c>
      <c r="E447" s="130">
        <v>2.708E-2</v>
      </c>
      <c r="F447" s="130">
        <v>7.15</v>
      </c>
      <c r="G447" s="130">
        <v>0.3</v>
      </c>
      <c r="H447" s="130" t="s">
        <v>61</v>
      </c>
      <c r="I447" s="130" t="s">
        <v>137</v>
      </c>
      <c r="J447" s="138"/>
      <c r="K447" s="80"/>
    </row>
    <row r="448" spans="1:11">
      <c r="A448" s="130" t="s">
        <v>720</v>
      </c>
      <c r="B448" s="130" t="s">
        <v>733</v>
      </c>
      <c r="C448" s="130">
        <v>6.5</v>
      </c>
      <c r="D448" s="130">
        <v>19.998999999999999</v>
      </c>
      <c r="E448" s="130">
        <v>2.708E-2</v>
      </c>
      <c r="F448" s="130">
        <v>7.15</v>
      </c>
      <c r="G448" s="130">
        <v>0.3</v>
      </c>
      <c r="H448" s="130" t="s">
        <v>61</v>
      </c>
      <c r="I448" s="130" t="s">
        <v>137</v>
      </c>
      <c r="J448" s="138"/>
      <c r="K448" s="80"/>
    </row>
    <row r="449" spans="1:11">
      <c r="A449" s="130" t="s">
        <v>749</v>
      </c>
      <c r="B449" s="130" t="s">
        <v>733</v>
      </c>
      <c r="C449" s="130">
        <v>6.5</v>
      </c>
      <c r="D449" s="130">
        <v>16.978999999999999</v>
      </c>
      <c r="E449" s="130">
        <v>3.1899999999999998E-2</v>
      </c>
      <c r="F449" s="130">
        <v>7.15</v>
      </c>
      <c r="G449" s="130">
        <v>0.3</v>
      </c>
      <c r="H449" s="130" t="s">
        <v>61</v>
      </c>
      <c r="I449" s="130" t="s">
        <v>137</v>
      </c>
      <c r="J449" s="138"/>
      <c r="K449" s="80"/>
    </row>
    <row r="450" spans="1:11">
      <c r="A450" s="130" t="s">
        <v>749</v>
      </c>
      <c r="B450" s="130" t="s">
        <v>733</v>
      </c>
      <c r="C450" s="130">
        <v>6.5</v>
      </c>
      <c r="D450" s="130">
        <v>16.978999999999999</v>
      </c>
      <c r="E450" s="130">
        <v>3.1899999999999998E-2</v>
      </c>
      <c r="F450" s="130">
        <v>7.15</v>
      </c>
      <c r="G450" s="130">
        <v>0.3</v>
      </c>
      <c r="H450" s="130" t="s">
        <v>61</v>
      </c>
      <c r="I450" s="130" t="s">
        <v>137</v>
      </c>
      <c r="J450" s="138"/>
      <c r="K450" s="80"/>
    </row>
    <row r="451" spans="1:11">
      <c r="A451" s="130" t="s">
        <v>720</v>
      </c>
      <c r="B451" s="130" t="s">
        <v>721</v>
      </c>
      <c r="C451" s="130">
        <v>6.5</v>
      </c>
      <c r="D451" s="130">
        <v>21.515999999999998</v>
      </c>
      <c r="E451" s="130">
        <v>2.5180000000000001E-2</v>
      </c>
      <c r="F451" s="130">
        <v>7.15</v>
      </c>
      <c r="G451" s="130">
        <v>0.3</v>
      </c>
      <c r="H451" s="130" t="s">
        <v>61</v>
      </c>
      <c r="I451" s="130" t="s">
        <v>137</v>
      </c>
      <c r="J451" s="138"/>
      <c r="K451" s="80"/>
    </row>
    <row r="452" spans="1:11">
      <c r="A452" s="130" t="s">
        <v>720</v>
      </c>
      <c r="B452" s="130" t="s">
        <v>721</v>
      </c>
      <c r="C452" s="130">
        <v>6.5</v>
      </c>
      <c r="D452" s="130">
        <v>21.515999999999998</v>
      </c>
      <c r="E452" s="130">
        <v>2.5180000000000001E-2</v>
      </c>
      <c r="F452" s="130">
        <v>7.15</v>
      </c>
      <c r="G452" s="130">
        <v>0.3</v>
      </c>
      <c r="H452" s="130" t="s">
        <v>61</v>
      </c>
      <c r="I452" s="130" t="s">
        <v>137</v>
      </c>
      <c r="J452" s="138"/>
      <c r="K452" s="80"/>
    </row>
    <row r="453" spans="1:11">
      <c r="A453" s="130" t="s">
        <v>749</v>
      </c>
      <c r="B453" s="130" t="s">
        <v>721</v>
      </c>
      <c r="C453" s="130">
        <v>6.5</v>
      </c>
      <c r="D453" s="130">
        <v>19.292999999999999</v>
      </c>
      <c r="E453" s="130">
        <v>2.8080000000000001E-2</v>
      </c>
      <c r="F453" s="130">
        <v>7.15</v>
      </c>
      <c r="G453" s="130">
        <v>0.3</v>
      </c>
      <c r="H453" s="130" t="s">
        <v>61</v>
      </c>
      <c r="I453" s="130" t="s">
        <v>137</v>
      </c>
      <c r="J453" s="138"/>
      <c r="K453" s="80"/>
    </row>
    <row r="454" spans="1:11">
      <c r="A454" s="130" t="s">
        <v>749</v>
      </c>
      <c r="B454" s="130" t="s">
        <v>721</v>
      </c>
      <c r="C454" s="130">
        <v>6.5</v>
      </c>
      <c r="D454" s="130">
        <v>19.292999999999999</v>
      </c>
      <c r="E454" s="130">
        <v>2.8080000000000001E-2</v>
      </c>
      <c r="F454" s="130">
        <v>7.15</v>
      </c>
      <c r="G454" s="130">
        <v>0.3</v>
      </c>
      <c r="H454" s="130" t="s">
        <v>61</v>
      </c>
      <c r="I454" s="130" t="s">
        <v>137</v>
      </c>
      <c r="J454" s="138"/>
      <c r="K454" s="80"/>
    </row>
    <row r="455" spans="1:11">
      <c r="A455" s="130" t="s">
        <v>720</v>
      </c>
      <c r="B455" s="130" t="s">
        <v>746</v>
      </c>
      <c r="C455" s="130">
        <v>48</v>
      </c>
      <c r="D455" s="130">
        <v>15.804</v>
      </c>
      <c r="E455" s="130">
        <v>0.25330000000000003</v>
      </c>
      <c r="F455" s="130">
        <v>1.83</v>
      </c>
      <c r="G455" s="130">
        <v>0.27</v>
      </c>
      <c r="H455" s="130" t="s">
        <v>61</v>
      </c>
      <c r="I455" s="130" t="s">
        <v>137</v>
      </c>
      <c r="J455" s="138"/>
      <c r="K455" s="80"/>
    </row>
    <row r="456" spans="1:11">
      <c r="A456" s="130" t="s">
        <v>720</v>
      </c>
      <c r="B456" s="130" t="s">
        <v>746</v>
      </c>
      <c r="C456" s="130">
        <v>48</v>
      </c>
      <c r="D456" s="130">
        <v>15.804</v>
      </c>
      <c r="E456" s="130">
        <v>0.25330000000000003</v>
      </c>
      <c r="F456" s="130">
        <v>1.83</v>
      </c>
      <c r="G456" s="130">
        <v>0.27</v>
      </c>
      <c r="H456" s="130" t="s">
        <v>61</v>
      </c>
      <c r="I456" s="130" t="s">
        <v>137</v>
      </c>
      <c r="J456" s="138"/>
      <c r="K456" s="80"/>
    </row>
    <row r="457" spans="1:11">
      <c r="A457" s="130" t="s">
        <v>720</v>
      </c>
      <c r="B457" s="130" t="s">
        <v>739</v>
      </c>
      <c r="C457" s="130">
        <v>6.5</v>
      </c>
      <c r="D457" s="130">
        <v>22.65</v>
      </c>
      <c r="E457" s="130">
        <v>2.3910000000000001E-2</v>
      </c>
      <c r="F457" s="130">
        <v>7.15</v>
      </c>
      <c r="G457" s="130">
        <v>0.3</v>
      </c>
      <c r="H457" s="130" t="s">
        <v>61</v>
      </c>
      <c r="I457" s="130" t="s">
        <v>137</v>
      </c>
      <c r="J457" s="138"/>
      <c r="K457" s="80"/>
    </row>
    <row r="458" spans="1:11">
      <c r="A458" s="130" t="s">
        <v>720</v>
      </c>
      <c r="B458" s="130" t="s">
        <v>739</v>
      </c>
      <c r="C458" s="130">
        <v>6.5</v>
      </c>
      <c r="D458" s="130">
        <v>22.65</v>
      </c>
      <c r="E458" s="130">
        <v>2.3910000000000001E-2</v>
      </c>
      <c r="F458" s="130">
        <v>7.15</v>
      </c>
      <c r="G458" s="130">
        <v>0.3</v>
      </c>
      <c r="H458" s="130" t="s">
        <v>61</v>
      </c>
      <c r="I458" s="130" t="s">
        <v>137</v>
      </c>
      <c r="J458" s="138"/>
      <c r="K458" s="80"/>
    </row>
    <row r="459" spans="1:11">
      <c r="A459" s="130" t="s">
        <v>749</v>
      </c>
      <c r="B459" s="130" t="s">
        <v>739</v>
      </c>
      <c r="C459" s="130">
        <v>6.5</v>
      </c>
      <c r="D459" s="130">
        <v>22.85</v>
      </c>
      <c r="E459" s="130">
        <v>2.3709999999999998E-2</v>
      </c>
      <c r="F459" s="130">
        <v>7.15</v>
      </c>
      <c r="G459" s="130">
        <v>0.3</v>
      </c>
      <c r="H459" s="130" t="s">
        <v>61</v>
      </c>
      <c r="I459" s="130" t="s">
        <v>137</v>
      </c>
      <c r="J459" s="138"/>
      <c r="K459" s="80"/>
    </row>
    <row r="460" spans="1:11">
      <c r="A460" s="130" t="s">
        <v>749</v>
      </c>
      <c r="B460" s="130" t="s">
        <v>739</v>
      </c>
      <c r="C460" s="130">
        <v>6.5</v>
      </c>
      <c r="D460" s="130">
        <v>22.85</v>
      </c>
      <c r="E460" s="130">
        <v>2.3709999999999998E-2</v>
      </c>
      <c r="F460" s="130">
        <v>7.15</v>
      </c>
      <c r="G460" s="130">
        <v>0.3</v>
      </c>
      <c r="H460" s="130" t="s">
        <v>61</v>
      </c>
      <c r="I460" s="130" t="s">
        <v>137</v>
      </c>
      <c r="J460" s="138"/>
      <c r="K460" s="80"/>
    </row>
    <row r="461" spans="1:11">
      <c r="A461" s="130" t="s">
        <v>720</v>
      </c>
      <c r="B461" s="130" t="s">
        <v>727</v>
      </c>
      <c r="C461" s="130">
        <v>6.5</v>
      </c>
      <c r="D461" s="130">
        <v>20.986999999999998</v>
      </c>
      <c r="E461" s="130">
        <v>2.58E-2</v>
      </c>
      <c r="F461" s="130">
        <v>7.15</v>
      </c>
      <c r="G461" s="130">
        <v>0.3</v>
      </c>
      <c r="H461" s="130" t="s">
        <v>61</v>
      </c>
      <c r="I461" s="130" t="s">
        <v>137</v>
      </c>
      <c r="J461" s="138"/>
      <c r="K461" s="80"/>
    </row>
    <row r="462" spans="1:11">
      <c r="A462" s="130" t="s">
        <v>720</v>
      </c>
      <c r="B462" s="130" t="s">
        <v>727</v>
      </c>
      <c r="C462" s="130">
        <v>6.5</v>
      </c>
      <c r="D462" s="130">
        <v>20.986999999999998</v>
      </c>
      <c r="E462" s="130">
        <v>2.58E-2</v>
      </c>
      <c r="F462" s="130">
        <v>7.15</v>
      </c>
      <c r="G462" s="130">
        <v>0.3</v>
      </c>
      <c r="H462" s="130" t="s">
        <v>61</v>
      </c>
      <c r="I462" s="130" t="s">
        <v>137</v>
      </c>
      <c r="J462" s="138"/>
      <c r="K462" s="80"/>
    </row>
    <row r="463" spans="1:11">
      <c r="A463" s="130" t="s">
        <v>749</v>
      </c>
      <c r="B463" s="130" t="s">
        <v>727</v>
      </c>
      <c r="C463" s="130">
        <v>6.5</v>
      </c>
      <c r="D463" s="130">
        <v>18.46</v>
      </c>
      <c r="E463" s="130">
        <v>2.9340000000000001E-2</v>
      </c>
      <c r="F463" s="130">
        <v>7.15</v>
      </c>
      <c r="G463" s="130">
        <v>0.3</v>
      </c>
      <c r="H463" s="130" t="s">
        <v>61</v>
      </c>
      <c r="I463" s="130" t="s">
        <v>137</v>
      </c>
      <c r="J463" s="138"/>
      <c r="K463" s="80"/>
    </row>
    <row r="464" spans="1:11">
      <c r="A464" s="130" t="s">
        <v>749</v>
      </c>
      <c r="B464" s="130" t="s">
        <v>727</v>
      </c>
      <c r="C464" s="130">
        <v>6.5</v>
      </c>
      <c r="D464" s="130">
        <v>18.46</v>
      </c>
      <c r="E464" s="130">
        <v>2.9340000000000001E-2</v>
      </c>
      <c r="F464" s="130">
        <v>7.15</v>
      </c>
      <c r="G464" s="130">
        <v>0.3</v>
      </c>
      <c r="H464" s="130" t="s">
        <v>61</v>
      </c>
      <c r="I464" s="130" t="s">
        <v>137</v>
      </c>
      <c r="J464" s="138"/>
      <c r="K464" s="80"/>
    </row>
    <row r="465" spans="1:11">
      <c r="A465" s="130" t="s">
        <v>720</v>
      </c>
      <c r="B465" s="130" t="s">
        <v>735</v>
      </c>
      <c r="C465" s="130">
        <v>8.5</v>
      </c>
      <c r="D465" s="130">
        <v>25.286999999999999</v>
      </c>
      <c r="E465" s="130">
        <v>2.801E-2</v>
      </c>
      <c r="F465" s="130">
        <v>5.71</v>
      </c>
      <c r="G465" s="130">
        <v>0.28999999999999998</v>
      </c>
      <c r="H465" s="130" t="s">
        <v>61</v>
      </c>
      <c r="I465" s="130" t="s">
        <v>137</v>
      </c>
      <c r="J465" s="138"/>
      <c r="K465" s="80"/>
    </row>
    <row r="466" spans="1:11">
      <c r="A466" s="130" t="s">
        <v>720</v>
      </c>
      <c r="B466" s="130" t="s">
        <v>735</v>
      </c>
      <c r="C466" s="130">
        <v>8.5</v>
      </c>
      <c r="D466" s="130">
        <v>25.286999999999999</v>
      </c>
      <c r="E466" s="130">
        <v>2.801E-2</v>
      </c>
      <c r="F466" s="130">
        <v>5.71</v>
      </c>
      <c r="G466" s="130">
        <v>0.28999999999999998</v>
      </c>
      <c r="H466" s="130" t="s">
        <v>61</v>
      </c>
      <c r="I466" s="130" t="s">
        <v>137</v>
      </c>
      <c r="J466" s="138"/>
      <c r="K466" s="80"/>
    </row>
    <row r="467" spans="1:11">
      <c r="A467" s="130" t="s">
        <v>749</v>
      </c>
      <c r="B467" s="130" t="s">
        <v>758</v>
      </c>
      <c r="C467" s="130">
        <v>8.25</v>
      </c>
      <c r="D467" s="130">
        <v>21.716000000000001</v>
      </c>
      <c r="E467" s="130">
        <v>3.1660000000000001E-2</v>
      </c>
      <c r="F467" s="130">
        <v>5.85</v>
      </c>
      <c r="G467" s="130">
        <v>0.28999999999999998</v>
      </c>
      <c r="H467" s="130" t="s">
        <v>61</v>
      </c>
      <c r="I467" s="130" t="s">
        <v>137</v>
      </c>
      <c r="J467" s="138"/>
      <c r="K467" s="80"/>
    </row>
    <row r="468" spans="1:11">
      <c r="A468" s="130" t="s">
        <v>749</v>
      </c>
      <c r="B468" s="130" t="s">
        <v>758</v>
      </c>
      <c r="C468" s="130">
        <v>8.25</v>
      </c>
      <c r="D468" s="130">
        <v>21.716000000000001</v>
      </c>
      <c r="E468" s="130">
        <v>3.1660000000000001E-2</v>
      </c>
      <c r="F468" s="130">
        <v>5.85</v>
      </c>
      <c r="G468" s="130">
        <v>0.28999999999999998</v>
      </c>
      <c r="H468" s="130" t="s">
        <v>61</v>
      </c>
      <c r="I468" s="130" t="s">
        <v>137</v>
      </c>
      <c r="J468" s="138"/>
      <c r="K468" s="80"/>
    </row>
    <row r="469" spans="1:11">
      <c r="A469" s="130" t="s">
        <v>720</v>
      </c>
      <c r="B469" s="130" t="s">
        <v>723</v>
      </c>
      <c r="C469" s="130">
        <v>8.5</v>
      </c>
      <c r="D469" s="130">
        <v>28.562999999999999</v>
      </c>
      <c r="E469" s="130">
        <v>2.4799999999999999E-2</v>
      </c>
      <c r="F469" s="130">
        <v>5.71</v>
      </c>
      <c r="G469" s="130">
        <v>0.28999999999999998</v>
      </c>
      <c r="H469" s="130" t="s">
        <v>61</v>
      </c>
      <c r="I469" s="130" t="s">
        <v>137</v>
      </c>
      <c r="J469" s="138"/>
      <c r="K469" s="80"/>
    </row>
    <row r="470" spans="1:11">
      <c r="A470" s="130" t="s">
        <v>720</v>
      </c>
      <c r="B470" s="130" t="s">
        <v>723</v>
      </c>
      <c r="C470" s="130">
        <v>8.5</v>
      </c>
      <c r="D470" s="130">
        <v>28.562999999999999</v>
      </c>
      <c r="E470" s="130">
        <v>2.4799999999999999E-2</v>
      </c>
      <c r="F470" s="130">
        <v>5.71</v>
      </c>
      <c r="G470" s="130">
        <v>0.28999999999999998</v>
      </c>
      <c r="H470" s="130" t="s">
        <v>61</v>
      </c>
      <c r="I470" s="130" t="s">
        <v>137</v>
      </c>
      <c r="J470" s="138"/>
      <c r="K470" s="80"/>
    </row>
    <row r="471" spans="1:11">
      <c r="A471" s="130" t="s">
        <v>749</v>
      </c>
      <c r="B471" s="130" t="s">
        <v>752</v>
      </c>
      <c r="C471" s="130">
        <v>8.25</v>
      </c>
      <c r="D471" s="130">
        <v>25.486999999999998</v>
      </c>
      <c r="E471" s="130">
        <v>2.6970000000000001E-2</v>
      </c>
      <c r="F471" s="130">
        <v>5.85</v>
      </c>
      <c r="G471" s="130">
        <v>0.28999999999999998</v>
      </c>
      <c r="H471" s="130" t="s">
        <v>61</v>
      </c>
      <c r="I471" s="130" t="s">
        <v>137</v>
      </c>
      <c r="J471" s="138"/>
      <c r="K471" s="80"/>
    </row>
    <row r="472" spans="1:11">
      <c r="A472" s="130" t="s">
        <v>749</v>
      </c>
      <c r="B472" s="130" t="s">
        <v>752</v>
      </c>
      <c r="C472" s="130">
        <v>8.25</v>
      </c>
      <c r="D472" s="130">
        <v>25.486999999999998</v>
      </c>
      <c r="E472" s="130">
        <v>2.6970000000000001E-2</v>
      </c>
      <c r="F472" s="130">
        <v>5.85</v>
      </c>
      <c r="G472" s="130">
        <v>0.28999999999999998</v>
      </c>
      <c r="H472" s="130" t="s">
        <v>61</v>
      </c>
      <c r="I472" s="130" t="s">
        <v>137</v>
      </c>
      <c r="J472" s="138"/>
      <c r="K472" s="80"/>
    </row>
    <row r="473" spans="1:11">
      <c r="A473" s="130" t="s">
        <v>720</v>
      </c>
      <c r="B473" s="130" t="s">
        <v>747</v>
      </c>
      <c r="C473" s="130">
        <v>48</v>
      </c>
      <c r="D473" s="130">
        <v>19.536999999999999</v>
      </c>
      <c r="E473" s="130">
        <v>0.20474000000000001</v>
      </c>
      <c r="F473" s="130">
        <v>1.83</v>
      </c>
      <c r="G473" s="130">
        <v>0.27</v>
      </c>
      <c r="H473" s="130" t="s">
        <v>61</v>
      </c>
      <c r="I473" s="130" t="s">
        <v>137</v>
      </c>
      <c r="J473" s="138"/>
      <c r="K473" s="80"/>
    </row>
    <row r="474" spans="1:11">
      <c r="A474" s="130" t="s">
        <v>720</v>
      </c>
      <c r="B474" s="130" t="s">
        <v>747</v>
      </c>
      <c r="C474" s="130">
        <v>48</v>
      </c>
      <c r="D474" s="130">
        <v>19.536999999999999</v>
      </c>
      <c r="E474" s="130">
        <v>0.20474000000000001</v>
      </c>
      <c r="F474" s="130">
        <v>1.83</v>
      </c>
      <c r="G474" s="130">
        <v>0.27</v>
      </c>
      <c r="H474" s="130" t="s">
        <v>61</v>
      </c>
      <c r="I474" s="130" t="s">
        <v>137</v>
      </c>
      <c r="J474" s="138"/>
      <c r="K474" s="80"/>
    </row>
    <row r="475" spans="1:11">
      <c r="A475" s="130" t="s">
        <v>720</v>
      </c>
      <c r="B475" s="130" t="s">
        <v>741</v>
      </c>
      <c r="C475" s="130">
        <v>8.5</v>
      </c>
      <c r="D475" s="130">
        <v>28.562999999999999</v>
      </c>
      <c r="E475" s="130">
        <v>2.4799999999999999E-2</v>
      </c>
      <c r="F475" s="130">
        <v>5.71</v>
      </c>
      <c r="G475" s="130">
        <v>0.28999999999999998</v>
      </c>
      <c r="H475" s="130" t="s">
        <v>61</v>
      </c>
      <c r="I475" s="130" t="s">
        <v>137</v>
      </c>
      <c r="J475" s="138"/>
      <c r="K475" s="80"/>
    </row>
    <row r="476" spans="1:11">
      <c r="A476" s="130" t="s">
        <v>720</v>
      </c>
      <c r="B476" s="130" t="s">
        <v>741</v>
      </c>
      <c r="C476" s="130">
        <v>8.5</v>
      </c>
      <c r="D476" s="130">
        <v>28.562999999999999</v>
      </c>
      <c r="E476" s="130">
        <v>2.4799999999999999E-2</v>
      </c>
      <c r="F476" s="130">
        <v>5.71</v>
      </c>
      <c r="G476" s="130">
        <v>0.28999999999999998</v>
      </c>
      <c r="H476" s="130" t="s">
        <v>61</v>
      </c>
      <c r="I476" s="130" t="s">
        <v>137</v>
      </c>
      <c r="J476" s="138"/>
      <c r="K476" s="80"/>
    </row>
    <row r="477" spans="1:11">
      <c r="A477" s="130" t="s">
        <v>749</v>
      </c>
      <c r="B477" s="130" t="s">
        <v>761</v>
      </c>
      <c r="C477" s="130">
        <v>8.25</v>
      </c>
      <c r="D477" s="130">
        <v>29.71</v>
      </c>
      <c r="E477" s="130">
        <v>2.3140000000000001E-2</v>
      </c>
      <c r="F477" s="130">
        <v>5.85</v>
      </c>
      <c r="G477" s="130">
        <v>0.28999999999999998</v>
      </c>
      <c r="H477" s="130" t="s">
        <v>61</v>
      </c>
      <c r="I477" s="130" t="s">
        <v>137</v>
      </c>
      <c r="J477" s="138"/>
      <c r="K477" s="80"/>
    </row>
    <row r="478" spans="1:11">
      <c r="A478" s="130" t="s">
        <v>749</v>
      </c>
      <c r="B478" s="130" t="s">
        <v>761</v>
      </c>
      <c r="C478" s="130">
        <v>8.25</v>
      </c>
      <c r="D478" s="130">
        <v>29.71</v>
      </c>
      <c r="E478" s="130">
        <v>2.3140000000000001E-2</v>
      </c>
      <c r="F478" s="130">
        <v>5.85</v>
      </c>
      <c r="G478" s="130">
        <v>0.28999999999999998</v>
      </c>
      <c r="H478" s="130" t="s">
        <v>61</v>
      </c>
      <c r="I478" s="130" t="s">
        <v>137</v>
      </c>
      <c r="J478" s="138"/>
      <c r="K478" s="80"/>
    </row>
    <row r="479" spans="1:11">
      <c r="A479" s="130" t="s">
        <v>720</v>
      </c>
      <c r="B479" s="130" t="s">
        <v>729</v>
      </c>
      <c r="C479" s="130">
        <v>8.5</v>
      </c>
      <c r="D479" s="130">
        <v>27.672000000000001</v>
      </c>
      <c r="E479" s="130">
        <v>2.5600000000000001E-2</v>
      </c>
      <c r="F479" s="130">
        <v>5.71</v>
      </c>
      <c r="G479" s="130">
        <v>0.28999999999999998</v>
      </c>
      <c r="H479" s="130" t="s">
        <v>61</v>
      </c>
      <c r="I479" s="130" t="s">
        <v>137</v>
      </c>
      <c r="J479" s="138"/>
      <c r="K479" s="80"/>
    </row>
    <row r="480" spans="1:11">
      <c r="A480" s="130" t="s">
        <v>720</v>
      </c>
      <c r="B480" s="130" t="s">
        <v>729</v>
      </c>
      <c r="C480" s="130">
        <v>8.5</v>
      </c>
      <c r="D480" s="130">
        <v>27.672000000000001</v>
      </c>
      <c r="E480" s="130">
        <v>2.5600000000000001E-2</v>
      </c>
      <c r="F480" s="130">
        <v>5.71</v>
      </c>
      <c r="G480" s="130">
        <v>0.28999999999999998</v>
      </c>
      <c r="H480" s="130" t="s">
        <v>61</v>
      </c>
      <c r="I480" s="130" t="s">
        <v>137</v>
      </c>
      <c r="J480" s="138"/>
      <c r="K480" s="80"/>
    </row>
    <row r="481" spans="1:11">
      <c r="A481" s="130" t="s">
        <v>749</v>
      </c>
      <c r="B481" s="130" t="s">
        <v>755</v>
      </c>
      <c r="C481" s="130">
        <v>8.25</v>
      </c>
      <c r="D481" s="130">
        <v>24.100999999999999</v>
      </c>
      <c r="E481" s="130">
        <v>2.853E-2</v>
      </c>
      <c r="F481" s="130">
        <v>5.85</v>
      </c>
      <c r="G481" s="130">
        <v>0.28999999999999998</v>
      </c>
      <c r="H481" s="130" t="s">
        <v>61</v>
      </c>
      <c r="I481" s="130" t="s">
        <v>137</v>
      </c>
      <c r="J481" s="138"/>
      <c r="K481" s="80"/>
    </row>
    <row r="482" spans="1:11">
      <c r="A482" s="130" t="s">
        <v>749</v>
      </c>
      <c r="B482" s="130" t="s">
        <v>755</v>
      </c>
      <c r="C482" s="130">
        <v>8.25</v>
      </c>
      <c r="D482" s="130">
        <v>24.100999999999999</v>
      </c>
      <c r="E482" s="130">
        <v>2.853E-2</v>
      </c>
      <c r="F482" s="130">
        <v>5.85</v>
      </c>
      <c r="G482" s="130">
        <v>0.28999999999999998</v>
      </c>
      <c r="H482" s="130" t="s">
        <v>61</v>
      </c>
      <c r="I482" s="130" t="s">
        <v>137</v>
      </c>
      <c r="J482" s="138"/>
      <c r="K482" s="80"/>
    </row>
    <row r="483" spans="1:11">
      <c r="A483" s="130" t="s">
        <v>720</v>
      </c>
      <c r="B483" s="130" t="s">
        <v>734</v>
      </c>
      <c r="C483" s="130">
        <v>6.5</v>
      </c>
      <c r="D483" s="130">
        <v>27.672000000000001</v>
      </c>
      <c r="E483" s="130">
        <v>1.9570000000000001E-2</v>
      </c>
      <c r="F483" s="130">
        <v>7.15</v>
      </c>
      <c r="G483" s="130">
        <v>0.3</v>
      </c>
      <c r="H483" s="130" t="s">
        <v>61</v>
      </c>
      <c r="I483" s="130" t="s">
        <v>137</v>
      </c>
      <c r="J483" s="138"/>
      <c r="K483" s="80"/>
    </row>
    <row r="484" spans="1:11">
      <c r="A484" s="130" t="s">
        <v>720</v>
      </c>
      <c r="B484" s="130" t="s">
        <v>734</v>
      </c>
      <c r="C484" s="130">
        <v>6.5</v>
      </c>
      <c r="D484" s="130">
        <v>27.672000000000001</v>
      </c>
      <c r="E484" s="130">
        <v>1.9570000000000001E-2</v>
      </c>
      <c r="F484" s="130">
        <v>7.15</v>
      </c>
      <c r="G484" s="130">
        <v>0.3</v>
      </c>
      <c r="H484" s="130" t="s">
        <v>61</v>
      </c>
      <c r="I484" s="130" t="s">
        <v>137</v>
      </c>
      <c r="J484" s="138"/>
      <c r="K484" s="80"/>
    </row>
    <row r="485" spans="1:11">
      <c r="A485" s="130" t="s">
        <v>749</v>
      </c>
      <c r="B485" s="130" t="s">
        <v>734</v>
      </c>
      <c r="C485" s="130">
        <v>6.5</v>
      </c>
      <c r="D485" s="130">
        <v>21.716000000000001</v>
      </c>
      <c r="E485" s="130">
        <v>2.494E-2</v>
      </c>
      <c r="F485" s="130">
        <v>7.15</v>
      </c>
      <c r="G485" s="130">
        <v>0.3</v>
      </c>
      <c r="H485" s="130" t="s">
        <v>61</v>
      </c>
      <c r="I485" s="130" t="s">
        <v>137</v>
      </c>
      <c r="J485" s="138"/>
      <c r="K485" s="80"/>
    </row>
    <row r="486" spans="1:11">
      <c r="A486" s="130" t="s">
        <v>749</v>
      </c>
      <c r="B486" s="130" t="s">
        <v>734</v>
      </c>
      <c r="C486" s="130">
        <v>6.5</v>
      </c>
      <c r="D486" s="130">
        <v>21.716000000000001</v>
      </c>
      <c r="E486" s="130">
        <v>2.494E-2</v>
      </c>
      <c r="F486" s="130">
        <v>7.15</v>
      </c>
      <c r="G486" s="130">
        <v>0.3</v>
      </c>
      <c r="H486" s="130" t="s">
        <v>61</v>
      </c>
      <c r="I486" s="130" t="s">
        <v>137</v>
      </c>
      <c r="J486" s="138"/>
      <c r="K486" s="80"/>
    </row>
    <row r="487" spans="1:11">
      <c r="A487" s="130" t="s">
        <v>720</v>
      </c>
      <c r="B487" s="130" t="s">
        <v>722</v>
      </c>
      <c r="C487" s="130">
        <v>6.5</v>
      </c>
      <c r="D487" s="130">
        <v>30.518000000000001</v>
      </c>
      <c r="E487" s="130">
        <v>1.7749999999999998E-2</v>
      </c>
      <c r="F487" s="130">
        <v>7.15</v>
      </c>
      <c r="G487" s="130">
        <v>0.3</v>
      </c>
      <c r="H487" s="130" t="s">
        <v>61</v>
      </c>
      <c r="I487" s="130" t="s">
        <v>137</v>
      </c>
      <c r="J487" s="138"/>
      <c r="K487" s="80"/>
    </row>
    <row r="488" spans="1:11">
      <c r="A488" s="130" t="s">
        <v>720</v>
      </c>
      <c r="B488" s="130" t="s">
        <v>722</v>
      </c>
      <c r="C488" s="130">
        <v>6.5</v>
      </c>
      <c r="D488" s="130">
        <v>30.518000000000001</v>
      </c>
      <c r="E488" s="130">
        <v>1.7749999999999998E-2</v>
      </c>
      <c r="F488" s="130">
        <v>7.15</v>
      </c>
      <c r="G488" s="130">
        <v>0.3</v>
      </c>
      <c r="H488" s="130" t="s">
        <v>61</v>
      </c>
      <c r="I488" s="130" t="s">
        <v>137</v>
      </c>
      <c r="J488" s="138"/>
      <c r="K488" s="80"/>
    </row>
    <row r="489" spans="1:11">
      <c r="A489" s="130" t="s">
        <v>749</v>
      </c>
      <c r="B489" s="130" t="s">
        <v>722</v>
      </c>
      <c r="C489" s="130">
        <v>6.5</v>
      </c>
      <c r="D489" s="130">
        <v>26.238</v>
      </c>
      <c r="E489" s="130">
        <v>2.0639999999999999E-2</v>
      </c>
      <c r="F489" s="130">
        <v>7.15</v>
      </c>
      <c r="G489" s="130">
        <v>0.3</v>
      </c>
      <c r="H489" s="130" t="s">
        <v>61</v>
      </c>
      <c r="I489" s="130" t="s">
        <v>137</v>
      </c>
      <c r="J489" s="138"/>
      <c r="K489" s="80"/>
    </row>
    <row r="490" spans="1:11">
      <c r="A490" s="130" t="s">
        <v>749</v>
      </c>
      <c r="B490" s="130" t="s">
        <v>722</v>
      </c>
      <c r="C490" s="130">
        <v>6.5</v>
      </c>
      <c r="D490" s="130">
        <v>26.238</v>
      </c>
      <c r="E490" s="130">
        <v>2.0639999999999999E-2</v>
      </c>
      <c r="F490" s="130">
        <v>7.15</v>
      </c>
      <c r="G490" s="130">
        <v>0.3</v>
      </c>
      <c r="H490" s="130" t="s">
        <v>61</v>
      </c>
      <c r="I490" s="130" t="s">
        <v>137</v>
      </c>
      <c r="J490" s="138"/>
      <c r="K490" s="80"/>
    </row>
    <row r="491" spans="1:11">
      <c r="A491" s="130" t="s">
        <v>720</v>
      </c>
      <c r="B491" s="130" t="s">
        <v>740</v>
      </c>
      <c r="C491" s="130">
        <v>6.5</v>
      </c>
      <c r="D491" s="130">
        <v>31.593</v>
      </c>
      <c r="E491" s="130">
        <v>1.7149999999999999E-2</v>
      </c>
      <c r="F491" s="130">
        <v>7.15</v>
      </c>
      <c r="G491" s="130">
        <v>0.3</v>
      </c>
      <c r="H491" s="130" t="s">
        <v>61</v>
      </c>
      <c r="I491" s="130" t="s">
        <v>137</v>
      </c>
      <c r="J491" s="138"/>
      <c r="K491" s="80"/>
    </row>
    <row r="492" spans="1:11">
      <c r="A492" s="130" t="s">
        <v>720</v>
      </c>
      <c r="B492" s="130" t="s">
        <v>740</v>
      </c>
      <c r="C492" s="130">
        <v>6.5</v>
      </c>
      <c r="D492" s="130">
        <v>31.593</v>
      </c>
      <c r="E492" s="130">
        <v>1.7149999999999999E-2</v>
      </c>
      <c r="F492" s="130">
        <v>7.15</v>
      </c>
      <c r="G492" s="130">
        <v>0.3</v>
      </c>
      <c r="H492" s="130" t="s">
        <v>61</v>
      </c>
      <c r="I492" s="130" t="s">
        <v>137</v>
      </c>
      <c r="J492" s="138"/>
      <c r="K492" s="80"/>
    </row>
    <row r="493" spans="1:11">
      <c r="A493" s="130" t="s">
        <v>749</v>
      </c>
      <c r="B493" s="130" t="s">
        <v>740</v>
      </c>
      <c r="C493" s="130">
        <v>6.5</v>
      </c>
      <c r="D493" s="130">
        <v>29.71</v>
      </c>
      <c r="E493" s="130">
        <v>1.823E-2</v>
      </c>
      <c r="F493" s="130">
        <v>7.15</v>
      </c>
      <c r="G493" s="130">
        <v>0.3</v>
      </c>
      <c r="H493" s="130" t="s">
        <v>61</v>
      </c>
      <c r="I493" s="130" t="s">
        <v>137</v>
      </c>
      <c r="J493" s="138"/>
      <c r="K493" s="80"/>
    </row>
    <row r="494" spans="1:11">
      <c r="A494" s="130" t="s">
        <v>749</v>
      </c>
      <c r="B494" s="130" t="s">
        <v>740</v>
      </c>
      <c r="C494" s="130">
        <v>6.5</v>
      </c>
      <c r="D494" s="130">
        <v>29.71</v>
      </c>
      <c r="E494" s="130">
        <v>1.823E-2</v>
      </c>
      <c r="F494" s="130">
        <v>7.15</v>
      </c>
      <c r="G494" s="130">
        <v>0.3</v>
      </c>
      <c r="H494" s="130" t="s">
        <v>61</v>
      </c>
      <c r="I494" s="130" t="s">
        <v>137</v>
      </c>
      <c r="J494" s="138"/>
      <c r="K494" s="80"/>
    </row>
    <row r="495" spans="1:11">
      <c r="A495" s="130" t="s">
        <v>720</v>
      </c>
      <c r="B495" s="130" t="s">
        <v>728</v>
      </c>
      <c r="C495" s="130">
        <v>6.5</v>
      </c>
      <c r="D495" s="130">
        <v>30.518000000000001</v>
      </c>
      <c r="E495" s="130">
        <v>1.7749999999999998E-2</v>
      </c>
      <c r="F495" s="130">
        <v>7.15</v>
      </c>
      <c r="G495" s="130">
        <v>0.3</v>
      </c>
      <c r="H495" s="130" t="s">
        <v>61</v>
      </c>
      <c r="I495" s="130" t="s">
        <v>137</v>
      </c>
      <c r="J495" s="138"/>
      <c r="K495" s="80"/>
    </row>
    <row r="496" spans="1:11">
      <c r="A496" s="130" t="s">
        <v>720</v>
      </c>
      <c r="B496" s="130" t="s">
        <v>728</v>
      </c>
      <c r="C496" s="130">
        <v>6.5</v>
      </c>
      <c r="D496" s="130">
        <v>30.518000000000001</v>
      </c>
      <c r="E496" s="130">
        <v>1.7749999999999998E-2</v>
      </c>
      <c r="F496" s="130">
        <v>7.15</v>
      </c>
      <c r="G496" s="130">
        <v>0.3</v>
      </c>
      <c r="H496" s="130" t="s">
        <v>61</v>
      </c>
      <c r="I496" s="130" t="s">
        <v>137</v>
      </c>
      <c r="J496" s="138"/>
      <c r="K496" s="80"/>
    </row>
    <row r="497" spans="1:11">
      <c r="A497" s="130" t="s">
        <v>749</v>
      </c>
      <c r="B497" s="130" t="s">
        <v>728</v>
      </c>
      <c r="C497" s="130">
        <v>6.5</v>
      </c>
      <c r="D497" s="130">
        <v>24.776</v>
      </c>
      <c r="E497" s="130">
        <v>2.1860000000000001E-2</v>
      </c>
      <c r="F497" s="130">
        <v>7.15</v>
      </c>
      <c r="G497" s="130">
        <v>0.3</v>
      </c>
      <c r="H497" s="130" t="s">
        <v>61</v>
      </c>
      <c r="I497" s="130" t="s">
        <v>137</v>
      </c>
      <c r="J497" s="138"/>
      <c r="K497" s="80"/>
    </row>
    <row r="498" spans="1:11">
      <c r="A498" s="130" t="s">
        <v>749</v>
      </c>
      <c r="B498" s="130" t="s">
        <v>728</v>
      </c>
      <c r="C498" s="130">
        <v>6.5</v>
      </c>
      <c r="D498" s="130">
        <v>24.776</v>
      </c>
      <c r="E498" s="130">
        <v>2.1860000000000001E-2</v>
      </c>
      <c r="F498" s="130">
        <v>7.15</v>
      </c>
      <c r="G498" s="130">
        <v>0.3</v>
      </c>
      <c r="H498" s="130" t="s">
        <v>61</v>
      </c>
      <c r="I498" s="130" t="s">
        <v>137</v>
      </c>
      <c r="J498" s="138"/>
      <c r="K498" s="80"/>
    </row>
    <row r="499" spans="1:11">
      <c r="A499" s="130" t="s">
        <v>720</v>
      </c>
      <c r="B499" s="130" t="s">
        <v>736</v>
      </c>
      <c r="C499" s="130">
        <v>10.25</v>
      </c>
      <c r="D499" s="130">
        <v>32.743000000000002</v>
      </c>
      <c r="E499" s="130">
        <v>2.6089999999999999E-2</v>
      </c>
      <c r="F499" s="130">
        <v>4.9000000000000004</v>
      </c>
      <c r="G499" s="130">
        <v>0.28999999999999998</v>
      </c>
      <c r="H499" s="130" t="s">
        <v>61</v>
      </c>
      <c r="I499" s="130" t="s">
        <v>137</v>
      </c>
      <c r="J499" s="138"/>
      <c r="K499" s="80"/>
    </row>
    <row r="500" spans="1:11">
      <c r="A500" s="130" t="s">
        <v>720</v>
      </c>
      <c r="B500" s="130" t="s">
        <v>736</v>
      </c>
      <c r="C500" s="130">
        <v>10.25</v>
      </c>
      <c r="D500" s="130">
        <v>32.743000000000002</v>
      </c>
      <c r="E500" s="130">
        <v>2.6089999999999999E-2</v>
      </c>
      <c r="F500" s="130">
        <v>4.9000000000000004</v>
      </c>
      <c r="G500" s="130">
        <v>0.28999999999999998</v>
      </c>
      <c r="H500" s="130" t="s">
        <v>61</v>
      </c>
      <c r="I500" s="130" t="s">
        <v>137</v>
      </c>
      <c r="J500" s="138"/>
      <c r="K500" s="80"/>
    </row>
    <row r="501" spans="1:11">
      <c r="A501" s="130" t="s">
        <v>720</v>
      </c>
      <c r="B501" s="130" t="s">
        <v>724</v>
      </c>
      <c r="C501" s="130">
        <v>10.25</v>
      </c>
      <c r="D501" s="130">
        <v>35.296999999999997</v>
      </c>
      <c r="E501" s="130">
        <v>2.4199999999999999E-2</v>
      </c>
      <c r="F501" s="130">
        <v>4.9000000000000004</v>
      </c>
      <c r="G501" s="130">
        <v>0.28999999999999998</v>
      </c>
      <c r="H501" s="130" t="s">
        <v>61</v>
      </c>
      <c r="I501" s="130" t="s">
        <v>137</v>
      </c>
      <c r="J501" s="138"/>
      <c r="K501" s="80"/>
    </row>
    <row r="502" spans="1:11">
      <c r="A502" s="130" t="s">
        <v>720</v>
      </c>
      <c r="B502" s="130" t="s">
        <v>724</v>
      </c>
      <c r="C502" s="130">
        <v>10.25</v>
      </c>
      <c r="D502" s="130">
        <v>35.296999999999997</v>
      </c>
      <c r="E502" s="130">
        <v>2.4199999999999999E-2</v>
      </c>
      <c r="F502" s="130">
        <v>4.9000000000000004</v>
      </c>
      <c r="G502" s="130">
        <v>0.28999999999999998</v>
      </c>
      <c r="H502" s="130" t="s">
        <v>61</v>
      </c>
      <c r="I502" s="130" t="s">
        <v>137</v>
      </c>
      <c r="J502" s="138"/>
      <c r="K502" s="80"/>
    </row>
    <row r="503" spans="1:11">
      <c r="A503" s="130" t="s">
        <v>749</v>
      </c>
      <c r="B503" s="130" t="s">
        <v>724</v>
      </c>
      <c r="C503" s="130">
        <v>10.25</v>
      </c>
      <c r="D503" s="130">
        <v>31.792999999999999</v>
      </c>
      <c r="E503" s="130">
        <v>2.6870000000000002E-2</v>
      </c>
      <c r="F503" s="130">
        <v>4.9000000000000004</v>
      </c>
      <c r="G503" s="130">
        <v>0.28999999999999998</v>
      </c>
      <c r="H503" s="130" t="s">
        <v>61</v>
      </c>
      <c r="I503" s="130" t="s">
        <v>137</v>
      </c>
      <c r="J503" s="138"/>
      <c r="K503" s="80"/>
    </row>
    <row r="504" spans="1:11">
      <c r="A504" s="130" t="s">
        <v>749</v>
      </c>
      <c r="B504" s="130" t="s">
        <v>724</v>
      </c>
      <c r="C504" s="130">
        <v>10.25</v>
      </c>
      <c r="D504" s="130">
        <v>31.792999999999999</v>
      </c>
      <c r="E504" s="130">
        <v>2.6870000000000002E-2</v>
      </c>
      <c r="F504" s="130">
        <v>4.9000000000000004</v>
      </c>
      <c r="G504" s="130">
        <v>0.28999999999999998</v>
      </c>
      <c r="H504" s="130" t="s">
        <v>61</v>
      </c>
      <c r="I504" s="130" t="s">
        <v>137</v>
      </c>
      <c r="J504" s="138"/>
      <c r="K504" s="80"/>
    </row>
    <row r="505" spans="1:11">
      <c r="A505" s="130" t="s">
        <v>720</v>
      </c>
      <c r="B505" s="130" t="s">
        <v>748</v>
      </c>
      <c r="C505" s="130">
        <v>48</v>
      </c>
      <c r="D505" s="130">
        <v>21.515999999999998</v>
      </c>
      <c r="E505" s="130">
        <v>0.18579999999999999</v>
      </c>
      <c r="F505" s="130">
        <v>1.83</v>
      </c>
      <c r="G505" s="130">
        <v>0.27</v>
      </c>
      <c r="H505" s="130" t="s">
        <v>61</v>
      </c>
      <c r="I505" s="130" t="s">
        <v>137</v>
      </c>
      <c r="J505" s="138"/>
      <c r="K505" s="80"/>
    </row>
    <row r="506" spans="1:11">
      <c r="A506" s="130" t="s">
        <v>720</v>
      </c>
      <c r="B506" s="130" t="s">
        <v>748</v>
      </c>
      <c r="C506" s="130">
        <v>48</v>
      </c>
      <c r="D506" s="130">
        <v>21.515999999999998</v>
      </c>
      <c r="E506" s="130">
        <v>0.18579999999999999</v>
      </c>
      <c r="F506" s="130">
        <v>1.83</v>
      </c>
      <c r="G506" s="130">
        <v>0.27</v>
      </c>
      <c r="H506" s="130" t="s">
        <v>61</v>
      </c>
      <c r="I506" s="130" t="s">
        <v>137</v>
      </c>
      <c r="J506" s="138"/>
      <c r="K506" s="80"/>
    </row>
    <row r="507" spans="1:11">
      <c r="A507" s="130" t="s">
        <v>720</v>
      </c>
      <c r="B507" s="130" t="s">
        <v>742</v>
      </c>
      <c r="C507" s="130">
        <v>10.25</v>
      </c>
      <c r="D507" s="130">
        <v>36.722000000000001</v>
      </c>
      <c r="E507" s="130">
        <v>2.3259999999999999E-2</v>
      </c>
      <c r="F507" s="130">
        <v>4.9000000000000004</v>
      </c>
      <c r="G507" s="130">
        <v>0.28999999999999998</v>
      </c>
      <c r="H507" s="130" t="s">
        <v>61</v>
      </c>
      <c r="I507" s="130" t="s">
        <v>137</v>
      </c>
      <c r="J507" s="138"/>
      <c r="K507" s="80"/>
    </row>
    <row r="508" spans="1:11">
      <c r="A508" s="130" t="s">
        <v>720</v>
      </c>
      <c r="B508" s="130" t="s">
        <v>742</v>
      </c>
      <c r="C508" s="130">
        <v>10.25</v>
      </c>
      <c r="D508" s="130">
        <v>36.722000000000001</v>
      </c>
      <c r="E508" s="130">
        <v>2.3259999999999999E-2</v>
      </c>
      <c r="F508" s="130">
        <v>4.9000000000000004</v>
      </c>
      <c r="G508" s="130">
        <v>0.28999999999999998</v>
      </c>
      <c r="H508" s="130" t="s">
        <v>61</v>
      </c>
      <c r="I508" s="130" t="s">
        <v>137</v>
      </c>
      <c r="J508" s="138"/>
      <c r="K508" s="80"/>
    </row>
    <row r="509" spans="1:11">
      <c r="A509" s="130" t="s">
        <v>749</v>
      </c>
      <c r="B509" s="130" t="s">
        <v>742</v>
      </c>
      <c r="C509" s="130">
        <v>10.25</v>
      </c>
      <c r="D509" s="130">
        <v>36.921999999999997</v>
      </c>
      <c r="E509" s="130">
        <v>2.3130000000000001E-2</v>
      </c>
      <c r="F509" s="130">
        <v>4.9000000000000004</v>
      </c>
      <c r="G509" s="130">
        <v>0.28999999999999998</v>
      </c>
      <c r="H509" s="130" t="s">
        <v>61</v>
      </c>
      <c r="I509" s="130" t="s">
        <v>137</v>
      </c>
      <c r="J509" s="138"/>
      <c r="K509" s="80"/>
    </row>
    <row r="510" spans="1:11">
      <c r="A510" s="130" t="s">
        <v>749</v>
      </c>
      <c r="B510" s="130" t="s">
        <v>742</v>
      </c>
      <c r="C510" s="130">
        <v>10.25</v>
      </c>
      <c r="D510" s="130">
        <v>36.921999999999997</v>
      </c>
      <c r="E510" s="130">
        <v>2.3130000000000001E-2</v>
      </c>
      <c r="F510" s="130">
        <v>4.9000000000000004</v>
      </c>
      <c r="G510" s="130">
        <v>0.28999999999999998</v>
      </c>
      <c r="H510" s="130" t="s">
        <v>61</v>
      </c>
      <c r="I510" s="130" t="s">
        <v>137</v>
      </c>
      <c r="J510" s="138"/>
      <c r="K510" s="80"/>
    </row>
    <row r="511" spans="1:11">
      <c r="A511" s="130" t="s">
        <v>720</v>
      </c>
      <c r="B511" s="130" t="s">
        <v>1703</v>
      </c>
      <c r="C511" s="130">
        <v>10.25</v>
      </c>
      <c r="D511" s="130">
        <v>33.973999999999997</v>
      </c>
      <c r="E511" s="130">
        <v>2.5139999999999999E-2</v>
      </c>
      <c r="F511" s="130">
        <v>4.9000000000000004</v>
      </c>
      <c r="G511" s="130">
        <v>0.28999999999999998</v>
      </c>
      <c r="H511" s="130" t="s">
        <v>61</v>
      </c>
      <c r="I511" s="130" t="s">
        <v>137</v>
      </c>
      <c r="J511" s="138"/>
      <c r="K511" s="80"/>
    </row>
    <row r="512" spans="1:11">
      <c r="A512" s="130" t="s">
        <v>720</v>
      </c>
      <c r="B512" s="130" t="s">
        <v>1703</v>
      </c>
      <c r="C512" s="130">
        <v>10.25</v>
      </c>
      <c r="D512" s="130">
        <v>33.973999999999997</v>
      </c>
      <c r="E512" s="130">
        <v>2.5139999999999999E-2</v>
      </c>
      <c r="F512" s="130">
        <v>4.9000000000000004</v>
      </c>
      <c r="G512" s="130">
        <v>0.28999999999999998</v>
      </c>
      <c r="H512" s="130" t="s">
        <v>61</v>
      </c>
      <c r="I512" s="130" t="s">
        <v>137</v>
      </c>
      <c r="J512" s="138"/>
      <c r="K512" s="80"/>
    </row>
    <row r="513" spans="1:11">
      <c r="A513" s="130" t="s">
        <v>749</v>
      </c>
      <c r="B513" s="130" t="s">
        <v>730</v>
      </c>
      <c r="C513" s="130">
        <v>10.25</v>
      </c>
      <c r="D513" s="130">
        <v>29.71</v>
      </c>
      <c r="E513" s="130">
        <v>2.8750000000000001E-2</v>
      </c>
      <c r="F513" s="130">
        <v>4.9000000000000004</v>
      </c>
      <c r="G513" s="130">
        <v>0.28999999999999998</v>
      </c>
      <c r="H513" s="130" t="s">
        <v>61</v>
      </c>
      <c r="I513" s="130" t="s">
        <v>137</v>
      </c>
      <c r="J513" s="138"/>
      <c r="K513" s="80"/>
    </row>
    <row r="514" spans="1:11">
      <c r="A514" s="130" t="s">
        <v>749</v>
      </c>
      <c r="B514" s="130" t="s">
        <v>730</v>
      </c>
      <c r="C514" s="130">
        <v>10.25</v>
      </c>
      <c r="D514" s="130">
        <v>29.71</v>
      </c>
      <c r="E514" s="130">
        <v>2.8750000000000001E-2</v>
      </c>
      <c r="F514" s="130">
        <v>4.9000000000000004</v>
      </c>
      <c r="G514" s="130">
        <v>0.28999999999999998</v>
      </c>
      <c r="H514" s="130" t="s">
        <v>61</v>
      </c>
      <c r="I514" s="130" t="s">
        <v>137</v>
      </c>
      <c r="J514" s="138"/>
      <c r="K514" s="80"/>
    </row>
    <row r="515" spans="1:11">
      <c r="A515" s="130" t="s">
        <v>749</v>
      </c>
      <c r="B515" s="130" t="s">
        <v>1704</v>
      </c>
      <c r="C515" s="130">
        <v>10.25</v>
      </c>
      <c r="D515" s="130">
        <v>27.030999999999999</v>
      </c>
      <c r="E515" s="130">
        <v>3.1600000000000003E-2</v>
      </c>
      <c r="F515" s="130">
        <v>4.9000000000000004</v>
      </c>
      <c r="G515" s="130">
        <v>0.28999999999999998</v>
      </c>
      <c r="H515" s="130" t="s">
        <v>61</v>
      </c>
      <c r="I515" s="130" t="s">
        <v>137</v>
      </c>
      <c r="J515" s="138"/>
      <c r="K515" s="80"/>
    </row>
    <row r="516" spans="1:11">
      <c r="A516" s="130" t="s">
        <v>749</v>
      </c>
      <c r="B516" s="130" t="s">
        <v>1704</v>
      </c>
      <c r="C516" s="130">
        <v>10.25</v>
      </c>
      <c r="D516" s="130">
        <v>27.030999999999999</v>
      </c>
      <c r="E516" s="130">
        <v>3.1600000000000003E-2</v>
      </c>
      <c r="F516" s="130">
        <v>4.9000000000000004</v>
      </c>
      <c r="G516" s="130">
        <v>0.28999999999999998</v>
      </c>
      <c r="H516" s="130" t="s">
        <v>61</v>
      </c>
      <c r="I516" s="130" t="s">
        <v>137</v>
      </c>
      <c r="J516" s="138"/>
      <c r="K516" s="80"/>
    </row>
    <row r="517" spans="1:11">
      <c r="A517" s="130" t="s">
        <v>720</v>
      </c>
      <c r="B517" s="130" t="s">
        <v>738</v>
      </c>
      <c r="C517" s="130">
        <v>12.25</v>
      </c>
      <c r="D517" s="130">
        <v>38.26</v>
      </c>
      <c r="E517" s="130">
        <v>2.6679999999999999E-2</v>
      </c>
      <c r="F517" s="130">
        <v>4.2699999999999996</v>
      </c>
      <c r="G517" s="130">
        <v>0.28000000000000003</v>
      </c>
      <c r="H517" s="130" t="s">
        <v>61</v>
      </c>
      <c r="I517" s="130" t="s">
        <v>137</v>
      </c>
      <c r="J517" s="138"/>
      <c r="K517" s="80"/>
    </row>
    <row r="518" spans="1:11">
      <c r="A518" s="130" t="s">
        <v>720</v>
      </c>
      <c r="B518" s="130" t="s">
        <v>738</v>
      </c>
      <c r="C518" s="130">
        <v>12.25</v>
      </c>
      <c r="D518" s="130">
        <v>38.26</v>
      </c>
      <c r="E518" s="130">
        <v>2.6679999999999999E-2</v>
      </c>
      <c r="F518" s="130">
        <v>4.2699999999999996</v>
      </c>
      <c r="G518" s="130">
        <v>0.28000000000000003</v>
      </c>
      <c r="H518" s="130" t="s">
        <v>61</v>
      </c>
      <c r="I518" s="130" t="s">
        <v>137</v>
      </c>
      <c r="J518" s="138"/>
      <c r="K518" s="80"/>
    </row>
    <row r="519" spans="1:11">
      <c r="A519" s="130" t="s">
        <v>720</v>
      </c>
      <c r="B519" s="130" t="s">
        <v>726</v>
      </c>
      <c r="C519" s="130">
        <v>12.25</v>
      </c>
      <c r="D519" s="130">
        <v>43.715000000000003</v>
      </c>
      <c r="E519" s="130">
        <v>2.3349999999999999E-2</v>
      </c>
      <c r="F519" s="130">
        <v>4.2699999999999996</v>
      </c>
      <c r="G519" s="130">
        <v>0.28000000000000003</v>
      </c>
      <c r="H519" s="130" t="s">
        <v>61</v>
      </c>
      <c r="I519" s="130" t="s">
        <v>137</v>
      </c>
      <c r="J519" s="138"/>
      <c r="K519" s="80"/>
    </row>
    <row r="520" spans="1:11">
      <c r="A520" s="130" t="s">
        <v>720</v>
      </c>
      <c r="B520" s="130" t="s">
        <v>726</v>
      </c>
      <c r="C520" s="130">
        <v>12.25</v>
      </c>
      <c r="D520" s="130">
        <v>43.715000000000003</v>
      </c>
      <c r="E520" s="130">
        <v>2.3349999999999999E-2</v>
      </c>
      <c r="F520" s="130">
        <v>4.2699999999999996</v>
      </c>
      <c r="G520" s="130">
        <v>0.28000000000000003</v>
      </c>
      <c r="H520" s="130" t="s">
        <v>61</v>
      </c>
      <c r="I520" s="130" t="s">
        <v>137</v>
      </c>
      <c r="J520" s="138"/>
      <c r="K520" s="80"/>
    </row>
    <row r="521" spans="1:11">
      <c r="A521" s="130" t="s">
        <v>749</v>
      </c>
      <c r="B521" s="130" t="s">
        <v>726</v>
      </c>
      <c r="C521" s="130">
        <v>12.25</v>
      </c>
      <c r="D521" s="130">
        <v>38.46</v>
      </c>
      <c r="E521" s="130">
        <v>2.6540000000000001E-2</v>
      </c>
      <c r="F521" s="130">
        <v>4.2699999999999996</v>
      </c>
      <c r="G521" s="130">
        <v>0.28000000000000003</v>
      </c>
      <c r="H521" s="130" t="s">
        <v>61</v>
      </c>
      <c r="I521" s="130" t="s">
        <v>137</v>
      </c>
      <c r="J521" s="138"/>
      <c r="K521" s="80"/>
    </row>
    <row r="522" spans="1:11">
      <c r="A522" s="130" t="s">
        <v>749</v>
      </c>
      <c r="B522" s="130" t="s">
        <v>726</v>
      </c>
      <c r="C522" s="130">
        <v>12.25</v>
      </c>
      <c r="D522" s="130">
        <v>38.46</v>
      </c>
      <c r="E522" s="130">
        <v>2.6540000000000001E-2</v>
      </c>
      <c r="F522" s="130">
        <v>4.2699999999999996</v>
      </c>
      <c r="G522" s="130">
        <v>0.28000000000000003</v>
      </c>
      <c r="H522" s="130" t="s">
        <v>61</v>
      </c>
      <c r="I522" s="130" t="s">
        <v>137</v>
      </c>
      <c r="J522" s="138"/>
      <c r="K522" s="80"/>
    </row>
    <row r="523" spans="1:11">
      <c r="A523" s="130" t="s">
        <v>720</v>
      </c>
      <c r="B523" s="130" t="s">
        <v>744</v>
      </c>
      <c r="C523" s="130">
        <v>12.25</v>
      </c>
      <c r="D523" s="130">
        <v>45.878999999999998</v>
      </c>
      <c r="E523" s="130">
        <v>2.2249999999999999E-2</v>
      </c>
      <c r="F523" s="130">
        <v>4.2699999999999996</v>
      </c>
      <c r="G523" s="130">
        <v>0.28000000000000003</v>
      </c>
      <c r="H523" s="130" t="s">
        <v>61</v>
      </c>
      <c r="I523" s="130" t="s">
        <v>137</v>
      </c>
      <c r="J523" s="138"/>
      <c r="K523" s="80"/>
    </row>
    <row r="524" spans="1:11">
      <c r="A524" s="130" t="s">
        <v>720</v>
      </c>
      <c r="B524" s="130" t="s">
        <v>744</v>
      </c>
      <c r="C524" s="130">
        <v>12.25</v>
      </c>
      <c r="D524" s="130">
        <v>45.878999999999998</v>
      </c>
      <c r="E524" s="130">
        <v>2.2249999999999999E-2</v>
      </c>
      <c r="F524" s="130">
        <v>4.2699999999999996</v>
      </c>
      <c r="G524" s="130">
        <v>0.28000000000000003</v>
      </c>
      <c r="H524" s="130" t="s">
        <v>61</v>
      </c>
      <c r="I524" s="130" t="s">
        <v>137</v>
      </c>
      <c r="J524" s="138"/>
      <c r="K524" s="80"/>
    </row>
    <row r="525" spans="1:11">
      <c r="A525" s="130" t="s">
        <v>749</v>
      </c>
      <c r="B525" s="130" t="s">
        <v>744</v>
      </c>
      <c r="C525" s="130">
        <v>12.25</v>
      </c>
      <c r="D525" s="130">
        <v>43.914999999999999</v>
      </c>
      <c r="E525" s="130">
        <v>2.325E-2</v>
      </c>
      <c r="F525" s="130">
        <v>4.2699999999999996</v>
      </c>
      <c r="G525" s="130">
        <v>0.28000000000000003</v>
      </c>
      <c r="H525" s="130" t="s">
        <v>61</v>
      </c>
      <c r="I525" s="130" t="s">
        <v>137</v>
      </c>
      <c r="J525" s="138"/>
      <c r="K525" s="80"/>
    </row>
    <row r="526" spans="1:11">
      <c r="A526" s="130" t="s">
        <v>749</v>
      </c>
      <c r="B526" s="130" t="s">
        <v>744</v>
      </c>
      <c r="C526" s="130">
        <v>12.25</v>
      </c>
      <c r="D526" s="130">
        <v>43.914999999999999</v>
      </c>
      <c r="E526" s="130">
        <v>2.325E-2</v>
      </c>
      <c r="F526" s="130">
        <v>4.2699999999999996</v>
      </c>
      <c r="G526" s="130">
        <v>0.28000000000000003</v>
      </c>
      <c r="H526" s="130" t="s">
        <v>61</v>
      </c>
      <c r="I526" s="130" t="s">
        <v>137</v>
      </c>
      <c r="J526" s="138"/>
      <c r="K526" s="80"/>
    </row>
    <row r="527" spans="1:11">
      <c r="A527" s="130" t="s">
        <v>720</v>
      </c>
      <c r="B527" s="130" t="s">
        <v>732</v>
      </c>
      <c r="C527" s="130">
        <v>12.25</v>
      </c>
      <c r="D527" s="130">
        <v>41.738</v>
      </c>
      <c r="E527" s="130">
        <v>2.4459999999999999E-2</v>
      </c>
      <c r="F527" s="130">
        <v>4.2699999999999996</v>
      </c>
      <c r="G527" s="130">
        <v>0.28000000000000003</v>
      </c>
      <c r="H527" s="130" t="s">
        <v>61</v>
      </c>
      <c r="I527" s="130" t="s">
        <v>137</v>
      </c>
      <c r="J527" s="138"/>
      <c r="K527" s="80"/>
    </row>
    <row r="528" spans="1:11">
      <c r="A528" s="130" t="s">
        <v>720</v>
      </c>
      <c r="B528" s="130" t="s">
        <v>732</v>
      </c>
      <c r="C528" s="130">
        <v>12.25</v>
      </c>
      <c r="D528" s="130">
        <v>41.738</v>
      </c>
      <c r="E528" s="130">
        <v>2.4459999999999999E-2</v>
      </c>
      <c r="F528" s="130">
        <v>4.2699999999999996</v>
      </c>
      <c r="G528" s="130">
        <v>0.28000000000000003</v>
      </c>
      <c r="H528" s="130" t="s">
        <v>61</v>
      </c>
      <c r="I528" s="130" t="s">
        <v>137</v>
      </c>
      <c r="J528" s="138"/>
      <c r="K528" s="80"/>
    </row>
    <row r="529" spans="1:11">
      <c r="A529" s="130" t="s">
        <v>749</v>
      </c>
      <c r="B529" s="130" t="s">
        <v>732</v>
      </c>
      <c r="C529" s="130">
        <v>12.25</v>
      </c>
      <c r="D529" s="130">
        <v>35.497</v>
      </c>
      <c r="E529" s="130">
        <v>2.8760000000000001E-2</v>
      </c>
      <c r="F529" s="130">
        <v>4.2699999999999996</v>
      </c>
      <c r="G529" s="130">
        <v>0.28000000000000003</v>
      </c>
      <c r="H529" s="130" t="s">
        <v>61</v>
      </c>
      <c r="I529" s="130" t="s">
        <v>137</v>
      </c>
      <c r="J529" s="138"/>
      <c r="K529" s="80"/>
    </row>
    <row r="530" spans="1:11">
      <c r="A530" s="130" t="s">
        <v>749</v>
      </c>
      <c r="B530" s="130" t="s">
        <v>732</v>
      </c>
      <c r="C530" s="130">
        <v>12.25</v>
      </c>
      <c r="D530" s="130">
        <v>35.497</v>
      </c>
      <c r="E530" s="130">
        <v>2.8760000000000001E-2</v>
      </c>
      <c r="F530" s="130">
        <v>4.2699999999999996</v>
      </c>
      <c r="G530" s="130">
        <v>0.28000000000000003</v>
      </c>
      <c r="H530" s="130" t="s">
        <v>61</v>
      </c>
      <c r="I530" s="130" t="s">
        <v>137</v>
      </c>
      <c r="J530" s="138"/>
      <c r="K530" s="80"/>
    </row>
    <row r="531" spans="1:11">
      <c r="A531" s="130" t="s">
        <v>749</v>
      </c>
      <c r="B531" s="130" t="s">
        <v>1705</v>
      </c>
      <c r="C531" s="130">
        <v>12.25</v>
      </c>
      <c r="D531" s="130">
        <v>34.173999999999999</v>
      </c>
      <c r="E531" s="130">
        <v>2.9870000000000001E-2</v>
      </c>
      <c r="F531" s="130">
        <v>4.2699999999999996</v>
      </c>
      <c r="G531" s="130">
        <v>0.28000000000000003</v>
      </c>
      <c r="H531" s="130" t="s">
        <v>61</v>
      </c>
      <c r="I531" s="130" t="s">
        <v>137</v>
      </c>
      <c r="J531" s="138"/>
      <c r="K531" s="80"/>
    </row>
    <row r="532" spans="1:11">
      <c r="A532" s="130" t="s">
        <v>749</v>
      </c>
      <c r="B532" s="130" t="s">
        <v>1705</v>
      </c>
      <c r="C532" s="130">
        <v>12.25</v>
      </c>
      <c r="D532" s="130">
        <v>34.173999999999999</v>
      </c>
      <c r="E532" s="130">
        <v>2.9870000000000001E-2</v>
      </c>
      <c r="F532" s="130">
        <v>4.2699999999999996</v>
      </c>
      <c r="G532" s="130">
        <v>0.28000000000000003</v>
      </c>
      <c r="H532" s="130" t="s">
        <v>61</v>
      </c>
      <c r="I532" s="130" t="s">
        <v>137</v>
      </c>
      <c r="J532" s="138"/>
      <c r="K532" s="80"/>
    </row>
    <row r="533" spans="1:11">
      <c r="A533" s="130" t="s">
        <v>720</v>
      </c>
      <c r="B533" s="130" t="s">
        <v>737</v>
      </c>
      <c r="C533" s="130">
        <v>10.25</v>
      </c>
      <c r="D533" s="130">
        <v>45.878999999999998</v>
      </c>
      <c r="E533" s="130">
        <v>1.8620000000000001E-2</v>
      </c>
      <c r="F533" s="130">
        <v>4.9000000000000004</v>
      </c>
      <c r="G533" s="130">
        <v>0.28999999999999998</v>
      </c>
      <c r="H533" s="130" t="s">
        <v>61</v>
      </c>
      <c r="I533" s="130" t="s">
        <v>137</v>
      </c>
      <c r="J533" s="138"/>
      <c r="K533" s="80"/>
    </row>
    <row r="534" spans="1:11">
      <c r="A534" s="130" t="s">
        <v>720</v>
      </c>
      <c r="B534" s="130" t="s">
        <v>737</v>
      </c>
      <c r="C534" s="130">
        <v>10.25</v>
      </c>
      <c r="D534" s="130">
        <v>45.878999999999998</v>
      </c>
      <c r="E534" s="130">
        <v>1.8620000000000001E-2</v>
      </c>
      <c r="F534" s="130">
        <v>4.9000000000000004</v>
      </c>
      <c r="G534" s="130">
        <v>0.28999999999999998</v>
      </c>
      <c r="H534" s="130" t="s">
        <v>61</v>
      </c>
      <c r="I534" s="130" t="s">
        <v>137</v>
      </c>
      <c r="J534" s="138"/>
      <c r="K534" s="80"/>
    </row>
    <row r="535" spans="1:11">
      <c r="A535" s="130" t="s">
        <v>720</v>
      </c>
      <c r="B535" s="130" t="s">
        <v>725</v>
      </c>
      <c r="C535" s="130">
        <v>10.25</v>
      </c>
      <c r="D535" s="130">
        <v>53.816000000000003</v>
      </c>
      <c r="E535" s="130">
        <v>1.5869999999999999E-2</v>
      </c>
      <c r="F535" s="130">
        <v>4.9000000000000004</v>
      </c>
      <c r="G535" s="130">
        <v>0.28999999999999998</v>
      </c>
      <c r="H535" s="130" t="s">
        <v>61</v>
      </c>
      <c r="I535" s="130" t="s">
        <v>137</v>
      </c>
      <c r="J535" s="138"/>
      <c r="K535" s="80"/>
    </row>
    <row r="536" spans="1:11">
      <c r="A536" s="130" t="s">
        <v>720</v>
      </c>
      <c r="B536" s="130" t="s">
        <v>725</v>
      </c>
      <c r="C536" s="130">
        <v>10.25</v>
      </c>
      <c r="D536" s="130">
        <v>53.816000000000003</v>
      </c>
      <c r="E536" s="130">
        <v>1.5869999999999999E-2</v>
      </c>
      <c r="F536" s="130">
        <v>4.9000000000000004</v>
      </c>
      <c r="G536" s="130">
        <v>0.28999999999999998</v>
      </c>
      <c r="H536" s="130" t="s">
        <v>61</v>
      </c>
      <c r="I536" s="130" t="s">
        <v>137</v>
      </c>
      <c r="J536" s="138"/>
      <c r="K536" s="80"/>
    </row>
    <row r="537" spans="1:11">
      <c r="A537" s="130" t="s">
        <v>749</v>
      </c>
      <c r="B537" s="130" t="s">
        <v>725</v>
      </c>
      <c r="C537" s="130">
        <v>10.25</v>
      </c>
      <c r="D537" s="130">
        <v>43.914999999999999</v>
      </c>
      <c r="E537" s="130">
        <v>1.9449999999999999E-2</v>
      </c>
      <c r="F537" s="130">
        <v>4.9000000000000004</v>
      </c>
      <c r="G537" s="130">
        <v>0.28999999999999998</v>
      </c>
      <c r="H537" s="130" t="s">
        <v>61</v>
      </c>
      <c r="I537" s="130" t="s">
        <v>137</v>
      </c>
      <c r="J537" s="138"/>
      <c r="K537" s="80"/>
    </row>
    <row r="538" spans="1:11">
      <c r="A538" s="130" t="s">
        <v>749</v>
      </c>
      <c r="B538" s="130" t="s">
        <v>725</v>
      </c>
      <c r="C538" s="130">
        <v>10.25</v>
      </c>
      <c r="D538" s="130">
        <v>43.914999999999999</v>
      </c>
      <c r="E538" s="130">
        <v>1.9449999999999999E-2</v>
      </c>
      <c r="F538" s="130">
        <v>4.9000000000000004</v>
      </c>
      <c r="G538" s="130">
        <v>0.28999999999999998</v>
      </c>
      <c r="H538" s="130" t="s">
        <v>61</v>
      </c>
      <c r="I538" s="130" t="s">
        <v>137</v>
      </c>
      <c r="J538" s="138"/>
      <c r="K538" s="80"/>
    </row>
    <row r="539" spans="1:11">
      <c r="A539" s="130" t="s">
        <v>720</v>
      </c>
      <c r="B539" s="130" t="s">
        <v>743</v>
      </c>
      <c r="C539" s="130">
        <v>10.25</v>
      </c>
      <c r="D539" s="130">
        <v>57.084000000000003</v>
      </c>
      <c r="E539" s="130">
        <v>1.4959999999999999E-2</v>
      </c>
      <c r="F539" s="130">
        <v>4.9000000000000004</v>
      </c>
      <c r="G539" s="130">
        <v>0.28999999999999998</v>
      </c>
      <c r="H539" s="130" t="s">
        <v>61</v>
      </c>
      <c r="I539" s="130" t="s">
        <v>137</v>
      </c>
      <c r="J539" s="138"/>
      <c r="K539" s="80"/>
    </row>
    <row r="540" spans="1:11">
      <c r="A540" s="130" t="s">
        <v>720</v>
      </c>
      <c r="B540" s="130" t="s">
        <v>743</v>
      </c>
      <c r="C540" s="130">
        <v>10.25</v>
      </c>
      <c r="D540" s="130">
        <v>57.084000000000003</v>
      </c>
      <c r="E540" s="130">
        <v>1.4959999999999999E-2</v>
      </c>
      <c r="F540" s="130">
        <v>4.9000000000000004</v>
      </c>
      <c r="G540" s="130">
        <v>0.28999999999999998</v>
      </c>
      <c r="H540" s="130" t="s">
        <v>61</v>
      </c>
      <c r="I540" s="130" t="s">
        <v>137</v>
      </c>
      <c r="J540" s="138"/>
      <c r="K540" s="80"/>
    </row>
    <row r="541" spans="1:11">
      <c r="A541" s="130" t="s">
        <v>749</v>
      </c>
      <c r="B541" s="130" t="s">
        <v>743</v>
      </c>
      <c r="C541" s="130">
        <v>10.25</v>
      </c>
      <c r="D541" s="130">
        <v>48.46</v>
      </c>
      <c r="E541" s="130">
        <v>1.763E-2</v>
      </c>
      <c r="F541" s="130">
        <v>4.9000000000000004</v>
      </c>
      <c r="G541" s="130">
        <v>0.28999999999999998</v>
      </c>
      <c r="H541" s="130" t="s">
        <v>61</v>
      </c>
      <c r="I541" s="130" t="s">
        <v>137</v>
      </c>
      <c r="J541" s="138"/>
      <c r="K541" s="80"/>
    </row>
    <row r="542" spans="1:11">
      <c r="A542" s="130" t="s">
        <v>749</v>
      </c>
      <c r="B542" s="130" t="s">
        <v>743</v>
      </c>
      <c r="C542" s="130">
        <v>10.25</v>
      </c>
      <c r="D542" s="130">
        <v>48.46</v>
      </c>
      <c r="E542" s="130">
        <v>1.763E-2</v>
      </c>
      <c r="F542" s="130">
        <v>4.9000000000000004</v>
      </c>
      <c r="G542" s="130">
        <v>0.28999999999999998</v>
      </c>
      <c r="H542" s="130" t="s">
        <v>61</v>
      </c>
      <c r="I542" s="130" t="s">
        <v>137</v>
      </c>
      <c r="J542" s="138"/>
      <c r="K542" s="80"/>
    </row>
    <row r="543" spans="1:11">
      <c r="A543" s="130" t="s">
        <v>720</v>
      </c>
      <c r="B543" s="130" t="s">
        <v>731</v>
      </c>
      <c r="C543" s="130">
        <v>10.25</v>
      </c>
      <c r="D543" s="130">
        <v>50.892000000000003</v>
      </c>
      <c r="E543" s="130">
        <v>1.678E-2</v>
      </c>
      <c r="F543" s="130">
        <v>4.9000000000000004</v>
      </c>
      <c r="G543" s="130">
        <v>0.28999999999999998</v>
      </c>
      <c r="H543" s="130" t="s">
        <v>61</v>
      </c>
      <c r="I543" s="130" t="s">
        <v>137</v>
      </c>
      <c r="J543" s="138"/>
      <c r="K543" s="80"/>
    </row>
    <row r="544" spans="1:11">
      <c r="A544" s="130" t="s">
        <v>720</v>
      </c>
      <c r="B544" s="130" t="s">
        <v>731</v>
      </c>
      <c r="C544" s="130">
        <v>10.25</v>
      </c>
      <c r="D544" s="130">
        <v>50.892000000000003</v>
      </c>
      <c r="E544" s="130">
        <v>1.678E-2</v>
      </c>
      <c r="F544" s="130">
        <v>4.9000000000000004</v>
      </c>
      <c r="G544" s="130">
        <v>0.28999999999999998</v>
      </c>
      <c r="H544" s="130" t="s">
        <v>61</v>
      </c>
      <c r="I544" s="130" t="s">
        <v>137</v>
      </c>
      <c r="J544" s="138"/>
      <c r="K544" s="80"/>
    </row>
    <row r="545" spans="1:11">
      <c r="A545" s="130" t="s">
        <v>749</v>
      </c>
      <c r="B545" s="130" t="s">
        <v>731</v>
      </c>
      <c r="C545" s="130">
        <v>10.25</v>
      </c>
      <c r="D545" s="130">
        <v>40.127000000000002</v>
      </c>
      <c r="E545" s="130">
        <v>2.129E-2</v>
      </c>
      <c r="F545" s="130">
        <v>4.9000000000000004</v>
      </c>
      <c r="G545" s="130">
        <v>0.28999999999999998</v>
      </c>
      <c r="H545" s="130" t="s">
        <v>61</v>
      </c>
      <c r="I545" s="130" t="s">
        <v>137</v>
      </c>
      <c r="J545" s="138"/>
      <c r="K545" s="80"/>
    </row>
    <row r="546" spans="1:11">
      <c r="A546" s="130" t="s">
        <v>749</v>
      </c>
      <c r="B546" s="130" t="s">
        <v>731</v>
      </c>
      <c r="C546" s="130">
        <v>10.25</v>
      </c>
      <c r="D546" s="130">
        <v>40.127000000000002</v>
      </c>
      <c r="E546" s="130">
        <v>2.129E-2</v>
      </c>
      <c r="F546" s="130">
        <v>4.9000000000000004</v>
      </c>
      <c r="G546" s="130">
        <v>0.28999999999999998</v>
      </c>
      <c r="H546" s="130" t="s">
        <v>61</v>
      </c>
      <c r="I546" s="130" t="s">
        <v>137</v>
      </c>
      <c r="J546" s="138"/>
      <c r="K546" s="80"/>
    </row>
    <row r="547" spans="1:11">
      <c r="A547" s="130" t="s">
        <v>749</v>
      </c>
      <c r="B547" s="130" t="s">
        <v>1706</v>
      </c>
      <c r="C547" s="130">
        <v>10.25</v>
      </c>
      <c r="D547" s="130">
        <v>34.173999999999999</v>
      </c>
      <c r="E547" s="132">
        <v>2.5000000000000001E-2</v>
      </c>
      <c r="F547" s="130">
        <v>4.9000000000000004</v>
      </c>
      <c r="G547" s="130">
        <v>0.28999999999999998</v>
      </c>
      <c r="H547" s="130" t="s">
        <v>61</v>
      </c>
      <c r="I547" s="130" t="s">
        <v>137</v>
      </c>
      <c r="J547" s="138"/>
      <c r="K547" s="80"/>
    </row>
    <row r="548" spans="1:11">
      <c r="A548" s="130" t="s">
        <v>749</v>
      </c>
      <c r="B548" s="130" t="s">
        <v>1706</v>
      </c>
      <c r="C548" s="130">
        <v>10.25</v>
      </c>
      <c r="D548" s="130">
        <v>34.173999999999999</v>
      </c>
      <c r="E548" s="132">
        <v>2.5000000000000001E-2</v>
      </c>
      <c r="F548" s="130">
        <v>4.9000000000000004</v>
      </c>
      <c r="G548" s="130">
        <v>0.28999999999999998</v>
      </c>
      <c r="H548" s="130" t="s">
        <v>61</v>
      </c>
      <c r="I548" s="130" t="s">
        <v>137</v>
      </c>
      <c r="J548" s="138"/>
      <c r="K548" s="80"/>
    </row>
    <row r="549" spans="1:11">
      <c r="A549" s="113" t="s">
        <v>668</v>
      </c>
      <c r="B549" s="113" t="s">
        <v>692</v>
      </c>
      <c r="C549" s="107">
        <v>0.5</v>
      </c>
      <c r="D549" s="107">
        <v>0.05</v>
      </c>
      <c r="E549" s="130">
        <v>0.91920000000000002</v>
      </c>
      <c r="F549" s="107">
        <v>119.80799999999999</v>
      </c>
      <c r="G549" s="107">
        <v>0.30114000000000002</v>
      </c>
      <c r="H549" s="108" t="s">
        <v>93</v>
      </c>
      <c r="I549" s="112" t="s">
        <v>41</v>
      </c>
      <c r="J549" s="138"/>
      <c r="K549" s="80"/>
    </row>
    <row r="550" spans="1:11">
      <c r="A550" s="26" t="s">
        <v>265</v>
      </c>
      <c r="B550" s="30" t="s">
        <v>273</v>
      </c>
      <c r="C550" s="107">
        <v>0.5</v>
      </c>
      <c r="D550" s="107">
        <v>0.05</v>
      </c>
      <c r="E550" s="132">
        <v>0.91920000000000002</v>
      </c>
      <c r="F550" s="107">
        <v>119.80799999999999</v>
      </c>
      <c r="G550" s="107">
        <v>0.30114000000000002</v>
      </c>
      <c r="H550" s="108" t="s">
        <v>93</v>
      </c>
      <c r="I550" s="130" t="s">
        <v>62</v>
      </c>
      <c r="J550" s="138"/>
      <c r="K550" s="80"/>
    </row>
    <row r="551" spans="1:11">
      <c r="A551" s="108" t="s">
        <v>500</v>
      </c>
      <c r="B551" s="110" t="s">
        <v>501</v>
      </c>
      <c r="C551" s="109">
        <v>3.5</v>
      </c>
      <c r="D551" s="109">
        <v>10.923845193508114</v>
      </c>
      <c r="E551" s="132">
        <v>2.6700000000000002E-2</v>
      </c>
      <c r="F551" s="109">
        <v>4.5999999999999996</v>
      </c>
      <c r="G551" s="109">
        <v>0.33500000000000002</v>
      </c>
      <c r="H551" s="108" t="s">
        <v>102</v>
      </c>
      <c r="I551" s="130" t="s">
        <v>62</v>
      </c>
      <c r="J551" s="138"/>
      <c r="K551" s="80"/>
    </row>
    <row r="552" spans="1:11">
      <c r="A552" s="108" t="s">
        <v>500</v>
      </c>
      <c r="B552" s="110" t="s">
        <v>503</v>
      </c>
      <c r="C552" s="109">
        <v>4.5</v>
      </c>
      <c r="D552" s="109">
        <v>14.044943820224718</v>
      </c>
      <c r="E552" s="132">
        <v>2.6700000000000002E-2</v>
      </c>
      <c r="F552" s="109">
        <v>4.5999999999999996</v>
      </c>
      <c r="G552" s="109">
        <v>0.33500000000000002</v>
      </c>
      <c r="H552" s="108" t="s">
        <v>102</v>
      </c>
      <c r="I552" s="130" t="s">
        <v>62</v>
      </c>
      <c r="J552" s="138"/>
      <c r="K552" s="80"/>
    </row>
    <row r="553" spans="1:11">
      <c r="A553" s="108" t="s">
        <v>500</v>
      </c>
      <c r="B553" s="110" t="s">
        <v>502</v>
      </c>
      <c r="C553" s="109">
        <v>4</v>
      </c>
      <c r="D553" s="109">
        <v>12.484394506866415</v>
      </c>
      <c r="E553" s="132">
        <v>2.6700000000000002E-2</v>
      </c>
      <c r="F553" s="109">
        <v>4.5999999999999996</v>
      </c>
      <c r="G553" s="109">
        <v>0.33500000000000002</v>
      </c>
      <c r="H553" s="108" t="s">
        <v>102</v>
      </c>
      <c r="I553" s="130" t="s">
        <v>62</v>
      </c>
      <c r="J553" s="138"/>
      <c r="K553" s="80"/>
    </row>
    <row r="554" spans="1:11">
      <c r="A554" s="108" t="s">
        <v>500</v>
      </c>
      <c r="B554" s="110" t="s">
        <v>505</v>
      </c>
      <c r="C554" s="109">
        <v>5.5</v>
      </c>
      <c r="D554" s="109">
        <v>17.166042446941322</v>
      </c>
      <c r="E554" s="132">
        <v>2.6700000000000002E-2</v>
      </c>
      <c r="F554" s="109">
        <v>4.5999999999999996</v>
      </c>
      <c r="G554" s="109">
        <v>0.33500000000000002</v>
      </c>
      <c r="H554" s="108" t="s">
        <v>102</v>
      </c>
      <c r="I554" s="130" t="s">
        <v>62</v>
      </c>
      <c r="J554" s="138"/>
      <c r="K554" s="80"/>
    </row>
    <row r="555" spans="1:11">
      <c r="A555" s="108" t="s">
        <v>500</v>
      </c>
      <c r="B555" s="110" t="s">
        <v>504</v>
      </c>
      <c r="C555" s="109">
        <v>5</v>
      </c>
      <c r="D555" s="109">
        <v>15.605493133583021</v>
      </c>
      <c r="E555" s="132">
        <v>2.6700000000000002E-2</v>
      </c>
      <c r="F555" s="109">
        <v>4.5999999999999996</v>
      </c>
      <c r="G555" s="109">
        <v>0.33500000000000002</v>
      </c>
      <c r="H555" s="108" t="s">
        <v>102</v>
      </c>
      <c r="I555" s="130" t="s">
        <v>62</v>
      </c>
      <c r="J555" s="138"/>
      <c r="K555" s="80"/>
    </row>
    <row r="556" spans="1:11">
      <c r="A556" s="108" t="s">
        <v>500</v>
      </c>
      <c r="B556" s="110" t="s">
        <v>507</v>
      </c>
      <c r="C556" s="109">
        <v>6.5</v>
      </c>
      <c r="D556" s="109">
        <v>20.287141073657924</v>
      </c>
      <c r="E556" s="132">
        <v>2.6700000000000002E-2</v>
      </c>
      <c r="F556" s="109">
        <v>4.5999999999999996</v>
      </c>
      <c r="G556" s="109">
        <v>0.33500000000000002</v>
      </c>
      <c r="H556" s="108" t="s">
        <v>102</v>
      </c>
      <c r="I556" s="130" t="s">
        <v>62</v>
      </c>
      <c r="J556" s="138"/>
      <c r="K556" s="80"/>
    </row>
    <row r="557" spans="1:11">
      <c r="A557" s="108" t="s">
        <v>500</v>
      </c>
      <c r="B557" s="110" t="s">
        <v>506</v>
      </c>
      <c r="C557" s="109">
        <v>6</v>
      </c>
      <c r="D557" s="109">
        <v>18.726591760299623</v>
      </c>
      <c r="E557" s="132">
        <v>2.6700000000000002E-2</v>
      </c>
      <c r="F557" s="109">
        <v>4.5999999999999996</v>
      </c>
      <c r="G557" s="109">
        <v>0.33500000000000002</v>
      </c>
      <c r="H557" s="108" t="s">
        <v>102</v>
      </c>
      <c r="I557" s="130" t="s">
        <v>62</v>
      </c>
      <c r="J557" s="138"/>
      <c r="K557" s="80"/>
    </row>
    <row r="558" spans="1:11">
      <c r="A558" s="108" t="s">
        <v>500</v>
      </c>
      <c r="B558" s="110" t="s">
        <v>508</v>
      </c>
      <c r="C558" s="109">
        <v>3.5</v>
      </c>
      <c r="D558" s="109">
        <v>12.962962962962964</v>
      </c>
      <c r="E558" s="132">
        <v>2.2499999999999999E-2</v>
      </c>
      <c r="F558" s="109">
        <v>3.9</v>
      </c>
      <c r="G558" s="107">
        <v>0.22944000000000001</v>
      </c>
      <c r="H558" s="108" t="s">
        <v>96</v>
      </c>
      <c r="I558" s="130" t="s">
        <v>62</v>
      </c>
      <c r="J558" s="138"/>
      <c r="K558" s="80"/>
    </row>
    <row r="559" spans="1:11">
      <c r="A559" s="108" t="s">
        <v>500</v>
      </c>
      <c r="B559" s="110" t="s">
        <v>510</v>
      </c>
      <c r="C559" s="109">
        <v>4.5</v>
      </c>
      <c r="D559" s="109">
        <v>16.666666666666668</v>
      </c>
      <c r="E559" s="132">
        <v>2.2499999999999999E-2</v>
      </c>
      <c r="F559" s="109">
        <v>3.9</v>
      </c>
      <c r="G559" s="107">
        <v>0.22944000000000001</v>
      </c>
      <c r="H559" s="108" t="s">
        <v>96</v>
      </c>
      <c r="I559" s="130" t="s">
        <v>62</v>
      </c>
      <c r="J559" s="138"/>
      <c r="K559" s="80"/>
    </row>
    <row r="560" spans="1:11">
      <c r="A560" s="108" t="s">
        <v>500</v>
      </c>
      <c r="B560" s="110" t="s">
        <v>509</v>
      </c>
      <c r="C560" s="109">
        <v>4</v>
      </c>
      <c r="D560" s="109">
        <v>14.814814814814815</v>
      </c>
      <c r="E560" s="132">
        <v>2.2499999999999999E-2</v>
      </c>
      <c r="F560" s="109">
        <v>3.9</v>
      </c>
      <c r="G560" s="107">
        <v>0.22944000000000001</v>
      </c>
      <c r="H560" s="108" t="s">
        <v>96</v>
      </c>
      <c r="I560" s="130" t="s">
        <v>62</v>
      </c>
      <c r="J560" s="138"/>
      <c r="K560" s="80"/>
    </row>
    <row r="561" spans="1:11">
      <c r="A561" s="108" t="s">
        <v>500</v>
      </c>
      <c r="B561" s="110" t="s">
        <v>512</v>
      </c>
      <c r="C561" s="109">
        <v>5.5</v>
      </c>
      <c r="D561" s="109">
        <v>20.37037037037037</v>
      </c>
      <c r="E561" s="132">
        <v>2.2499999999999999E-2</v>
      </c>
      <c r="F561" s="109">
        <v>3.9</v>
      </c>
      <c r="G561" s="107">
        <v>0.22944000000000001</v>
      </c>
      <c r="H561" s="108" t="s">
        <v>96</v>
      </c>
      <c r="I561" s="130" t="s">
        <v>62</v>
      </c>
      <c r="J561" s="138"/>
      <c r="K561" s="80"/>
    </row>
    <row r="562" spans="1:11">
      <c r="A562" s="108" t="s">
        <v>500</v>
      </c>
      <c r="B562" s="110" t="s">
        <v>511</v>
      </c>
      <c r="C562" s="109">
        <v>5</v>
      </c>
      <c r="D562" s="109">
        <v>18.518518518518519</v>
      </c>
      <c r="E562" s="132">
        <v>2.2499999999999999E-2</v>
      </c>
      <c r="F562" s="109">
        <v>3.9</v>
      </c>
      <c r="G562" s="107">
        <v>0.22944000000000001</v>
      </c>
      <c r="H562" s="108" t="s">
        <v>96</v>
      </c>
      <c r="I562" s="130" t="s">
        <v>62</v>
      </c>
      <c r="J562" s="138"/>
      <c r="K562" s="80"/>
    </row>
    <row r="563" spans="1:11">
      <c r="A563" s="108" t="s">
        <v>500</v>
      </c>
      <c r="B563" s="110" t="s">
        <v>514</v>
      </c>
      <c r="C563" s="109">
        <v>6.5</v>
      </c>
      <c r="D563" s="109">
        <v>24.074074074074073</v>
      </c>
      <c r="E563" s="132">
        <v>2.2499999999999999E-2</v>
      </c>
      <c r="F563" s="109">
        <v>3.9</v>
      </c>
      <c r="G563" s="107">
        <v>0.22944000000000001</v>
      </c>
      <c r="H563" s="108" t="s">
        <v>96</v>
      </c>
      <c r="I563" s="130" t="s">
        <v>62</v>
      </c>
      <c r="J563" s="138"/>
      <c r="K563" s="80"/>
    </row>
    <row r="564" spans="1:11">
      <c r="A564" s="108" t="s">
        <v>500</v>
      </c>
      <c r="B564" s="110" t="s">
        <v>513</v>
      </c>
      <c r="C564" s="109">
        <v>6</v>
      </c>
      <c r="D564" s="109">
        <v>22.222222222222221</v>
      </c>
      <c r="E564" s="132">
        <v>2.2499999999999999E-2</v>
      </c>
      <c r="F564" s="109">
        <v>3.9</v>
      </c>
      <c r="G564" s="107">
        <v>0.22944000000000001</v>
      </c>
      <c r="H564" s="108" t="s">
        <v>96</v>
      </c>
      <c r="I564" s="130" t="s">
        <v>62</v>
      </c>
      <c r="J564" s="138"/>
      <c r="K564" s="80"/>
    </row>
    <row r="565" spans="1:11">
      <c r="A565" s="108" t="s">
        <v>500</v>
      </c>
      <c r="B565" s="110" t="s">
        <v>515</v>
      </c>
      <c r="C565" s="109">
        <v>3.5</v>
      </c>
      <c r="D565" s="109">
        <v>11.67</v>
      </c>
      <c r="E565" s="132">
        <v>2.5000000000000001E-2</v>
      </c>
      <c r="F565" s="109">
        <v>0.5</v>
      </c>
      <c r="G565" s="109">
        <v>0.35</v>
      </c>
      <c r="H565" s="108" t="s">
        <v>102</v>
      </c>
      <c r="I565" s="130" t="s">
        <v>62</v>
      </c>
      <c r="J565" s="138"/>
      <c r="K565" s="80"/>
    </row>
    <row r="566" spans="1:11">
      <c r="A566" s="108" t="s">
        <v>500</v>
      </c>
      <c r="B566" s="110" t="s">
        <v>517</v>
      </c>
      <c r="C566" s="109">
        <v>4.5</v>
      </c>
      <c r="D566" s="109">
        <v>15</v>
      </c>
      <c r="E566" s="132">
        <v>2.5000000000000001E-2</v>
      </c>
      <c r="F566" s="109">
        <v>0.5</v>
      </c>
      <c r="G566" s="109">
        <v>0.35</v>
      </c>
      <c r="H566" s="108" t="s">
        <v>102</v>
      </c>
      <c r="I566" s="130" t="s">
        <v>62</v>
      </c>
      <c r="J566" s="138"/>
      <c r="K566" s="80"/>
    </row>
    <row r="567" spans="1:11">
      <c r="A567" s="108" t="s">
        <v>500</v>
      </c>
      <c r="B567" s="110" t="s">
        <v>516</v>
      </c>
      <c r="C567" s="109">
        <v>4</v>
      </c>
      <c r="D567" s="109">
        <v>13.33</v>
      </c>
      <c r="E567" s="132">
        <v>2.5000000000000001E-2</v>
      </c>
      <c r="F567" s="109">
        <v>0.5</v>
      </c>
      <c r="G567" s="109">
        <v>0.35</v>
      </c>
      <c r="H567" s="108" t="s">
        <v>102</v>
      </c>
      <c r="I567" s="130" t="s">
        <v>62</v>
      </c>
      <c r="J567" s="138"/>
      <c r="K567" s="80"/>
    </row>
    <row r="568" spans="1:11">
      <c r="A568" s="108" t="s">
        <v>500</v>
      </c>
      <c r="B568" s="110" t="s">
        <v>519</v>
      </c>
      <c r="C568" s="109">
        <v>5.5</v>
      </c>
      <c r="D568" s="109">
        <v>18.329999999999998</v>
      </c>
      <c r="E568" s="132">
        <v>2.5000000000000001E-2</v>
      </c>
      <c r="F568" s="109">
        <v>0.5</v>
      </c>
      <c r="G568" s="109">
        <v>0.35</v>
      </c>
      <c r="H568" s="108" t="s">
        <v>102</v>
      </c>
      <c r="I568" s="130" t="s">
        <v>62</v>
      </c>
      <c r="J568" s="138"/>
      <c r="K568" s="80"/>
    </row>
    <row r="569" spans="1:11">
      <c r="A569" s="108" t="s">
        <v>500</v>
      </c>
      <c r="B569" s="110" t="s">
        <v>518</v>
      </c>
      <c r="C569" s="109">
        <v>5</v>
      </c>
      <c r="D569" s="109">
        <v>16.670000000000002</v>
      </c>
      <c r="E569" s="132">
        <v>2.5000000000000001E-2</v>
      </c>
      <c r="F569" s="109">
        <v>0.5</v>
      </c>
      <c r="G569" s="109">
        <v>0.35</v>
      </c>
      <c r="H569" s="108" t="s">
        <v>102</v>
      </c>
      <c r="I569" s="130" t="s">
        <v>62</v>
      </c>
      <c r="J569" s="138"/>
      <c r="K569" s="80"/>
    </row>
    <row r="570" spans="1:11">
      <c r="A570" s="108" t="s">
        <v>500</v>
      </c>
      <c r="B570" s="110" t="s">
        <v>521</v>
      </c>
      <c r="C570" s="109">
        <v>6.5</v>
      </c>
      <c r="D570" s="109">
        <v>21.67</v>
      </c>
      <c r="E570" s="132">
        <v>2.5000000000000001E-2</v>
      </c>
      <c r="F570" s="109">
        <v>0.5</v>
      </c>
      <c r="G570" s="109">
        <v>0.35</v>
      </c>
      <c r="H570" s="108" t="s">
        <v>102</v>
      </c>
      <c r="I570" s="130" t="s">
        <v>62</v>
      </c>
      <c r="J570" s="138"/>
      <c r="K570" s="80"/>
    </row>
    <row r="571" spans="1:11">
      <c r="A571" s="108" t="s">
        <v>500</v>
      </c>
      <c r="B571" s="110" t="s">
        <v>520</v>
      </c>
      <c r="C571" s="109">
        <v>6</v>
      </c>
      <c r="D571" s="109">
        <v>20</v>
      </c>
      <c r="E571" s="132">
        <v>2.5000000000000001E-2</v>
      </c>
      <c r="F571" s="109">
        <v>0.5</v>
      </c>
      <c r="G571" s="109">
        <v>0.35</v>
      </c>
      <c r="H571" s="108" t="s">
        <v>102</v>
      </c>
      <c r="I571" s="130" t="s">
        <v>62</v>
      </c>
      <c r="J571" s="138"/>
      <c r="K571" s="80"/>
    </row>
    <row r="572" spans="1:11">
      <c r="A572" s="108" t="s">
        <v>500</v>
      </c>
      <c r="B572" s="110" t="s">
        <v>522</v>
      </c>
      <c r="C572" s="109">
        <v>3.5</v>
      </c>
      <c r="D572" s="109">
        <v>17.5</v>
      </c>
      <c r="E572" s="132">
        <v>1.6670000000000001E-2</v>
      </c>
      <c r="F572" s="109">
        <v>3</v>
      </c>
      <c r="G572" s="109">
        <v>0.35</v>
      </c>
      <c r="H572" s="108" t="s">
        <v>102</v>
      </c>
      <c r="I572" s="130" t="s">
        <v>62</v>
      </c>
      <c r="J572" s="138"/>
      <c r="K572" s="80"/>
    </row>
    <row r="573" spans="1:11">
      <c r="A573" s="108" t="s">
        <v>500</v>
      </c>
      <c r="B573" s="110" t="s">
        <v>524</v>
      </c>
      <c r="C573" s="109">
        <v>4.5</v>
      </c>
      <c r="D573" s="109">
        <v>22.5</v>
      </c>
      <c r="E573" s="132">
        <v>1.6670000000000001E-2</v>
      </c>
      <c r="F573" s="109">
        <v>3</v>
      </c>
      <c r="G573" s="109">
        <v>0.35</v>
      </c>
      <c r="H573" s="108" t="s">
        <v>102</v>
      </c>
      <c r="I573" s="130" t="s">
        <v>62</v>
      </c>
      <c r="J573" s="138"/>
      <c r="K573" s="80"/>
    </row>
    <row r="574" spans="1:11">
      <c r="A574" s="108" t="s">
        <v>500</v>
      </c>
      <c r="B574" s="110" t="s">
        <v>523</v>
      </c>
      <c r="C574" s="109">
        <v>4</v>
      </c>
      <c r="D574" s="109">
        <v>20</v>
      </c>
      <c r="E574" s="132">
        <v>1.6670000000000001E-2</v>
      </c>
      <c r="F574" s="109">
        <v>3</v>
      </c>
      <c r="G574" s="109">
        <v>0.35</v>
      </c>
      <c r="H574" s="108" t="s">
        <v>102</v>
      </c>
      <c r="I574" s="130" t="s">
        <v>62</v>
      </c>
      <c r="J574" s="138"/>
      <c r="K574" s="80"/>
    </row>
    <row r="575" spans="1:11">
      <c r="A575" s="108" t="s">
        <v>500</v>
      </c>
      <c r="B575" s="110" t="s">
        <v>526</v>
      </c>
      <c r="C575" s="109">
        <v>5.5</v>
      </c>
      <c r="D575" s="109">
        <v>27.5</v>
      </c>
      <c r="E575" s="132">
        <v>1.6670000000000001E-2</v>
      </c>
      <c r="F575" s="109">
        <v>3</v>
      </c>
      <c r="G575" s="109">
        <v>0.35</v>
      </c>
      <c r="H575" s="108" t="s">
        <v>102</v>
      </c>
      <c r="I575" s="130" t="s">
        <v>62</v>
      </c>
      <c r="J575" s="138"/>
      <c r="K575" s="80"/>
    </row>
    <row r="576" spans="1:11">
      <c r="A576" s="108" t="s">
        <v>500</v>
      </c>
      <c r="B576" s="110" t="s">
        <v>525</v>
      </c>
      <c r="C576" s="109">
        <v>5</v>
      </c>
      <c r="D576" s="109">
        <v>25</v>
      </c>
      <c r="E576" s="132">
        <v>1.6670000000000001E-2</v>
      </c>
      <c r="F576" s="109">
        <v>3</v>
      </c>
      <c r="G576" s="109">
        <v>0.35</v>
      </c>
      <c r="H576" s="108" t="s">
        <v>102</v>
      </c>
      <c r="I576" s="130" t="s">
        <v>62</v>
      </c>
      <c r="J576" s="138"/>
      <c r="K576" s="80"/>
    </row>
    <row r="577" spans="1:11">
      <c r="A577" s="108" t="s">
        <v>500</v>
      </c>
      <c r="B577" s="110" t="s">
        <v>528</v>
      </c>
      <c r="C577" s="109">
        <v>6.5</v>
      </c>
      <c r="D577" s="109">
        <v>32.5</v>
      </c>
      <c r="E577" s="132">
        <v>1.6670000000000001E-2</v>
      </c>
      <c r="F577" s="109">
        <v>3</v>
      </c>
      <c r="G577" s="109">
        <v>0.35</v>
      </c>
      <c r="H577" s="108" t="s">
        <v>102</v>
      </c>
      <c r="I577" s="130" t="s">
        <v>62</v>
      </c>
      <c r="J577" s="138"/>
      <c r="K577" s="80"/>
    </row>
    <row r="578" spans="1:11">
      <c r="A578" s="108" t="s">
        <v>500</v>
      </c>
      <c r="B578" s="110" t="s">
        <v>527</v>
      </c>
      <c r="C578" s="109">
        <v>6</v>
      </c>
      <c r="D578" s="109">
        <v>30</v>
      </c>
      <c r="E578" s="132">
        <v>1.6670000000000001E-2</v>
      </c>
      <c r="F578" s="109">
        <v>3</v>
      </c>
      <c r="G578" s="109">
        <v>0.35</v>
      </c>
      <c r="H578" s="108" t="s">
        <v>102</v>
      </c>
      <c r="I578" s="130" t="s">
        <v>62</v>
      </c>
      <c r="J578" s="138"/>
      <c r="K578" s="80"/>
    </row>
    <row r="579" spans="1:11">
      <c r="A579" s="113" t="s">
        <v>529</v>
      </c>
      <c r="B579" s="115" t="s">
        <v>544</v>
      </c>
      <c r="C579" s="113">
        <v>1</v>
      </c>
      <c r="D579" s="113">
        <v>0.08</v>
      </c>
      <c r="E579" s="82">
        <v>1.0416700000000001</v>
      </c>
      <c r="F579" s="113">
        <v>0</v>
      </c>
      <c r="G579" s="113">
        <v>0</v>
      </c>
      <c r="H579" s="108" t="s">
        <v>96</v>
      </c>
      <c r="I579" s="112" t="s">
        <v>41</v>
      </c>
      <c r="J579" s="138"/>
      <c r="K579" s="80"/>
    </row>
    <row r="580" spans="1:11">
      <c r="A580" s="132" t="s">
        <v>859</v>
      </c>
      <c r="B580" s="132" t="s">
        <v>860</v>
      </c>
      <c r="C580" s="132">
        <v>19.5</v>
      </c>
      <c r="D580" s="132">
        <v>30</v>
      </c>
      <c r="E580" s="132">
        <v>5.4199999999999998E-2</v>
      </c>
      <c r="F580" s="132">
        <v>12.95</v>
      </c>
      <c r="G580" s="132">
        <v>0.11</v>
      </c>
      <c r="H580" s="132" t="s">
        <v>61</v>
      </c>
      <c r="I580" s="132" t="s">
        <v>137</v>
      </c>
      <c r="J580" s="138"/>
      <c r="K580" s="80"/>
    </row>
    <row r="581" spans="1:11">
      <c r="A581" s="132" t="s">
        <v>1645</v>
      </c>
      <c r="B581" s="132" t="s">
        <v>843</v>
      </c>
      <c r="C581" s="132">
        <v>2.27</v>
      </c>
      <c r="D581" s="132">
        <v>2.8</v>
      </c>
      <c r="E581" s="130">
        <v>6.7500000000000004E-2</v>
      </c>
      <c r="F581" s="132">
        <v>29.09</v>
      </c>
      <c r="G581" s="132">
        <v>0.26</v>
      </c>
      <c r="H581" s="132" t="s">
        <v>61</v>
      </c>
      <c r="I581" s="132" t="s">
        <v>137</v>
      </c>
      <c r="J581" s="138"/>
      <c r="K581" s="80"/>
    </row>
    <row r="582" spans="1:11">
      <c r="A582" s="132" t="s">
        <v>1645</v>
      </c>
      <c r="B582" s="132" t="s">
        <v>846</v>
      </c>
      <c r="C582" s="132">
        <v>3.27</v>
      </c>
      <c r="D582" s="132">
        <v>6.1920000000000002</v>
      </c>
      <c r="E582" s="130">
        <v>4.4200000000000003E-2</v>
      </c>
      <c r="F582" s="132">
        <v>20.440000000000001</v>
      </c>
      <c r="G582" s="132">
        <v>0.26</v>
      </c>
      <c r="H582" s="132" t="s">
        <v>61</v>
      </c>
      <c r="I582" s="132" t="s">
        <v>137</v>
      </c>
      <c r="J582" s="138"/>
      <c r="K582" s="80"/>
    </row>
    <row r="583" spans="1:11">
      <c r="A583" s="132" t="s">
        <v>1645</v>
      </c>
      <c r="B583" s="132" t="s">
        <v>847</v>
      </c>
      <c r="C583" s="132">
        <v>4.47</v>
      </c>
      <c r="D583" s="132">
        <v>6.9020000000000001</v>
      </c>
      <c r="E583" s="130">
        <v>5.3969999999999997E-2</v>
      </c>
      <c r="F583" s="132">
        <v>15.23</v>
      </c>
      <c r="G583" s="132">
        <v>0.27</v>
      </c>
      <c r="H583" s="132" t="s">
        <v>61</v>
      </c>
      <c r="I583" s="132" t="s">
        <v>137</v>
      </c>
      <c r="J583" s="138"/>
      <c r="K583" s="80"/>
    </row>
    <row r="584" spans="1:11">
      <c r="A584" s="132" t="s">
        <v>1645</v>
      </c>
      <c r="B584" s="132" t="s">
        <v>848</v>
      </c>
      <c r="C584" s="132">
        <v>5.67</v>
      </c>
      <c r="D584" s="132">
        <v>7.3470000000000004</v>
      </c>
      <c r="E584" s="130">
        <v>6.4199999999999993E-2</v>
      </c>
      <c r="F584" s="132">
        <v>12.22</v>
      </c>
      <c r="G584" s="132">
        <v>0.27</v>
      </c>
      <c r="H584" s="132" t="s">
        <v>61</v>
      </c>
      <c r="I584" s="132" t="s">
        <v>137</v>
      </c>
      <c r="J584" s="138"/>
      <c r="K584" s="80"/>
    </row>
    <row r="585" spans="1:11">
      <c r="A585" s="132" t="s">
        <v>1645</v>
      </c>
      <c r="B585" s="132" t="s">
        <v>849</v>
      </c>
      <c r="C585" s="132">
        <v>6.87</v>
      </c>
      <c r="D585" s="132">
        <v>7.6970000000000001</v>
      </c>
      <c r="E585" s="130">
        <v>7.4200000000000002E-2</v>
      </c>
      <c r="F585" s="132">
        <v>10.26</v>
      </c>
      <c r="G585" s="132">
        <v>0.27</v>
      </c>
      <c r="H585" s="132" t="s">
        <v>61</v>
      </c>
      <c r="I585" s="132" t="s">
        <v>137</v>
      </c>
      <c r="J585" s="138"/>
      <c r="K585" s="80"/>
    </row>
    <row r="586" spans="1:11">
      <c r="A586" s="132" t="s">
        <v>1645</v>
      </c>
      <c r="B586" s="132" t="s">
        <v>850</v>
      </c>
      <c r="C586" s="132">
        <v>8.07</v>
      </c>
      <c r="D586" s="132">
        <v>7.9219999999999997</v>
      </c>
      <c r="E586" s="130">
        <v>8.5000000000000006E-2</v>
      </c>
      <c r="F586" s="132">
        <v>8.8800000000000008</v>
      </c>
      <c r="G586" s="132">
        <v>0.27</v>
      </c>
      <c r="H586" s="132" t="s">
        <v>61</v>
      </c>
      <c r="I586" s="132" t="s">
        <v>137</v>
      </c>
      <c r="J586" s="138"/>
      <c r="K586" s="80"/>
    </row>
    <row r="587" spans="1:11">
      <c r="A587" s="132" t="s">
        <v>1645</v>
      </c>
      <c r="B587" s="132" t="s">
        <v>844</v>
      </c>
      <c r="C587" s="132">
        <v>1.83</v>
      </c>
      <c r="D587" s="132">
        <v>4.7060000000000004</v>
      </c>
      <c r="E587" s="130">
        <v>3.2500000000000001E-2</v>
      </c>
      <c r="F587" s="132">
        <v>35.69</v>
      </c>
      <c r="G587" s="132">
        <v>0.26</v>
      </c>
      <c r="H587" s="132" t="s">
        <v>61</v>
      </c>
      <c r="I587" s="132" t="s">
        <v>137</v>
      </c>
      <c r="J587" s="138"/>
      <c r="K587" s="80"/>
    </row>
    <row r="588" spans="1:11">
      <c r="A588" s="132" t="s">
        <v>1645</v>
      </c>
      <c r="B588" s="132" t="s">
        <v>845</v>
      </c>
      <c r="C588" s="132">
        <v>2.5499999999999998</v>
      </c>
      <c r="D588" s="132">
        <v>5.56</v>
      </c>
      <c r="E588" s="130">
        <v>3.8300000000000001E-2</v>
      </c>
      <c r="F588" s="132">
        <v>25.92</v>
      </c>
      <c r="G588" s="132">
        <v>0.26</v>
      </c>
      <c r="H588" s="132" t="s">
        <v>61</v>
      </c>
      <c r="I588" s="132" t="s">
        <v>137</v>
      </c>
      <c r="J588" s="138"/>
      <c r="K588" s="80"/>
    </row>
    <row r="589" spans="1:11">
      <c r="A589" s="132" t="s">
        <v>1645</v>
      </c>
      <c r="B589" s="132" t="s">
        <v>835</v>
      </c>
      <c r="C589" s="132">
        <v>2.52</v>
      </c>
      <c r="D589" s="132">
        <v>1.9750000000000001</v>
      </c>
      <c r="E589" s="130">
        <v>0.1067</v>
      </c>
      <c r="F589" s="132">
        <v>41.9</v>
      </c>
      <c r="G589" s="132">
        <v>0.26</v>
      </c>
      <c r="H589" s="132" t="s">
        <v>61</v>
      </c>
      <c r="I589" s="132" t="s">
        <v>137</v>
      </c>
      <c r="J589" s="138"/>
      <c r="K589" s="80"/>
    </row>
    <row r="590" spans="1:11">
      <c r="A590" s="132" t="s">
        <v>1645</v>
      </c>
      <c r="B590" s="132" t="s">
        <v>838</v>
      </c>
      <c r="C590" s="132">
        <v>3.52</v>
      </c>
      <c r="D590" s="132">
        <v>5.9530000000000003</v>
      </c>
      <c r="E590" s="130">
        <v>4.9200000000000001E-2</v>
      </c>
      <c r="F590" s="132">
        <v>30.2</v>
      </c>
      <c r="G590" s="132">
        <v>0.26</v>
      </c>
      <c r="H590" s="132" t="s">
        <v>61</v>
      </c>
      <c r="I590" s="132" t="s">
        <v>137</v>
      </c>
      <c r="J590" s="138"/>
      <c r="K590" s="80"/>
    </row>
    <row r="591" spans="1:11">
      <c r="A591" s="132" t="s">
        <v>1645</v>
      </c>
      <c r="B591" s="132" t="s">
        <v>839</v>
      </c>
      <c r="C591" s="132">
        <v>4.72</v>
      </c>
      <c r="D591" s="132">
        <v>6.726</v>
      </c>
      <c r="E591" s="130">
        <v>5.8299999999999998E-2</v>
      </c>
      <c r="F591" s="132">
        <v>22.79</v>
      </c>
      <c r="G591" s="132">
        <v>0.26</v>
      </c>
      <c r="H591" s="132" t="s">
        <v>61</v>
      </c>
      <c r="I591" s="132" t="s">
        <v>137</v>
      </c>
      <c r="J591" s="138"/>
      <c r="K591" s="80"/>
    </row>
    <row r="592" spans="1:11">
      <c r="A592" s="132" t="s">
        <v>1645</v>
      </c>
      <c r="B592" s="132" t="s">
        <v>840</v>
      </c>
      <c r="C592" s="132">
        <v>5.92</v>
      </c>
      <c r="D592" s="132">
        <v>7.28</v>
      </c>
      <c r="E592" s="130">
        <v>6.7769999999999997E-2</v>
      </c>
      <c r="F592" s="132">
        <v>18.37</v>
      </c>
      <c r="G592" s="132">
        <v>0.26</v>
      </c>
      <c r="H592" s="132" t="s">
        <v>61</v>
      </c>
      <c r="I592" s="132" t="s">
        <v>137</v>
      </c>
      <c r="J592" s="138"/>
      <c r="K592" s="80"/>
    </row>
    <row r="593" spans="1:11">
      <c r="A593" s="132" t="s">
        <v>1645</v>
      </c>
      <c r="B593" s="132" t="s">
        <v>841</v>
      </c>
      <c r="C593" s="132">
        <v>7.12</v>
      </c>
      <c r="D593" s="132">
        <v>7.625</v>
      </c>
      <c r="E593" s="130">
        <v>7.7810000000000004E-2</v>
      </c>
      <c r="F593" s="132">
        <v>15.45</v>
      </c>
      <c r="G593" s="132">
        <v>0.27</v>
      </c>
      <c r="H593" s="132" t="s">
        <v>61</v>
      </c>
      <c r="I593" s="132" t="s">
        <v>137</v>
      </c>
      <c r="J593" s="138"/>
      <c r="K593" s="80"/>
    </row>
    <row r="594" spans="1:11">
      <c r="A594" s="132" t="s">
        <v>1645</v>
      </c>
      <c r="B594" s="132" t="s">
        <v>842</v>
      </c>
      <c r="C594" s="132">
        <v>8.32</v>
      </c>
      <c r="D594" s="132">
        <v>7.9219999999999997</v>
      </c>
      <c r="E594" s="130">
        <v>8.7499999999999994E-2</v>
      </c>
      <c r="F594" s="132">
        <v>13.37</v>
      </c>
      <c r="G594" s="132">
        <v>0.27</v>
      </c>
      <c r="H594" s="132" t="s">
        <v>61</v>
      </c>
      <c r="I594" s="132" t="s">
        <v>137</v>
      </c>
      <c r="J594" s="138"/>
      <c r="K594" s="80"/>
    </row>
    <row r="595" spans="1:11">
      <c r="A595" s="132" t="s">
        <v>1645</v>
      </c>
      <c r="B595" s="132" t="s">
        <v>836</v>
      </c>
      <c r="C595" s="132">
        <v>2.08</v>
      </c>
      <c r="D595" s="132">
        <v>4.2779999999999996</v>
      </c>
      <c r="E595" s="130">
        <v>4.052E-2</v>
      </c>
      <c r="F595" s="132">
        <v>50.36</v>
      </c>
      <c r="G595" s="132">
        <v>0.25</v>
      </c>
      <c r="H595" s="132" t="s">
        <v>61</v>
      </c>
      <c r="I595" s="132" t="s">
        <v>137</v>
      </c>
      <c r="J595" s="138"/>
      <c r="K595" s="80"/>
    </row>
    <row r="596" spans="1:11">
      <c r="A596" s="132" t="s">
        <v>1645</v>
      </c>
      <c r="B596" s="132" t="s">
        <v>837</v>
      </c>
      <c r="C596" s="132">
        <v>2.8</v>
      </c>
      <c r="D596" s="132">
        <v>5.2850000000000001</v>
      </c>
      <c r="E596" s="130">
        <v>4.4200000000000003E-2</v>
      </c>
      <c r="F596" s="132">
        <v>37.69</v>
      </c>
      <c r="G596" s="132">
        <v>0.26</v>
      </c>
      <c r="H596" s="132" t="s">
        <v>61</v>
      </c>
      <c r="I596" s="132" t="s">
        <v>137</v>
      </c>
      <c r="J596" s="138"/>
      <c r="K596" s="80"/>
    </row>
    <row r="597" spans="1:11">
      <c r="A597" s="132" t="s">
        <v>1645</v>
      </c>
      <c r="B597" s="132" t="s">
        <v>851</v>
      </c>
      <c r="C597" s="132">
        <v>2.27</v>
      </c>
      <c r="D597" s="132">
        <v>3.4790000000000001</v>
      </c>
      <c r="E597" s="130">
        <v>5.4199999999999998E-2</v>
      </c>
      <c r="F597" s="132">
        <v>29.09</v>
      </c>
      <c r="G597" s="132">
        <v>0.26</v>
      </c>
      <c r="H597" s="132" t="s">
        <v>61</v>
      </c>
      <c r="I597" s="132" t="s">
        <v>137</v>
      </c>
      <c r="J597" s="138"/>
      <c r="K597" s="80"/>
    </row>
    <row r="598" spans="1:11">
      <c r="A598" s="132" t="s">
        <v>1645</v>
      </c>
      <c r="B598" s="132" t="s">
        <v>854</v>
      </c>
      <c r="C598" s="132">
        <v>3.27</v>
      </c>
      <c r="D598" s="132">
        <v>6.3959999999999999</v>
      </c>
      <c r="E598" s="130">
        <v>4.2500000000000003E-2</v>
      </c>
      <c r="F598" s="132">
        <v>20.440000000000001</v>
      </c>
      <c r="G598" s="132">
        <v>0.26</v>
      </c>
      <c r="H598" s="132" t="s">
        <v>61</v>
      </c>
      <c r="I598" s="132" t="s">
        <v>137</v>
      </c>
      <c r="J598" s="138"/>
      <c r="K598" s="80"/>
    </row>
    <row r="599" spans="1:11">
      <c r="A599" s="132" t="s">
        <v>1645</v>
      </c>
      <c r="B599" s="132" t="s">
        <v>855</v>
      </c>
      <c r="C599" s="132">
        <v>4.47</v>
      </c>
      <c r="D599" s="132">
        <v>7.024</v>
      </c>
      <c r="E599" s="130">
        <v>5.3030000000000001E-2</v>
      </c>
      <c r="F599" s="132">
        <v>15.23</v>
      </c>
      <c r="G599" s="132">
        <v>0.27</v>
      </c>
      <c r="H599" s="132" t="s">
        <v>61</v>
      </c>
      <c r="I599" s="132" t="s">
        <v>137</v>
      </c>
      <c r="J599" s="138"/>
      <c r="K599" s="80"/>
    </row>
    <row r="600" spans="1:11">
      <c r="A600" s="132" t="s">
        <v>1645</v>
      </c>
      <c r="B600" s="132" t="s">
        <v>856</v>
      </c>
      <c r="C600" s="132">
        <v>5.67</v>
      </c>
      <c r="D600" s="132">
        <v>7.4139999999999997</v>
      </c>
      <c r="E600" s="130">
        <v>6.3729999999999995E-2</v>
      </c>
      <c r="F600" s="132">
        <v>12.22</v>
      </c>
      <c r="G600" s="132">
        <v>0.27</v>
      </c>
      <c r="H600" s="132" t="s">
        <v>61</v>
      </c>
      <c r="I600" s="132" t="s">
        <v>137</v>
      </c>
      <c r="J600" s="138"/>
      <c r="K600" s="80"/>
    </row>
    <row r="601" spans="1:11">
      <c r="A601" s="132" t="s">
        <v>1645</v>
      </c>
      <c r="B601" s="132" t="s">
        <v>857</v>
      </c>
      <c r="C601" s="132">
        <v>6.87</v>
      </c>
      <c r="D601" s="132">
        <v>7.7709999999999999</v>
      </c>
      <c r="E601" s="130">
        <v>7.3669999999999999E-2</v>
      </c>
      <c r="F601" s="132">
        <v>10.26</v>
      </c>
      <c r="G601" s="132">
        <v>0.27</v>
      </c>
      <c r="H601" s="132" t="s">
        <v>61</v>
      </c>
      <c r="I601" s="132" t="s">
        <v>137</v>
      </c>
      <c r="J601" s="138"/>
      <c r="K601" s="80"/>
    </row>
    <row r="602" spans="1:11">
      <c r="A602" s="132" t="s">
        <v>1645</v>
      </c>
      <c r="B602" s="132" t="s">
        <v>858</v>
      </c>
      <c r="C602" s="132">
        <v>8.07</v>
      </c>
      <c r="D602" s="132">
        <v>8</v>
      </c>
      <c r="E602" s="130">
        <v>8.4199999999999997E-2</v>
      </c>
      <c r="F602" s="132">
        <v>8.8800000000000008</v>
      </c>
      <c r="G602" s="132">
        <v>0.27</v>
      </c>
      <c r="H602" s="132" t="s">
        <v>61</v>
      </c>
      <c r="I602" s="132" t="s">
        <v>137</v>
      </c>
      <c r="J602" s="138"/>
      <c r="K602" s="80"/>
    </row>
    <row r="603" spans="1:11">
      <c r="A603" s="132" t="s">
        <v>1645</v>
      </c>
      <c r="B603" s="132" t="s">
        <v>852</v>
      </c>
      <c r="C603" s="132">
        <v>1.83</v>
      </c>
      <c r="D603" s="132">
        <v>5.0670000000000002</v>
      </c>
      <c r="E603" s="130">
        <v>0.03</v>
      </c>
      <c r="F603" s="132">
        <v>35.69</v>
      </c>
      <c r="G603" s="132">
        <v>0.26</v>
      </c>
      <c r="H603" s="132" t="s">
        <v>61</v>
      </c>
      <c r="I603" s="132" t="s">
        <v>137</v>
      </c>
      <c r="J603" s="138"/>
      <c r="K603" s="80"/>
    </row>
    <row r="604" spans="1:11">
      <c r="A604" s="132" t="s">
        <v>1645</v>
      </c>
      <c r="B604" s="132" t="s">
        <v>853</v>
      </c>
      <c r="C604" s="132">
        <v>2.5499999999999998</v>
      </c>
      <c r="D604" s="132">
        <v>5.8170000000000002</v>
      </c>
      <c r="E604" s="130">
        <v>3.653E-2</v>
      </c>
      <c r="F604" s="132">
        <v>25.92</v>
      </c>
      <c r="G604" s="132">
        <v>0.26</v>
      </c>
      <c r="H604" s="132" t="s">
        <v>61</v>
      </c>
      <c r="I604" s="132" t="s">
        <v>137</v>
      </c>
      <c r="J604" s="138"/>
      <c r="K604" s="80"/>
    </row>
    <row r="605" spans="1:11">
      <c r="A605" s="113" t="s">
        <v>642</v>
      </c>
      <c r="B605" s="115" t="s">
        <v>666</v>
      </c>
      <c r="C605" s="113">
        <v>0.375</v>
      </c>
      <c r="D605" s="113">
        <v>7.5020000000000003E-2</v>
      </c>
      <c r="E605" s="132">
        <v>0.41670000000000001</v>
      </c>
      <c r="F605" s="107">
        <v>115.81439999999999</v>
      </c>
      <c r="G605" s="107">
        <v>0.20075999999999999</v>
      </c>
      <c r="H605" s="108" t="s">
        <v>61</v>
      </c>
      <c r="I605" s="112" t="s">
        <v>41</v>
      </c>
      <c r="J605" s="138"/>
      <c r="K605" s="80"/>
    </row>
    <row r="606" spans="1:11">
      <c r="A606" s="113" t="s">
        <v>642</v>
      </c>
      <c r="B606" s="115" t="s">
        <v>667</v>
      </c>
      <c r="C606" s="113">
        <v>0.875</v>
      </c>
      <c r="D606" s="113">
        <v>0.18</v>
      </c>
      <c r="E606" s="132">
        <v>0.40500000000000003</v>
      </c>
      <c r="F606" s="107">
        <v>115.81439999999999</v>
      </c>
      <c r="G606" s="107">
        <v>0.20075999999999999</v>
      </c>
      <c r="H606" s="108" t="s">
        <v>61</v>
      </c>
      <c r="I606" s="112" t="s">
        <v>41</v>
      </c>
      <c r="J606" s="138"/>
      <c r="K606" s="80"/>
    </row>
    <row r="607" spans="1:11">
      <c r="A607" s="108" t="s">
        <v>59</v>
      </c>
      <c r="B607" s="30" t="s">
        <v>103</v>
      </c>
      <c r="C607" s="107">
        <v>1</v>
      </c>
      <c r="D607" s="107">
        <v>4</v>
      </c>
      <c r="E607" s="132">
        <v>2.0799999999999999E-2</v>
      </c>
      <c r="F607" s="107">
        <v>1.5</v>
      </c>
      <c r="G607" s="107">
        <v>0.35</v>
      </c>
      <c r="H607" s="108" t="s">
        <v>61</v>
      </c>
      <c r="I607" s="130" t="s">
        <v>62</v>
      </c>
      <c r="J607" s="138"/>
      <c r="K607" s="80"/>
    </row>
    <row r="608" spans="1:11">
      <c r="A608" s="113" t="s">
        <v>529</v>
      </c>
      <c r="B608" s="30" t="s">
        <v>103</v>
      </c>
      <c r="C608" s="107">
        <v>1</v>
      </c>
      <c r="D608" s="107">
        <v>4</v>
      </c>
      <c r="E608" s="132">
        <v>2.0799999999999999E-2</v>
      </c>
      <c r="F608" s="107">
        <v>1.5</v>
      </c>
      <c r="G608" s="107">
        <v>0.35</v>
      </c>
      <c r="H608" s="108" t="s">
        <v>61</v>
      </c>
      <c r="I608" s="130" t="s">
        <v>62</v>
      </c>
      <c r="J608" s="138"/>
      <c r="K608" s="80"/>
    </row>
    <row r="609" spans="1:11">
      <c r="A609" s="113" t="s">
        <v>642</v>
      </c>
      <c r="B609" s="30" t="s">
        <v>103</v>
      </c>
      <c r="C609" s="107">
        <v>1</v>
      </c>
      <c r="D609" s="107">
        <v>4</v>
      </c>
      <c r="E609" s="132">
        <v>2.0799999999999999E-2</v>
      </c>
      <c r="F609" s="107">
        <v>1.5</v>
      </c>
      <c r="G609" s="107">
        <v>0.35</v>
      </c>
      <c r="H609" s="108" t="s">
        <v>61</v>
      </c>
      <c r="I609" s="130" t="s">
        <v>62</v>
      </c>
      <c r="J609" s="138"/>
      <c r="K609" s="80"/>
    </row>
    <row r="610" spans="1:11">
      <c r="A610" s="26" t="s">
        <v>265</v>
      </c>
      <c r="B610" s="108" t="s">
        <v>274</v>
      </c>
      <c r="C610" s="107">
        <v>1</v>
      </c>
      <c r="D610" s="109">
        <v>0.08</v>
      </c>
      <c r="E610" s="132">
        <v>1.0417000000000001</v>
      </c>
      <c r="F610" s="107">
        <v>160</v>
      </c>
      <c r="G610" s="107">
        <v>0.19</v>
      </c>
      <c r="H610" s="108" t="s">
        <v>102</v>
      </c>
      <c r="I610" s="130" t="s">
        <v>62</v>
      </c>
      <c r="J610" s="138"/>
      <c r="K610" s="80"/>
    </row>
    <row r="611" spans="1:11">
      <c r="A611" s="113" t="s">
        <v>529</v>
      </c>
      <c r="B611" s="115" t="s">
        <v>274</v>
      </c>
      <c r="C611" s="113">
        <v>1</v>
      </c>
      <c r="D611" s="113">
        <v>0.08</v>
      </c>
      <c r="E611" s="82">
        <v>1.0416700000000001</v>
      </c>
      <c r="F611" s="113">
        <v>0</v>
      </c>
      <c r="G611" s="113">
        <v>0</v>
      </c>
      <c r="H611" s="108" t="s">
        <v>96</v>
      </c>
      <c r="I611" s="112" t="s">
        <v>41</v>
      </c>
      <c r="J611" s="138"/>
      <c r="K611" s="80"/>
    </row>
    <row r="612" spans="1:11">
      <c r="A612" s="113" t="s">
        <v>668</v>
      </c>
      <c r="B612" s="113" t="s">
        <v>1707</v>
      </c>
      <c r="C612" s="113">
        <v>0.75</v>
      </c>
      <c r="D612" s="113">
        <v>1.1333</v>
      </c>
      <c r="E612" s="130">
        <v>5.5100000000000003E-2</v>
      </c>
      <c r="F612" s="109">
        <v>70</v>
      </c>
      <c r="G612" s="113">
        <v>0.24</v>
      </c>
      <c r="H612" s="108" t="s">
        <v>93</v>
      </c>
      <c r="I612" s="112" t="s">
        <v>540</v>
      </c>
      <c r="J612" s="138"/>
      <c r="K612" s="80"/>
    </row>
    <row r="613" spans="1:11">
      <c r="A613" s="113" t="s">
        <v>105</v>
      </c>
      <c r="B613" s="110" t="s">
        <v>112</v>
      </c>
      <c r="C613" s="107">
        <v>0.125</v>
      </c>
      <c r="D613" s="107">
        <v>0.06</v>
      </c>
      <c r="E613" s="132">
        <v>0.17330000000000001</v>
      </c>
      <c r="F613" s="107">
        <v>22</v>
      </c>
      <c r="G613" s="107">
        <v>0.3</v>
      </c>
      <c r="H613" s="108" t="s">
        <v>102</v>
      </c>
      <c r="I613" s="130" t="s">
        <v>62</v>
      </c>
      <c r="J613" s="138"/>
      <c r="K613" s="80"/>
    </row>
    <row r="614" spans="1:11">
      <c r="A614" s="113" t="s">
        <v>105</v>
      </c>
      <c r="B614" s="110" t="s">
        <v>113</v>
      </c>
      <c r="C614" s="107">
        <v>0.25</v>
      </c>
      <c r="D614" s="107">
        <v>0.12</v>
      </c>
      <c r="E614" s="132">
        <v>0.17330000000000001</v>
      </c>
      <c r="F614" s="107">
        <v>22</v>
      </c>
      <c r="G614" s="107">
        <v>0.3</v>
      </c>
      <c r="H614" s="108" t="s">
        <v>102</v>
      </c>
      <c r="I614" s="130" t="s">
        <v>62</v>
      </c>
      <c r="J614" s="138"/>
      <c r="K614" s="80"/>
    </row>
    <row r="615" spans="1:11">
      <c r="A615" s="113" t="s">
        <v>105</v>
      </c>
      <c r="B615" s="110" t="s">
        <v>114</v>
      </c>
      <c r="C615" s="107">
        <v>0.625</v>
      </c>
      <c r="D615" s="107">
        <v>0.01</v>
      </c>
      <c r="E615" s="132">
        <v>5.2083000000000004</v>
      </c>
      <c r="F615" s="107">
        <v>30</v>
      </c>
      <c r="G615" s="107">
        <v>0.3</v>
      </c>
      <c r="H615" s="108" t="s">
        <v>102</v>
      </c>
      <c r="I615" s="130" t="s">
        <v>62</v>
      </c>
      <c r="J615" s="138"/>
      <c r="K615" s="80"/>
    </row>
    <row r="616" spans="1:11">
      <c r="A616" s="113" t="s">
        <v>642</v>
      </c>
      <c r="B616" s="110" t="s">
        <v>665</v>
      </c>
      <c r="C616" s="109">
        <v>0.5</v>
      </c>
      <c r="D616" s="109">
        <v>0.28999999999999998</v>
      </c>
      <c r="E616" s="132">
        <v>0.14169999999999999</v>
      </c>
      <c r="F616" s="109">
        <v>45</v>
      </c>
      <c r="G616" s="109">
        <v>0.32</v>
      </c>
      <c r="H616" s="108" t="s">
        <v>61</v>
      </c>
      <c r="I616" s="130" t="s">
        <v>62</v>
      </c>
      <c r="J616" s="138"/>
      <c r="K616" s="80"/>
    </row>
    <row r="617" spans="1:11">
      <c r="A617" s="108" t="s">
        <v>861</v>
      </c>
      <c r="B617" s="30" t="s">
        <v>1708</v>
      </c>
      <c r="C617" s="107">
        <v>1</v>
      </c>
      <c r="D617" s="107">
        <v>0.96</v>
      </c>
      <c r="E617" s="132">
        <v>8.6699999999999999E-2</v>
      </c>
      <c r="F617" s="107">
        <v>37.9392</v>
      </c>
      <c r="G617" s="107">
        <v>0.38957000000000003</v>
      </c>
      <c r="H617" s="108" t="s">
        <v>67</v>
      </c>
      <c r="I617" s="130" t="s">
        <v>62</v>
      </c>
      <c r="J617" s="138"/>
      <c r="K617" s="80"/>
    </row>
    <row r="618" spans="1:11">
      <c r="A618" s="108" t="s">
        <v>861</v>
      </c>
      <c r="B618" s="30" t="s">
        <v>1709</v>
      </c>
      <c r="C618" s="107">
        <v>0.5</v>
      </c>
      <c r="D618" s="107">
        <v>0.48</v>
      </c>
      <c r="E618" s="132">
        <v>8.6699999999999999E-2</v>
      </c>
      <c r="F618" s="107">
        <v>37.9392</v>
      </c>
      <c r="G618" s="107">
        <v>0.38957000000000003</v>
      </c>
      <c r="H618" s="108" t="s">
        <v>67</v>
      </c>
      <c r="I618" s="130" t="s">
        <v>62</v>
      </c>
      <c r="J618" s="138"/>
      <c r="K618" s="80"/>
    </row>
    <row r="619" spans="1:11">
      <c r="A619" s="108" t="s">
        <v>861</v>
      </c>
      <c r="B619" s="30" t="s">
        <v>1710</v>
      </c>
      <c r="C619" s="107">
        <v>2</v>
      </c>
      <c r="D619" s="107">
        <v>1.92</v>
      </c>
      <c r="E619" s="132">
        <v>8.6699999999999999E-2</v>
      </c>
      <c r="F619" s="107">
        <v>37.9392</v>
      </c>
      <c r="G619" s="107">
        <v>0.38957000000000003</v>
      </c>
      <c r="H619" s="108" t="s">
        <v>67</v>
      </c>
      <c r="I619" s="130" t="s">
        <v>62</v>
      </c>
      <c r="J619" s="138"/>
      <c r="K619" s="80"/>
    </row>
    <row r="620" spans="1:11">
      <c r="A620" s="108" t="s">
        <v>861</v>
      </c>
      <c r="B620" s="30" t="s">
        <v>1711</v>
      </c>
      <c r="C620" s="107">
        <v>4</v>
      </c>
      <c r="D620" s="107">
        <v>3.84</v>
      </c>
      <c r="E620" s="132">
        <v>8.6699999999999999E-2</v>
      </c>
      <c r="F620" s="107">
        <v>37.9392</v>
      </c>
      <c r="G620" s="107">
        <v>0.38957000000000003</v>
      </c>
      <c r="H620" s="108" t="s">
        <v>67</v>
      </c>
      <c r="I620" s="130" t="s">
        <v>62</v>
      </c>
      <c r="J620" s="138"/>
      <c r="K620" s="80"/>
    </row>
    <row r="621" spans="1:11">
      <c r="A621" s="113" t="s">
        <v>59</v>
      </c>
      <c r="B621" s="30" t="s">
        <v>98</v>
      </c>
      <c r="C621" s="107">
        <v>0.75</v>
      </c>
      <c r="D621" s="107">
        <v>0.9</v>
      </c>
      <c r="E621" s="132">
        <v>6.9199999999999998E-2</v>
      </c>
      <c r="F621" s="107">
        <v>36.940799999999996</v>
      </c>
      <c r="G621" s="107">
        <v>0.31070000000000003</v>
      </c>
      <c r="H621" s="108" t="s">
        <v>93</v>
      </c>
      <c r="I621" s="130" t="s">
        <v>62</v>
      </c>
      <c r="J621" s="138"/>
      <c r="K621" s="80"/>
    </row>
    <row r="622" spans="1:11">
      <c r="A622" s="108" t="s">
        <v>668</v>
      </c>
      <c r="B622" s="30" t="s">
        <v>98</v>
      </c>
      <c r="C622" s="107">
        <v>0.75</v>
      </c>
      <c r="D622" s="107">
        <v>0.9</v>
      </c>
      <c r="E622" s="130">
        <v>6.9199999999999998E-2</v>
      </c>
      <c r="F622" s="107">
        <v>36.940799999999996</v>
      </c>
      <c r="G622" s="107">
        <v>0.31070000000000003</v>
      </c>
      <c r="H622" s="108" t="s">
        <v>93</v>
      </c>
      <c r="I622" s="130" t="s">
        <v>62</v>
      </c>
      <c r="J622" s="138"/>
      <c r="K622" s="80"/>
    </row>
    <row r="623" spans="1:11">
      <c r="A623" s="113" t="s">
        <v>59</v>
      </c>
      <c r="B623" s="108" t="s">
        <v>99</v>
      </c>
      <c r="C623" s="107">
        <v>0.75</v>
      </c>
      <c r="D623" s="107">
        <v>0.94</v>
      </c>
      <c r="E623" s="132">
        <v>6.6699999999999995E-2</v>
      </c>
      <c r="F623" s="109">
        <v>22</v>
      </c>
      <c r="G623" s="109">
        <v>0.31</v>
      </c>
      <c r="H623" s="108" t="s">
        <v>93</v>
      </c>
      <c r="I623" s="130" t="s">
        <v>62</v>
      </c>
      <c r="J623" s="138"/>
      <c r="K623" s="80"/>
    </row>
    <row r="624" spans="1:11">
      <c r="A624" s="108" t="s">
        <v>668</v>
      </c>
      <c r="B624" s="108" t="s">
        <v>99</v>
      </c>
      <c r="C624" s="107">
        <v>0.75</v>
      </c>
      <c r="D624" s="107">
        <v>0.94</v>
      </c>
      <c r="E624" s="130">
        <v>6.6699999999999995E-2</v>
      </c>
      <c r="F624" s="109">
        <v>22</v>
      </c>
      <c r="G624" s="109">
        <v>0.31</v>
      </c>
      <c r="H624" s="108" t="s">
        <v>93</v>
      </c>
      <c r="I624" s="130" t="s">
        <v>62</v>
      </c>
      <c r="J624" s="138"/>
      <c r="K624" s="80"/>
    </row>
    <row r="625" spans="1:11">
      <c r="A625" s="108" t="s">
        <v>861</v>
      </c>
      <c r="B625" s="30" t="s">
        <v>873</v>
      </c>
      <c r="C625" s="107">
        <v>0.5</v>
      </c>
      <c r="D625" s="107">
        <v>0.8</v>
      </c>
      <c r="E625" s="132">
        <v>5.1700000000000003E-2</v>
      </c>
      <c r="F625" s="107">
        <v>36.940799999999996</v>
      </c>
      <c r="G625" s="107">
        <v>0.27962999999999999</v>
      </c>
      <c r="H625" s="108" t="s">
        <v>67</v>
      </c>
      <c r="I625" s="130" t="s">
        <v>62</v>
      </c>
      <c r="J625" s="138"/>
      <c r="K625" s="80"/>
    </row>
    <row r="626" spans="1:11">
      <c r="A626" s="133" t="s">
        <v>875</v>
      </c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</row>
    <row r="627" spans="1:11">
      <c r="A627" s="133" t="s">
        <v>27</v>
      </c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</row>
  </sheetData>
  <sortState xmlns:xlrd2="http://schemas.microsoft.com/office/spreadsheetml/2017/richdata2" ref="A5:L625">
    <sortCondition ref="B5:B625"/>
  </sortState>
  <conditionalFormatting sqref="J5:J625">
    <cfRule type="cellIs" dxfId="1" priority="1" stopIfTrue="1" operator="lessThan">
      <formula>0.005</formula>
    </cfRule>
    <cfRule type="cellIs" priority="2" operator="lessThan">
      <formula>0.021</formula>
    </cfRule>
    <cfRule type="cellIs" dxfId="0" priority="3" operator="greaterThan">
      <formula>0.021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>
      <selection activeCell="B7" sqref="B7"/>
    </sheetView>
  </sheetViews>
  <sheetFormatPr defaultRowHeight="14.45"/>
  <cols>
    <col min="1" max="1" width="19.28515625" style="66" customWidth="1"/>
    <col min="2" max="2" width="20.85546875" customWidth="1"/>
    <col min="3" max="3" width="16.7109375" style="66" bestFit="1" customWidth="1"/>
  </cols>
  <sheetData>
    <row r="1" spans="1:3">
      <c r="A1" s="19" t="s">
        <v>1712</v>
      </c>
      <c r="B1" s="65"/>
      <c r="C1" s="67"/>
    </row>
    <row r="2" spans="1:3">
      <c r="A2" s="19" t="s">
        <v>1713</v>
      </c>
      <c r="B2" s="65"/>
      <c r="C2" s="67"/>
    </row>
    <row r="3" spans="1:3" s="36" customFormat="1">
      <c r="A3" s="19" t="s">
        <v>1714</v>
      </c>
      <c r="B3" s="65"/>
      <c r="C3" s="67"/>
    </row>
    <row r="4" spans="1:3">
      <c r="A4" s="67" t="s">
        <v>1715</v>
      </c>
      <c r="B4" s="133"/>
      <c r="C4" s="67"/>
    </row>
    <row r="5" spans="1:3">
      <c r="A5" s="68" t="s">
        <v>879</v>
      </c>
      <c r="B5" s="134" t="s">
        <v>880</v>
      </c>
      <c r="C5" s="71" t="s">
        <v>1716</v>
      </c>
    </row>
    <row r="6" spans="1:3">
      <c r="A6" s="69" t="s">
        <v>1717</v>
      </c>
      <c r="B6" s="70" t="s">
        <v>886</v>
      </c>
      <c r="C6" s="72" t="s">
        <v>1718</v>
      </c>
    </row>
    <row r="7" spans="1:3">
      <c r="A7" s="73" t="s">
        <v>1719</v>
      </c>
      <c r="B7" s="74" t="s">
        <v>936</v>
      </c>
      <c r="C7" s="75">
        <v>0.25</v>
      </c>
    </row>
    <row r="8" spans="1:3" s="36" customFormat="1">
      <c r="A8" s="76" t="s">
        <v>1719</v>
      </c>
      <c r="B8" s="77" t="s">
        <v>955</v>
      </c>
      <c r="C8" s="78">
        <v>0.22</v>
      </c>
    </row>
    <row r="9" spans="1:3" s="36" customFormat="1">
      <c r="A9" s="76" t="s">
        <v>1719</v>
      </c>
      <c r="B9" s="77" t="s">
        <v>1720</v>
      </c>
      <c r="C9" s="78">
        <v>0.04</v>
      </c>
    </row>
    <row r="10" spans="1:3" s="36" customFormat="1">
      <c r="A10" s="76" t="s">
        <v>1719</v>
      </c>
      <c r="B10" s="77" t="s">
        <v>1721</v>
      </c>
      <c r="C10" s="78">
        <v>0.17</v>
      </c>
    </row>
    <row r="11" spans="1:3">
      <c r="A11" s="76" t="s">
        <v>894</v>
      </c>
      <c r="B11" s="79" t="s">
        <v>936</v>
      </c>
      <c r="C11" s="78">
        <v>0.15</v>
      </c>
    </row>
    <row r="12" spans="1:3">
      <c r="A12" s="76" t="s">
        <v>894</v>
      </c>
      <c r="B12" s="79" t="s">
        <v>955</v>
      </c>
      <c r="C12" s="78">
        <v>0.12</v>
      </c>
    </row>
    <row r="13" spans="1:3">
      <c r="A13" s="76" t="s">
        <v>1722</v>
      </c>
      <c r="B13" s="79" t="s">
        <v>968</v>
      </c>
      <c r="C13" s="78">
        <v>0.1</v>
      </c>
    </row>
    <row r="14" spans="1:3">
      <c r="A14" s="76" t="s">
        <v>1722</v>
      </c>
      <c r="B14" s="79" t="s">
        <v>982</v>
      </c>
      <c r="C14" s="78">
        <v>7.0000000000000007E-2</v>
      </c>
    </row>
    <row r="15" spans="1:3">
      <c r="A15" s="76" t="s">
        <v>1722</v>
      </c>
      <c r="B15" s="77" t="s">
        <v>991</v>
      </c>
      <c r="C15" s="78">
        <v>0.1</v>
      </c>
    </row>
    <row r="16" spans="1:3">
      <c r="A16" s="76" t="s">
        <v>1722</v>
      </c>
      <c r="B16" s="77" t="s">
        <v>1015</v>
      </c>
      <c r="C16" s="78">
        <v>7.0000000000000007E-2</v>
      </c>
    </row>
    <row r="17" spans="1:3">
      <c r="A17" s="76" t="s">
        <v>1722</v>
      </c>
      <c r="B17" s="77" t="s">
        <v>1723</v>
      </c>
      <c r="C17" s="78">
        <v>0.04</v>
      </c>
    </row>
    <row r="18" spans="1:3">
      <c r="A18" s="133" t="s">
        <v>875</v>
      </c>
      <c r="B18" s="138"/>
    </row>
    <row r="19" spans="1:3">
      <c r="A19" s="133" t="s">
        <v>27</v>
      </c>
      <c r="B19" s="13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4"/>
  <sheetViews>
    <sheetView workbookViewId="0">
      <pane xSplit="1" ySplit="4" topLeftCell="B5" activePane="bottomRight" state="frozen"/>
      <selection pane="bottomRight" activeCell="B14" sqref="B14"/>
      <selection pane="bottomLeft" activeCell="A5" sqref="A5"/>
      <selection pane="topRight" activeCell="B1" sqref="B1"/>
    </sheetView>
  </sheetViews>
  <sheetFormatPr defaultColWidth="9.140625" defaultRowHeight="14.45"/>
  <cols>
    <col min="1" max="1" width="34.42578125" style="36" customWidth="1"/>
    <col min="2" max="2" width="56.5703125" style="36" customWidth="1"/>
    <col min="3" max="3" width="13" style="36" customWidth="1"/>
    <col min="4" max="4" width="14.85546875" style="36" customWidth="1"/>
    <col min="5" max="5" width="14.42578125" style="36" customWidth="1"/>
    <col min="6" max="6" width="18" style="36" customWidth="1"/>
    <col min="7" max="7" width="16.28515625" style="36" customWidth="1"/>
    <col min="8" max="8" width="24.5703125" style="36" customWidth="1"/>
    <col min="9" max="9" width="17.5703125" style="36" customWidth="1"/>
    <col min="10" max="16384" width="9.140625" style="36"/>
  </cols>
  <sheetData>
    <row r="1" spans="1:9">
      <c r="A1" s="14" t="s">
        <v>1724</v>
      </c>
      <c r="B1" s="131"/>
      <c r="C1" s="131"/>
      <c r="D1" s="131"/>
      <c r="E1" s="131"/>
      <c r="F1" s="131"/>
      <c r="G1" s="131"/>
      <c r="H1" s="131"/>
      <c r="I1" s="131"/>
    </row>
    <row r="2" spans="1:9">
      <c r="A2" s="108" t="s">
        <v>2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08" t="s">
        <v>3</v>
      </c>
      <c r="B3" s="108" t="s">
        <v>4</v>
      </c>
      <c r="C3" s="107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8" t="s">
        <v>10</v>
      </c>
      <c r="I3" s="130" t="s">
        <v>16</v>
      </c>
    </row>
    <row r="4" spans="1:9">
      <c r="A4" s="108" t="s">
        <v>17</v>
      </c>
      <c r="B4" s="108" t="s">
        <v>18</v>
      </c>
      <c r="C4" s="107" t="s">
        <v>1725</v>
      </c>
      <c r="D4" s="107" t="s">
        <v>1726</v>
      </c>
      <c r="E4" s="107" t="s">
        <v>1727</v>
      </c>
      <c r="F4" s="107" t="s">
        <v>31</v>
      </c>
      <c r="G4" s="107" t="s">
        <v>1728</v>
      </c>
      <c r="H4" s="108" t="s">
        <v>24</v>
      </c>
      <c r="I4" s="130" t="s">
        <v>26</v>
      </c>
    </row>
    <row r="5" spans="1:9">
      <c r="A5" s="33" t="s">
        <v>34</v>
      </c>
      <c r="B5" s="33" t="s">
        <v>35</v>
      </c>
      <c r="C5" s="34">
        <v>6</v>
      </c>
      <c r="D5" s="34">
        <v>0.92</v>
      </c>
      <c r="E5" s="34">
        <v>6.5217391304347823</v>
      </c>
      <c r="F5" s="34" t="s">
        <v>36</v>
      </c>
      <c r="G5" s="34" t="s">
        <v>36</v>
      </c>
      <c r="H5" s="20" t="s">
        <v>36</v>
      </c>
      <c r="I5" s="33" t="s">
        <v>38</v>
      </c>
    </row>
    <row r="6" spans="1:9">
      <c r="A6" s="29" t="s">
        <v>34</v>
      </c>
      <c r="B6" s="29" t="s">
        <v>47</v>
      </c>
      <c r="C6" s="32">
        <v>1.5</v>
      </c>
      <c r="D6" s="32">
        <v>0.77</v>
      </c>
      <c r="E6" s="32">
        <v>1.95</v>
      </c>
      <c r="F6" s="32" t="s">
        <v>36</v>
      </c>
      <c r="G6" s="32" t="s">
        <v>36</v>
      </c>
      <c r="H6" s="20" t="s">
        <v>36</v>
      </c>
      <c r="I6" s="33" t="s">
        <v>41</v>
      </c>
    </row>
    <row r="7" spans="1:9">
      <c r="A7" s="29" t="s">
        <v>34</v>
      </c>
      <c r="B7" s="29" t="s">
        <v>45</v>
      </c>
      <c r="C7" s="32">
        <v>0.5</v>
      </c>
      <c r="D7" s="32">
        <v>0.73</v>
      </c>
      <c r="E7" s="32">
        <v>0.68</v>
      </c>
      <c r="F7" s="32" t="s">
        <v>36</v>
      </c>
      <c r="G7" s="32" t="s">
        <v>36</v>
      </c>
      <c r="H7" s="20" t="s">
        <v>36</v>
      </c>
      <c r="I7" s="33" t="s">
        <v>41</v>
      </c>
    </row>
    <row r="8" spans="1:9">
      <c r="A8" s="29" t="s">
        <v>34</v>
      </c>
      <c r="B8" s="29" t="s">
        <v>48</v>
      </c>
      <c r="C8" s="32">
        <v>3.5</v>
      </c>
      <c r="D8" s="32">
        <v>0.8</v>
      </c>
      <c r="E8" s="32">
        <v>4.375</v>
      </c>
      <c r="F8" s="32" t="s">
        <v>36</v>
      </c>
      <c r="G8" s="32" t="s">
        <v>36</v>
      </c>
      <c r="H8" s="20" t="s">
        <v>36</v>
      </c>
      <c r="I8" s="33" t="s">
        <v>41</v>
      </c>
    </row>
    <row r="9" spans="1:9">
      <c r="A9" s="29" t="s">
        <v>34</v>
      </c>
      <c r="B9" s="29" t="s">
        <v>46</v>
      </c>
      <c r="C9" s="32">
        <v>0.75</v>
      </c>
      <c r="D9" s="32">
        <v>0.75</v>
      </c>
      <c r="E9" s="32">
        <v>1</v>
      </c>
      <c r="F9" s="32" t="s">
        <v>36</v>
      </c>
      <c r="G9" s="32" t="s">
        <v>36</v>
      </c>
      <c r="H9" s="20" t="s">
        <v>36</v>
      </c>
      <c r="I9" s="33" t="s">
        <v>41</v>
      </c>
    </row>
    <row r="10" spans="1:9">
      <c r="A10" s="29" t="s">
        <v>34</v>
      </c>
      <c r="B10" s="29" t="s">
        <v>55</v>
      </c>
      <c r="C10" s="32">
        <v>1.5</v>
      </c>
      <c r="D10" s="32">
        <v>0.94</v>
      </c>
      <c r="E10" s="32">
        <v>1.6</v>
      </c>
      <c r="F10" s="32" t="s">
        <v>36</v>
      </c>
      <c r="G10" s="32" t="s">
        <v>36</v>
      </c>
      <c r="H10" s="20" t="s">
        <v>36</v>
      </c>
      <c r="I10" s="33" t="s">
        <v>41</v>
      </c>
    </row>
    <row r="11" spans="1:9">
      <c r="A11" s="29" t="s">
        <v>34</v>
      </c>
      <c r="B11" s="29" t="s">
        <v>53</v>
      </c>
      <c r="C11" s="32">
        <v>0.5</v>
      </c>
      <c r="D11" s="32">
        <v>0.77</v>
      </c>
      <c r="E11" s="32">
        <v>0.65</v>
      </c>
      <c r="F11" s="32" t="s">
        <v>36</v>
      </c>
      <c r="G11" s="32" t="s">
        <v>36</v>
      </c>
      <c r="H11" s="20" t="s">
        <v>36</v>
      </c>
      <c r="I11" s="33" t="s">
        <v>41</v>
      </c>
    </row>
    <row r="12" spans="1:9">
      <c r="A12" s="29" t="s">
        <v>34</v>
      </c>
      <c r="B12" s="29" t="s">
        <v>56</v>
      </c>
      <c r="C12" s="32">
        <v>3.5</v>
      </c>
      <c r="D12" s="32">
        <v>1</v>
      </c>
      <c r="E12" s="32">
        <v>3.5</v>
      </c>
      <c r="F12" s="32" t="s">
        <v>36</v>
      </c>
      <c r="G12" s="32" t="s">
        <v>36</v>
      </c>
      <c r="H12" s="20" t="s">
        <v>36</v>
      </c>
      <c r="I12" s="33" t="s">
        <v>41</v>
      </c>
    </row>
    <row r="13" spans="1:9">
      <c r="A13" s="29" t="s">
        <v>34</v>
      </c>
      <c r="B13" s="29" t="s">
        <v>54</v>
      </c>
      <c r="C13" s="32">
        <v>0.75</v>
      </c>
      <c r="D13" s="32">
        <v>0.85</v>
      </c>
      <c r="E13" s="32">
        <v>0.88</v>
      </c>
      <c r="F13" s="32" t="s">
        <v>36</v>
      </c>
      <c r="G13" s="32" t="s">
        <v>36</v>
      </c>
      <c r="H13" s="20" t="s">
        <v>36</v>
      </c>
      <c r="I13" s="33" t="s">
        <v>41</v>
      </c>
    </row>
    <row r="14" spans="1:9">
      <c r="A14" s="33" t="s">
        <v>34</v>
      </c>
      <c r="B14" s="33" t="s">
        <v>39</v>
      </c>
      <c r="C14" s="34">
        <v>5.5</v>
      </c>
      <c r="D14" s="34">
        <v>0.65</v>
      </c>
      <c r="E14" s="34">
        <v>8.4615384615384599</v>
      </c>
      <c r="F14" s="34" t="s">
        <v>36</v>
      </c>
      <c r="G14" s="34" t="s">
        <v>36</v>
      </c>
      <c r="H14" s="20" t="s">
        <v>36</v>
      </c>
      <c r="I14" s="33" t="s">
        <v>38</v>
      </c>
    </row>
    <row r="15" spans="1:9">
      <c r="A15" s="29" t="s">
        <v>34</v>
      </c>
      <c r="B15" s="29" t="s">
        <v>51</v>
      </c>
      <c r="C15" s="32">
        <v>1.5</v>
      </c>
      <c r="D15" s="32">
        <v>0.8</v>
      </c>
      <c r="E15" s="32">
        <v>1.875</v>
      </c>
      <c r="F15" s="32" t="s">
        <v>36</v>
      </c>
      <c r="G15" s="32" t="s">
        <v>36</v>
      </c>
      <c r="H15" s="20" t="s">
        <v>36</v>
      </c>
      <c r="I15" s="33" t="s">
        <v>41</v>
      </c>
    </row>
    <row r="16" spans="1:9">
      <c r="A16" s="29" t="s">
        <v>34</v>
      </c>
      <c r="B16" s="29" t="s">
        <v>49</v>
      </c>
      <c r="C16" s="32">
        <v>0.5</v>
      </c>
      <c r="D16" s="32">
        <v>0.76</v>
      </c>
      <c r="E16" s="32">
        <v>0.66</v>
      </c>
      <c r="F16" s="32" t="s">
        <v>36</v>
      </c>
      <c r="G16" s="32" t="s">
        <v>36</v>
      </c>
      <c r="H16" s="20" t="s">
        <v>36</v>
      </c>
      <c r="I16" s="33" t="s">
        <v>41</v>
      </c>
    </row>
    <row r="17" spans="1:10">
      <c r="A17" s="29" t="s">
        <v>34</v>
      </c>
      <c r="B17" s="29" t="s">
        <v>52</v>
      </c>
      <c r="C17" s="32">
        <v>3.5</v>
      </c>
      <c r="D17" s="32">
        <v>0.82</v>
      </c>
      <c r="E17" s="32">
        <v>4.2699999999999996</v>
      </c>
      <c r="F17" s="32" t="s">
        <v>36</v>
      </c>
      <c r="G17" s="32" t="s">
        <v>36</v>
      </c>
      <c r="H17" s="20" t="s">
        <v>36</v>
      </c>
      <c r="I17" s="33" t="s">
        <v>41</v>
      </c>
      <c r="J17" s="138"/>
    </row>
    <row r="18" spans="1:10">
      <c r="A18" s="29" t="s">
        <v>34</v>
      </c>
      <c r="B18" s="29" t="s">
        <v>50</v>
      </c>
      <c r="C18" s="32">
        <v>0.75</v>
      </c>
      <c r="D18" s="32">
        <v>0.81</v>
      </c>
      <c r="E18" s="32">
        <v>0.93</v>
      </c>
      <c r="F18" s="32" t="s">
        <v>36</v>
      </c>
      <c r="G18" s="32" t="s">
        <v>36</v>
      </c>
      <c r="H18" s="20" t="s">
        <v>36</v>
      </c>
      <c r="I18" s="33" t="s">
        <v>41</v>
      </c>
      <c r="J18" s="138"/>
    </row>
    <row r="19" spans="1:10">
      <c r="A19" s="29" t="s">
        <v>34</v>
      </c>
      <c r="B19" s="29" t="s">
        <v>43</v>
      </c>
      <c r="C19" s="32">
        <v>1.5</v>
      </c>
      <c r="D19" s="32">
        <v>0.87</v>
      </c>
      <c r="E19" s="32">
        <v>1.72</v>
      </c>
      <c r="F19" s="32" t="s">
        <v>36</v>
      </c>
      <c r="G19" s="32" t="s">
        <v>36</v>
      </c>
      <c r="H19" s="20" t="s">
        <v>36</v>
      </c>
      <c r="I19" s="33" t="s">
        <v>41</v>
      </c>
      <c r="J19" s="131"/>
    </row>
    <row r="20" spans="1:10">
      <c r="A20" s="29" t="s">
        <v>34</v>
      </c>
      <c r="B20" s="29" t="s">
        <v>40</v>
      </c>
      <c r="C20" s="32">
        <v>0.5</v>
      </c>
      <c r="D20" s="32">
        <v>0.77</v>
      </c>
      <c r="E20" s="32">
        <v>0.65</v>
      </c>
      <c r="F20" s="32" t="s">
        <v>36</v>
      </c>
      <c r="G20" s="32" t="s">
        <v>36</v>
      </c>
      <c r="H20" s="20" t="s">
        <v>36</v>
      </c>
      <c r="I20" s="33" t="s">
        <v>41</v>
      </c>
      <c r="J20" s="131"/>
    </row>
    <row r="21" spans="1:10">
      <c r="A21" s="29" t="s">
        <v>34</v>
      </c>
      <c r="B21" s="29" t="s">
        <v>44</v>
      </c>
      <c r="C21" s="32">
        <v>3.5</v>
      </c>
      <c r="D21" s="32">
        <v>0.85</v>
      </c>
      <c r="E21" s="32">
        <v>4.12</v>
      </c>
      <c r="F21" s="32" t="s">
        <v>36</v>
      </c>
      <c r="G21" s="32" t="s">
        <v>36</v>
      </c>
      <c r="H21" s="20" t="s">
        <v>36</v>
      </c>
      <c r="I21" s="33" t="s">
        <v>41</v>
      </c>
      <c r="J21" s="131"/>
    </row>
    <row r="22" spans="1:10">
      <c r="A22" s="29" t="s">
        <v>34</v>
      </c>
      <c r="B22" s="29" t="s">
        <v>42</v>
      </c>
      <c r="C22" s="32">
        <v>0.75</v>
      </c>
      <c r="D22" s="32">
        <v>0.84</v>
      </c>
      <c r="E22" s="32">
        <v>0.89</v>
      </c>
      <c r="F22" s="32" t="s">
        <v>36</v>
      </c>
      <c r="G22" s="32" t="s">
        <v>36</v>
      </c>
      <c r="H22" s="20" t="s">
        <v>36</v>
      </c>
      <c r="I22" s="33" t="s">
        <v>41</v>
      </c>
      <c r="J22" s="131"/>
    </row>
    <row r="23" spans="1:10">
      <c r="A23" s="108" t="s">
        <v>59</v>
      </c>
      <c r="B23" s="110" t="s">
        <v>60</v>
      </c>
      <c r="C23" s="109">
        <v>0.31</v>
      </c>
      <c r="D23" s="109">
        <v>0.24</v>
      </c>
      <c r="E23" s="109">
        <v>1.3</v>
      </c>
      <c r="F23" s="109">
        <v>63</v>
      </c>
      <c r="G23" s="109">
        <v>0.2</v>
      </c>
      <c r="H23" s="108" t="s">
        <v>61</v>
      </c>
      <c r="I23" s="130" t="s">
        <v>62</v>
      </c>
      <c r="J23" s="131"/>
    </row>
    <row r="24" spans="1:10">
      <c r="A24" s="108" t="s">
        <v>59</v>
      </c>
      <c r="B24" s="110" t="s">
        <v>64</v>
      </c>
      <c r="C24" s="109">
        <v>0.47</v>
      </c>
      <c r="D24" s="109">
        <v>0.28000000000000003</v>
      </c>
      <c r="E24" s="109">
        <v>1.7</v>
      </c>
      <c r="F24" s="109">
        <v>88</v>
      </c>
      <c r="G24" s="109">
        <v>0.2</v>
      </c>
      <c r="H24" s="108" t="s">
        <v>61</v>
      </c>
      <c r="I24" s="130" t="s">
        <v>62</v>
      </c>
      <c r="J24" s="138"/>
    </row>
    <row r="25" spans="1:10">
      <c r="A25" s="108" t="s">
        <v>59</v>
      </c>
      <c r="B25" s="110" t="s">
        <v>63</v>
      </c>
      <c r="C25" s="109">
        <v>0.31</v>
      </c>
      <c r="D25" s="109">
        <v>0.18</v>
      </c>
      <c r="E25" s="109">
        <v>1.7</v>
      </c>
      <c r="F25" s="109">
        <v>88</v>
      </c>
      <c r="G25" s="109">
        <v>0.2</v>
      </c>
      <c r="H25" s="108" t="s">
        <v>61</v>
      </c>
      <c r="I25" s="130" t="s">
        <v>62</v>
      </c>
      <c r="J25" s="138"/>
    </row>
    <row r="26" spans="1:10">
      <c r="A26" s="108" t="s">
        <v>59</v>
      </c>
      <c r="B26" s="30" t="s">
        <v>65</v>
      </c>
      <c r="C26" s="107">
        <v>0.5</v>
      </c>
      <c r="D26" s="107">
        <v>1.03</v>
      </c>
      <c r="E26" s="107">
        <v>0.48580000000000007</v>
      </c>
      <c r="F26" s="107">
        <v>24.959999999999997</v>
      </c>
      <c r="G26" s="107">
        <v>0.31070000000000003</v>
      </c>
      <c r="H26" s="108" t="s">
        <v>61</v>
      </c>
      <c r="I26" s="130" t="s">
        <v>62</v>
      </c>
      <c r="J26" s="138"/>
    </row>
    <row r="27" spans="1:10">
      <c r="A27" s="113" t="s">
        <v>59</v>
      </c>
      <c r="B27" s="114" t="s">
        <v>69</v>
      </c>
      <c r="C27" s="113">
        <v>0.5</v>
      </c>
      <c r="D27" s="113">
        <v>0.45</v>
      </c>
      <c r="E27" s="113">
        <v>0.9</v>
      </c>
      <c r="F27" s="111">
        <v>40</v>
      </c>
      <c r="G27" s="111">
        <v>0.27</v>
      </c>
      <c r="H27" s="108" t="s">
        <v>67</v>
      </c>
      <c r="I27" s="112" t="s">
        <v>41</v>
      </c>
      <c r="J27" s="138"/>
    </row>
    <row r="28" spans="1:10">
      <c r="A28" s="113" t="s">
        <v>59</v>
      </c>
      <c r="B28" s="114" t="s">
        <v>71</v>
      </c>
      <c r="C28" s="113">
        <v>0.75</v>
      </c>
      <c r="D28" s="113">
        <v>0.68</v>
      </c>
      <c r="E28" s="113">
        <v>0.90666666699999998</v>
      </c>
      <c r="F28" s="111">
        <v>40</v>
      </c>
      <c r="G28" s="111">
        <v>0.27</v>
      </c>
      <c r="H28" s="108" t="s">
        <v>67</v>
      </c>
      <c r="I28" s="112" t="s">
        <v>41</v>
      </c>
      <c r="J28" s="138"/>
    </row>
    <row r="29" spans="1:10">
      <c r="A29" s="113" t="s">
        <v>59</v>
      </c>
      <c r="B29" s="114" t="s">
        <v>66</v>
      </c>
      <c r="C29" s="113">
        <v>0.375</v>
      </c>
      <c r="D29" s="113">
        <v>0.32</v>
      </c>
      <c r="E29" s="113">
        <v>0.85333333300000003</v>
      </c>
      <c r="F29" s="111">
        <v>40</v>
      </c>
      <c r="G29" s="111">
        <v>0.27</v>
      </c>
      <c r="H29" s="108" t="s">
        <v>67</v>
      </c>
      <c r="I29" s="112" t="s">
        <v>41</v>
      </c>
      <c r="J29" s="138"/>
    </row>
    <row r="30" spans="1:10">
      <c r="A30" s="113" t="s">
        <v>59</v>
      </c>
      <c r="B30" s="114" t="s">
        <v>70</v>
      </c>
      <c r="C30" s="113">
        <v>0.625</v>
      </c>
      <c r="D30" s="113">
        <v>0.56000000000000005</v>
      </c>
      <c r="E30" s="113">
        <v>0.89600000000000002</v>
      </c>
      <c r="F30" s="111">
        <v>40</v>
      </c>
      <c r="G30" s="111">
        <v>0.27</v>
      </c>
      <c r="H30" s="108" t="s">
        <v>67</v>
      </c>
      <c r="I30" s="112" t="s">
        <v>41</v>
      </c>
      <c r="J30" s="138"/>
    </row>
    <row r="31" spans="1:10">
      <c r="A31" s="113" t="s">
        <v>59</v>
      </c>
      <c r="B31" s="115" t="s">
        <v>72</v>
      </c>
      <c r="C31" s="113">
        <v>0.75</v>
      </c>
      <c r="D31" s="113">
        <v>1.1499999999999999</v>
      </c>
      <c r="E31" s="113">
        <v>1.5333333330000001</v>
      </c>
      <c r="F31" s="109">
        <v>50</v>
      </c>
      <c r="G31" s="109">
        <v>0.31</v>
      </c>
      <c r="H31" s="113" t="s">
        <v>61</v>
      </c>
      <c r="I31" s="112" t="s">
        <v>41</v>
      </c>
      <c r="J31" s="138"/>
    </row>
    <row r="32" spans="1:10">
      <c r="A32" s="108" t="s">
        <v>59</v>
      </c>
      <c r="B32" s="110" t="s">
        <v>74</v>
      </c>
      <c r="C32" s="107">
        <v>0.5</v>
      </c>
      <c r="D32" s="107">
        <v>0.68</v>
      </c>
      <c r="E32" s="109">
        <v>0.73</v>
      </c>
      <c r="F32" s="109">
        <v>50</v>
      </c>
      <c r="G32" s="109">
        <v>0.31</v>
      </c>
      <c r="H32" s="108" t="s">
        <v>61</v>
      </c>
      <c r="I32" s="130" t="s">
        <v>62</v>
      </c>
      <c r="J32" s="138"/>
    </row>
    <row r="33" spans="1:9">
      <c r="A33" s="108" t="s">
        <v>59</v>
      </c>
      <c r="B33" s="110" t="s">
        <v>76</v>
      </c>
      <c r="C33" s="107">
        <v>0.75</v>
      </c>
      <c r="D33" s="107">
        <v>1.03</v>
      </c>
      <c r="E33" s="109">
        <v>0.73</v>
      </c>
      <c r="F33" s="109">
        <v>50</v>
      </c>
      <c r="G33" s="109">
        <v>0.31</v>
      </c>
      <c r="H33" s="108" t="s">
        <v>61</v>
      </c>
      <c r="I33" s="130" t="s">
        <v>62</v>
      </c>
    </row>
    <row r="34" spans="1:9">
      <c r="A34" s="108" t="s">
        <v>59</v>
      </c>
      <c r="B34" s="110" t="s">
        <v>73</v>
      </c>
      <c r="C34" s="107">
        <v>0.375</v>
      </c>
      <c r="D34" s="107">
        <v>0.51</v>
      </c>
      <c r="E34" s="109">
        <v>0.73</v>
      </c>
      <c r="F34" s="109">
        <v>50</v>
      </c>
      <c r="G34" s="109">
        <v>0.31</v>
      </c>
      <c r="H34" s="108" t="s">
        <v>61</v>
      </c>
      <c r="I34" s="130" t="s">
        <v>62</v>
      </c>
    </row>
    <row r="35" spans="1:9">
      <c r="A35" s="108" t="s">
        <v>59</v>
      </c>
      <c r="B35" s="110" t="s">
        <v>75</v>
      </c>
      <c r="C35" s="107">
        <v>0.625</v>
      </c>
      <c r="D35" s="107">
        <v>0.86</v>
      </c>
      <c r="E35" s="109">
        <v>0.73</v>
      </c>
      <c r="F35" s="109">
        <v>50</v>
      </c>
      <c r="G35" s="109">
        <v>0.31</v>
      </c>
      <c r="H35" s="108" t="s">
        <v>61</v>
      </c>
      <c r="I35" s="130" t="s">
        <v>62</v>
      </c>
    </row>
    <row r="36" spans="1:9">
      <c r="A36" s="113" t="s">
        <v>59</v>
      </c>
      <c r="B36" s="115" t="s">
        <v>77</v>
      </c>
      <c r="C36" s="113">
        <v>0.75</v>
      </c>
      <c r="D36" s="113">
        <v>0.6</v>
      </c>
      <c r="E36" s="113">
        <v>0.8</v>
      </c>
      <c r="F36" s="109">
        <v>50</v>
      </c>
      <c r="G36" s="109">
        <v>0.31</v>
      </c>
      <c r="H36" s="113" t="s">
        <v>61</v>
      </c>
      <c r="I36" s="112" t="s">
        <v>41</v>
      </c>
    </row>
    <row r="37" spans="1:9">
      <c r="A37" s="108" t="s">
        <v>59</v>
      </c>
      <c r="B37" s="110" t="s">
        <v>80</v>
      </c>
      <c r="C37" s="109">
        <v>0.5</v>
      </c>
      <c r="D37" s="109">
        <v>0.8</v>
      </c>
      <c r="E37" s="109">
        <v>0.62460000000000004</v>
      </c>
      <c r="F37" s="109">
        <v>41</v>
      </c>
      <c r="G37" s="109">
        <v>0.45</v>
      </c>
      <c r="H37" s="108" t="s">
        <v>67</v>
      </c>
      <c r="I37" s="130" t="s">
        <v>62</v>
      </c>
    </row>
    <row r="38" spans="1:9">
      <c r="A38" s="108" t="s">
        <v>59</v>
      </c>
      <c r="B38" s="110" t="s">
        <v>82</v>
      </c>
      <c r="C38" s="109">
        <v>0.75</v>
      </c>
      <c r="D38" s="109">
        <v>0.83</v>
      </c>
      <c r="E38" s="109">
        <v>0.90849999999999997</v>
      </c>
      <c r="F38" s="109">
        <v>41</v>
      </c>
      <c r="G38" s="109">
        <v>0.45</v>
      </c>
      <c r="H38" s="108" t="s">
        <v>67</v>
      </c>
      <c r="I38" s="130" t="s">
        <v>62</v>
      </c>
    </row>
    <row r="39" spans="1:9">
      <c r="A39" s="108" t="s">
        <v>59</v>
      </c>
      <c r="B39" s="110" t="s">
        <v>81</v>
      </c>
      <c r="C39" s="109">
        <v>0.625</v>
      </c>
      <c r="D39" s="109">
        <v>0.82</v>
      </c>
      <c r="E39" s="109">
        <v>0.76</v>
      </c>
      <c r="F39" s="109">
        <v>41</v>
      </c>
      <c r="G39" s="109">
        <v>0.45</v>
      </c>
      <c r="H39" s="108" t="s">
        <v>67</v>
      </c>
      <c r="I39" s="130" t="s">
        <v>62</v>
      </c>
    </row>
    <row r="40" spans="1:9">
      <c r="A40" s="113" t="s">
        <v>59</v>
      </c>
      <c r="B40" s="114" t="s">
        <v>88</v>
      </c>
      <c r="C40" s="113">
        <v>1</v>
      </c>
      <c r="D40" s="113">
        <v>1.25</v>
      </c>
      <c r="E40" s="113">
        <v>1.25</v>
      </c>
      <c r="F40" s="111">
        <v>30</v>
      </c>
      <c r="G40" s="111">
        <v>0.45</v>
      </c>
      <c r="H40" s="108" t="s">
        <v>67</v>
      </c>
      <c r="I40" s="112" t="s">
        <v>41</v>
      </c>
    </row>
    <row r="41" spans="1:9">
      <c r="A41" s="113" t="s">
        <v>59</v>
      </c>
      <c r="B41" s="114" t="s">
        <v>85</v>
      </c>
      <c r="C41" s="113">
        <v>0.5</v>
      </c>
      <c r="D41" s="113">
        <v>0.63</v>
      </c>
      <c r="E41" s="113">
        <v>1.26</v>
      </c>
      <c r="F41" s="111">
        <v>30</v>
      </c>
      <c r="G41" s="111">
        <v>0.45</v>
      </c>
      <c r="H41" s="108" t="s">
        <v>67</v>
      </c>
      <c r="I41" s="112" t="s">
        <v>41</v>
      </c>
    </row>
    <row r="42" spans="1:9">
      <c r="A42" s="113" t="s">
        <v>59</v>
      </c>
      <c r="B42" s="114" t="s">
        <v>83</v>
      </c>
      <c r="C42" s="113">
        <v>0.25</v>
      </c>
      <c r="D42" s="113">
        <v>0.31</v>
      </c>
      <c r="E42" s="113">
        <v>1.24</v>
      </c>
      <c r="F42" s="111">
        <v>30</v>
      </c>
      <c r="G42" s="111">
        <v>0.45</v>
      </c>
      <c r="H42" s="108" t="s">
        <v>67</v>
      </c>
      <c r="I42" s="112" t="s">
        <v>41</v>
      </c>
    </row>
    <row r="43" spans="1:9">
      <c r="A43" s="113" t="s">
        <v>59</v>
      </c>
      <c r="B43" s="114" t="s">
        <v>87</v>
      </c>
      <c r="C43" s="113">
        <v>0.75</v>
      </c>
      <c r="D43" s="113">
        <v>0.94</v>
      </c>
      <c r="E43" s="113">
        <v>1.253333333</v>
      </c>
      <c r="F43" s="111">
        <v>30</v>
      </c>
      <c r="G43" s="111">
        <v>0.45</v>
      </c>
      <c r="H43" s="108" t="s">
        <v>67</v>
      </c>
      <c r="I43" s="112" t="s">
        <v>41</v>
      </c>
    </row>
    <row r="44" spans="1:9">
      <c r="A44" s="113" t="s">
        <v>59</v>
      </c>
      <c r="B44" s="114" t="s">
        <v>84</v>
      </c>
      <c r="C44" s="113">
        <v>0.375</v>
      </c>
      <c r="D44" s="113">
        <v>0.47</v>
      </c>
      <c r="E44" s="113">
        <v>1.253333333</v>
      </c>
      <c r="F44" s="111">
        <v>30</v>
      </c>
      <c r="G44" s="111">
        <v>0.45</v>
      </c>
      <c r="H44" s="108" t="s">
        <v>67</v>
      </c>
      <c r="I44" s="112" t="s">
        <v>41</v>
      </c>
    </row>
    <row r="45" spans="1:9">
      <c r="A45" s="113" t="s">
        <v>59</v>
      </c>
      <c r="B45" s="114" t="s">
        <v>86</v>
      </c>
      <c r="C45" s="113">
        <v>0.625</v>
      </c>
      <c r="D45" s="113">
        <v>0.78</v>
      </c>
      <c r="E45" s="113">
        <v>1.248</v>
      </c>
      <c r="F45" s="111">
        <v>30</v>
      </c>
      <c r="G45" s="111">
        <v>0.45</v>
      </c>
      <c r="H45" s="108" t="s">
        <v>67</v>
      </c>
      <c r="I45" s="112" t="s">
        <v>41</v>
      </c>
    </row>
    <row r="46" spans="1:9">
      <c r="A46" s="108" t="s">
        <v>59</v>
      </c>
      <c r="B46" s="110" t="s">
        <v>92</v>
      </c>
      <c r="C46" s="109">
        <v>0.25</v>
      </c>
      <c r="D46" s="109">
        <v>0.21</v>
      </c>
      <c r="E46" s="107">
        <v>1.19</v>
      </c>
      <c r="F46" s="109">
        <v>120</v>
      </c>
      <c r="G46" s="109">
        <v>0.24</v>
      </c>
      <c r="H46" s="108" t="s">
        <v>93</v>
      </c>
      <c r="I46" s="130" t="s">
        <v>62</v>
      </c>
    </row>
    <row r="47" spans="1:9">
      <c r="A47" s="108" t="s">
        <v>59</v>
      </c>
      <c r="B47" s="110" t="s">
        <v>94</v>
      </c>
      <c r="C47" s="109">
        <v>0.25</v>
      </c>
      <c r="D47" s="109">
        <v>0.15</v>
      </c>
      <c r="E47" s="107">
        <v>1.67</v>
      </c>
      <c r="F47" s="109">
        <v>70</v>
      </c>
      <c r="G47" s="109">
        <v>0.36</v>
      </c>
      <c r="H47" s="108" t="s">
        <v>93</v>
      </c>
      <c r="I47" s="130" t="s">
        <v>62</v>
      </c>
    </row>
    <row r="48" spans="1:9">
      <c r="A48" s="108" t="s">
        <v>59</v>
      </c>
      <c r="B48" s="110" t="s">
        <v>95</v>
      </c>
      <c r="C48" s="109">
        <v>0.5</v>
      </c>
      <c r="D48" s="109">
        <v>0.87</v>
      </c>
      <c r="E48" s="107">
        <v>0.56999999999999995</v>
      </c>
      <c r="F48" s="109">
        <v>22</v>
      </c>
      <c r="G48" s="109">
        <v>0.31</v>
      </c>
      <c r="H48" s="108" t="s">
        <v>96</v>
      </c>
      <c r="I48" s="130" t="s">
        <v>62</v>
      </c>
    </row>
    <row r="49" spans="1:9">
      <c r="A49" s="108" t="s">
        <v>59</v>
      </c>
      <c r="B49" s="110" t="s">
        <v>97</v>
      </c>
      <c r="C49" s="109">
        <v>0.3125</v>
      </c>
      <c r="D49" s="109">
        <v>1.4</v>
      </c>
      <c r="E49" s="107">
        <v>0.22</v>
      </c>
      <c r="F49" s="109">
        <v>22</v>
      </c>
      <c r="G49" s="109">
        <v>0.31</v>
      </c>
      <c r="H49" s="108" t="s">
        <v>96</v>
      </c>
      <c r="I49" s="130" t="s">
        <v>62</v>
      </c>
    </row>
    <row r="50" spans="1:9">
      <c r="A50" s="108" t="s">
        <v>59</v>
      </c>
      <c r="B50" s="110" t="s">
        <v>100</v>
      </c>
      <c r="C50" s="109">
        <v>0.5</v>
      </c>
      <c r="D50" s="109">
        <v>1.46</v>
      </c>
      <c r="E50" s="107">
        <v>0.34</v>
      </c>
      <c r="F50" s="109">
        <v>70</v>
      </c>
      <c r="G50" s="109">
        <v>0.35</v>
      </c>
      <c r="H50" s="108" t="s">
        <v>93</v>
      </c>
      <c r="I50" s="130" t="s">
        <v>62</v>
      </c>
    </row>
    <row r="51" spans="1:9">
      <c r="A51" s="108" t="s">
        <v>59</v>
      </c>
      <c r="B51" s="110" t="s">
        <v>101</v>
      </c>
      <c r="C51" s="109">
        <v>0.75</v>
      </c>
      <c r="D51" s="109">
        <v>1.05</v>
      </c>
      <c r="E51" s="107">
        <v>0.71</v>
      </c>
      <c r="F51" s="109">
        <v>22</v>
      </c>
      <c r="G51" s="109">
        <v>0.28000000000000003</v>
      </c>
      <c r="H51" s="108" t="s">
        <v>102</v>
      </c>
      <c r="I51" s="130" t="s">
        <v>62</v>
      </c>
    </row>
    <row r="52" spans="1:9">
      <c r="A52" s="108" t="s">
        <v>59</v>
      </c>
      <c r="B52" s="30" t="s">
        <v>103</v>
      </c>
      <c r="C52" s="107">
        <v>1</v>
      </c>
      <c r="D52" s="107">
        <v>4</v>
      </c>
      <c r="E52" s="107">
        <v>0.25</v>
      </c>
      <c r="F52" s="107">
        <v>1.5</v>
      </c>
      <c r="G52" s="107">
        <v>0.35</v>
      </c>
      <c r="H52" s="108" t="s">
        <v>61</v>
      </c>
      <c r="I52" s="130" t="s">
        <v>62</v>
      </c>
    </row>
    <row r="53" spans="1:9">
      <c r="A53" s="113" t="s">
        <v>59</v>
      </c>
      <c r="B53" s="30" t="s">
        <v>98</v>
      </c>
      <c r="C53" s="107">
        <v>0.75</v>
      </c>
      <c r="D53" s="107">
        <v>0.9</v>
      </c>
      <c r="E53" s="107">
        <v>0.83299999999999996</v>
      </c>
      <c r="F53" s="107">
        <v>36.940799999999996</v>
      </c>
      <c r="G53" s="107">
        <v>0.31070000000000003</v>
      </c>
      <c r="H53" s="108" t="s">
        <v>93</v>
      </c>
      <c r="I53" s="130" t="s">
        <v>62</v>
      </c>
    </row>
    <row r="54" spans="1:9">
      <c r="A54" s="113" t="s">
        <v>59</v>
      </c>
      <c r="B54" s="108" t="s">
        <v>99</v>
      </c>
      <c r="C54" s="107">
        <v>0.75</v>
      </c>
      <c r="D54" s="107">
        <v>0.94</v>
      </c>
      <c r="E54" s="107">
        <v>0.8</v>
      </c>
      <c r="F54" s="109">
        <v>22</v>
      </c>
      <c r="G54" s="109">
        <v>0.31</v>
      </c>
      <c r="H54" s="108" t="s">
        <v>93</v>
      </c>
      <c r="I54" s="130" t="s">
        <v>62</v>
      </c>
    </row>
    <row r="55" spans="1:9">
      <c r="A55" s="113" t="s">
        <v>105</v>
      </c>
      <c r="B55" s="26" t="s">
        <v>106</v>
      </c>
      <c r="C55" s="27">
        <v>6.25E-2</v>
      </c>
      <c r="D55" s="27">
        <v>0.06</v>
      </c>
      <c r="E55" s="27">
        <v>2</v>
      </c>
      <c r="F55" s="27" t="s">
        <v>36</v>
      </c>
      <c r="G55" s="27" t="s">
        <v>36</v>
      </c>
      <c r="H55" s="108" t="s">
        <v>67</v>
      </c>
      <c r="I55" s="112" t="s">
        <v>41</v>
      </c>
    </row>
    <row r="56" spans="1:9">
      <c r="A56" s="113" t="s">
        <v>105</v>
      </c>
      <c r="B56" s="110" t="s">
        <v>108</v>
      </c>
      <c r="C56" s="107">
        <v>0.125</v>
      </c>
      <c r="D56" s="107">
        <v>1.4999999999999999E-2</v>
      </c>
      <c r="E56" s="109">
        <v>8.3000000000000007</v>
      </c>
      <c r="F56" s="109">
        <v>141</v>
      </c>
      <c r="G56" s="109" t="s">
        <v>36</v>
      </c>
      <c r="H56" s="108" t="s">
        <v>93</v>
      </c>
      <c r="I56" s="130" t="s">
        <v>62</v>
      </c>
    </row>
    <row r="57" spans="1:9">
      <c r="A57" s="113" t="s">
        <v>105</v>
      </c>
      <c r="B57" s="110" t="s">
        <v>112</v>
      </c>
      <c r="C57" s="107">
        <v>0.125</v>
      </c>
      <c r="D57" s="107">
        <v>0.06</v>
      </c>
      <c r="E57" s="107">
        <v>2.08</v>
      </c>
      <c r="F57" s="107" t="s">
        <v>36</v>
      </c>
      <c r="G57" s="107" t="s">
        <v>36</v>
      </c>
      <c r="H57" s="108" t="s">
        <v>102</v>
      </c>
      <c r="I57" s="130" t="s">
        <v>62</v>
      </c>
    </row>
    <row r="58" spans="1:9">
      <c r="A58" s="113" t="s">
        <v>105</v>
      </c>
      <c r="B58" s="110" t="s">
        <v>113</v>
      </c>
      <c r="C58" s="107">
        <v>0.25</v>
      </c>
      <c r="D58" s="107">
        <v>0.12</v>
      </c>
      <c r="E58" s="107">
        <v>2.08</v>
      </c>
      <c r="F58" s="107" t="s">
        <v>36</v>
      </c>
      <c r="G58" s="107" t="s">
        <v>36</v>
      </c>
      <c r="H58" s="108" t="s">
        <v>102</v>
      </c>
      <c r="I58" s="130" t="s">
        <v>62</v>
      </c>
    </row>
    <row r="59" spans="1:9">
      <c r="A59" s="113" t="s">
        <v>105</v>
      </c>
      <c r="B59" s="110" t="s">
        <v>114</v>
      </c>
      <c r="C59" s="107">
        <v>0.625</v>
      </c>
      <c r="D59" s="107">
        <v>0.01</v>
      </c>
      <c r="E59" s="107">
        <v>62.5</v>
      </c>
      <c r="F59" s="107" t="s">
        <v>36</v>
      </c>
      <c r="G59" s="107" t="s">
        <v>36</v>
      </c>
      <c r="H59" s="108" t="s">
        <v>102</v>
      </c>
      <c r="I59" s="130" t="s">
        <v>62</v>
      </c>
    </row>
    <row r="60" spans="1:9">
      <c r="A60" s="108" t="s">
        <v>115</v>
      </c>
      <c r="B60" s="30" t="s">
        <v>133</v>
      </c>
      <c r="C60" s="107">
        <v>10</v>
      </c>
      <c r="D60" s="107">
        <v>0.74</v>
      </c>
      <c r="E60" s="107">
        <v>13.533000000000001</v>
      </c>
      <c r="F60" s="107">
        <v>139.77599999999998</v>
      </c>
      <c r="G60" s="107">
        <v>0.21510000000000001</v>
      </c>
      <c r="H60" s="108" t="s">
        <v>96</v>
      </c>
      <c r="I60" s="130" t="s">
        <v>62</v>
      </c>
    </row>
    <row r="61" spans="1:9">
      <c r="A61" s="108" t="s">
        <v>115</v>
      </c>
      <c r="B61" s="31" t="s">
        <v>129</v>
      </c>
      <c r="C61" s="107">
        <v>2</v>
      </c>
      <c r="D61" s="107">
        <v>0.15</v>
      </c>
      <c r="E61" s="107">
        <v>13.533000000000001</v>
      </c>
      <c r="F61" s="107">
        <v>139.77599999999998</v>
      </c>
      <c r="G61" s="107">
        <v>0.21510000000000001</v>
      </c>
      <c r="H61" s="108" t="s">
        <v>96</v>
      </c>
      <c r="I61" s="130" t="s">
        <v>62</v>
      </c>
    </row>
    <row r="62" spans="1:9">
      <c r="A62" s="108" t="s">
        <v>115</v>
      </c>
      <c r="B62" s="31" t="s">
        <v>130</v>
      </c>
      <c r="C62" s="107">
        <v>4</v>
      </c>
      <c r="D62" s="107">
        <v>0.3</v>
      </c>
      <c r="E62" s="107">
        <v>13.533000000000001</v>
      </c>
      <c r="F62" s="107">
        <v>139.77599999999998</v>
      </c>
      <c r="G62" s="107">
        <v>0.21510000000000001</v>
      </c>
      <c r="H62" s="108" t="s">
        <v>96</v>
      </c>
      <c r="I62" s="130" t="s">
        <v>62</v>
      </c>
    </row>
    <row r="63" spans="1:9">
      <c r="A63" s="108" t="s">
        <v>115</v>
      </c>
      <c r="B63" s="30" t="s">
        <v>131</v>
      </c>
      <c r="C63" s="107">
        <v>6</v>
      </c>
      <c r="D63" s="107">
        <v>0.44</v>
      </c>
      <c r="E63" s="107">
        <v>13.533000000000001</v>
      </c>
      <c r="F63" s="107">
        <v>139.77599999999998</v>
      </c>
      <c r="G63" s="107">
        <v>0.21510000000000001</v>
      </c>
      <c r="H63" s="108" t="s">
        <v>96</v>
      </c>
      <c r="I63" s="130" t="s">
        <v>62</v>
      </c>
    </row>
    <row r="64" spans="1:9">
      <c r="A64" s="108" t="s">
        <v>115</v>
      </c>
      <c r="B64" s="30" t="s">
        <v>132</v>
      </c>
      <c r="C64" s="107">
        <v>8</v>
      </c>
      <c r="D64" s="107">
        <v>0.59</v>
      </c>
      <c r="E64" s="107">
        <v>13.533000000000001</v>
      </c>
      <c r="F64" s="107">
        <v>139.77599999999998</v>
      </c>
      <c r="G64" s="107">
        <v>0.21510000000000001</v>
      </c>
      <c r="H64" s="108" t="s">
        <v>96</v>
      </c>
      <c r="I64" s="130" t="s">
        <v>62</v>
      </c>
    </row>
    <row r="65" spans="1:9">
      <c r="A65" s="108" t="s">
        <v>115</v>
      </c>
      <c r="B65" s="30" t="s">
        <v>120</v>
      </c>
      <c r="C65" s="107">
        <v>10</v>
      </c>
      <c r="D65" s="107">
        <v>2.72</v>
      </c>
      <c r="E65" s="107">
        <v>3.6782000000000004</v>
      </c>
      <c r="F65" s="107">
        <v>79.872</v>
      </c>
      <c r="G65" s="107">
        <v>0.20075999999999999</v>
      </c>
      <c r="H65" s="108" t="s">
        <v>96</v>
      </c>
      <c r="I65" s="130" t="s">
        <v>62</v>
      </c>
    </row>
    <row r="66" spans="1:9">
      <c r="A66" s="108" t="s">
        <v>115</v>
      </c>
      <c r="B66" s="30" t="s">
        <v>116</v>
      </c>
      <c r="C66" s="107">
        <v>2</v>
      </c>
      <c r="D66" s="107">
        <v>0.54</v>
      </c>
      <c r="E66" s="107">
        <v>3.6782000000000004</v>
      </c>
      <c r="F66" s="107">
        <v>79.872</v>
      </c>
      <c r="G66" s="107">
        <v>0.20075999999999999</v>
      </c>
      <c r="H66" s="108" t="s">
        <v>96</v>
      </c>
      <c r="I66" s="130" t="s">
        <v>62</v>
      </c>
    </row>
    <row r="67" spans="1:9">
      <c r="A67" s="108" t="s">
        <v>115</v>
      </c>
      <c r="B67" s="30" t="s">
        <v>117</v>
      </c>
      <c r="C67" s="107">
        <v>4</v>
      </c>
      <c r="D67" s="107">
        <v>1.0900000000000001</v>
      </c>
      <c r="E67" s="107">
        <v>3.6782000000000004</v>
      </c>
      <c r="F67" s="107">
        <v>79.872</v>
      </c>
      <c r="G67" s="107">
        <v>0.20075999999999999</v>
      </c>
      <c r="H67" s="108" t="s">
        <v>96</v>
      </c>
      <c r="I67" s="130" t="s">
        <v>62</v>
      </c>
    </row>
    <row r="68" spans="1:9">
      <c r="A68" s="108" t="s">
        <v>115</v>
      </c>
      <c r="B68" s="30" t="s">
        <v>118</v>
      </c>
      <c r="C68" s="107">
        <v>6</v>
      </c>
      <c r="D68" s="107">
        <v>1.63</v>
      </c>
      <c r="E68" s="107">
        <v>3.6782000000000004</v>
      </c>
      <c r="F68" s="107">
        <v>79.872</v>
      </c>
      <c r="G68" s="107">
        <v>0.20075999999999999</v>
      </c>
      <c r="H68" s="108" t="s">
        <v>96</v>
      </c>
      <c r="I68" s="130" t="s">
        <v>62</v>
      </c>
    </row>
    <row r="69" spans="1:9">
      <c r="A69" s="108" t="s">
        <v>115</v>
      </c>
      <c r="B69" s="30" t="s">
        <v>119</v>
      </c>
      <c r="C69" s="107">
        <v>8</v>
      </c>
      <c r="D69" s="107">
        <v>2.17</v>
      </c>
      <c r="E69" s="107">
        <v>3.6782000000000004</v>
      </c>
      <c r="F69" s="107">
        <v>79.872</v>
      </c>
      <c r="G69" s="107">
        <v>0.20075999999999999</v>
      </c>
      <c r="H69" s="108" t="s">
        <v>96</v>
      </c>
      <c r="I69" s="130" t="s">
        <v>62</v>
      </c>
    </row>
    <row r="70" spans="1:9">
      <c r="A70" s="26" t="s">
        <v>265</v>
      </c>
      <c r="B70" s="26" t="s">
        <v>267</v>
      </c>
      <c r="C70" s="27">
        <v>0.5</v>
      </c>
      <c r="D70" s="27">
        <v>1.26</v>
      </c>
      <c r="E70" s="27">
        <v>0.3968253968253968</v>
      </c>
      <c r="F70" s="109">
        <v>18</v>
      </c>
      <c r="G70" s="109">
        <v>0.19</v>
      </c>
      <c r="H70" s="108" t="s">
        <v>67</v>
      </c>
      <c r="I70" s="130" t="s">
        <v>62</v>
      </c>
    </row>
    <row r="71" spans="1:9">
      <c r="A71" s="26" t="s">
        <v>265</v>
      </c>
      <c r="B71" s="26" t="s">
        <v>268</v>
      </c>
      <c r="C71" s="27">
        <v>0.75</v>
      </c>
      <c r="D71" s="27">
        <v>1.89</v>
      </c>
      <c r="E71" s="27">
        <v>0.39682539682539686</v>
      </c>
      <c r="F71" s="109">
        <v>18</v>
      </c>
      <c r="G71" s="109">
        <v>0.19</v>
      </c>
      <c r="H71" s="108" t="s">
        <v>67</v>
      </c>
      <c r="I71" s="130" t="s">
        <v>62</v>
      </c>
    </row>
    <row r="72" spans="1:9">
      <c r="A72" s="26" t="s">
        <v>265</v>
      </c>
      <c r="B72" s="26" t="s">
        <v>266</v>
      </c>
      <c r="C72" s="27">
        <v>0.375</v>
      </c>
      <c r="D72" s="27">
        <v>0.95</v>
      </c>
      <c r="E72" s="27">
        <v>0.39473684210526316</v>
      </c>
      <c r="F72" s="109">
        <v>18</v>
      </c>
      <c r="G72" s="109">
        <v>0.19</v>
      </c>
      <c r="H72" s="108" t="s">
        <v>67</v>
      </c>
      <c r="I72" s="130" t="s">
        <v>62</v>
      </c>
    </row>
    <row r="73" spans="1:9">
      <c r="A73" s="26" t="s">
        <v>265</v>
      </c>
      <c r="B73" s="115" t="s">
        <v>269</v>
      </c>
      <c r="C73" s="113">
        <v>0.75</v>
      </c>
      <c r="D73" s="113">
        <v>2.08</v>
      </c>
      <c r="E73" s="113">
        <v>2.7733333330000001</v>
      </c>
      <c r="F73" s="113">
        <v>0</v>
      </c>
      <c r="G73" s="113">
        <v>0</v>
      </c>
      <c r="H73" s="108" t="s">
        <v>102</v>
      </c>
      <c r="I73" s="112" t="s">
        <v>41</v>
      </c>
    </row>
    <row r="74" spans="1:9">
      <c r="A74" s="26" t="s">
        <v>265</v>
      </c>
      <c r="B74" s="110" t="s">
        <v>271</v>
      </c>
      <c r="C74" s="109">
        <v>0.25</v>
      </c>
      <c r="D74" s="107">
        <v>0.49</v>
      </c>
      <c r="E74" s="109">
        <v>0.51</v>
      </c>
      <c r="F74" s="109">
        <v>29</v>
      </c>
      <c r="G74" s="109" t="s">
        <v>36</v>
      </c>
      <c r="H74" s="108" t="s">
        <v>96</v>
      </c>
      <c r="I74" s="130" t="s">
        <v>62</v>
      </c>
    </row>
    <row r="75" spans="1:9">
      <c r="A75" s="26" t="s">
        <v>265</v>
      </c>
      <c r="B75" s="110" t="s">
        <v>272</v>
      </c>
      <c r="C75" s="109">
        <v>1</v>
      </c>
      <c r="D75" s="109">
        <v>2.94</v>
      </c>
      <c r="E75" s="109">
        <v>0.34</v>
      </c>
      <c r="F75" s="109">
        <v>119</v>
      </c>
      <c r="G75" s="109" t="s">
        <v>36</v>
      </c>
      <c r="H75" s="108" t="s">
        <v>67</v>
      </c>
      <c r="I75" s="130" t="s">
        <v>62</v>
      </c>
    </row>
    <row r="76" spans="1:9">
      <c r="A76" s="26" t="s">
        <v>265</v>
      </c>
      <c r="B76" s="30" t="s">
        <v>273</v>
      </c>
      <c r="C76" s="107">
        <v>0.5</v>
      </c>
      <c r="D76" s="107">
        <v>0.05</v>
      </c>
      <c r="E76" s="107">
        <v>11.034600000000001</v>
      </c>
      <c r="F76" s="107">
        <v>119.80799999999999</v>
      </c>
      <c r="G76" s="107">
        <v>0.30114000000000002</v>
      </c>
      <c r="H76" s="108" t="s">
        <v>93</v>
      </c>
      <c r="I76" s="130" t="s">
        <v>62</v>
      </c>
    </row>
    <row r="77" spans="1:9">
      <c r="A77" s="26" t="s">
        <v>265</v>
      </c>
      <c r="B77" s="108" t="s">
        <v>274</v>
      </c>
      <c r="C77" s="107">
        <v>1</v>
      </c>
      <c r="D77" s="109">
        <v>0.08</v>
      </c>
      <c r="E77" s="107">
        <v>12.5</v>
      </c>
      <c r="F77" s="107">
        <v>160</v>
      </c>
      <c r="G77" s="107">
        <v>0.19</v>
      </c>
      <c r="H77" s="108" t="s">
        <v>102</v>
      </c>
      <c r="I77" s="130" t="s">
        <v>62</v>
      </c>
    </row>
    <row r="78" spans="1:9">
      <c r="A78" s="108" t="s">
        <v>296</v>
      </c>
      <c r="B78" s="110" t="s">
        <v>1693</v>
      </c>
      <c r="C78" s="107">
        <v>3.5</v>
      </c>
      <c r="D78" s="107">
        <v>11.67</v>
      </c>
      <c r="E78" s="109">
        <v>0.3</v>
      </c>
      <c r="F78" s="109">
        <v>0.7</v>
      </c>
      <c r="G78" s="109">
        <v>0.2</v>
      </c>
      <c r="H78" s="108" t="s">
        <v>96</v>
      </c>
      <c r="I78" s="130" t="s">
        <v>62</v>
      </c>
    </row>
    <row r="79" spans="1:9">
      <c r="A79" s="108" t="s">
        <v>296</v>
      </c>
      <c r="B79" s="110" t="s">
        <v>308</v>
      </c>
      <c r="C79" s="107">
        <v>4.5</v>
      </c>
      <c r="D79" s="107">
        <v>15</v>
      </c>
      <c r="E79" s="109">
        <v>0.3</v>
      </c>
      <c r="F79" s="109">
        <v>0.7</v>
      </c>
      <c r="G79" s="109">
        <v>0.2</v>
      </c>
      <c r="H79" s="108" t="s">
        <v>96</v>
      </c>
      <c r="I79" s="130" t="s">
        <v>62</v>
      </c>
    </row>
    <row r="80" spans="1:9">
      <c r="A80" s="108" t="s">
        <v>296</v>
      </c>
      <c r="B80" s="110" t="s">
        <v>307</v>
      </c>
      <c r="C80" s="107">
        <v>4</v>
      </c>
      <c r="D80" s="107">
        <v>13.33</v>
      </c>
      <c r="E80" s="109">
        <v>0.3</v>
      </c>
      <c r="F80" s="109">
        <v>0.7</v>
      </c>
      <c r="G80" s="109">
        <v>0.2</v>
      </c>
      <c r="H80" s="108" t="s">
        <v>96</v>
      </c>
      <c r="I80" s="130" t="s">
        <v>62</v>
      </c>
    </row>
    <row r="81" spans="1:10">
      <c r="A81" s="108" t="s">
        <v>296</v>
      </c>
      <c r="B81" s="110" t="s">
        <v>1694</v>
      </c>
      <c r="C81" s="107">
        <v>5.5</v>
      </c>
      <c r="D81" s="107">
        <v>18.329999999999998</v>
      </c>
      <c r="E81" s="109">
        <v>0.3</v>
      </c>
      <c r="F81" s="109">
        <v>0.7</v>
      </c>
      <c r="G81" s="109">
        <v>0.2</v>
      </c>
      <c r="H81" s="108" t="s">
        <v>96</v>
      </c>
      <c r="I81" s="130" t="s">
        <v>62</v>
      </c>
      <c r="J81" s="138"/>
    </row>
    <row r="82" spans="1:10">
      <c r="A82" s="108" t="s">
        <v>296</v>
      </c>
      <c r="B82" s="110" t="s">
        <v>309</v>
      </c>
      <c r="C82" s="107">
        <v>5</v>
      </c>
      <c r="D82" s="107">
        <v>16.670000000000002</v>
      </c>
      <c r="E82" s="109">
        <v>0.3</v>
      </c>
      <c r="F82" s="109">
        <v>0.7</v>
      </c>
      <c r="G82" s="109">
        <v>0.2</v>
      </c>
      <c r="H82" s="108" t="s">
        <v>96</v>
      </c>
      <c r="I82" s="130" t="s">
        <v>62</v>
      </c>
      <c r="J82" s="138"/>
    </row>
    <row r="83" spans="1:10">
      <c r="A83" s="108" t="s">
        <v>296</v>
      </c>
      <c r="B83" s="110" t="s">
        <v>311</v>
      </c>
      <c r="C83" s="107">
        <v>6.5</v>
      </c>
      <c r="D83" s="107">
        <v>21.67</v>
      </c>
      <c r="E83" s="109">
        <v>0.3</v>
      </c>
      <c r="F83" s="109">
        <v>0.7</v>
      </c>
      <c r="G83" s="109">
        <v>0.2</v>
      </c>
      <c r="H83" s="108" t="s">
        <v>96</v>
      </c>
      <c r="I83" s="130" t="s">
        <v>62</v>
      </c>
      <c r="J83" s="138"/>
    </row>
    <row r="84" spans="1:10">
      <c r="A84" s="108" t="s">
        <v>296</v>
      </c>
      <c r="B84" s="110" t="s">
        <v>310</v>
      </c>
      <c r="C84" s="107">
        <v>6</v>
      </c>
      <c r="D84" s="107">
        <v>20</v>
      </c>
      <c r="E84" s="109">
        <v>0.3</v>
      </c>
      <c r="F84" s="109">
        <v>0.7</v>
      </c>
      <c r="G84" s="109">
        <v>0.2</v>
      </c>
      <c r="H84" s="108" t="s">
        <v>96</v>
      </c>
      <c r="I84" s="130" t="s">
        <v>62</v>
      </c>
      <c r="J84" s="138"/>
    </row>
    <row r="85" spans="1:10">
      <c r="A85" s="108" t="s">
        <v>312</v>
      </c>
      <c r="B85" s="108" t="s">
        <v>1649</v>
      </c>
      <c r="C85" s="109">
        <v>3.5</v>
      </c>
      <c r="D85" s="107">
        <v>20.58</v>
      </c>
      <c r="E85" s="107">
        <v>0.17002999999999999</v>
      </c>
      <c r="F85" s="107">
        <v>1.4975999999999998</v>
      </c>
      <c r="G85" s="107">
        <v>0.38001000000000001</v>
      </c>
      <c r="H85" s="108" t="s">
        <v>102</v>
      </c>
      <c r="I85" s="130" t="s">
        <v>62</v>
      </c>
      <c r="J85" s="138"/>
    </row>
    <row r="86" spans="1:10">
      <c r="A86" s="108" t="s">
        <v>312</v>
      </c>
      <c r="B86" s="108" t="s">
        <v>1650</v>
      </c>
      <c r="C86" s="109">
        <v>4.5</v>
      </c>
      <c r="D86" s="107">
        <v>26.47</v>
      </c>
      <c r="E86" s="107">
        <v>0.17002999999999999</v>
      </c>
      <c r="F86" s="107">
        <v>1.4975999999999998</v>
      </c>
      <c r="G86" s="107">
        <v>0.38001000000000001</v>
      </c>
      <c r="H86" s="108" t="s">
        <v>102</v>
      </c>
      <c r="I86" s="130" t="s">
        <v>62</v>
      </c>
      <c r="J86" s="138"/>
    </row>
    <row r="87" spans="1:10">
      <c r="A87" s="108" t="s">
        <v>312</v>
      </c>
      <c r="B87" s="108" t="s">
        <v>1651</v>
      </c>
      <c r="C87" s="109">
        <v>4</v>
      </c>
      <c r="D87" s="107">
        <v>23.53</v>
      </c>
      <c r="E87" s="107">
        <v>0.17002999999999999</v>
      </c>
      <c r="F87" s="107">
        <v>1.4975999999999998</v>
      </c>
      <c r="G87" s="107">
        <v>0.38001000000000001</v>
      </c>
      <c r="H87" s="108" t="s">
        <v>102</v>
      </c>
      <c r="I87" s="130" t="s">
        <v>62</v>
      </c>
      <c r="J87" s="138"/>
    </row>
    <row r="88" spans="1:10">
      <c r="A88" s="108" t="s">
        <v>312</v>
      </c>
      <c r="B88" s="108" t="s">
        <v>1652</v>
      </c>
      <c r="C88" s="109">
        <v>5.5</v>
      </c>
      <c r="D88" s="107">
        <v>32.35</v>
      </c>
      <c r="E88" s="107">
        <v>0.17002999999999999</v>
      </c>
      <c r="F88" s="107">
        <v>1.4975999999999998</v>
      </c>
      <c r="G88" s="107">
        <v>0.38001000000000001</v>
      </c>
      <c r="H88" s="108" t="s">
        <v>102</v>
      </c>
      <c r="I88" s="130" t="s">
        <v>62</v>
      </c>
      <c r="J88" s="138"/>
    </row>
    <row r="89" spans="1:10">
      <c r="A89" s="108" t="s">
        <v>312</v>
      </c>
      <c r="B89" s="108" t="s">
        <v>1653</v>
      </c>
      <c r="C89" s="109">
        <v>5</v>
      </c>
      <c r="D89" s="107">
        <v>29.41</v>
      </c>
      <c r="E89" s="107">
        <v>0.17002999999999999</v>
      </c>
      <c r="F89" s="107">
        <v>1.4975999999999998</v>
      </c>
      <c r="G89" s="107">
        <v>0.38001000000000001</v>
      </c>
      <c r="H89" s="108" t="s">
        <v>102</v>
      </c>
      <c r="I89" s="130" t="s">
        <v>62</v>
      </c>
      <c r="J89" s="138"/>
    </row>
    <row r="90" spans="1:10">
      <c r="A90" s="108" t="s">
        <v>312</v>
      </c>
      <c r="B90" s="108" t="s">
        <v>1654</v>
      </c>
      <c r="C90" s="109">
        <v>6.5</v>
      </c>
      <c r="D90" s="107">
        <v>38.229999999999997</v>
      </c>
      <c r="E90" s="107">
        <v>0.17002999999999999</v>
      </c>
      <c r="F90" s="107">
        <v>1.4975999999999998</v>
      </c>
      <c r="G90" s="107">
        <v>0.38001000000000001</v>
      </c>
      <c r="H90" s="108" t="s">
        <v>102</v>
      </c>
      <c r="I90" s="130" t="s">
        <v>62</v>
      </c>
      <c r="J90" s="138"/>
    </row>
    <row r="91" spans="1:10">
      <c r="A91" s="108" t="s">
        <v>312</v>
      </c>
      <c r="B91" s="108" t="s">
        <v>1655</v>
      </c>
      <c r="C91" s="109">
        <v>6</v>
      </c>
      <c r="D91" s="107">
        <v>35.29</v>
      </c>
      <c r="E91" s="107">
        <v>0.17002999999999999</v>
      </c>
      <c r="F91" s="107">
        <v>1.4975999999999998</v>
      </c>
      <c r="G91" s="107">
        <v>0.38001000000000001</v>
      </c>
      <c r="H91" s="108" t="s">
        <v>102</v>
      </c>
      <c r="I91" s="130" t="s">
        <v>62</v>
      </c>
      <c r="J91" s="138"/>
    </row>
    <row r="92" spans="1:10">
      <c r="A92" s="108" t="s">
        <v>312</v>
      </c>
      <c r="B92" s="108" t="s">
        <v>1659</v>
      </c>
      <c r="C92" s="107">
        <v>1.5</v>
      </c>
      <c r="D92" s="107">
        <v>4.16</v>
      </c>
      <c r="E92" s="107">
        <v>0.36087999999999998</v>
      </c>
      <c r="F92" s="107">
        <v>0.99839999999999995</v>
      </c>
      <c r="G92" s="107">
        <v>0.30114000000000002</v>
      </c>
      <c r="H92" s="108" t="s">
        <v>67</v>
      </c>
      <c r="I92" s="130" t="s">
        <v>62</v>
      </c>
      <c r="J92" s="131"/>
    </row>
    <row r="93" spans="1:10">
      <c r="A93" s="108" t="s">
        <v>312</v>
      </c>
      <c r="B93" s="108" t="s">
        <v>1660</v>
      </c>
      <c r="C93" s="107">
        <v>1</v>
      </c>
      <c r="D93" s="107">
        <v>2.77</v>
      </c>
      <c r="E93" s="107">
        <v>0.36087999999999998</v>
      </c>
      <c r="F93" s="107">
        <v>0.99839999999999995</v>
      </c>
      <c r="G93" s="107">
        <v>0.30114000000000002</v>
      </c>
      <c r="H93" s="108" t="s">
        <v>67</v>
      </c>
      <c r="I93" s="130" t="s">
        <v>62</v>
      </c>
      <c r="J93" s="131"/>
    </row>
    <row r="94" spans="1:10">
      <c r="A94" s="108" t="s">
        <v>312</v>
      </c>
      <c r="B94" s="108" t="s">
        <v>1661</v>
      </c>
      <c r="C94" s="107">
        <v>2</v>
      </c>
      <c r="D94" s="107">
        <v>5.54</v>
      </c>
      <c r="E94" s="107">
        <v>0.36087999999999998</v>
      </c>
      <c r="F94" s="107">
        <v>0.99839999999999995</v>
      </c>
      <c r="G94" s="107">
        <v>0.30114000000000002</v>
      </c>
      <c r="H94" s="108" t="s">
        <v>67</v>
      </c>
      <c r="I94" s="130" t="s">
        <v>62</v>
      </c>
      <c r="J94" s="131"/>
    </row>
    <row r="95" spans="1:10">
      <c r="A95" s="108" t="s">
        <v>312</v>
      </c>
      <c r="B95" s="108" t="s">
        <v>1662</v>
      </c>
      <c r="C95" s="107">
        <v>3</v>
      </c>
      <c r="D95" s="107">
        <v>8.31</v>
      </c>
      <c r="E95" s="107">
        <v>0.36087999999999998</v>
      </c>
      <c r="F95" s="107">
        <v>0.99839999999999995</v>
      </c>
      <c r="G95" s="107">
        <v>0.30114000000000002</v>
      </c>
      <c r="H95" s="108" t="s">
        <v>67</v>
      </c>
      <c r="I95" s="130" t="s">
        <v>62</v>
      </c>
      <c r="J95" s="131"/>
    </row>
    <row r="96" spans="1:10">
      <c r="A96" s="108" t="s">
        <v>312</v>
      </c>
      <c r="B96" s="108" t="s">
        <v>1663</v>
      </c>
      <c r="C96" s="107">
        <v>0.75</v>
      </c>
      <c r="D96" s="107">
        <v>2.08</v>
      </c>
      <c r="E96" s="107">
        <v>0.36087999999999998</v>
      </c>
      <c r="F96" s="107">
        <v>0.99839999999999995</v>
      </c>
      <c r="G96" s="107">
        <v>0.30114000000000002</v>
      </c>
      <c r="H96" s="108" t="s">
        <v>67</v>
      </c>
      <c r="I96" s="130" t="s">
        <v>62</v>
      </c>
      <c r="J96" s="131"/>
    </row>
    <row r="97" spans="1:9">
      <c r="A97" s="108" t="s">
        <v>312</v>
      </c>
      <c r="B97" s="108" t="s">
        <v>1664</v>
      </c>
      <c r="C97" s="107">
        <v>4</v>
      </c>
      <c r="D97" s="107">
        <v>11.08</v>
      </c>
      <c r="E97" s="107">
        <v>0.36087999999999998</v>
      </c>
      <c r="F97" s="107">
        <v>0.99839999999999995</v>
      </c>
      <c r="G97" s="107">
        <v>0.30114000000000002</v>
      </c>
      <c r="H97" s="108" t="s">
        <v>67</v>
      </c>
      <c r="I97" s="130" t="s">
        <v>62</v>
      </c>
    </row>
    <row r="98" spans="1:9">
      <c r="A98" s="108" t="s">
        <v>312</v>
      </c>
      <c r="B98" s="108" t="s">
        <v>1665</v>
      </c>
      <c r="C98" s="107">
        <v>6</v>
      </c>
      <c r="D98" s="107">
        <v>16.63</v>
      </c>
      <c r="E98" s="107">
        <v>0.36087999999999998</v>
      </c>
      <c r="F98" s="107">
        <v>0.99839999999999995</v>
      </c>
      <c r="G98" s="107">
        <v>0.30114000000000002</v>
      </c>
      <c r="H98" s="108" t="s">
        <v>67</v>
      </c>
      <c r="I98" s="130" t="s">
        <v>62</v>
      </c>
    </row>
    <row r="99" spans="1:9">
      <c r="A99" s="108" t="s">
        <v>312</v>
      </c>
      <c r="B99" s="114" t="s">
        <v>1666</v>
      </c>
      <c r="C99" s="27">
        <v>1.5</v>
      </c>
      <c r="D99" s="27">
        <v>6.25</v>
      </c>
      <c r="E99" s="27">
        <v>0.24</v>
      </c>
      <c r="F99" s="27">
        <v>1</v>
      </c>
      <c r="G99" s="27">
        <v>0.27</v>
      </c>
      <c r="H99" s="108" t="s">
        <v>67</v>
      </c>
      <c r="I99" s="130" t="s">
        <v>62</v>
      </c>
    </row>
    <row r="100" spans="1:9">
      <c r="A100" s="108" t="s">
        <v>312</v>
      </c>
      <c r="B100" s="115" t="s">
        <v>1667</v>
      </c>
      <c r="C100" s="113">
        <v>1.25</v>
      </c>
      <c r="D100" s="113">
        <v>4.41</v>
      </c>
      <c r="E100" s="113">
        <v>0.24</v>
      </c>
      <c r="F100" s="27">
        <v>1</v>
      </c>
      <c r="G100" s="27">
        <v>0.27</v>
      </c>
      <c r="H100" s="108" t="s">
        <v>67</v>
      </c>
      <c r="I100" s="112" t="s">
        <v>41</v>
      </c>
    </row>
    <row r="101" spans="1:9">
      <c r="A101" s="108" t="s">
        <v>312</v>
      </c>
      <c r="B101" s="114" t="s">
        <v>1668</v>
      </c>
      <c r="C101" s="107">
        <v>1.9375</v>
      </c>
      <c r="D101" s="107">
        <v>8</v>
      </c>
      <c r="E101" s="27">
        <v>0.24</v>
      </c>
      <c r="F101" s="27">
        <v>1</v>
      </c>
      <c r="G101" s="27">
        <v>0.27</v>
      </c>
      <c r="H101" s="108" t="s">
        <v>67</v>
      </c>
      <c r="I101" s="130" t="s">
        <v>62</v>
      </c>
    </row>
    <row r="102" spans="1:9">
      <c r="A102" s="108" t="s">
        <v>312</v>
      </c>
      <c r="B102" s="114" t="s">
        <v>1669</v>
      </c>
      <c r="C102" s="27">
        <v>1.75</v>
      </c>
      <c r="D102" s="27">
        <v>7.29</v>
      </c>
      <c r="E102" s="27">
        <v>0.24</v>
      </c>
      <c r="F102" s="27">
        <v>1</v>
      </c>
      <c r="G102" s="27">
        <v>0.27</v>
      </c>
      <c r="H102" s="108" t="s">
        <v>67</v>
      </c>
      <c r="I102" s="130" t="s">
        <v>62</v>
      </c>
    </row>
    <row r="103" spans="1:9">
      <c r="A103" s="108" t="s">
        <v>312</v>
      </c>
      <c r="B103" s="114" t="s">
        <v>1670</v>
      </c>
      <c r="C103" s="27">
        <v>1.92</v>
      </c>
      <c r="D103" s="27">
        <v>8</v>
      </c>
      <c r="E103" s="27">
        <v>0.24</v>
      </c>
      <c r="F103" s="27">
        <v>1</v>
      </c>
      <c r="G103" s="27">
        <v>0.27</v>
      </c>
      <c r="H103" s="108" t="s">
        <v>67</v>
      </c>
      <c r="I103" s="130" t="s">
        <v>62</v>
      </c>
    </row>
    <row r="104" spans="1:9">
      <c r="A104" s="108" t="s">
        <v>312</v>
      </c>
      <c r="B104" s="115" t="s">
        <v>1671</v>
      </c>
      <c r="C104" s="113">
        <v>1</v>
      </c>
      <c r="D104" s="113">
        <v>4.16</v>
      </c>
      <c r="E104" s="113">
        <v>0.24</v>
      </c>
      <c r="F104" s="27">
        <v>1</v>
      </c>
      <c r="G104" s="27">
        <v>0.27</v>
      </c>
      <c r="H104" s="108" t="s">
        <v>67</v>
      </c>
      <c r="I104" s="112" t="s">
        <v>41</v>
      </c>
    </row>
    <row r="105" spans="1:9">
      <c r="A105" s="108" t="s">
        <v>312</v>
      </c>
      <c r="B105" s="115" t="s">
        <v>1672</v>
      </c>
      <c r="C105" s="113">
        <v>0.5</v>
      </c>
      <c r="D105" s="113">
        <v>2.08</v>
      </c>
      <c r="E105" s="113">
        <v>0.24</v>
      </c>
      <c r="F105" s="27">
        <v>1</v>
      </c>
      <c r="G105" s="27">
        <v>0.27</v>
      </c>
      <c r="H105" s="108" t="s">
        <v>67</v>
      </c>
      <c r="I105" s="112" t="s">
        <v>41</v>
      </c>
    </row>
    <row r="106" spans="1:9">
      <c r="A106" s="108" t="s">
        <v>312</v>
      </c>
      <c r="B106" s="114" t="s">
        <v>1673</v>
      </c>
      <c r="C106" s="27">
        <v>2.4</v>
      </c>
      <c r="D106" s="27">
        <v>10</v>
      </c>
      <c r="E106" s="27">
        <v>0.24</v>
      </c>
      <c r="F106" s="27">
        <v>1</v>
      </c>
      <c r="G106" s="27">
        <v>0.27</v>
      </c>
      <c r="H106" s="108" t="s">
        <v>67</v>
      </c>
      <c r="I106" s="130" t="s">
        <v>62</v>
      </c>
    </row>
    <row r="107" spans="1:9">
      <c r="A107" s="108" t="s">
        <v>312</v>
      </c>
      <c r="B107" s="114" t="s">
        <v>1674</v>
      </c>
      <c r="C107" s="27">
        <v>2.4300000000000002</v>
      </c>
      <c r="D107" s="27">
        <v>10.130000000000001</v>
      </c>
      <c r="E107" s="27">
        <v>0.24</v>
      </c>
      <c r="F107" s="27">
        <v>1</v>
      </c>
      <c r="G107" s="27">
        <v>0.27</v>
      </c>
      <c r="H107" s="108" t="s">
        <v>67</v>
      </c>
      <c r="I107" s="130" t="s">
        <v>62</v>
      </c>
    </row>
    <row r="108" spans="1:9">
      <c r="A108" s="108" t="s">
        <v>312</v>
      </c>
      <c r="B108" s="115" t="s">
        <v>1675</v>
      </c>
      <c r="C108" s="113">
        <v>2</v>
      </c>
      <c r="D108" s="113">
        <v>8.32</v>
      </c>
      <c r="E108" s="113">
        <v>0.24</v>
      </c>
      <c r="F108" s="27">
        <v>1</v>
      </c>
      <c r="G108" s="27">
        <v>0.27</v>
      </c>
      <c r="H108" s="108" t="s">
        <v>67</v>
      </c>
      <c r="I108" s="112" t="s">
        <v>41</v>
      </c>
    </row>
    <row r="109" spans="1:9">
      <c r="A109" s="108" t="s">
        <v>312</v>
      </c>
      <c r="B109" s="114" t="s">
        <v>1676</v>
      </c>
      <c r="C109" s="27">
        <v>3.5</v>
      </c>
      <c r="D109" s="27">
        <v>14.58</v>
      </c>
      <c r="E109" s="27">
        <v>0.24</v>
      </c>
      <c r="F109" s="27">
        <v>1</v>
      </c>
      <c r="G109" s="27">
        <v>0.27</v>
      </c>
      <c r="H109" s="108" t="s">
        <v>67</v>
      </c>
      <c r="I109" s="130" t="s">
        <v>62</v>
      </c>
    </row>
    <row r="110" spans="1:9">
      <c r="A110" s="108" t="s">
        <v>312</v>
      </c>
      <c r="B110" s="114" t="s">
        <v>1677</v>
      </c>
      <c r="C110" s="27">
        <v>3.35</v>
      </c>
      <c r="D110" s="27">
        <v>13.96</v>
      </c>
      <c r="E110" s="27">
        <v>0.24</v>
      </c>
      <c r="F110" s="27">
        <v>1</v>
      </c>
      <c r="G110" s="27">
        <v>0.27</v>
      </c>
      <c r="H110" s="108" t="s">
        <v>67</v>
      </c>
      <c r="I110" s="130" t="s">
        <v>62</v>
      </c>
    </row>
    <row r="111" spans="1:9">
      <c r="A111" s="108" t="s">
        <v>312</v>
      </c>
      <c r="B111" s="114" t="s">
        <v>1678</v>
      </c>
      <c r="C111" s="111">
        <v>3.39</v>
      </c>
      <c r="D111" s="111">
        <v>14.125</v>
      </c>
      <c r="E111" s="111">
        <v>0.24</v>
      </c>
      <c r="F111" s="111">
        <v>1</v>
      </c>
      <c r="G111" s="111">
        <v>0.27</v>
      </c>
      <c r="H111" s="108" t="s">
        <v>67</v>
      </c>
      <c r="I111" s="130" t="s">
        <v>62</v>
      </c>
    </row>
    <row r="112" spans="1:9">
      <c r="A112" s="108" t="s">
        <v>312</v>
      </c>
      <c r="B112" s="114" t="s">
        <v>1679</v>
      </c>
      <c r="C112" s="111">
        <v>3.01</v>
      </c>
      <c r="D112" s="111">
        <v>12.54</v>
      </c>
      <c r="E112" s="111">
        <v>0.24</v>
      </c>
      <c r="F112" s="111">
        <v>1</v>
      </c>
      <c r="G112" s="111">
        <v>0.27</v>
      </c>
      <c r="H112" s="108" t="s">
        <v>67</v>
      </c>
      <c r="I112" s="130" t="s">
        <v>62</v>
      </c>
    </row>
    <row r="113" spans="1:9">
      <c r="A113" s="108" t="s">
        <v>312</v>
      </c>
      <c r="B113" s="114" t="s">
        <v>1680</v>
      </c>
      <c r="C113" s="27">
        <v>0.75</v>
      </c>
      <c r="D113" s="27">
        <v>3.13</v>
      </c>
      <c r="E113" s="27">
        <v>0.24</v>
      </c>
      <c r="F113" s="27">
        <v>1</v>
      </c>
      <c r="G113" s="27">
        <v>0.27</v>
      </c>
      <c r="H113" s="108" t="s">
        <v>67</v>
      </c>
      <c r="I113" s="130" t="s">
        <v>62</v>
      </c>
    </row>
    <row r="114" spans="1:9">
      <c r="A114" s="108" t="s">
        <v>312</v>
      </c>
      <c r="B114" s="114" t="s">
        <v>1681</v>
      </c>
      <c r="C114" s="27">
        <v>4.05</v>
      </c>
      <c r="D114" s="27">
        <v>16.88</v>
      </c>
      <c r="E114" s="27">
        <v>0.24</v>
      </c>
      <c r="F114" s="27">
        <v>1</v>
      </c>
      <c r="G114" s="27">
        <v>0.27</v>
      </c>
      <c r="H114" s="108" t="s">
        <v>67</v>
      </c>
      <c r="I114" s="130" t="s">
        <v>62</v>
      </c>
    </row>
    <row r="115" spans="1:9">
      <c r="A115" s="108" t="s">
        <v>312</v>
      </c>
      <c r="B115" s="114" t="s">
        <v>1682</v>
      </c>
      <c r="C115" s="111">
        <v>4.71</v>
      </c>
      <c r="D115" s="111">
        <v>19.625</v>
      </c>
      <c r="E115" s="111">
        <v>0.24</v>
      </c>
      <c r="F115" s="111">
        <v>1</v>
      </c>
      <c r="G115" s="111">
        <v>0.27</v>
      </c>
      <c r="H115" s="108" t="s">
        <v>67</v>
      </c>
      <c r="I115" s="130" t="s">
        <v>62</v>
      </c>
    </row>
    <row r="116" spans="1:9">
      <c r="A116" s="108" t="s">
        <v>312</v>
      </c>
      <c r="B116" s="114" t="s">
        <v>1683</v>
      </c>
      <c r="C116" s="111">
        <v>5.96</v>
      </c>
      <c r="D116" s="111">
        <v>24.83</v>
      </c>
      <c r="E116" s="111">
        <v>0.24</v>
      </c>
      <c r="F116" s="111">
        <v>1</v>
      </c>
      <c r="G116" s="111">
        <v>0.27</v>
      </c>
      <c r="H116" s="108" t="s">
        <v>67</v>
      </c>
      <c r="I116" s="130" t="s">
        <v>62</v>
      </c>
    </row>
    <row r="117" spans="1:9">
      <c r="A117" s="108" t="s">
        <v>312</v>
      </c>
      <c r="B117" s="114" t="s">
        <v>1684</v>
      </c>
      <c r="C117" s="27">
        <v>5.2</v>
      </c>
      <c r="D117" s="27">
        <v>21.67</v>
      </c>
      <c r="E117" s="27">
        <v>0.24</v>
      </c>
      <c r="F117" s="27">
        <v>1</v>
      </c>
      <c r="G117" s="27">
        <v>0.27</v>
      </c>
      <c r="H117" s="108" t="s">
        <v>67</v>
      </c>
      <c r="I117" s="130" t="s">
        <v>62</v>
      </c>
    </row>
    <row r="118" spans="1:9">
      <c r="A118" s="108" t="s">
        <v>312</v>
      </c>
      <c r="B118" s="114" t="s">
        <v>1685</v>
      </c>
      <c r="C118" s="27">
        <v>6.11</v>
      </c>
      <c r="D118" s="27">
        <v>25.46</v>
      </c>
      <c r="E118" s="27">
        <v>0.24</v>
      </c>
      <c r="F118" s="27">
        <v>1</v>
      </c>
      <c r="G118" s="27">
        <v>0.27</v>
      </c>
      <c r="H118" s="108" t="s">
        <v>67</v>
      </c>
      <c r="I118" s="130" t="s">
        <v>62</v>
      </c>
    </row>
    <row r="119" spans="1:9">
      <c r="A119" s="108" t="s">
        <v>312</v>
      </c>
      <c r="B119" s="114" t="s">
        <v>1686</v>
      </c>
      <c r="C119" s="111">
        <v>6.87</v>
      </c>
      <c r="D119" s="111">
        <v>28.625</v>
      </c>
      <c r="E119" s="111">
        <v>0.24</v>
      </c>
      <c r="F119" s="111">
        <v>1</v>
      </c>
      <c r="G119" s="111">
        <v>0.27</v>
      </c>
      <c r="H119" s="108" t="s">
        <v>67</v>
      </c>
      <c r="I119" s="130" t="s">
        <v>62</v>
      </c>
    </row>
    <row r="120" spans="1:9">
      <c r="A120" s="108" t="s">
        <v>312</v>
      </c>
      <c r="B120" s="114" t="s">
        <v>1687</v>
      </c>
      <c r="C120" s="111">
        <v>8.3800000000000008</v>
      </c>
      <c r="D120" s="111">
        <v>34.909999999999997</v>
      </c>
      <c r="E120" s="111">
        <v>0.24</v>
      </c>
      <c r="F120" s="111">
        <v>1</v>
      </c>
      <c r="G120" s="111">
        <v>0.27</v>
      </c>
      <c r="H120" s="108" t="s">
        <v>67</v>
      </c>
      <c r="I120" s="130" t="s">
        <v>62</v>
      </c>
    </row>
    <row r="121" spans="1:9">
      <c r="A121" s="108" t="s">
        <v>312</v>
      </c>
      <c r="B121" s="115" t="s">
        <v>1688</v>
      </c>
      <c r="C121" s="113">
        <v>1.25</v>
      </c>
      <c r="D121" s="113">
        <v>7.83</v>
      </c>
      <c r="E121" s="113">
        <v>0.16</v>
      </c>
      <c r="F121" s="27">
        <v>1</v>
      </c>
      <c r="G121" s="27">
        <v>0.27</v>
      </c>
      <c r="H121" s="108" t="s">
        <v>67</v>
      </c>
      <c r="I121" s="112" t="s">
        <v>41</v>
      </c>
    </row>
    <row r="122" spans="1:9">
      <c r="A122" s="108" t="s">
        <v>312</v>
      </c>
      <c r="B122" s="115" t="s">
        <v>1689</v>
      </c>
      <c r="C122" s="113">
        <v>1</v>
      </c>
      <c r="D122" s="113">
        <v>6.26</v>
      </c>
      <c r="E122" s="113">
        <v>0.16</v>
      </c>
      <c r="F122" s="27">
        <v>1</v>
      </c>
      <c r="G122" s="27">
        <v>0.27</v>
      </c>
      <c r="H122" s="108" t="s">
        <v>67</v>
      </c>
      <c r="I122" s="112" t="s">
        <v>41</v>
      </c>
    </row>
    <row r="123" spans="1:9">
      <c r="A123" s="108" t="s">
        <v>312</v>
      </c>
      <c r="B123" s="115" t="s">
        <v>1690</v>
      </c>
      <c r="C123" s="113">
        <v>0.5</v>
      </c>
      <c r="D123" s="113">
        <v>3.14</v>
      </c>
      <c r="E123" s="113">
        <v>0.16</v>
      </c>
      <c r="F123" s="27">
        <v>1</v>
      </c>
      <c r="G123" s="27">
        <v>0.27</v>
      </c>
      <c r="H123" s="108" t="s">
        <v>67</v>
      </c>
      <c r="I123" s="112" t="s">
        <v>41</v>
      </c>
    </row>
    <row r="124" spans="1:9">
      <c r="A124" s="108" t="s">
        <v>312</v>
      </c>
      <c r="B124" s="115" t="s">
        <v>1691</v>
      </c>
      <c r="C124" s="113">
        <v>2</v>
      </c>
      <c r="D124" s="113">
        <v>12.52</v>
      </c>
      <c r="E124" s="113">
        <v>0.16</v>
      </c>
      <c r="F124" s="27">
        <v>1</v>
      </c>
      <c r="G124" s="27">
        <v>0.27</v>
      </c>
      <c r="H124" s="108" t="s">
        <v>67</v>
      </c>
      <c r="I124" s="112" t="s">
        <v>41</v>
      </c>
    </row>
    <row r="125" spans="1:9">
      <c r="A125" s="108" t="s">
        <v>312</v>
      </c>
      <c r="B125" s="115" t="s">
        <v>1692</v>
      </c>
      <c r="C125" s="113">
        <v>0.75</v>
      </c>
      <c r="D125" s="113">
        <v>4.67</v>
      </c>
      <c r="E125" s="113">
        <v>0.16</v>
      </c>
      <c r="F125" s="27">
        <v>1</v>
      </c>
      <c r="G125" s="27">
        <v>0.27</v>
      </c>
      <c r="H125" s="108" t="s">
        <v>67</v>
      </c>
      <c r="I125" s="112" t="s">
        <v>41</v>
      </c>
    </row>
    <row r="126" spans="1:9">
      <c r="A126" s="108" t="s">
        <v>312</v>
      </c>
      <c r="B126" s="110" t="s">
        <v>1697</v>
      </c>
      <c r="C126" s="109">
        <v>1.5</v>
      </c>
      <c r="D126" s="109">
        <v>3.75</v>
      </c>
      <c r="E126" s="107">
        <v>0.4</v>
      </c>
      <c r="F126" s="109">
        <v>10</v>
      </c>
      <c r="G126" s="109">
        <v>0.2</v>
      </c>
      <c r="H126" s="108" t="s">
        <v>102</v>
      </c>
      <c r="I126" s="130" t="s">
        <v>62</v>
      </c>
    </row>
    <row r="127" spans="1:9">
      <c r="A127" s="108" t="s">
        <v>312</v>
      </c>
      <c r="B127" s="110" t="s">
        <v>1698</v>
      </c>
      <c r="C127" s="109">
        <v>1</v>
      </c>
      <c r="D127" s="109">
        <v>2.5</v>
      </c>
      <c r="E127" s="107">
        <v>0.4</v>
      </c>
      <c r="F127" s="109">
        <v>10</v>
      </c>
      <c r="G127" s="109">
        <v>0.2</v>
      </c>
      <c r="H127" s="108" t="s">
        <v>102</v>
      </c>
      <c r="I127" s="130" t="s">
        <v>62</v>
      </c>
    </row>
    <row r="128" spans="1:9">
      <c r="A128" s="108" t="s">
        <v>312</v>
      </c>
      <c r="B128" s="110" t="s">
        <v>1699</v>
      </c>
      <c r="C128" s="109">
        <v>2</v>
      </c>
      <c r="D128" s="109">
        <v>5</v>
      </c>
      <c r="E128" s="107">
        <v>0.4</v>
      </c>
      <c r="F128" s="109">
        <v>10</v>
      </c>
      <c r="G128" s="109">
        <v>0.2</v>
      </c>
      <c r="H128" s="108" t="s">
        <v>102</v>
      </c>
      <c r="I128" s="130" t="s">
        <v>62</v>
      </c>
    </row>
    <row r="129" spans="1:9">
      <c r="A129" s="108" t="s">
        <v>312</v>
      </c>
      <c r="B129" s="110" t="s">
        <v>1700</v>
      </c>
      <c r="C129" s="109">
        <v>0.75</v>
      </c>
      <c r="D129" s="109">
        <v>1.88</v>
      </c>
      <c r="E129" s="107">
        <v>0.4</v>
      </c>
      <c r="F129" s="109">
        <v>10</v>
      </c>
      <c r="G129" s="109">
        <v>0.2</v>
      </c>
      <c r="H129" s="108" t="s">
        <v>102</v>
      </c>
      <c r="I129" s="130" t="s">
        <v>62</v>
      </c>
    </row>
    <row r="130" spans="1:9">
      <c r="A130" s="108" t="s">
        <v>312</v>
      </c>
      <c r="B130" s="115" t="s">
        <v>1702</v>
      </c>
      <c r="C130" s="113">
        <v>8</v>
      </c>
      <c r="D130" s="113">
        <v>24</v>
      </c>
      <c r="E130" s="113">
        <v>0.33333333333333331</v>
      </c>
      <c r="F130" s="107">
        <v>1.1856</v>
      </c>
      <c r="G130" s="107">
        <v>0.22944000000000001</v>
      </c>
      <c r="H130" s="113" t="s">
        <v>93</v>
      </c>
      <c r="I130" s="112" t="s">
        <v>41</v>
      </c>
    </row>
    <row r="131" spans="1:9">
      <c r="A131" s="108" t="s">
        <v>488</v>
      </c>
      <c r="B131" s="108" t="s">
        <v>494</v>
      </c>
      <c r="C131" s="107">
        <v>13.75</v>
      </c>
      <c r="D131" s="107">
        <v>38.44</v>
      </c>
      <c r="E131" s="107">
        <v>0.36</v>
      </c>
      <c r="F131" s="107">
        <v>2</v>
      </c>
      <c r="G131" s="107" t="s">
        <v>36</v>
      </c>
      <c r="H131" s="108" t="s">
        <v>102</v>
      </c>
      <c r="I131" s="130" t="s">
        <v>62</v>
      </c>
    </row>
    <row r="132" spans="1:9">
      <c r="A132" s="108" t="s">
        <v>488</v>
      </c>
      <c r="B132" s="108" t="s">
        <v>490</v>
      </c>
      <c r="C132" s="107">
        <v>4</v>
      </c>
      <c r="D132" s="107">
        <v>11.02</v>
      </c>
      <c r="E132" s="107">
        <v>0.36</v>
      </c>
      <c r="F132" s="107">
        <v>2</v>
      </c>
      <c r="G132" s="107" t="s">
        <v>36</v>
      </c>
      <c r="H132" s="108" t="s">
        <v>102</v>
      </c>
      <c r="I132" s="130" t="s">
        <v>62</v>
      </c>
    </row>
    <row r="133" spans="1:9">
      <c r="A133" s="108" t="s">
        <v>488</v>
      </c>
      <c r="B133" s="108" t="s">
        <v>491</v>
      </c>
      <c r="C133" s="107">
        <v>6.5</v>
      </c>
      <c r="D133" s="107">
        <v>18.850000000000001</v>
      </c>
      <c r="E133" s="107">
        <v>0.34</v>
      </c>
      <c r="F133" s="107">
        <v>2</v>
      </c>
      <c r="G133" s="107" t="s">
        <v>36</v>
      </c>
      <c r="H133" s="108" t="s">
        <v>102</v>
      </c>
      <c r="I133" s="130" t="s">
        <v>62</v>
      </c>
    </row>
    <row r="134" spans="1:9">
      <c r="A134" s="108" t="s">
        <v>488</v>
      </c>
      <c r="B134" s="108" t="s">
        <v>492</v>
      </c>
      <c r="C134" s="107">
        <v>7.5</v>
      </c>
      <c r="D134" s="107">
        <v>22.2</v>
      </c>
      <c r="E134" s="107">
        <v>0.34</v>
      </c>
      <c r="F134" s="107">
        <v>2</v>
      </c>
      <c r="G134" s="107" t="s">
        <v>36</v>
      </c>
      <c r="H134" s="108" t="s">
        <v>102</v>
      </c>
      <c r="I134" s="130" t="s">
        <v>62</v>
      </c>
    </row>
    <row r="135" spans="1:9">
      <c r="A135" s="108" t="s">
        <v>488</v>
      </c>
      <c r="B135" s="108" t="s">
        <v>493</v>
      </c>
      <c r="C135" s="107">
        <v>8.25</v>
      </c>
      <c r="D135" s="107">
        <v>30.32</v>
      </c>
      <c r="E135" s="107">
        <v>0.27</v>
      </c>
      <c r="F135" s="107">
        <v>2</v>
      </c>
      <c r="G135" s="107" t="s">
        <v>36</v>
      </c>
      <c r="H135" s="108" t="s">
        <v>102</v>
      </c>
      <c r="I135" s="130" t="s">
        <v>62</v>
      </c>
    </row>
    <row r="136" spans="1:9">
      <c r="A136" s="108" t="s">
        <v>488</v>
      </c>
      <c r="B136" s="110" t="s">
        <v>489</v>
      </c>
      <c r="C136" s="109">
        <v>3.5</v>
      </c>
      <c r="D136" s="109">
        <v>13</v>
      </c>
      <c r="E136" s="107">
        <v>0.27</v>
      </c>
      <c r="F136" s="107">
        <v>2</v>
      </c>
      <c r="G136" s="107" t="s">
        <v>36</v>
      </c>
      <c r="H136" s="108" t="s">
        <v>102</v>
      </c>
      <c r="I136" s="130" t="s">
        <v>62</v>
      </c>
    </row>
    <row r="137" spans="1:9">
      <c r="A137" s="29" t="s">
        <v>495</v>
      </c>
      <c r="B137" s="33" t="s">
        <v>496</v>
      </c>
      <c r="C137" s="32">
        <v>18</v>
      </c>
      <c r="D137" s="32">
        <v>12.19</v>
      </c>
      <c r="E137" s="32">
        <v>1.4766201804757999</v>
      </c>
      <c r="F137" s="32">
        <v>115</v>
      </c>
      <c r="G137" s="32">
        <v>0.2</v>
      </c>
      <c r="H137" s="29" t="s">
        <v>102</v>
      </c>
      <c r="I137" s="130" t="s">
        <v>497</v>
      </c>
    </row>
    <row r="138" spans="1:9">
      <c r="A138" s="108" t="s">
        <v>500</v>
      </c>
      <c r="B138" s="110" t="s">
        <v>501</v>
      </c>
      <c r="C138" s="109">
        <v>3.5</v>
      </c>
      <c r="D138" s="109">
        <v>11.11</v>
      </c>
      <c r="E138" s="107">
        <v>0.315</v>
      </c>
      <c r="F138" s="109">
        <v>4.5999999999999996</v>
      </c>
      <c r="G138" s="109">
        <v>0.33500000000000002</v>
      </c>
      <c r="H138" s="108" t="s">
        <v>102</v>
      </c>
      <c r="I138" s="130" t="s">
        <v>62</v>
      </c>
    </row>
    <row r="139" spans="1:9">
      <c r="A139" s="108" t="s">
        <v>500</v>
      </c>
      <c r="B139" s="110" t="s">
        <v>503</v>
      </c>
      <c r="C139" s="109">
        <v>4.5</v>
      </c>
      <c r="D139" s="109">
        <v>14.29</v>
      </c>
      <c r="E139" s="107">
        <v>0.315</v>
      </c>
      <c r="F139" s="109">
        <v>4.5999999999999996</v>
      </c>
      <c r="G139" s="109">
        <v>0.33500000000000002</v>
      </c>
      <c r="H139" s="108" t="s">
        <v>102</v>
      </c>
      <c r="I139" s="130" t="s">
        <v>62</v>
      </c>
    </row>
    <row r="140" spans="1:9">
      <c r="A140" s="108" t="s">
        <v>500</v>
      </c>
      <c r="B140" s="110" t="s">
        <v>502</v>
      </c>
      <c r="C140" s="109">
        <v>4</v>
      </c>
      <c r="D140" s="109">
        <v>12.7</v>
      </c>
      <c r="E140" s="107">
        <v>0.315</v>
      </c>
      <c r="F140" s="109">
        <v>4.5999999999999996</v>
      </c>
      <c r="G140" s="109">
        <v>0.33500000000000002</v>
      </c>
      <c r="H140" s="108" t="s">
        <v>102</v>
      </c>
      <c r="I140" s="130" t="s">
        <v>62</v>
      </c>
    </row>
    <row r="141" spans="1:9">
      <c r="A141" s="108" t="s">
        <v>500</v>
      </c>
      <c r="B141" s="110" t="s">
        <v>505</v>
      </c>
      <c r="C141" s="109">
        <v>5.5</v>
      </c>
      <c r="D141" s="109">
        <v>17.46</v>
      </c>
      <c r="E141" s="107">
        <v>0.315</v>
      </c>
      <c r="F141" s="109">
        <v>4.5999999999999996</v>
      </c>
      <c r="G141" s="109">
        <v>0.33500000000000002</v>
      </c>
      <c r="H141" s="108" t="s">
        <v>102</v>
      </c>
      <c r="I141" s="130" t="s">
        <v>62</v>
      </c>
    </row>
    <row r="142" spans="1:9">
      <c r="A142" s="108" t="s">
        <v>500</v>
      </c>
      <c r="B142" s="110" t="s">
        <v>504</v>
      </c>
      <c r="C142" s="109">
        <v>5</v>
      </c>
      <c r="D142" s="109">
        <v>15.87</v>
      </c>
      <c r="E142" s="107">
        <v>0.315</v>
      </c>
      <c r="F142" s="109">
        <v>4.5999999999999996</v>
      </c>
      <c r="G142" s="109">
        <v>0.33500000000000002</v>
      </c>
      <c r="H142" s="108" t="s">
        <v>102</v>
      </c>
      <c r="I142" s="130" t="s">
        <v>62</v>
      </c>
    </row>
    <row r="143" spans="1:9">
      <c r="A143" s="108" t="s">
        <v>500</v>
      </c>
      <c r="B143" s="110" t="s">
        <v>507</v>
      </c>
      <c r="C143" s="109">
        <v>6.5</v>
      </c>
      <c r="D143" s="109">
        <v>20.63</v>
      </c>
      <c r="E143" s="107">
        <v>0.315</v>
      </c>
      <c r="F143" s="109">
        <v>4.5999999999999996</v>
      </c>
      <c r="G143" s="109">
        <v>0.33500000000000002</v>
      </c>
      <c r="H143" s="108" t="s">
        <v>102</v>
      </c>
      <c r="I143" s="130" t="s">
        <v>62</v>
      </c>
    </row>
    <row r="144" spans="1:9">
      <c r="A144" s="108" t="s">
        <v>500</v>
      </c>
      <c r="B144" s="110" t="s">
        <v>506</v>
      </c>
      <c r="C144" s="109">
        <v>6</v>
      </c>
      <c r="D144" s="109">
        <v>19.05</v>
      </c>
      <c r="E144" s="107">
        <v>0.315</v>
      </c>
      <c r="F144" s="109">
        <v>4.5999999999999996</v>
      </c>
      <c r="G144" s="109">
        <v>0.33500000000000002</v>
      </c>
      <c r="H144" s="108" t="s">
        <v>102</v>
      </c>
      <c r="I144" s="130" t="s">
        <v>62</v>
      </c>
    </row>
    <row r="145" spans="1:9">
      <c r="A145" s="108" t="s">
        <v>500</v>
      </c>
      <c r="B145" s="110" t="s">
        <v>508</v>
      </c>
      <c r="C145" s="109">
        <v>3.5</v>
      </c>
      <c r="D145" s="109">
        <v>13.21</v>
      </c>
      <c r="E145" s="109">
        <v>0.26500000000000001</v>
      </c>
      <c r="F145" s="109">
        <v>3.9</v>
      </c>
      <c r="G145" s="107">
        <v>0.22944000000000001</v>
      </c>
      <c r="H145" s="108" t="s">
        <v>96</v>
      </c>
      <c r="I145" s="130" t="s">
        <v>62</v>
      </c>
    </row>
    <row r="146" spans="1:9">
      <c r="A146" s="108" t="s">
        <v>500</v>
      </c>
      <c r="B146" s="110" t="s">
        <v>510</v>
      </c>
      <c r="C146" s="109">
        <v>4.5</v>
      </c>
      <c r="D146" s="109">
        <v>16.98</v>
      </c>
      <c r="E146" s="109">
        <v>0.26500000000000001</v>
      </c>
      <c r="F146" s="109">
        <v>3.9</v>
      </c>
      <c r="G146" s="107">
        <v>0.22944000000000001</v>
      </c>
      <c r="H146" s="108" t="s">
        <v>96</v>
      </c>
      <c r="I146" s="130" t="s">
        <v>62</v>
      </c>
    </row>
    <row r="147" spans="1:9">
      <c r="A147" s="108" t="s">
        <v>500</v>
      </c>
      <c r="B147" s="110" t="s">
        <v>509</v>
      </c>
      <c r="C147" s="109">
        <v>4</v>
      </c>
      <c r="D147" s="109">
        <v>15.09</v>
      </c>
      <c r="E147" s="109">
        <v>0.26500000000000001</v>
      </c>
      <c r="F147" s="109">
        <v>3.9</v>
      </c>
      <c r="G147" s="107">
        <v>0.22944000000000001</v>
      </c>
      <c r="H147" s="108" t="s">
        <v>96</v>
      </c>
      <c r="I147" s="130" t="s">
        <v>62</v>
      </c>
    </row>
    <row r="148" spans="1:9">
      <c r="A148" s="108" t="s">
        <v>500</v>
      </c>
      <c r="B148" s="110" t="s">
        <v>512</v>
      </c>
      <c r="C148" s="109">
        <v>5.5</v>
      </c>
      <c r="D148" s="109">
        <v>20.75</v>
      </c>
      <c r="E148" s="109">
        <v>0.26500000000000001</v>
      </c>
      <c r="F148" s="109">
        <v>3.9</v>
      </c>
      <c r="G148" s="107">
        <v>0.22944000000000001</v>
      </c>
      <c r="H148" s="108" t="s">
        <v>96</v>
      </c>
      <c r="I148" s="130" t="s">
        <v>62</v>
      </c>
    </row>
    <row r="149" spans="1:9">
      <c r="A149" s="108" t="s">
        <v>500</v>
      </c>
      <c r="B149" s="110" t="s">
        <v>511</v>
      </c>
      <c r="C149" s="109">
        <v>5</v>
      </c>
      <c r="D149" s="109">
        <v>18.87</v>
      </c>
      <c r="E149" s="109">
        <v>0.26500000000000001</v>
      </c>
      <c r="F149" s="109">
        <v>3.9</v>
      </c>
      <c r="G149" s="107">
        <v>0.22944000000000001</v>
      </c>
      <c r="H149" s="108" t="s">
        <v>96</v>
      </c>
      <c r="I149" s="130" t="s">
        <v>62</v>
      </c>
    </row>
    <row r="150" spans="1:9">
      <c r="A150" s="108" t="s">
        <v>500</v>
      </c>
      <c r="B150" s="110" t="s">
        <v>514</v>
      </c>
      <c r="C150" s="109">
        <v>6.5</v>
      </c>
      <c r="D150" s="109">
        <v>24.53</v>
      </c>
      <c r="E150" s="109">
        <v>0.26500000000000001</v>
      </c>
      <c r="F150" s="109">
        <v>3.9</v>
      </c>
      <c r="G150" s="107">
        <v>0.22944000000000001</v>
      </c>
      <c r="H150" s="108" t="s">
        <v>96</v>
      </c>
      <c r="I150" s="130" t="s">
        <v>62</v>
      </c>
    </row>
    <row r="151" spans="1:9">
      <c r="A151" s="108" t="s">
        <v>500</v>
      </c>
      <c r="B151" s="110" t="s">
        <v>513</v>
      </c>
      <c r="C151" s="109">
        <v>6</v>
      </c>
      <c r="D151" s="109">
        <v>22.64</v>
      </c>
      <c r="E151" s="109">
        <v>0.26500000000000001</v>
      </c>
      <c r="F151" s="109">
        <v>3.9</v>
      </c>
      <c r="G151" s="107">
        <v>0.22944000000000001</v>
      </c>
      <c r="H151" s="108" t="s">
        <v>96</v>
      </c>
      <c r="I151" s="130" t="s">
        <v>62</v>
      </c>
    </row>
    <row r="152" spans="1:9">
      <c r="A152" s="108" t="s">
        <v>500</v>
      </c>
      <c r="B152" s="110" t="s">
        <v>515</v>
      </c>
      <c r="C152" s="109">
        <v>3.5</v>
      </c>
      <c r="D152" s="109">
        <v>11.67</v>
      </c>
      <c r="E152" s="107">
        <v>0.3</v>
      </c>
      <c r="F152" s="109">
        <v>0.5</v>
      </c>
      <c r="G152" s="109">
        <v>0.35</v>
      </c>
      <c r="H152" s="108" t="s">
        <v>102</v>
      </c>
      <c r="I152" s="130" t="s">
        <v>62</v>
      </c>
    </row>
    <row r="153" spans="1:9">
      <c r="A153" s="108" t="s">
        <v>500</v>
      </c>
      <c r="B153" s="110" t="s">
        <v>517</v>
      </c>
      <c r="C153" s="109">
        <v>4.5</v>
      </c>
      <c r="D153" s="109">
        <v>15</v>
      </c>
      <c r="E153" s="107">
        <v>0.3</v>
      </c>
      <c r="F153" s="109">
        <v>0.5</v>
      </c>
      <c r="G153" s="109">
        <v>0.35</v>
      </c>
      <c r="H153" s="108" t="s">
        <v>102</v>
      </c>
      <c r="I153" s="130" t="s">
        <v>62</v>
      </c>
    </row>
    <row r="154" spans="1:9">
      <c r="A154" s="108" t="s">
        <v>500</v>
      </c>
      <c r="B154" s="110" t="s">
        <v>516</v>
      </c>
      <c r="C154" s="109">
        <v>4</v>
      </c>
      <c r="D154" s="109">
        <v>13.33</v>
      </c>
      <c r="E154" s="107">
        <v>0.3</v>
      </c>
      <c r="F154" s="109">
        <v>0.5</v>
      </c>
      <c r="G154" s="109">
        <v>0.35</v>
      </c>
      <c r="H154" s="108" t="s">
        <v>102</v>
      </c>
      <c r="I154" s="130" t="s">
        <v>62</v>
      </c>
    </row>
    <row r="155" spans="1:9">
      <c r="A155" s="108" t="s">
        <v>500</v>
      </c>
      <c r="B155" s="110" t="s">
        <v>519</v>
      </c>
      <c r="C155" s="109">
        <v>5.5</v>
      </c>
      <c r="D155" s="109">
        <v>18.329999999999998</v>
      </c>
      <c r="E155" s="107">
        <v>0.3</v>
      </c>
      <c r="F155" s="109">
        <v>0.5</v>
      </c>
      <c r="G155" s="109">
        <v>0.35</v>
      </c>
      <c r="H155" s="108" t="s">
        <v>102</v>
      </c>
      <c r="I155" s="130" t="s">
        <v>62</v>
      </c>
    </row>
    <row r="156" spans="1:9">
      <c r="A156" s="108" t="s">
        <v>500</v>
      </c>
      <c r="B156" s="110" t="s">
        <v>518</v>
      </c>
      <c r="C156" s="109">
        <v>5</v>
      </c>
      <c r="D156" s="109">
        <v>16.670000000000002</v>
      </c>
      <c r="E156" s="107">
        <v>0.3</v>
      </c>
      <c r="F156" s="109">
        <v>0.5</v>
      </c>
      <c r="G156" s="109">
        <v>0.35</v>
      </c>
      <c r="H156" s="108" t="s">
        <v>102</v>
      </c>
      <c r="I156" s="130" t="s">
        <v>62</v>
      </c>
    </row>
    <row r="157" spans="1:9">
      <c r="A157" s="108" t="s">
        <v>500</v>
      </c>
      <c r="B157" s="110" t="s">
        <v>521</v>
      </c>
      <c r="C157" s="109">
        <v>6.5</v>
      </c>
      <c r="D157" s="109">
        <v>21.67</v>
      </c>
      <c r="E157" s="107">
        <v>0.3</v>
      </c>
      <c r="F157" s="109">
        <v>0.5</v>
      </c>
      <c r="G157" s="109">
        <v>0.35</v>
      </c>
      <c r="H157" s="108" t="s">
        <v>102</v>
      </c>
      <c r="I157" s="130" t="s">
        <v>62</v>
      </c>
    </row>
    <row r="158" spans="1:9">
      <c r="A158" s="108" t="s">
        <v>500</v>
      </c>
      <c r="B158" s="110" t="s">
        <v>520</v>
      </c>
      <c r="C158" s="109">
        <v>6</v>
      </c>
      <c r="D158" s="109">
        <v>20</v>
      </c>
      <c r="E158" s="107">
        <v>0.3</v>
      </c>
      <c r="F158" s="109">
        <v>0.5</v>
      </c>
      <c r="G158" s="109">
        <v>0.35</v>
      </c>
      <c r="H158" s="108" t="s">
        <v>102</v>
      </c>
      <c r="I158" s="130" t="s">
        <v>62</v>
      </c>
    </row>
    <row r="159" spans="1:9">
      <c r="A159" s="108" t="s">
        <v>500</v>
      </c>
      <c r="B159" s="110" t="s">
        <v>522</v>
      </c>
      <c r="C159" s="109">
        <v>3.5</v>
      </c>
      <c r="D159" s="109">
        <v>17.5</v>
      </c>
      <c r="E159" s="107">
        <v>0.2</v>
      </c>
      <c r="F159" s="109">
        <v>3</v>
      </c>
      <c r="G159" s="109">
        <v>0.35</v>
      </c>
      <c r="H159" s="108" t="s">
        <v>102</v>
      </c>
      <c r="I159" s="130" t="s">
        <v>62</v>
      </c>
    </row>
    <row r="160" spans="1:9">
      <c r="A160" s="108" t="s">
        <v>500</v>
      </c>
      <c r="B160" s="110" t="s">
        <v>524</v>
      </c>
      <c r="C160" s="109">
        <v>4.5</v>
      </c>
      <c r="D160" s="109">
        <v>22.5</v>
      </c>
      <c r="E160" s="107">
        <v>0.2</v>
      </c>
      <c r="F160" s="109">
        <v>3</v>
      </c>
      <c r="G160" s="109">
        <v>0.35</v>
      </c>
      <c r="H160" s="108" t="s">
        <v>102</v>
      </c>
      <c r="I160" s="130" t="s">
        <v>62</v>
      </c>
    </row>
    <row r="161" spans="1:9">
      <c r="A161" s="108" t="s">
        <v>500</v>
      </c>
      <c r="B161" s="110" t="s">
        <v>523</v>
      </c>
      <c r="C161" s="109">
        <v>4</v>
      </c>
      <c r="D161" s="109">
        <v>20</v>
      </c>
      <c r="E161" s="107">
        <v>0.2</v>
      </c>
      <c r="F161" s="109">
        <v>3</v>
      </c>
      <c r="G161" s="109">
        <v>0.35</v>
      </c>
      <c r="H161" s="108" t="s">
        <v>102</v>
      </c>
      <c r="I161" s="130" t="s">
        <v>62</v>
      </c>
    </row>
    <row r="162" spans="1:9">
      <c r="A162" s="108" t="s">
        <v>500</v>
      </c>
      <c r="B162" s="110" t="s">
        <v>526</v>
      </c>
      <c r="C162" s="109">
        <v>5.5</v>
      </c>
      <c r="D162" s="109">
        <v>27.5</v>
      </c>
      <c r="E162" s="107">
        <v>0.2</v>
      </c>
      <c r="F162" s="109">
        <v>3</v>
      </c>
      <c r="G162" s="109">
        <v>0.35</v>
      </c>
      <c r="H162" s="108" t="s">
        <v>102</v>
      </c>
      <c r="I162" s="130" t="s">
        <v>62</v>
      </c>
    </row>
    <row r="163" spans="1:9">
      <c r="A163" s="108" t="s">
        <v>500</v>
      </c>
      <c r="B163" s="110" t="s">
        <v>525</v>
      </c>
      <c r="C163" s="109">
        <v>5</v>
      </c>
      <c r="D163" s="109">
        <v>25</v>
      </c>
      <c r="E163" s="107">
        <v>0.2</v>
      </c>
      <c r="F163" s="109">
        <v>3</v>
      </c>
      <c r="G163" s="109">
        <v>0.35</v>
      </c>
      <c r="H163" s="108" t="s">
        <v>102</v>
      </c>
      <c r="I163" s="130" t="s">
        <v>62</v>
      </c>
    </row>
    <row r="164" spans="1:9">
      <c r="A164" s="108" t="s">
        <v>500</v>
      </c>
      <c r="B164" s="110" t="s">
        <v>528</v>
      </c>
      <c r="C164" s="109">
        <v>6.5</v>
      </c>
      <c r="D164" s="109">
        <v>32.5</v>
      </c>
      <c r="E164" s="107">
        <v>0.2</v>
      </c>
      <c r="F164" s="109">
        <v>3</v>
      </c>
      <c r="G164" s="109">
        <v>0.35</v>
      </c>
      <c r="H164" s="108" t="s">
        <v>102</v>
      </c>
      <c r="I164" s="130" t="s">
        <v>62</v>
      </c>
    </row>
    <row r="165" spans="1:9">
      <c r="A165" s="108" t="s">
        <v>500</v>
      </c>
      <c r="B165" s="110" t="s">
        <v>527</v>
      </c>
      <c r="C165" s="109">
        <v>6</v>
      </c>
      <c r="D165" s="109">
        <v>30</v>
      </c>
      <c r="E165" s="107">
        <v>0.2</v>
      </c>
      <c r="F165" s="109">
        <v>3</v>
      </c>
      <c r="G165" s="109">
        <v>0.35</v>
      </c>
      <c r="H165" s="108" t="s">
        <v>102</v>
      </c>
      <c r="I165" s="130" t="s">
        <v>62</v>
      </c>
    </row>
    <row r="166" spans="1:9">
      <c r="A166" s="113" t="s">
        <v>529</v>
      </c>
      <c r="B166" s="115" t="s">
        <v>546</v>
      </c>
      <c r="C166" s="113">
        <v>0.875</v>
      </c>
      <c r="D166" s="113">
        <v>0.2</v>
      </c>
      <c r="E166" s="113">
        <v>0.41670000000000001</v>
      </c>
      <c r="F166" s="113">
        <v>0.2</v>
      </c>
      <c r="G166" s="113">
        <v>116</v>
      </c>
      <c r="H166" s="108" t="s">
        <v>96</v>
      </c>
      <c r="I166" s="112" t="s">
        <v>540</v>
      </c>
    </row>
    <row r="167" spans="1:9">
      <c r="A167" s="113" t="s">
        <v>529</v>
      </c>
      <c r="B167" s="110" t="s">
        <v>530</v>
      </c>
      <c r="C167" s="109">
        <v>3.625</v>
      </c>
      <c r="D167" s="109">
        <v>2.42</v>
      </c>
      <c r="E167" s="109">
        <v>1.5</v>
      </c>
      <c r="F167" s="109">
        <v>48</v>
      </c>
      <c r="G167" s="107">
        <v>0.19</v>
      </c>
      <c r="H167" s="108" t="s">
        <v>102</v>
      </c>
      <c r="I167" s="130" t="s">
        <v>62</v>
      </c>
    </row>
    <row r="168" spans="1:9">
      <c r="A168" s="113" t="s">
        <v>529</v>
      </c>
      <c r="B168" s="108" t="s">
        <v>531</v>
      </c>
      <c r="C168" s="107">
        <v>3.625</v>
      </c>
      <c r="D168" s="107">
        <v>0.44</v>
      </c>
      <c r="E168" s="107">
        <v>8.2239000000000004</v>
      </c>
      <c r="F168" s="107">
        <v>139.77599999999998</v>
      </c>
      <c r="G168" s="107">
        <v>0.18881000000000001</v>
      </c>
      <c r="H168" s="108" t="s">
        <v>96</v>
      </c>
      <c r="I168" s="130" t="s">
        <v>62</v>
      </c>
    </row>
    <row r="169" spans="1:9">
      <c r="A169" s="113" t="s">
        <v>529</v>
      </c>
      <c r="B169" s="110" t="s">
        <v>532</v>
      </c>
      <c r="C169" s="109">
        <v>3</v>
      </c>
      <c r="D169" s="109">
        <v>0.8</v>
      </c>
      <c r="E169" s="109">
        <v>3.75</v>
      </c>
      <c r="F169" s="109">
        <v>85</v>
      </c>
      <c r="G169" s="109">
        <v>0.21</v>
      </c>
      <c r="H169" s="108" t="s">
        <v>96</v>
      </c>
      <c r="I169" s="130" t="s">
        <v>62</v>
      </c>
    </row>
    <row r="170" spans="1:9">
      <c r="A170" s="113" t="s">
        <v>529</v>
      </c>
      <c r="B170" s="110" t="s">
        <v>533</v>
      </c>
      <c r="C170" s="109">
        <v>4</v>
      </c>
      <c r="D170" s="109">
        <v>1.1100000000000001</v>
      </c>
      <c r="E170" s="109">
        <v>3.6</v>
      </c>
      <c r="F170" s="109">
        <v>85</v>
      </c>
      <c r="G170" s="109">
        <v>0.21</v>
      </c>
      <c r="H170" s="108" t="s">
        <v>96</v>
      </c>
      <c r="I170" s="130" t="s">
        <v>62</v>
      </c>
    </row>
    <row r="171" spans="1:9">
      <c r="A171" s="113" t="s">
        <v>529</v>
      </c>
      <c r="B171" s="110" t="s">
        <v>536</v>
      </c>
      <c r="C171" s="109">
        <v>10</v>
      </c>
      <c r="D171" s="109">
        <v>2.2200000000000002</v>
      </c>
      <c r="E171" s="109">
        <v>4.5</v>
      </c>
      <c r="F171" s="109">
        <v>85</v>
      </c>
      <c r="G171" s="109">
        <v>0.21</v>
      </c>
      <c r="H171" s="108" t="s">
        <v>96</v>
      </c>
      <c r="I171" s="130" t="s">
        <v>62</v>
      </c>
    </row>
    <row r="172" spans="1:9">
      <c r="A172" s="113" t="s">
        <v>529</v>
      </c>
      <c r="B172" s="110" t="s">
        <v>534</v>
      </c>
      <c r="C172" s="109">
        <v>6</v>
      </c>
      <c r="D172" s="109">
        <v>1.52</v>
      </c>
      <c r="E172" s="109">
        <v>3.95</v>
      </c>
      <c r="F172" s="109">
        <v>85</v>
      </c>
      <c r="G172" s="109">
        <v>0.21</v>
      </c>
      <c r="H172" s="108" t="s">
        <v>96</v>
      </c>
      <c r="I172" s="130" t="s">
        <v>62</v>
      </c>
    </row>
    <row r="173" spans="1:9">
      <c r="A173" s="113" t="s">
        <v>529</v>
      </c>
      <c r="B173" s="110" t="s">
        <v>535</v>
      </c>
      <c r="C173" s="109">
        <v>8</v>
      </c>
      <c r="D173" s="109">
        <v>1.85</v>
      </c>
      <c r="E173" s="109">
        <v>4.32</v>
      </c>
      <c r="F173" s="109">
        <v>85</v>
      </c>
      <c r="G173" s="109">
        <v>0.21</v>
      </c>
      <c r="H173" s="108" t="s">
        <v>96</v>
      </c>
      <c r="I173" s="130" t="s">
        <v>62</v>
      </c>
    </row>
    <row r="174" spans="1:9">
      <c r="A174" s="113" t="s">
        <v>529</v>
      </c>
      <c r="B174" s="110" t="s">
        <v>537</v>
      </c>
      <c r="C174" s="109">
        <v>12</v>
      </c>
      <c r="D174" s="109">
        <v>2.5</v>
      </c>
      <c r="E174" s="109">
        <v>4.8</v>
      </c>
      <c r="F174" s="109">
        <v>85</v>
      </c>
      <c r="G174" s="109">
        <v>0.21</v>
      </c>
      <c r="H174" s="108" t="s">
        <v>96</v>
      </c>
      <c r="I174" s="130" t="s">
        <v>62</v>
      </c>
    </row>
    <row r="175" spans="1:9">
      <c r="A175" s="113" t="s">
        <v>529</v>
      </c>
      <c r="B175" s="115" t="s">
        <v>1729</v>
      </c>
      <c r="C175" s="113">
        <v>0.375</v>
      </c>
      <c r="D175" s="113">
        <v>0.03</v>
      </c>
      <c r="E175" s="113">
        <v>0.08</v>
      </c>
      <c r="F175" s="113">
        <v>0</v>
      </c>
      <c r="G175" s="113">
        <v>0</v>
      </c>
      <c r="H175" s="108" t="s">
        <v>96</v>
      </c>
      <c r="I175" s="112" t="s">
        <v>41</v>
      </c>
    </row>
    <row r="176" spans="1:9">
      <c r="A176" s="113" t="s">
        <v>529</v>
      </c>
      <c r="B176" s="115" t="s">
        <v>115</v>
      </c>
      <c r="C176" s="113">
        <v>0</v>
      </c>
      <c r="D176" s="113">
        <v>8.3299999999999999E-2</v>
      </c>
      <c r="E176" s="113">
        <v>1</v>
      </c>
      <c r="F176" s="113">
        <v>0.2</v>
      </c>
      <c r="G176" s="113">
        <v>144</v>
      </c>
      <c r="H176" s="108" t="s">
        <v>96</v>
      </c>
      <c r="I176" s="112" t="s">
        <v>540</v>
      </c>
    </row>
    <row r="177" spans="1:9">
      <c r="A177" s="113" t="s">
        <v>529</v>
      </c>
      <c r="B177" s="110" t="s">
        <v>543</v>
      </c>
      <c r="C177" s="107">
        <v>4</v>
      </c>
      <c r="D177" s="107">
        <v>1.67</v>
      </c>
      <c r="E177" s="107">
        <v>2.4</v>
      </c>
      <c r="F177" s="107">
        <v>53.1</v>
      </c>
      <c r="G177" s="107">
        <v>0.19</v>
      </c>
      <c r="H177" s="108" t="s">
        <v>96</v>
      </c>
      <c r="I177" s="130" t="s">
        <v>62</v>
      </c>
    </row>
    <row r="178" spans="1:9">
      <c r="A178" s="113" t="s">
        <v>529</v>
      </c>
      <c r="B178" s="110" t="s">
        <v>542</v>
      </c>
      <c r="C178" s="107">
        <v>3</v>
      </c>
      <c r="D178" s="107">
        <v>1.35</v>
      </c>
      <c r="E178" s="107">
        <v>2.2200000000000002</v>
      </c>
      <c r="F178" s="107">
        <v>53.1</v>
      </c>
      <c r="G178" s="107">
        <v>0.19</v>
      </c>
      <c r="H178" s="108" t="s">
        <v>96</v>
      </c>
      <c r="I178" s="130" t="s">
        <v>62</v>
      </c>
    </row>
    <row r="179" spans="1:9">
      <c r="A179" s="113" t="s">
        <v>529</v>
      </c>
      <c r="B179" s="110" t="s">
        <v>541</v>
      </c>
      <c r="C179" s="107">
        <v>3</v>
      </c>
      <c r="D179" s="107">
        <v>1.26</v>
      </c>
      <c r="E179" s="107">
        <v>2.38</v>
      </c>
      <c r="F179" s="107">
        <v>62.4</v>
      </c>
      <c r="G179" s="107">
        <v>0.19</v>
      </c>
      <c r="H179" s="108" t="s">
        <v>96</v>
      </c>
      <c r="I179" s="130" t="s">
        <v>62</v>
      </c>
    </row>
    <row r="180" spans="1:9">
      <c r="A180" s="113" t="s">
        <v>529</v>
      </c>
      <c r="B180" s="115" t="s">
        <v>1730</v>
      </c>
      <c r="C180" s="113">
        <v>1</v>
      </c>
      <c r="D180" s="113">
        <v>0.08</v>
      </c>
      <c r="E180" s="113">
        <v>0.08</v>
      </c>
      <c r="F180" s="113">
        <v>0</v>
      </c>
      <c r="G180" s="113">
        <v>0</v>
      </c>
      <c r="H180" s="108" t="s">
        <v>96</v>
      </c>
      <c r="I180" s="112" t="s">
        <v>41</v>
      </c>
    </row>
    <row r="181" spans="1:9">
      <c r="A181" s="113" t="s">
        <v>529</v>
      </c>
      <c r="B181" s="30" t="s">
        <v>103</v>
      </c>
      <c r="C181" s="107">
        <v>1</v>
      </c>
      <c r="D181" s="107">
        <v>4</v>
      </c>
      <c r="E181" s="107">
        <v>0.25</v>
      </c>
      <c r="F181" s="107">
        <v>1.5</v>
      </c>
      <c r="G181" s="107">
        <v>0.35</v>
      </c>
      <c r="H181" s="108" t="s">
        <v>61</v>
      </c>
      <c r="I181" s="130" t="s">
        <v>62</v>
      </c>
    </row>
    <row r="182" spans="1:9">
      <c r="A182" s="113" t="s">
        <v>529</v>
      </c>
      <c r="B182" s="115" t="s">
        <v>1731</v>
      </c>
      <c r="C182" s="113">
        <v>1</v>
      </c>
      <c r="D182" s="113">
        <v>0.08</v>
      </c>
      <c r="E182" s="113">
        <v>0.08</v>
      </c>
      <c r="F182" s="113">
        <v>0</v>
      </c>
      <c r="G182" s="113">
        <v>0</v>
      </c>
      <c r="H182" s="108" t="s">
        <v>96</v>
      </c>
      <c r="I182" s="112" t="s">
        <v>41</v>
      </c>
    </row>
    <row r="183" spans="1:9">
      <c r="A183" s="113" t="s">
        <v>642</v>
      </c>
      <c r="B183" s="110" t="s">
        <v>643</v>
      </c>
      <c r="C183" s="109">
        <v>0.5</v>
      </c>
      <c r="D183" s="109">
        <v>0.32</v>
      </c>
      <c r="E183" s="109">
        <v>1.5629999999999999</v>
      </c>
      <c r="F183" s="109">
        <v>45</v>
      </c>
      <c r="G183" s="109">
        <v>0.32</v>
      </c>
      <c r="H183" s="108" t="s">
        <v>67</v>
      </c>
      <c r="I183" s="130" t="s">
        <v>62</v>
      </c>
    </row>
    <row r="184" spans="1:9">
      <c r="A184" s="113" t="s">
        <v>642</v>
      </c>
      <c r="B184" s="110" t="s">
        <v>644</v>
      </c>
      <c r="C184" s="109">
        <v>0.625</v>
      </c>
      <c r="D184" s="109">
        <v>0.39</v>
      </c>
      <c r="E184" s="109">
        <v>1.603</v>
      </c>
      <c r="F184" s="109">
        <v>45</v>
      </c>
      <c r="G184" s="109">
        <v>0.32</v>
      </c>
      <c r="H184" s="108" t="s">
        <v>67</v>
      </c>
      <c r="I184" s="130" t="s">
        <v>62</v>
      </c>
    </row>
    <row r="185" spans="1:9">
      <c r="A185" s="113" t="s">
        <v>642</v>
      </c>
      <c r="B185" s="110" t="s">
        <v>645</v>
      </c>
      <c r="C185" s="109">
        <v>0.75</v>
      </c>
      <c r="D185" s="109">
        <v>0.47</v>
      </c>
      <c r="E185" s="109">
        <v>1.5960000000000001</v>
      </c>
      <c r="F185" s="109">
        <v>45</v>
      </c>
      <c r="G185" s="109">
        <v>0.32</v>
      </c>
      <c r="H185" s="108" t="s">
        <v>67</v>
      </c>
      <c r="I185" s="130" t="s">
        <v>62</v>
      </c>
    </row>
    <row r="186" spans="1:9">
      <c r="A186" s="113" t="s">
        <v>642</v>
      </c>
      <c r="B186" s="108" t="s">
        <v>646</v>
      </c>
      <c r="C186" s="107">
        <v>0.5</v>
      </c>
      <c r="D186" s="107">
        <v>0.3846</v>
      </c>
      <c r="E186" s="107">
        <v>1.3</v>
      </c>
      <c r="F186" s="109">
        <v>45</v>
      </c>
      <c r="G186" s="109">
        <v>0.32</v>
      </c>
      <c r="H186" s="108" t="s">
        <v>61</v>
      </c>
      <c r="I186" s="130" t="s">
        <v>62</v>
      </c>
    </row>
    <row r="187" spans="1:9">
      <c r="A187" s="113" t="s">
        <v>642</v>
      </c>
      <c r="B187" s="108" t="s">
        <v>647</v>
      </c>
      <c r="C187" s="107">
        <v>0.625</v>
      </c>
      <c r="D187" s="107">
        <v>0.41670000000000001</v>
      </c>
      <c r="E187" s="109">
        <v>1.5</v>
      </c>
      <c r="F187" s="109">
        <v>45</v>
      </c>
      <c r="G187" s="109">
        <v>0.32</v>
      </c>
      <c r="H187" s="108" t="s">
        <v>61</v>
      </c>
      <c r="I187" s="130" t="s">
        <v>62</v>
      </c>
    </row>
    <row r="188" spans="1:9">
      <c r="A188" s="113" t="s">
        <v>642</v>
      </c>
      <c r="B188" s="108" t="s">
        <v>648</v>
      </c>
      <c r="C188" s="107">
        <v>0.75</v>
      </c>
      <c r="D188" s="107">
        <v>0.44119999999999998</v>
      </c>
      <c r="E188" s="107">
        <v>1.7</v>
      </c>
      <c r="F188" s="109">
        <v>45</v>
      </c>
      <c r="G188" s="109">
        <v>0.32</v>
      </c>
      <c r="H188" s="108" t="s">
        <v>61</v>
      </c>
      <c r="I188" s="130" t="s">
        <v>62</v>
      </c>
    </row>
    <row r="189" spans="1:9">
      <c r="A189" s="113" t="s">
        <v>642</v>
      </c>
      <c r="B189" s="115" t="s">
        <v>649</v>
      </c>
      <c r="C189" s="113">
        <v>6.0049999999999999</v>
      </c>
      <c r="D189" s="113">
        <v>1.4</v>
      </c>
      <c r="E189" s="113">
        <v>4.29</v>
      </c>
      <c r="F189" s="27">
        <v>116</v>
      </c>
      <c r="G189" s="27">
        <v>0.2</v>
      </c>
      <c r="H189" s="108" t="s">
        <v>61</v>
      </c>
      <c r="I189" s="112" t="s">
        <v>41</v>
      </c>
    </row>
    <row r="190" spans="1:9">
      <c r="A190" s="113" t="s">
        <v>642</v>
      </c>
      <c r="B190" s="110" t="s">
        <v>650</v>
      </c>
      <c r="C190" s="107">
        <v>0.5</v>
      </c>
      <c r="D190" s="107">
        <v>0.15629999999999999</v>
      </c>
      <c r="E190" s="107">
        <v>3.2</v>
      </c>
      <c r="F190" s="107">
        <v>80</v>
      </c>
      <c r="G190" s="107">
        <v>0.26</v>
      </c>
      <c r="H190" s="108" t="s">
        <v>61</v>
      </c>
      <c r="I190" s="130" t="s">
        <v>62</v>
      </c>
    </row>
    <row r="191" spans="1:9">
      <c r="A191" s="113" t="s">
        <v>642</v>
      </c>
      <c r="B191" s="110" t="s">
        <v>651</v>
      </c>
      <c r="C191" s="107">
        <v>0.625</v>
      </c>
      <c r="D191" s="107">
        <v>0.1953</v>
      </c>
      <c r="E191" s="107">
        <v>3.2</v>
      </c>
      <c r="F191" s="107">
        <v>80</v>
      </c>
      <c r="G191" s="107">
        <v>0.26</v>
      </c>
      <c r="H191" s="108" t="s">
        <v>61</v>
      </c>
      <c r="I191" s="130" t="s">
        <v>62</v>
      </c>
    </row>
    <row r="192" spans="1:9">
      <c r="A192" s="113" t="s">
        <v>642</v>
      </c>
      <c r="B192" s="108" t="s">
        <v>652</v>
      </c>
      <c r="C192" s="107">
        <v>0.75</v>
      </c>
      <c r="D192" s="107">
        <v>0.28849999999999998</v>
      </c>
      <c r="E192" s="107">
        <v>2.6</v>
      </c>
      <c r="F192" s="107">
        <v>70</v>
      </c>
      <c r="G192" s="107">
        <v>0.26</v>
      </c>
      <c r="H192" s="108" t="s">
        <v>61</v>
      </c>
      <c r="I192" s="130" t="s">
        <v>62</v>
      </c>
    </row>
    <row r="193" spans="1:9">
      <c r="A193" s="113" t="s">
        <v>642</v>
      </c>
      <c r="B193" s="108" t="s">
        <v>653</v>
      </c>
      <c r="C193" s="107">
        <v>0.75</v>
      </c>
      <c r="D193" s="107">
        <v>0.2344</v>
      </c>
      <c r="E193" s="107">
        <v>3.2</v>
      </c>
      <c r="F193" s="107">
        <v>80</v>
      </c>
      <c r="G193" s="107">
        <v>0.26</v>
      </c>
      <c r="H193" s="108" t="s">
        <v>61</v>
      </c>
      <c r="I193" s="130" t="s">
        <v>62</v>
      </c>
    </row>
    <row r="194" spans="1:9">
      <c r="A194" s="113" t="s">
        <v>642</v>
      </c>
      <c r="B194" s="115" t="s">
        <v>655</v>
      </c>
      <c r="C194" s="113">
        <v>1.7549999999999999</v>
      </c>
      <c r="D194" s="113">
        <v>0.35</v>
      </c>
      <c r="E194" s="113">
        <v>5.01</v>
      </c>
      <c r="F194" s="27">
        <v>116</v>
      </c>
      <c r="G194" s="27">
        <v>0.2</v>
      </c>
      <c r="H194" s="108" t="s">
        <v>61</v>
      </c>
      <c r="I194" s="112" t="s">
        <v>41</v>
      </c>
    </row>
    <row r="195" spans="1:9">
      <c r="A195" s="113" t="s">
        <v>642</v>
      </c>
      <c r="B195" s="115" t="s">
        <v>654</v>
      </c>
      <c r="C195" s="113">
        <v>1.0049999999999999</v>
      </c>
      <c r="D195" s="113">
        <v>0.2</v>
      </c>
      <c r="E195" s="113">
        <v>5.0250000000000004</v>
      </c>
      <c r="F195" s="27">
        <v>116</v>
      </c>
      <c r="G195" s="27">
        <v>0.2</v>
      </c>
      <c r="H195" s="29" t="s">
        <v>61</v>
      </c>
      <c r="I195" s="112" t="s">
        <v>41</v>
      </c>
    </row>
    <row r="196" spans="1:9">
      <c r="A196" s="113" t="s">
        <v>642</v>
      </c>
      <c r="B196" s="110" t="s">
        <v>656</v>
      </c>
      <c r="C196" s="109">
        <v>0.5</v>
      </c>
      <c r="D196" s="109">
        <v>0.83</v>
      </c>
      <c r="E196" s="109">
        <v>0.6</v>
      </c>
      <c r="F196" s="109">
        <v>25</v>
      </c>
      <c r="G196" s="109">
        <v>0.32</v>
      </c>
      <c r="H196" s="108" t="s">
        <v>61</v>
      </c>
      <c r="I196" s="130" t="s">
        <v>62</v>
      </c>
    </row>
    <row r="197" spans="1:9">
      <c r="A197" s="113" t="s">
        <v>642</v>
      </c>
      <c r="B197" s="110" t="s">
        <v>657</v>
      </c>
      <c r="C197" s="109">
        <v>0.5</v>
      </c>
      <c r="D197" s="109">
        <v>0.38</v>
      </c>
      <c r="E197" s="109">
        <v>1.3</v>
      </c>
      <c r="F197" s="109">
        <v>38</v>
      </c>
      <c r="G197" s="109">
        <v>0.32</v>
      </c>
      <c r="H197" s="108" t="s">
        <v>61</v>
      </c>
      <c r="I197" s="130" t="s">
        <v>62</v>
      </c>
    </row>
    <row r="198" spans="1:9">
      <c r="A198" s="113" t="s">
        <v>642</v>
      </c>
      <c r="B198" s="115" t="s">
        <v>658</v>
      </c>
      <c r="C198" s="113">
        <v>1.0049999999999999</v>
      </c>
      <c r="D198" s="113">
        <v>0.2</v>
      </c>
      <c r="E198" s="113">
        <v>5.0250000000000004</v>
      </c>
      <c r="F198" s="27">
        <v>116</v>
      </c>
      <c r="G198" s="27">
        <v>0.2</v>
      </c>
      <c r="H198" s="29" t="s">
        <v>61</v>
      </c>
      <c r="I198" s="112" t="s">
        <v>41</v>
      </c>
    </row>
    <row r="199" spans="1:9">
      <c r="A199" s="113" t="s">
        <v>642</v>
      </c>
      <c r="B199" s="110" t="s">
        <v>659</v>
      </c>
      <c r="C199" s="109">
        <v>0.5</v>
      </c>
      <c r="D199" s="109">
        <v>1</v>
      </c>
      <c r="E199" s="109">
        <v>0.5</v>
      </c>
      <c r="F199" s="109">
        <v>38</v>
      </c>
      <c r="G199" s="109">
        <v>0.32</v>
      </c>
      <c r="H199" s="108" t="s">
        <v>61</v>
      </c>
      <c r="I199" s="130" t="s">
        <v>62</v>
      </c>
    </row>
    <row r="200" spans="1:9">
      <c r="A200" s="113" t="s">
        <v>642</v>
      </c>
      <c r="B200" s="108" t="s">
        <v>661</v>
      </c>
      <c r="C200" s="107">
        <v>0.5</v>
      </c>
      <c r="D200" s="107">
        <v>9.1999999999999998E-2</v>
      </c>
      <c r="E200" s="109">
        <v>5.45</v>
      </c>
      <c r="F200" s="109">
        <v>105</v>
      </c>
      <c r="G200" s="109">
        <v>0.2</v>
      </c>
      <c r="H200" s="108" t="s">
        <v>61</v>
      </c>
      <c r="I200" s="130" t="s">
        <v>62</v>
      </c>
    </row>
    <row r="201" spans="1:9">
      <c r="A201" s="113" t="s">
        <v>642</v>
      </c>
      <c r="B201" s="110" t="s">
        <v>663</v>
      </c>
      <c r="C201" s="107">
        <v>0.75</v>
      </c>
      <c r="D201" s="107">
        <v>0.14000000000000001</v>
      </c>
      <c r="E201" s="107">
        <v>5.0800999999999998</v>
      </c>
      <c r="F201" s="107">
        <v>116</v>
      </c>
      <c r="G201" s="109">
        <v>0.2</v>
      </c>
      <c r="H201" s="108" t="s">
        <v>61</v>
      </c>
      <c r="I201" s="130" t="s">
        <v>62</v>
      </c>
    </row>
    <row r="202" spans="1:9">
      <c r="A202" s="113" t="s">
        <v>642</v>
      </c>
      <c r="B202" s="110" t="s">
        <v>660</v>
      </c>
      <c r="C202" s="107">
        <v>0.38</v>
      </c>
      <c r="D202" s="107">
        <v>7.0000000000000007E-2</v>
      </c>
      <c r="E202" s="107">
        <v>5.1478000000000002</v>
      </c>
      <c r="F202" s="107">
        <v>116</v>
      </c>
      <c r="G202" s="109">
        <v>0.2</v>
      </c>
      <c r="H202" s="108" t="s">
        <v>61</v>
      </c>
      <c r="I202" s="130" t="s">
        <v>62</v>
      </c>
    </row>
    <row r="203" spans="1:9">
      <c r="A203" s="113" t="s">
        <v>642</v>
      </c>
      <c r="B203" s="108" t="s">
        <v>662</v>
      </c>
      <c r="C203" s="107">
        <v>0.625</v>
      </c>
      <c r="D203" s="107">
        <v>0.11</v>
      </c>
      <c r="E203" s="109">
        <v>5.6</v>
      </c>
      <c r="F203" s="109">
        <v>105</v>
      </c>
      <c r="G203" s="109">
        <v>0.2</v>
      </c>
      <c r="H203" s="108" t="s">
        <v>61</v>
      </c>
      <c r="I203" s="130" t="s">
        <v>62</v>
      </c>
    </row>
    <row r="204" spans="1:9">
      <c r="A204" s="113" t="s">
        <v>642</v>
      </c>
      <c r="B204" s="108" t="s">
        <v>664</v>
      </c>
      <c r="C204" s="107">
        <v>0.75</v>
      </c>
      <c r="D204" s="109">
        <v>0.13</v>
      </c>
      <c r="E204" s="107">
        <v>5.77</v>
      </c>
      <c r="F204" s="109">
        <v>105</v>
      </c>
      <c r="G204" s="109">
        <v>0.2</v>
      </c>
      <c r="H204" s="108" t="s">
        <v>61</v>
      </c>
      <c r="I204" s="130" t="s">
        <v>62</v>
      </c>
    </row>
    <row r="205" spans="1:9">
      <c r="A205" s="113" t="s">
        <v>642</v>
      </c>
      <c r="B205" s="115" t="s">
        <v>666</v>
      </c>
      <c r="C205" s="113">
        <v>0.375</v>
      </c>
      <c r="D205" s="113">
        <v>7.5020000000000003E-2</v>
      </c>
      <c r="E205" s="113">
        <v>5</v>
      </c>
      <c r="F205" s="107">
        <v>115.81439999999999</v>
      </c>
      <c r="G205" s="107">
        <v>0.20075999999999999</v>
      </c>
      <c r="H205" s="108" t="s">
        <v>61</v>
      </c>
      <c r="I205" s="112" t="s">
        <v>41</v>
      </c>
    </row>
    <row r="206" spans="1:9">
      <c r="A206" s="113" t="s">
        <v>642</v>
      </c>
      <c r="B206" s="115" t="s">
        <v>667</v>
      </c>
      <c r="C206" s="113">
        <v>0.875</v>
      </c>
      <c r="D206" s="113">
        <v>0.18</v>
      </c>
      <c r="E206" s="113">
        <v>4.8600000000000003</v>
      </c>
      <c r="F206" s="107">
        <v>115.81439999999999</v>
      </c>
      <c r="G206" s="107">
        <v>0.20075999999999999</v>
      </c>
      <c r="H206" s="108" t="s">
        <v>61</v>
      </c>
      <c r="I206" s="112" t="s">
        <v>41</v>
      </c>
    </row>
    <row r="207" spans="1:9">
      <c r="A207" s="113" t="s">
        <v>642</v>
      </c>
      <c r="B207" s="30" t="s">
        <v>103</v>
      </c>
      <c r="C207" s="107">
        <v>1</v>
      </c>
      <c r="D207" s="107">
        <v>4</v>
      </c>
      <c r="E207" s="107">
        <v>0.25</v>
      </c>
      <c r="F207" s="107">
        <v>1.5</v>
      </c>
      <c r="G207" s="107">
        <v>0.35</v>
      </c>
      <c r="H207" s="108" t="s">
        <v>61</v>
      </c>
      <c r="I207" s="130" t="s">
        <v>62</v>
      </c>
    </row>
    <row r="208" spans="1:9">
      <c r="A208" s="113" t="s">
        <v>642</v>
      </c>
      <c r="B208" s="110" t="s">
        <v>665</v>
      </c>
      <c r="C208" s="109">
        <v>0.5</v>
      </c>
      <c r="D208" s="109">
        <v>0.28999999999999998</v>
      </c>
      <c r="E208" s="109">
        <v>1.7</v>
      </c>
      <c r="F208" s="109">
        <v>45</v>
      </c>
      <c r="G208" s="109">
        <v>0.32</v>
      </c>
      <c r="H208" s="108" t="s">
        <v>61</v>
      </c>
      <c r="I208" s="130" t="s">
        <v>62</v>
      </c>
    </row>
    <row r="209" spans="1:9">
      <c r="A209" s="113" t="s">
        <v>668</v>
      </c>
      <c r="B209" s="113" t="s">
        <v>671</v>
      </c>
      <c r="C209" s="113">
        <v>1</v>
      </c>
      <c r="D209" s="113">
        <v>8.3299999999999999E-2</v>
      </c>
      <c r="E209" s="113">
        <v>1</v>
      </c>
      <c r="F209" s="113">
        <v>120</v>
      </c>
      <c r="G209" s="113">
        <v>0.2</v>
      </c>
      <c r="H209" s="108" t="s">
        <v>93</v>
      </c>
      <c r="I209" s="112" t="s">
        <v>540</v>
      </c>
    </row>
    <row r="210" spans="1:9">
      <c r="A210" s="113" t="s">
        <v>668</v>
      </c>
      <c r="B210" s="113" t="s">
        <v>673</v>
      </c>
      <c r="C210" s="113">
        <v>1.5</v>
      </c>
      <c r="D210" s="113">
        <v>8.3299999999999999E-2</v>
      </c>
      <c r="E210" s="113">
        <v>1</v>
      </c>
      <c r="F210" s="113">
        <v>120</v>
      </c>
      <c r="G210" s="113">
        <v>0.2</v>
      </c>
      <c r="H210" s="108" t="s">
        <v>93</v>
      </c>
      <c r="I210" s="112" t="s">
        <v>540</v>
      </c>
    </row>
    <row r="211" spans="1:9">
      <c r="A211" s="113" t="s">
        <v>668</v>
      </c>
      <c r="B211" s="113" t="s">
        <v>675</v>
      </c>
      <c r="C211" s="113">
        <v>2.5</v>
      </c>
      <c r="D211" s="113">
        <v>8.3299999999999999E-2</v>
      </c>
      <c r="E211" s="113">
        <v>1</v>
      </c>
      <c r="F211" s="113">
        <v>120</v>
      </c>
      <c r="G211" s="113">
        <v>0.2</v>
      </c>
      <c r="H211" s="108" t="s">
        <v>93</v>
      </c>
      <c r="I211" s="112" t="s">
        <v>540</v>
      </c>
    </row>
    <row r="212" spans="1:9">
      <c r="A212" s="113" t="s">
        <v>668</v>
      </c>
      <c r="B212" s="113" t="s">
        <v>669</v>
      </c>
      <c r="C212" s="113">
        <v>0.5</v>
      </c>
      <c r="D212" s="113">
        <v>8.3299999999999999E-2</v>
      </c>
      <c r="E212" s="113">
        <v>1</v>
      </c>
      <c r="F212" s="113">
        <v>120</v>
      </c>
      <c r="G212" s="113">
        <v>0.2</v>
      </c>
      <c r="H212" s="108" t="s">
        <v>93</v>
      </c>
      <c r="I212" s="112" t="s">
        <v>540</v>
      </c>
    </row>
    <row r="213" spans="1:9">
      <c r="A213" s="108" t="s">
        <v>668</v>
      </c>
      <c r="B213" s="108" t="s">
        <v>677</v>
      </c>
      <c r="C213" s="107">
        <v>0.375</v>
      </c>
      <c r="D213" s="107">
        <v>0.21</v>
      </c>
      <c r="E213" s="107">
        <v>1.79</v>
      </c>
      <c r="F213" s="109">
        <v>120</v>
      </c>
      <c r="G213" s="109">
        <v>0.24</v>
      </c>
      <c r="H213" s="108" t="s">
        <v>93</v>
      </c>
      <c r="I213" s="130" t="s">
        <v>62</v>
      </c>
    </row>
    <row r="214" spans="1:9">
      <c r="A214" s="108" t="s">
        <v>668</v>
      </c>
      <c r="B214" s="110" t="s">
        <v>678</v>
      </c>
      <c r="C214" s="109">
        <v>0.75</v>
      </c>
      <c r="D214" s="109">
        <v>0.25</v>
      </c>
      <c r="E214" s="109">
        <v>3</v>
      </c>
      <c r="F214" s="109">
        <v>100</v>
      </c>
      <c r="G214" s="107">
        <v>0.3</v>
      </c>
      <c r="H214" s="108" t="s">
        <v>93</v>
      </c>
      <c r="I214" s="130" t="s">
        <v>62</v>
      </c>
    </row>
    <row r="215" spans="1:9">
      <c r="A215" s="108" t="s">
        <v>668</v>
      </c>
      <c r="B215" s="110" t="s">
        <v>679</v>
      </c>
      <c r="C215" s="109">
        <v>0.75</v>
      </c>
      <c r="D215" s="109">
        <v>9.3799999999999994E-2</v>
      </c>
      <c r="E215" s="109">
        <v>8</v>
      </c>
      <c r="F215" s="109">
        <v>144</v>
      </c>
      <c r="G215" s="107">
        <v>0.3</v>
      </c>
      <c r="H215" s="108" t="s">
        <v>93</v>
      </c>
      <c r="I215" s="130" t="s">
        <v>62</v>
      </c>
    </row>
    <row r="216" spans="1:9">
      <c r="A216" s="108" t="s">
        <v>668</v>
      </c>
      <c r="B216" s="108" t="s">
        <v>680</v>
      </c>
      <c r="C216" s="107">
        <v>0.25</v>
      </c>
      <c r="D216" s="107">
        <v>0.15</v>
      </c>
      <c r="E216" s="107">
        <v>1.67</v>
      </c>
      <c r="F216" s="109">
        <v>70</v>
      </c>
      <c r="G216" s="109">
        <v>0.36</v>
      </c>
      <c r="H216" s="108" t="s">
        <v>93</v>
      </c>
      <c r="I216" s="130" t="s">
        <v>62</v>
      </c>
    </row>
    <row r="217" spans="1:9">
      <c r="A217" s="113" t="s">
        <v>668</v>
      </c>
      <c r="B217" s="113" t="s">
        <v>682</v>
      </c>
      <c r="C217" s="107">
        <v>0.25</v>
      </c>
      <c r="D217" s="107">
        <v>0.45</v>
      </c>
      <c r="E217" s="107">
        <v>0.56000000000000005</v>
      </c>
      <c r="F217" s="107">
        <v>69.887999999999991</v>
      </c>
      <c r="G217" s="107">
        <v>0.30114000000000002</v>
      </c>
      <c r="H217" s="108" t="s">
        <v>93</v>
      </c>
      <c r="I217" s="112" t="s">
        <v>41</v>
      </c>
    </row>
    <row r="218" spans="1:9">
      <c r="A218" s="108" t="s">
        <v>668</v>
      </c>
      <c r="B218" s="108" t="s">
        <v>683</v>
      </c>
      <c r="C218" s="107">
        <v>0.375</v>
      </c>
      <c r="D218" s="107">
        <v>0.33</v>
      </c>
      <c r="E218" s="107">
        <v>1.1399999999999999</v>
      </c>
      <c r="F218" s="109">
        <v>70</v>
      </c>
      <c r="G218" s="109">
        <v>0.35</v>
      </c>
      <c r="H218" s="108" t="s">
        <v>93</v>
      </c>
      <c r="I218" s="130" t="s">
        <v>62</v>
      </c>
    </row>
    <row r="219" spans="1:9">
      <c r="A219" s="108" t="s">
        <v>668</v>
      </c>
      <c r="B219" s="30" t="s">
        <v>683</v>
      </c>
      <c r="C219" s="107">
        <v>0.37429999999999997</v>
      </c>
      <c r="D219" s="107">
        <v>0.34</v>
      </c>
      <c r="E219" s="107">
        <v>1.1104000000000001</v>
      </c>
      <c r="F219" s="107">
        <v>69.887999999999991</v>
      </c>
      <c r="G219" s="107">
        <v>0.34894000000000003</v>
      </c>
      <c r="H219" s="108" t="s">
        <v>102</v>
      </c>
      <c r="I219" s="130" t="s">
        <v>62</v>
      </c>
    </row>
    <row r="220" spans="1:9">
      <c r="A220" s="108" t="s">
        <v>668</v>
      </c>
      <c r="B220" s="110" t="s">
        <v>684</v>
      </c>
      <c r="C220" s="109">
        <v>0.5</v>
      </c>
      <c r="D220" s="109">
        <v>2.63</v>
      </c>
      <c r="E220" s="109">
        <v>0.19</v>
      </c>
      <c r="F220" s="109">
        <v>85</v>
      </c>
      <c r="G220" s="109">
        <v>0.21</v>
      </c>
      <c r="H220" s="108" t="s">
        <v>96</v>
      </c>
      <c r="I220" s="130" t="s">
        <v>62</v>
      </c>
    </row>
    <row r="221" spans="1:9">
      <c r="A221" s="113" t="s">
        <v>668</v>
      </c>
      <c r="B221" s="113" t="s">
        <v>685</v>
      </c>
      <c r="C221" s="113">
        <v>0.2</v>
      </c>
      <c r="D221" s="113">
        <v>8.3299999999999999E-2</v>
      </c>
      <c r="E221" s="113">
        <v>1</v>
      </c>
      <c r="F221" s="113">
        <v>120</v>
      </c>
      <c r="G221" s="113">
        <v>0.2</v>
      </c>
      <c r="H221" s="108" t="s">
        <v>93</v>
      </c>
      <c r="I221" s="112" t="s">
        <v>540</v>
      </c>
    </row>
    <row r="222" spans="1:9">
      <c r="A222" s="108" t="s">
        <v>668</v>
      </c>
      <c r="B222" s="110" t="s">
        <v>687</v>
      </c>
      <c r="C222" s="107">
        <v>1</v>
      </c>
      <c r="D222" s="107">
        <v>0.77</v>
      </c>
      <c r="E222" s="109">
        <v>1.3</v>
      </c>
      <c r="F222" s="109">
        <v>59</v>
      </c>
      <c r="G222" s="109" t="s">
        <v>36</v>
      </c>
      <c r="H222" s="108" t="s">
        <v>93</v>
      </c>
      <c r="I222" s="130" t="s">
        <v>62</v>
      </c>
    </row>
    <row r="223" spans="1:9">
      <c r="A223" s="108" t="s">
        <v>668</v>
      </c>
      <c r="B223" s="30" t="s">
        <v>688</v>
      </c>
      <c r="C223" s="132">
        <v>6.25E-2</v>
      </c>
      <c r="D223" s="107">
        <v>0</v>
      </c>
      <c r="E223" s="107">
        <v>4</v>
      </c>
      <c r="F223" s="107">
        <v>488.2176</v>
      </c>
      <c r="G223" s="107">
        <v>0.11950000000000001</v>
      </c>
      <c r="H223" s="108" t="s">
        <v>61</v>
      </c>
      <c r="I223" s="130" t="s">
        <v>62</v>
      </c>
    </row>
    <row r="224" spans="1:9">
      <c r="A224" s="113" t="s">
        <v>668</v>
      </c>
      <c r="B224" s="113" t="s">
        <v>689</v>
      </c>
      <c r="C224" s="113">
        <v>1</v>
      </c>
      <c r="D224" s="113">
        <v>0.1</v>
      </c>
      <c r="E224" s="113">
        <v>0.1</v>
      </c>
      <c r="F224" s="107">
        <v>159.744</v>
      </c>
      <c r="G224" s="107">
        <v>0.18881000000000001</v>
      </c>
      <c r="H224" s="108" t="s">
        <v>93</v>
      </c>
      <c r="I224" s="112" t="s">
        <v>41</v>
      </c>
    </row>
    <row r="225" spans="1:9">
      <c r="A225" s="113" t="s">
        <v>668</v>
      </c>
      <c r="B225" s="113" t="s">
        <v>690</v>
      </c>
      <c r="C225" s="113">
        <v>0.5</v>
      </c>
      <c r="D225" s="113">
        <v>0.05</v>
      </c>
      <c r="E225" s="113">
        <v>0.1</v>
      </c>
      <c r="F225" s="107">
        <v>159.744</v>
      </c>
      <c r="G225" s="107">
        <v>0.18881000000000001</v>
      </c>
      <c r="H225" s="108" t="s">
        <v>93</v>
      </c>
      <c r="I225" s="112" t="s">
        <v>41</v>
      </c>
    </row>
    <row r="226" spans="1:9">
      <c r="A226" s="113" t="s">
        <v>668</v>
      </c>
      <c r="B226" s="113" t="s">
        <v>692</v>
      </c>
      <c r="C226" s="107">
        <v>0.5</v>
      </c>
      <c r="D226" s="107">
        <v>0.05</v>
      </c>
      <c r="E226" s="107">
        <v>11.034600000000001</v>
      </c>
      <c r="F226" s="107">
        <v>119.80799999999999</v>
      </c>
      <c r="G226" s="107">
        <v>0.30114000000000002</v>
      </c>
      <c r="H226" s="108" t="s">
        <v>93</v>
      </c>
      <c r="I226" s="112" t="s">
        <v>41</v>
      </c>
    </row>
    <row r="227" spans="1:9">
      <c r="A227" s="113" t="s">
        <v>668</v>
      </c>
      <c r="B227" s="113" t="s">
        <v>1707</v>
      </c>
      <c r="C227" s="113">
        <v>0.75</v>
      </c>
      <c r="D227" s="113">
        <v>1.1333</v>
      </c>
      <c r="E227" s="113">
        <v>7.3529999999999998E-2</v>
      </c>
      <c r="F227" s="109">
        <v>70</v>
      </c>
      <c r="G227" s="113">
        <v>0.24</v>
      </c>
      <c r="H227" s="108" t="s">
        <v>93</v>
      </c>
      <c r="I227" s="112" t="s">
        <v>540</v>
      </c>
    </row>
    <row r="228" spans="1:9">
      <c r="A228" s="108" t="s">
        <v>668</v>
      </c>
      <c r="B228" s="30" t="s">
        <v>98</v>
      </c>
      <c r="C228" s="107">
        <v>0.75</v>
      </c>
      <c r="D228" s="107">
        <v>0.9</v>
      </c>
      <c r="E228" s="107">
        <v>0.83299999999999996</v>
      </c>
      <c r="F228" s="107">
        <v>36.940799999999996</v>
      </c>
      <c r="G228" s="107">
        <v>0.31070000000000003</v>
      </c>
      <c r="H228" s="108" t="s">
        <v>93</v>
      </c>
      <c r="I228" s="130" t="s">
        <v>62</v>
      </c>
    </row>
    <row r="229" spans="1:9">
      <c r="A229" s="108" t="s">
        <v>668</v>
      </c>
      <c r="B229" s="108" t="s">
        <v>99</v>
      </c>
      <c r="C229" s="107">
        <v>0.75</v>
      </c>
      <c r="D229" s="107">
        <v>0.94</v>
      </c>
      <c r="E229" s="107">
        <v>0.8</v>
      </c>
      <c r="F229" s="109">
        <v>22</v>
      </c>
      <c r="G229" s="109">
        <v>0.31</v>
      </c>
      <c r="H229" s="108" t="s">
        <v>93</v>
      </c>
      <c r="I229" s="130" t="s">
        <v>62</v>
      </c>
    </row>
    <row r="230" spans="1:9">
      <c r="A230" s="108" t="s">
        <v>861</v>
      </c>
      <c r="B230" s="108" t="s">
        <v>1646</v>
      </c>
      <c r="C230" s="107">
        <v>1</v>
      </c>
      <c r="D230" s="107">
        <v>0.91</v>
      </c>
      <c r="E230" s="107">
        <v>1.1034600000000001</v>
      </c>
      <c r="F230" s="107">
        <v>40.0608</v>
      </c>
      <c r="G230" s="107">
        <v>0.38957000000000003</v>
      </c>
      <c r="H230" s="108" t="s">
        <v>67</v>
      </c>
      <c r="I230" s="130" t="s">
        <v>62</v>
      </c>
    </row>
    <row r="231" spans="1:9">
      <c r="A231" s="108" t="s">
        <v>861</v>
      </c>
      <c r="B231" s="108" t="s">
        <v>1647</v>
      </c>
      <c r="C231" s="107">
        <v>1</v>
      </c>
      <c r="D231" s="107">
        <v>0.84</v>
      </c>
      <c r="E231" s="107">
        <v>1.1936800000000001</v>
      </c>
      <c r="F231" s="107">
        <v>43.929600000000001</v>
      </c>
      <c r="G231" s="107">
        <v>0.38957000000000003</v>
      </c>
      <c r="H231" s="108" t="s">
        <v>67</v>
      </c>
      <c r="I231" s="130" t="s">
        <v>62</v>
      </c>
    </row>
    <row r="232" spans="1:9">
      <c r="A232" s="108" t="s">
        <v>861</v>
      </c>
      <c r="B232" s="108" t="s">
        <v>1648</v>
      </c>
      <c r="C232" s="107">
        <v>1</v>
      </c>
      <c r="D232" s="107">
        <v>1.28</v>
      </c>
      <c r="E232" s="107">
        <v>0.78422000000000003</v>
      </c>
      <c r="F232" s="107">
        <v>26.207999999999998</v>
      </c>
      <c r="G232" s="107">
        <v>0.38957000000000003</v>
      </c>
      <c r="H232" s="108" t="s">
        <v>67</v>
      </c>
      <c r="I232" s="130" t="s">
        <v>62</v>
      </c>
    </row>
    <row r="233" spans="1:9">
      <c r="A233" s="108" t="s">
        <v>861</v>
      </c>
      <c r="B233" s="108" t="s">
        <v>1658</v>
      </c>
      <c r="C233" s="107">
        <v>1</v>
      </c>
      <c r="D233" s="107">
        <v>1.02</v>
      </c>
      <c r="E233" s="107">
        <v>0.97853999999999997</v>
      </c>
      <c r="F233" s="107">
        <v>34.881599999999999</v>
      </c>
      <c r="G233" s="107">
        <v>0.38957000000000003</v>
      </c>
      <c r="H233" s="108" t="s">
        <v>67</v>
      </c>
      <c r="I233" s="130" t="s">
        <v>62</v>
      </c>
    </row>
    <row r="234" spans="1:9">
      <c r="A234" s="108" t="s">
        <v>861</v>
      </c>
      <c r="B234" s="108" t="s">
        <v>866</v>
      </c>
      <c r="C234" s="107">
        <v>1</v>
      </c>
      <c r="D234" s="107">
        <v>0.86</v>
      </c>
      <c r="E234" s="107">
        <v>1.1589800000000001</v>
      </c>
      <c r="F234" s="107">
        <v>42.431999999999995</v>
      </c>
      <c r="G234" s="107">
        <v>0.38957000000000003</v>
      </c>
      <c r="H234" s="108" t="s">
        <v>67</v>
      </c>
      <c r="I234" s="130" t="s">
        <v>62</v>
      </c>
    </row>
    <row r="235" spans="1:9">
      <c r="A235" s="108" t="s">
        <v>861</v>
      </c>
      <c r="B235" s="108" t="s">
        <v>862</v>
      </c>
      <c r="C235" s="107">
        <v>0.5</v>
      </c>
      <c r="D235" s="107">
        <v>0.43</v>
      </c>
      <c r="E235" s="107">
        <v>1.1589800000000001</v>
      </c>
      <c r="F235" s="107">
        <v>42.432000000000002</v>
      </c>
      <c r="G235" s="107">
        <v>0.38957000000000003</v>
      </c>
      <c r="H235" s="108" t="s">
        <v>67</v>
      </c>
      <c r="I235" s="130" t="s">
        <v>62</v>
      </c>
    </row>
    <row r="236" spans="1:9">
      <c r="A236" s="108" t="s">
        <v>861</v>
      </c>
      <c r="B236" s="108" t="s">
        <v>865</v>
      </c>
      <c r="C236" s="107">
        <v>0.75</v>
      </c>
      <c r="D236" s="107">
        <v>0.65</v>
      </c>
      <c r="E236" s="107">
        <v>1.1589800000000001</v>
      </c>
      <c r="F236" s="107">
        <v>42.432000000000002</v>
      </c>
      <c r="G236" s="107">
        <v>0.38957000000000003</v>
      </c>
      <c r="H236" s="108" t="s">
        <v>67</v>
      </c>
      <c r="I236" s="130" t="s">
        <v>62</v>
      </c>
    </row>
    <row r="237" spans="1:9">
      <c r="A237" s="108" t="s">
        <v>861</v>
      </c>
      <c r="B237" s="108" t="s">
        <v>1695</v>
      </c>
      <c r="C237" s="107">
        <v>1</v>
      </c>
      <c r="D237" s="107">
        <v>0.88</v>
      </c>
      <c r="E237" s="107">
        <v>1.1381600000000001</v>
      </c>
      <c r="F237" s="107">
        <v>41.870399999999997</v>
      </c>
      <c r="G237" s="107">
        <v>0.38957000000000003</v>
      </c>
      <c r="H237" s="108" t="s">
        <v>67</v>
      </c>
      <c r="I237" s="130" t="s">
        <v>62</v>
      </c>
    </row>
    <row r="238" spans="1:9">
      <c r="A238" s="108" t="s">
        <v>861</v>
      </c>
      <c r="B238" s="108" t="s">
        <v>1696</v>
      </c>
      <c r="C238" s="107">
        <v>1</v>
      </c>
      <c r="D238" s="107">
        <v>0.85</v>
      </c>
      <c r="E238" s="107">
        <v>1.1798000000000002</v>
      </c>
      <c r="F238" s="107">
        <v>43.929600000000001</v>
      </c>
      <c r="G238" s="107">
        <v>0.38957000000000003</v>
      </c>
      <c r="H238" s="108" t="s">
        <v>67</v>
      </c>
      <c r="I238" s="130" t="s">
        <v>62</v>
      </c>
    </row>
    <row r="239" spans="1:9">
      <c r="A239" s="108" t="s">
        <v>861</v>
      </c>
      <c r="B239" s="110" t="s">
        <v>1701</v>
      </c>
      <c r="C239" s="107">
        <v>1</v>
      </c>
      <c r="D239" s="109">
        <v>1.56</v>
      </c>
      <c r="E239" s="109">
        <v>0.64</v>
      </c>
      <c r="F239" s="109">
        <v>23</v>
      </c>
      <c r="G239" s="109">
        <v>0.45</v>
      </c>
      <c r="H239" s="108" t="s">
        <v>67</v>
      </c>
      <c r="I239" s="130" t="s">
        <v>62</v>
      </c>
    </row>
    <row r="240" spans="1:9">
      <c r="A240" s="108" t="s">
        <v>861</v>
      </c>
      <c r="B240" s="30" t="s">
        <v>1708</v>
      </c>
      <c r="C240" s="107">
        <v>1</v>
      </c>
      <c r="D240" s="107">
        <v>0.96</v>
      </c>
      <c r="E240" s="107">
        <v>1.0409999999999999</v>
      </c>
      <c r="F240" s="107">
        <v>37.9392</v>
      </c>
      <c r="G240" s="107">
        <v>0.38957000000000003</v>
      </c>
      <c r="H240" s="108" t="s">
        <v>67</v>
      </c>
      <c r="I240" s="130" t="s">
        <v>62</v>
      </c>
    </row>
    <row r="241" spans="1:9">
      <c r="A241" s="108" t="s">
        <v>861</v>
      </c>
      <c r="B241" s="30" t="s">
        <v>1709</v>
      </c>
      <c r="C241" s="107">
        <v>0.5</v>
      </c>
      <c r="D241" s="107">
        <v>0.48</v>
      </c>
      <c r="E241" s="107">
        <v>1.0409999999999999</v>
      </c>
      <c r="F241" s="107">
        <v>37.9392</v>
      </c>
      <c r="G241" s="107">
        <v>0.38957000000000003</v>
      </c>
      <c r="H241" s="108" t="s">
        <v>67</v>
      </c>
      <c r="I241" s="130" t="s">
        <v>62</v>
      </c>
    </row>
    <row r="242" spans="1:9">
      <c r="A242" s="108" t="s">
        <v>861</v>
      </c>
      <c r="B242" s="30" t="s">
        <v>1710</v>
      </c>
      <c r="C242" s="107">
        <v>2</v>
      </c>
      <c r="D242" s="107">
        <v>1.92</v>
      </c>
      <c r="E242" s="107">
        <v>1.0409999999999999</v>
      </c>
      <c r="F242" s="107">
        <v>37.9392</v>
      </c>
      <c r="G242" s="107">
        <v>0.38957000000000003</v>
      </c>
      <c r="H242" s="108" t="s">
        <v>67</v>
      </c>
      <c r="I242" s="130" t="s">
        <v>62</v>
      </c>
    </row>
    <row r="243" spans="1:9">
      <c r="A243" s="108" t="s">
        <v>861</v>
      </c>
      <c r="B243" s="30" t="s">
        <v>1711</v>
      </c>
      <c r="C243" s="107">
        <v>4</v>
      </c>
      <c r="D243" s="107">
        <v>3.84</v>
      </c>
      <c r="E243" s="107">
        <v>1.0409999999999999</v>
      </c>
      <c r="F243" s="107">
        <v>37.9392</v>
      </c>
      <c r="G243" s="107">
        <v>0.38957000000000003</v>
      </c>
      <c r="H243" s="108" t="s">
        <v>67</v>
      </c>
      <c r="I243" s="130" t="s">
        <v>62</v>
      </c>
    </row>
    <row r="244" spans="1:9">
      <c r="A244" s="108" t="s">
        <v>861</v>
      </c>
      <c r="B244" s="30" t="s">
        <v>873</v>
      </c>
      <c r="C244" s="107">
        <v>0.5</v>
      </c>
      <c r="D244" s="107">
        <v>0.8</v>
      </c>
      <c r="E244" s="107">
        <v>0.62460000000000004</v>
      </c>
      <c r="F244" s="107">
        <v>36.940799999999996</v>
      </c>
      <c r="G244" s="107">
        <v>0.27962999999999999</v>
      </c>
      <c r="H244" s="108" t="s">
        <v>67</v>
      </c>
      <c r="I244" s="130" t="s">
        <v>62</v>
      </c>
    </row>
  </sheetData>
  <sortState xmlns:xlrd2="http://schemas.microsoft.com/office/spreadsheetml/2017/richdata2" ref="A5:I246">
    <sortCondition ref="A5:A246"/>
    <sortCondition ref="B5:B246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9"/>
  <sheetViews>
    <sheetView workbookViewId="0">
      <pane xSplit="1" ySplit="4" topLeftCell="B286" activePane="bottomRight" state="frozen"/>
      <selection pane="bottomRight" activeCell="B310" sqref="B310"/>
      <selection pane="bottomLeft" activeCell="A5" sqref="A5"/>
      <selection pane="topRight" activeCell="B1" sqref="B1"/>
    </sheetView>
  </sheetViews>
  <sheetFormatPr defaultColWidth="9.140625" defaultRowHeight="14.45"/>
  <cols>
    <col min="1" max="1" width="36.28515625" style="23" customWidth="1"/>
    <col min="2" max="2" width="73.42578125" style="23" bestFit="1" customWidth="1"/>
    <col min="3" max="3" width="13.85546875" style="23" bestFit="1" customWidth="1"/>
    <col min="4" max="4" width="23" style="23" bestFit="1" customWidth="1"/>
    <col min="5" max="5" width="27.28515625" style="23" bestFit="1" customWidth="1"/>
    <col min="6" max="6" width="12.28515625" style="23" customWidth="1"/>
    <col min="7" max="7" width="22.42578125" style="23" bestFit="1" customWidth="1"/>
    <col min="8" max="8" width="24.85546875" style="23" customWidth="1"/>
    <col min="9" max="9" width="15.7109375" style="23" bestFit="1" customWidth="1"/>
    <col min="10" max="10" width="11.42578125" style="23" bestFit="1" customWidth="1"/>
    <col min="11" max="16384" width="9.140625" style="23"/>
  </cols>
  <sheetData>
    <row r="1" spans="1:10">
      <c r="A1" s="14" t="s">
        <v>1732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08" t="s">
        <v>2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08" t="s">
        <v>3</v>
      </c>
      <c r="B3" s="108" t="s">
        <v>4</v>
      </c>
      <c r="C3" s="107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8" t="s">
        <v>10</v>
      </c>
      <c r="I3" s="130" t="s">
        <v>16</v>
      </c>
      <c r="J3" s="138"/>
    </row>
    <row r="4" spans="1:10">
      <c r="A4" s="108" t="s">
        <v>17</v>
      </c>
      <c r="B4" s="108" t="s">
        <v>18</v>
      </c>
      <c r="C4" s="107" t="s">
        <v>1725</v>
      </c>
      <c r="D4" s="107" t="s">
        <v>1726</v>
      </c>
      <c r="E4" s="107" t="s">
        <v>1727</v>
      </c>
      <c r="F4" s="107" t="s">
        <v>31</v>
      </c>
      <c r="G4" s="107" t="s">
        <v>1728</v>
      </c>
      <c r="H4" s="108" t="s">
        <v>24</v>
      </c>
      <c r="I4" s="130" t="s">
        <v>26</v>
      </c>
      <c r="J4" s="132"/>
    </row>
    <row r="5" spans="1:10">
      <c r="A5" s="108" t="s">
        <v>135</v>
      </c>
      <c r="B5" s="110" t="s">
        <v>157</v>
      </c>
      <c r="C5" s="132">
        <v>13.5</v>
      </c>
      <c r="D5" s="132">
        <v>7.3470000000000004</v>
      </c>
      <c r="E5" s="109">
        <v>1.84</v>
      </c>
      <c r="F5" s="109">
        <v>133.44</v>
      </c>
      <c r="G5" s="109">
        <v>0.11</v>
      </c>
      <c r="H5" s="132" t="s">
        <v>96</v>
      </c>
      <c r="I5" s="132" t="s">
        <v>137</v>
      </c>
      <c r="J5" s="138"/>
    </row>
    <row r="6" spans="1:10">
      <c r="A6" s="108" t="s">
        <v>135</v>
      </c>
      <c r="B6" s="132" t="s">
        <v>158</v>
      </c>
      <c r="C6" s="107">
        <v>14</v>
      </c>
      <c r="D6" s="107">
        <v>9.6760000000000002</v>
      </c>
      <c r="E6" s="107">
        <v>1.45</v>
      </c>
      <c r="F6" s="132">
        <v>128.71</v>
      </c>
      <c r="G6" s="132">
        <v>0.11</v>
      </c>
      <c r="H6" s="132" t="s">
        <v>96</v>
      </c>
      <c r="I6" s="132" t="s">
        <v>137</v>
      </c>
      <c r="J6" s="138"/>
    </row>
    <row r="7" spans="1:10">
      <c r="A7" s="132" t="s">
        <v>135</v>
      </c>
      <c r="B7" s="132" t="s">
        <v>159</v>
      </c>
      <c r="C7" s="132">
        <v>15</v>
      </c>
      <c r="D7" s="132">
        <v>14.302</v>
      </c>
      <c r="E7" s="132">
        <v>1.05</v>
      </c>
      <c r="F7" s="132">
        <v>120.2</v>
      </c>
      <c r="G7" s="132">
        <v>0.11</v>
      </c>
      <c r="H7" s="132" t="s">
        <v>96</v>
      </c>
      <c r="I7" s="132" t="s">
        <v>137</v>
      </c>
      <c r="J7" s="138"/>
    </row>
    <row r="8" spans="1:10">
      <c r="A8" s="132" t="s">
        <v>135</v>
      </c>
      <c r="B8" s="132" t="s">
        <v>160</v>
      </c>
      <c r="C8" s="132">
        <v>16</v>
      </c>
      <c r="D8" s="132">
        <v>18.757999999999999</v>
      </c>
      <c r="E8" s="132">
        <v>0.85</v>
      </c>
      <c r="F8" s="132">
        <v>112.75</v>
      </c>
      <c r="G8" s="132">
        <v>0.11</v>
      </c>
      <c r="H8" s="132" t="s">
        <v>96</v>
      </c>
      <c r="I8" s="132" t="s">
        <v>137</v>
      </c>
      <c r="J8" s="138"/>
    </row>
    <row r="9" spans="1:10">
      <c r="A9" s="132" t="s">
        <v>135</v>
      </c>
      <c r="B9" s="132" t="s">
        <v>161</v>
      </c>
      <c r="C9" s="132">
        <v>18</v>
      </c>
      <c r="D9" s="132">
        <v>28.562000000000001</v>
      </c>
      <c r="E9" s="132">
        <v>0.63</v>
      </c>
      <c r="F9" s="132">
        <v>100.33</v>
      </c>
      <c r="G9" s="132">
        <v>0.11</v>
      </c>
      <c r="H9" s="132" t="s">
        <v>96</v>
      </c>
      <c r="I9" s="132" t="s">
        <v>137</v>
      </c>
      <c r="J9" s="138"/>
    </row>
    <row r="10" spans="1:10">
      <c r="A10" s="132" t="s">
        <v>135</v>
      </c>
      <c r="B10" s="132" t="s">
        <v>162</v>
      </c>
      <c r="C10" s="132">
        <v>13.5</v>
      </c>
      <c r="D10" s="132">
        <v>5.2480000000000002</v>
      </c>
      <c r="E10" s="132">
        <v>2.57</v>
      </c>
      <c r="F10" s="132">
        <v>133.44</v>
      </c>
      <c r="G10" s="132">
        <v>0.11</v>
      </c>
      <c r="H10" s="132" t="s">
        <v>96</v>
      </c>
      <c r="I10" s="132" t="s">
        <v>137</v>
      </c>
      <c r="J10" s="138"/>
    </row>
    <row r="11" spans="1:10">
      <c r="A11" s="132" t="s">
        <v>135</v>
      </c>
      <c r="B11" s="132" t="s">
        <v>163</v>
      </c>
      <c r="C11" s="132">
        <v>14</v>
      </c>
      <c r="D11" s="132">
        <v>6.9630000000000001</v>
      </c>
      <c r="E11" s="132">
        <v>2.0099999999999998</v>
      </c>
      <c r="F11" s="132">
        <v>128.71</v>
      </c>
      <c r="G11" s="132">
        <v>0.11</v>
      </c>
      <c r="H11" s="132" t="s">
        <v>96</v>
      </c>
      <c r="I11" s="132" t="s">
        <v>137</v>
      </c>
      <c r="J11" s="138"/>
    </row>
    <row r="12" spans="1:10">
      <c r="A12" s="132" t="s">
        <v>135</v>
      </c>
      <c r="B12" s="132" t="s">
        <v>164</v>
      </c>
      <c r="C12" s="132">
        <v>15</v>
      </c>
      <c r="D12" s="132">
        <v>10.138999999999999</v>
      </c>
      <c r="E12" s="132">
        <v>1.48</v>
      </c>
      <c r="F12" s="132">
        <v>120.2</v>
      </c>
      <c r="G12" s="132">
        <v>0.11</v>
      </c>
      <c r="H12" s="132" t="s">
        <v>96</v>
      </c>
      <c r="I12" s="132" t="s">
        <v>137</v>
      </c>
      <c r="J12" s="138"/>
    </row>
    <row r="13" spans="1:10">
      <c r="A13" s="132" t="s">
        <v>135</v>
      </c>
      <c r="B13" s="132" t="s">
        <v>165</v>
      </c>
      <c r="C13" s="132">
        <v>16</v>
      </c>
      <c r="D13" s="132">
        <v>13.436</v>
      </c>
      <c r="E13" s="132">
        <v>1.19</v>
      </c>
      <c r="F13" s="132">
        <v>112.75</v>
      </c>
      <c r="G13" s="132">
        <v>0.11</v>
      </c>
      <c r="H13" s="132" t="s">
        <v>96</v>
      </c>
      <c r="I13" s="132" t="s">
        <v>137</v>
      </c>
      <c r="J13" s="138"/>
    </row>
    <row r="14" spans="1:10">
      <c r="A14" s="132" t="s">
        <v>135</v>
      </c>
      <c r="B14" s="132" t="s">
        <v>166</v>
      </c>
      <c r="C14" s="132">
        <v>18</v>
      </c>
      <c r="D14" s="132">
        <v>19.983000000000001</v>
      </c>
      <c r="E14" s="132">
        <v>0.9</v>
      </c>
      <c r="F14" s="132">
        <v>100.33</v>
      </c>
      <c r="G14" s="132">
        <v>0.11</v>
      </c>
      <c r="H14" s="132" t="s">
        <v>96</v>
      </c>
      <c r="I14" s="132" t="s">
        <v>137</v>
      </c>
      <c r="J14" s="138"/>
    </row>
    <row r="15" spans="1:10">
      <c r="A15" s="132" t="s">
        <v>135</v>
      </c>
      <c r="B15" s="132" t="s">
        <v>136</v>
      </c>
      <c r="C15" s="132">
        <v>13.5</v>
      </c>
      <c r="D15" s="132">
        <v>0.85099999999999998</v>
      </c>
      <c r="E15" s="132">
        <v>15.86</v>
      </c>
      <c r="F15" s="132">
        <v>133.44</v>
      </c>
      <c r="G15" s="132">
        <v>0.11</v>
      </c>
      <c r="H15" s="132" t="s">
        <v>96</v>
      </c>
      <c r="I15" s="132" t="s">
        <v>137</v>
      </c>
      <c r="J15" s="138"/>
    </row>
    <row r="16" spans="1:10">
      <c r="A16" s="132" t="s">
        <v>135</v>
      </c>
      <c r="B16" s="132" t="s">
        <v>138</v>
      </c>
      <c r="C16" s="132">
        <v>14</v>
      </c>
      <c r="D16" s="132">
        <v>0.94899999999999995</v>
      </c>
      <c r="E16" s="132">
        <v>14.75</v>
      </c>
      <c r="F16" s="132">
        <v>128.71</v>
      </c>
      <c r="G16" s="132">
        <v>0.11</v>
      </c>
      <c r="H16" s="132" t="s">
        <v>96</v>
      </c>
      <c r="I16" s="132" t="s">
        <v>137</v>
      </c>
      <c r="J16" s="138"/>
    </row>
    <row r="17" spans="1:10">
      <c r="A17" s="132" t="s">
        <v>135</v>
      </c>
      <c r="B17" s="132" t="s">
        <v>139</v>
      </c>
      <c r="C17" s="132">
        <v>15</v>
      </c>
      <c r="D17" s="132">
        <v>1.2509999999999999</v>
      </c>
      <c r="E17" s="132">
        <v>11.99</v>
      </c>
      <c r="F17" s="132">
        <v>120.2</v>
      </c>
      <c r="G17" s="132">
        <v>0.12</v>
      </c>
      <c r="H17" s="132" t="s">
        <v>96</v>
      </c>
      <c r="I17" s="132" t="s">
        <v>137</v>
      </c>
      <c r="J17" s="138"/>
    </row>
    <row r="18" spans="1:10">
      <c r="A18" s="132" t="s">
        <v>135</v>
      </c>
      <c r="B18" s="132" t="s">
        <v>140</v>
      </c>
      <c r="C18" s="132">
        <v>16</v>
      </c>
      <c r="D18" s="132">
        <v>1.548</v>
      </c>
      <c r="E18" s="132">
        <v>10.34</v>
      </c>
      <c r="F18" s="132">
        <v>112.75</v>
      </c>
      <c r="G18" s="132">
        <v>0.12</v>
      </c>
      <c r="H18" s="132" t="s">
        <v>96</v>
      </c>
      <c r="I18" s="132" t="s">
        <v>137</v>
      </c>
      <c r="J18" s="138"/>
    </row>
    <row r="19" spans="1:10">
      <c r="A19" s="132" t="s">
        <v>135</v>
      </c>
      <c r="B19" s="132" t="s">
        <v>141</v>
      </c>
      <c r="C19" s="132">
        <v>18</v>
      </c>
      <c r="D19" s="132">
        <v>2.153</v>
      </c>
      <c r="E19" s="132">
        <v>8.36</v>
      </c>
      <c r="F19" s="132">
        <v>100.33</v>
      </c>
      <c r="G19" s="132">
        <v>0.13</v>
      </c>
      <c r="H19" s="132" t="s">
        <v>96</v>
      </c>
      <c r="I19" s="132" t="s">
        <v>137</v>
      </c>
      <c r="J19" s="138"/>
    </row>
    <row r="20" spans="1:10">
      <c r="A20" s="132" t="s">
        <v>135</v>
      </c>
      <c r="B20" s="132" t="s">
        <v>142</v>
      </c>
      <c r="C20" s="132">
        <v>13.5</v>
      </c>
      <c r="D20" s="132">
        <v>0.85099999999999998</v>
      </c>
      <c r="E20" s="132">
        <v>15.86</v>
      </c>
      <c r="F20" s="132">
        <v>133.44</v>
      </c>
      <c r="G20" s="132">
        <v>0.11</v>
      </c>
      <c r="H20" s="132" t="s">
        <v>96</v>
      </c>
      <c r="I20" s="132" t="s">
        <v>137</v>
      </c>
      <c r="J20" s="138"/>
    </row>
    <row r="21" spans="1:10">
      <c r="A21" s="132" t="s">
        <v>135</v>
      </c>
      <c r="B21" s="132" t="s">
        <v>143</v>
      </c>
      <c r="C21" s="132">
        <v>14</v>
      </c>
      <c r="D21" s="132">
        <v>0.55600000000000005</v>
      </c>
      <c r="E21" s="132">
        <v>25.18</v>
      </c>
      <c r="F21" s="132">
        <v>128.71</v>
      </c>
      <c r="G21" s="132">
        <v>0.11</v>
      </c>
      <c r="H21" s="132" t="s">
        <v>96</v>
      </c>
      <c r="I21" s="132" t="s">
        <v>137</v>
      </c>
      <c r="J21" s="138"/>
    </row>
    <row r="22" spans="1:10">
      <c r="A22" s="132" t="s">
        <v>135</v>
      </c>
      <c r="B22" s="132" t="s">
        <v>144</v>
      </c>
      <c r="C22" s="132">
        <v>15</v>
      </c>
      <c r="D22" s="132">
        <v>0.47599999999999998</v>
      </c>
      <c r="E22" s="132">
        <v>31.51</v>
      </c>
      <c r="F22" s="132">
        <v>120.2</v>
      </c>
      <c r="G22" s="132">
        <v>0.12</v>
      </c>
      <c r="H22" s="132" t="s">
        <v>96</v>
      </c>
      <c r="I22" s="132" t="s">
        <v>137</v>
      </c>
      <c r="J22" s="138"/>
    </row>
    <row r="23" spans="1:10">
      <c r="A23" s="132" t="s">
        <v>135</v>
      </c>
      <c r="B23" s="132" t="s">
        <v>145</v>
      </c>
      <c r="C23" s="132">
        <v>16</v>
      </c>
      <c r="D23" s="132">
        <v>0.41699999999999998</v>
      </c>
      <c r="E23" s="132">
        <v>38.369999999999997</v>
      </c>
      <c r="F23" s="132">
        <v>112.75</v>
      </c>
      <c r="G23" s="132">
        <v>0.12</v>
      </c>
      <c r="H23" s="132" t="s">
        <v>96</v>
      </c>
      <c r="I23" s="132" t="s">
        <v>137</v>
      </c>
      <c r="J23" s="138"/>
    </row>
    <row r="24" spans="1:10">
      <c r="A24" s="132" t="s">
        <v>135</v>
      </c>
      <c r="B24" s="132" t="s">
        <v>146</v>
      </c>
      <c r="C24" s="132">
        <v>18</v>
      </c>
      <c r="D24" s="132">
        <v>0.33300000000000002</v>
      </c>
      <c r="E24" s="132">
        <v>54.05</v>
      </c>
      <c r="F24" s="132">
        <v>100.33</v>
      </c>
      <c r="G24" s="132">
        <v>0.13</v>
      </c>
      <c r="H24" s="132" t="s">
        <v>96</v>
      </c>
      <c r="I24" s="132" t="s">
        <v>137</v>
      </c>
      <c r="J24" s="138"/>
    </row>
    <row r="25" spans="1:10">
      <c r="A25" s="132" t="s">
        <v>135</v>
      </c>
      <c r="B25" s="132" t="s">
        <v>147</v>
      </c>
      <c r="C25" s="132">
        <v>13.5</v>
      </c>
      <c r="D25" s="132">
        <v>1.2509999999999999</v>
      </c>
      <c r="E25" s="132">
        <v>10.79</v>
      </c>
      <c r="F25" s="132">
        <v>133.44</v>
      </c>
      <c r="G25" s="132">
        <v>0.11</v>
      </c>
      <c r="H25" s="132" t="s">
        <v>96</v>
      </c>
      <c r="I25" s="132" t="s">
        <v>137</v>
      </c>
      <c r="J25" s="138"/>
    </row>
    <row r="26" spans="1:10">
      <c r="A26" s="132" t="s">
        <v>135</v>
      </c>
      <c r="B26" s="132" t="s">
        <v>148</v>
      </c>
      <c r="C26" s="132">
        <v>14</v>
      </c>
      <c r="D26" s="132">
        <v>1.4490000000000001</v>
      </c>
      <c r="E26" s="132">
        <v>9.66</v>
      </c>
      <c r="F26" s="132">
        <v>128.71</v>
      </c>
      <c r="G26" s="132">
        <v>0.11</v>
      </c>
      <c r="H26" s="132" t="s">
        <v>96</v>
      </c>
      <c r="I26" s="132" t="s">
        <v>137</v>
      </c>
      <c r="J26" s="138"/>
    </row>
    <row r="27" spans="1:10">
      <c r="A27" s="132" t="s">
        <v>135</v>
      </c>
      <c r="B27" s="132" t="s">
        <v>149</v>
      </c>
      <c r="C27" s="132">
        <v>15</v>
      </c>
      <c r="D27" s="132">
        <v>2.0489999999999999</v>
      </c>
      <c r="E27" s="132">
        <v>7.32</v>
      </c>
      <c r="F27" s="132">
        <v>120.2</v>
      </c>
      <c r="G27" s="132">
        <v>0.11</v>
      </c>
      <c r="H27" s="132" t="s">
        <v>96</v>
      </c>
      <c r="I27" s="132" t="s">
        <v>137</v>
      </c>
      <c r="J27" s="138"/>
    </row>
    <row r="28" spans="1:10">
      <c r="A28" s="132" t="s">
        <v>135</v>
      </c>
      <c r="B28" s="132" t="s">
        <v>150</v>
      </c>
      <c r="C28" s="132">
        <v>16</v>
      </c>
      <c r="D28" s="132">
        <v>2.6469999999999998</v>
      </c>
      <c r="E28" s="132">
        <v>6.04</v>
      </c>
      <c r="F28" s="132">
        <v>112.75</v>
      </c>
      <c r="G28" s="132">
        <v>0.11</v>
      </c>
      <c r="H28" s="132" t="s">
        <v>96</v>
      </c>
      <c r="I28" s="132" t="s">
        <v>137</v>
      </c>
      <c r="J28" s="138"/>
    </row>
    <row r="29" spans="1:10">
      <c r="A29" s="132" t="s">
        <v>135</v>
      </c>
      <c r="B29" s="132" t="s">
        <v>151</v>
      </c>
      <c r="C29" s="132">
        <v>18</v>
      </c>
      <c r="D29" s="132">
        <v>3.758</v>
      </c>
      <c r="E29" s="132">
        <v>4.79</v>
      </c>
      <c r="F29" s="132">
        <v>100.33</v>
      </c>
      <c r="G29" s="132">
        <v>0.12</v>
      </c>
      <c r="H29" s="132" t="s">
        <v>96</v>
      </c>
      <c r="I29" s="132" t="s">
        <v>137</v>
      </c>
      <c r="J29" s="132" t="s">
        <v>1733</v>
      </c>
    </row>
    <row r="30" spans="1:10">
      <c r="A30" s="132" t="s">
        <v>135</v>
      </c>
      <c r="B30" s="132" t="s">
        <v>152</v>
      </c>
      <c r="C30" s="132">
        <v>13.5</v>
      </c>
      <c r="D30" s="132">
        <v>1.1499999999999999</v>
      </c>
      <c r="E30" s="132">
        <v>11.74</v>
      </c>
      <c r="F30" s="132">
        <v>133.44</v>
      </c>
      <c r="G30" s="132">
        <v>0.11</v>
      </c>
      <c r="H30" s="132" t="s">
        <v>96</v>
      </c>
      <c r="I30" s="132" t="s">
        <v>137</v>
      </c>
      <c r="J30" s="132" t="s">
        <v>1733</v>
      </c>
    </row>
    <row r="31" spans="1:10">
      <c r="A31" s="132" t="s">
        <v>135</v>
      </c>
      <c r="B31" s="132" t="s">
        <v>153</v>
      </c>
      <c r="C31" s="132">
        <v>14</v>
      </c>
      <c r="D31" s="132">
        <v>1.4490000000000001</v>
      </c>
      <c r="E31" s="132">
        <v>9.66</v>
      </c>
      <c r="F31" s="132">
        <v>128.71</v>
      </c>
      <c r="G31" s="132">
        <v>0.11</v>
      </c>
      <c r="H31" s="132" t="s">
        <v>96</v>
      </c>
      <c r="I31" s="132" t="s">
        <v>137</v>
      </c>
      <c r="J31" s="132" t="s">
        <v>1733</v>
      </c>
    </row>
    <row r="32" spans="1:10">
      <c r="A32" s="132" t="s">
        <v>135</v>
      </c>
      <c r="B32" s="132" t="s">
        <v>154</v>
      </c>
      <c r="C32" s="132">
        <v>15</v>
      </c>
      <c r="D32" s="132">
        <v>1.9510000000000001</v>
      </c>
      <c r="E32" s="132">
        <v>7.69</v>
      </c>
      <c r="F32" s="132">
        <v>120.2</v>
      </c>
      <c r="G32" s="132">
        <v>0.11</v>
      </c>
      <c r="H32" s="132" t="s">
        <v>96</v>
      </c>
      <c r="I32" s="132" t="s">
        <v>137</v>
      </c>
      <c r="J32" s="132" t="s">
        <v>1733</v>
      </c>
    </row>
    <row r="33" spans="1:10">
      <c r="A33" s="132" t="s">
        <v>135</v>
      </c>
      <c r="B33" s="132" t="s">
        <v>155</v>
      </c>
      <c r="C33" s="132">
        <v>16</v>
      </c>
      <c r="D33" s="132">
        <v>2.4500000000000002</v>
      </c>
      <c r="E33" s="132">
        <v>6.53</v>
      </c>
      <c r="F33" s="132">
        <v>112.75</v>
      </c>
      <c r="G33" s="132">
        <v>0.11</v>
      </c>
      <c r="H33" s="132" t="s">
        <v>96</v>
      </c>
      <c r="I33" s="132" t="s">
        <v>137</v>
      </c>
      <c r="J33" s="132" t="s">
        <v>1733</v>
      </c>
    </row>
    <row r="34" spans="1:10">
      <c r="A34" s="132" t="s">
        <v>135</v>
      </c>
      <c r="B34" s="132" t="s">
        <v>156</v>
      </c>
      <c r="C34" s="132">
        <v>18</v>
      </c>
      <c r="D34" s="132">
        <v>3.5550000000000002</v>
      </c>
      <c r="E34" s="132">
        <v>5.0599999999999996</v>
      </c>
      <c r="F34" s="132">
        <v>100.33</v>
      </c>
      <c r="G34" s="132">
        <v>0.12</v>
      </c>
      <c r="H34" s="132" t="s">
        <v>96</v>
      </c>
      <c r="I34" s="132" t="s">
        <v>137</v>
      </c>
      <c r="J34" s="132" t="s">
        <v>1733</v>
      </c>
    </row>
    <row r="35" spans="1:10">
      <c r="A35" s="132" t="s">
        <v>275</v>
      </c>
      <c r="B35" s="132" t="s">
        <v>276</v>
      </c>
      <c r="C35" s="132">
        <v>9</v>
      </c>
      <c r="D35" s="132">
        <v>19.318000000000001</v>
      </c>
      <c r="E35" s="132">
        <v>0.47</v>
      </c>
      <c r="F35" s="132">
        <v>100.33</v>
      </c>
      <c r="G35" s="132">
        <v>0.23</v>
      </c>
      <c r="H35" s="132" t="s">
        <v>61</v>
      </c>
      <c r="I35" s="132" t="s">
        <v>137</v>
      </c>
      <c r="J35" s="132" t="s">
        <v>1733</v>
      </c>
    </row>
    <row r="36" spans="1:10">
      <c r="A36" s="132" t="s">
        <v>275</v>
      </c>
      <c r="B36" s="132" t="s">
        <v>276</v>
      </c>
      <c r="C36" s="132">
        <v>9</v>
      </c>
      <c r="D36" s="132">
        <v>19.318000000000001</v>
      </c>
      <c r="E36" s="132">
        <v>0.47</v>
      </c>
      <c r="F36" s="132">
        <v>100.33</v>
      </c>
      <c r="G36" s="132">
        <v>0.23</v>
      </c>
      <c r="H36" s="132" t="s">
        <v>61</v>
      </c>
      <c r="I36" s="132" t="s">
        <v>137</v>
      </c>
      <c r="J36" s="132" t="s">
        <v>1733</v>
      </c>
    </row>
    <row r="37" spans="1:10">
      <c r="A37" s="132" t="s">
        <v>275</v>
      </c>
      <c r="B37" s="132" t="s">
        <v>277</v>
      </c>
      <c r="C37" s="132">
        <v>11</v>
      </c>
      <c r="D37" s="132">
        <v>19.318000000000001</v>
      </c>
      <c r="E37" s="132">
        <v>0.56999999999999995</v>
      </c>
      <c r="F37" s="132">
        <v>109.36</v>
      </c>
      <c r="G37" s="132">
        <v>0.22</v>
      </c>
      <c r="H37" s="132" t="s">
        <v>61</v>
      </c>
      <c r="I37" s="132" t="s">
        <v>137</v>
      </c>
      <c r="J37" s="132" t="s">
        <v>1733</v>
      </c>
    </row>
    <row r="38" spans="1:10">
      <c r="A38" s="132" t="s">
        <v>275</v>
      </c>
      <c r="B38" s="132" t="s">
        <v>277</v>
      </c>
      <c r="C38" s="132">
        <v>11</v>
      </c>
      <c r="D38" s="132">
        <v>19.318000000000001</v>
      </c>
      <c r="E38" s="132">
        <v>0.56999999999999995</v>
      </c>
      <c r="F38" s="132">
        <v>109.36</v>
      </c>
      <c r="G38" s="132">
        <v>0.22</v>
      </c>
      <c r="H38" s="132" t="s">
        <v>61</v>
      </c>
      <c r="I38" s="132" t="s">
        <v>137</v>
      </c>
      <c r="J38" s="132" t="s">
        <v>1733</v>
      </c>
    </row>
    <row r="39" spans="1:10">
      <c r="A39" s="132" t="s">
        <v>275</v>
      </c>
      <c r="B39" s="132" t="s">
        <v>282</v>
      </c>
      <c r="C39" s="132">
        <v>10</v>
      </c>
      <c r="D39" s="132">
        <v>16.454000000000001</v>
      </c>
      <c r="E39" s="132">
        <v>0.61</v>
      </c>
      <c r="F39" s="132">
        <v>90.4</v>
      </c>
      <c r="G39" s="132">
        <v>0.23</v>
      </c>
      <c r="H39" s="132" t="s">
        <v>61</v>
      </c>
      <c r="I39" s="132" t="s">
        <v>137</v>
      </c>
      <c r="J39" s="132" t="s">
        <v>1733</v>
      </c>
    </row>
    <row r="40" spans="1:10">
      <c r="A40" s="132" t="s">
        <v>275</v>
      </c>
      <c r="B40" s="132" t="s">
        <v>282</v>
      </c>
      <c r="C40" s="132">
        <v>10</v>
      </c>
      <c r="D40" s="132">
        <v>16.454000000000001</v>
      </c>
      <c r="E40" s="132">
        <v>0.61</v>
      </c>
      <c r="F40" s="132">
        <v>90.4</v>
      </c>
      <c r="G40" s="132">
        <v>0.23</v>
      </c>
      <c r="H40" s="132" t="s">
        <v>61</v>
      </c>
      <c r="I40" s="132" t="s">
        <v>137</v>
      </c>
      <c r="J40" s="132" t="s">
        <v>1733</v>
      </c>
    </row>
    <row r="41" spans="1:10">
      <c r="A41" s="132" t="s">
        <v>275</v>
      </c>
      <c r="B41" s="132" t="s">
        <v>283</v>
      </c>
      <c r="C41" s="132">
        <v>12</v>
      </c>
      <c r="D41" s="132">
        <v>16.766999999999999</v>
      </c>
      <c r="E41" s="132">
        <v>0.72</v>
      </c>
      <c r="F41" s="132">
        <v>100.33</v>
      </c>
      <c r="G41" s="132">
        <v>0.22</v>
      </c>
      <c r="H41" s="132" t="s">
        <v>61</v>
      </c>
      <c r="I41" s="132" t="s">
        <v>137</v>
      </c>
      <c r="J41" s="132" t="s">
        <v>1733</v>
      </c>
    </row>
    <row r="42" spans="1:10">
      <c r="A42" s="132" t="s">
        <v>275</v>
      </c>
      <c r="B42" s="132" t="s">
        <v>283</v>
      </c>
      <c r="C42" s="132">
        <v>12</v>
      </c>
      <c r="D42" s="132">
        <v>16.766999999999999</v>
      </c>
      <c r="E42" s="132">
        <v>0.72</v>
      </c>
      <c r="F42" s="132">
        <v>100.33</v>
      </c>
      <c r="G42" s="132">
        <v>0.22</v>
      </c>
      <c r="H42" s="132" t="s">
        <v>61</v>
      </c>
      <c r="I42" s="132" t="s">
        <v>137</v>
      </c>
      <c r="J42" s="132" t="s">
        <v>1733</v>
      </c>
    </row>
    <row r="43" spans="1:10">
      <c r="A43" s="132" t="s">
        <v>275</v>
      </c>
      <c r="B43" s="132" t="s">
        <v>278</v>
      </c>
      <c r="C43" s="132">
        <v>10</v>
      </c>
      <c r="D43" s="132">
        <v>22.72</v>
      </c>
      <c r="E43" s="132">
        <v>0.44</v>
      </c>
      <c r="F43" s="132">
        <v>90.4</v>
      </c>
      <c r="G43" s="132">
        <v>0.23</v>
      </c>
      <c r="H43" s="132" t="s">
        <v>61</v>
      </c>
      <c r="I43" s="132" t="s">
        <v>137</v>
      </c>
      <c r="J43" s="132" t="s">
        <v>1733</v>
      </c>
    </row>
    <row r="44" spans="1:10">
      <c r="A44" s="132" t="s">
        <v>275</v>
      </c>
      <c r="B44" s="132" t="s">
        <v>278</v>
      </c>
      <c r="C44" s="132">
        <v>10</v>
      </c>
      <c r="D44" s="132">
        <v>22.72</v>
      </c>
      <c r="E44" s="132">
        <v>0.44</v>
      </c>
      <c r="F44" s="132">
        <v>90.4</v>
      </c>
      <c r="G44" s="132">
        <v>0.23</v>
      </c>
      <c r="H44" s="132" t="s">
        <v>61</v>
      </c>
      <c r="I44" s="132" t="s">
        <v>137</v>
      </c>
      <c r="J44" s="132" t="s">
        <v>1733</v>
      </c>
    </row>
    <row r="45" spans="1:10">
      <c r="A45" s="132" t="s">
        <v>275</v>
      </c>
      <c r="B45" s="132" t="s">
        <v>279</v>
      </c>
      <c r="C45" s="132">
        <v>12</v>
      </c>
      <c r="D45" s="132">
        <v>23.3</v>
      </c>
      <c r="E45" s="132">
        <v>0.52</v>
      </c>
      <c r="F45" s="132">
        <v>100.33</v>
      </c>
      <c r="G45" s="132">
        <v>0.22</v>
      </c>
      <c r="H45" s="132" t="s">
        <v>61</v>
      </c>
      <c r="I45" s="132" t="s">
        <v>137</v>
      </c>
      <c r="J45" s="132" t="s">
        <v>1733</v>
      </c>
    </row>
    <row r="46" spans="1:10">
      <c r="A46" s="132" t="s">
        <v>275</v>
      </c>
      <c r="B46" s="132" t="s">
        <v>279</v>
      </c>
      <c r="C46" s="132">
        <v>12</v>
      </c>
      <c r="D46" s="132">
        <v>23.3</v>
      </c>
      <c r="E46" s="132">
        <v>0.52</v>
      </c>
      <c r="F46" s="132">
        <v>100.33</v>
      </c>
      <c r="G46" s="132">
        <v>0.22</v>
      </c>
      <c r="H46" s="132" t="s">
        <v>61</v>
      </c>
      <c r="I46" s="132" t="s">
        <v>137</v>
      </c>
      <c r="J46" s="132" t="s">
        <v>1733</v>
      </c>
    </row>
    <row r="47" spans="1:10">
      <c r="A47" s="132" t="s">
        <v>275</v>
      </c>
      <c r="B47" s="132" t="s">
        <v>290</v>
      </c>
      <c r="C47" s="132">
        <v>10</v>
      </c>
      <c r="D47" s="132">
        <v>21.132000000000001</v>
      </c>
      <c r="E47" s="132">
        <v>0.47</v>
      </c>
      <c r="F47" s="132">
        <v>90.4</v>
      </c>
      <c r="G47" s="132">
        <v>0.23</v>
      </c>
      <c r="H47" s="132" t="s">
        <v>61</v>
      </c>
      <c r="I47" s="132" t="s">
        <v>137</v>
      </c>
      <c r="J47" s="132" t="s">
        <v>1733</v>
      </c>
    </row>
    <row r="48" spans="1:10">
      <c r="A48" s="132" t="s">
        <v>275</v>
      </c>
      <c r="B48" s="132" t="s">
        <v>290</v>
      </c>
      <c r="C48" s="132">
        <v>10</v>
      </c>
      <c r="D48" s="132">
        <v>21.132000000000001</v>
      </c>
      <c r="E48" s="132">
        <v>0.47</v>
      </c>
      <c r="F48" s="132">
        <v>90.4</v>
      </c>
      <c r="G48" s="132">
        <v>0.23</v>
      </c>
      <c r="H48" s="132" t="s">
        <v>61</v>
      </c>
      <c r="I48" s="132" t="s">
        <v>137</v>
      </c>
      <c r="J48" s="132" t="s">
        <v>1733</v>
      </c>
    </row>
    <row r="49" spans="1:10">
      <c r="A49" s="132" t="s">
        <v>275</v>
      </c>
      <c r="B49" s="132" t="s">
        <v>291</v>
      </c>
      <c r="C49" s="132">
        <v>12</v>
      </c>
      <c r="D49" s="132">
        <v>21.132000000000001</v>
      </c>
      <c r="E49" s="132">
        <v>0.56999999999999995</v>
      </c>
      <c r="F49" s="132">
        <v>100.33</v>
      </c>
      <c r="G49" s="132">
        <v>0.22</v>
      </c>
      <c r="H49" s="132" t="s">
        <v>61</v>
      </c>
      <c r="I49" s="132" t="s">
        <v>137</v>
      </c>
      <c r="J49" s="132" t="s">
        <v>1733</v>
      </c>
    </row>
    <row r="50" spans="1:10">
      <c r="A50" s="132" t="s">
        <v>275</v>
      </c>
      <c r="B50" s="132" t="s">
        <v>291</v>
      </c>
      <c r="C50" s="132">
        <v>12</v>
      </c>
      <c r="D50" s="132">
        <v>21.132000000000001</v>
      </c>
      <c r="E50" s="132">
        <v>0.56999999999999995</v>
      </c>
      <c r="F50" s="132">
        <v>100.33</v>
      </c>
      <c r="G50" s="132">
        <v>0.22</v>
      </c>
      <c r="H50" s="132" t="s">
        <v>61</v>
      </c>
      <c r="I50" s="132" t="s">
        <v>137</v>
      </c>
      <c r="J50" s="132" t="s">
        <v>1733</v>
      </c>
    </row>
    <row r="51" spans="1:10">
      <c r="A51" s="132" t="s">
        <v>275</v>
      </c>
      <c r="B51" s="132" t="s">
        <v>286</v>
      </c>
      <c r="C51" s="132">
        <v>12</v>
      </c>
      <c r="D51" s="132">
        <v>23.91</v>
      </c>
      <c r="E51" s="132">
        <v>0.5</v>
      </c>
      <c r="F51" s="132">
        <v>75.5</v>
      </c>
      <c r="G51" s="132">
        <v>0.23</v>
      </c>
      <c r="H51" s="132" t="s">
        <v>61</v>
      </c>
      <c r="I51" s="132" t="s">
        <v>137</v>
      </c>
      <c r="J51" s="132" t="s">
        <v>1733</v>
      </c>
    </row>
    <row r="52" spans="1:10">
      <c r="A52" s="132" t="s">
        <v>275</v>
      </c>
      <c r="B52" s="132" t="s">
        <v>286</v>
      </c>
      <c r="C52" s="132">
        <v>12</v>
      </c>
      <c r="D52" s="132">
        <v>23.91</v>
      </c>
      <c r="E52" s="132">
        <v>0.5</v>
      </c>
      <c r="F52" s="132">
        <v>75.5</v>
      </c>
      <c r="G52" s="132">
        <v>0.23</v>
      </c>
      <c r="H52" s="132" t="s">
        <v>61</v>
      </c>
      <c r="I52" s="132" t="s">
        <v>137</v>
      </c>
      <c r="J52" s="132" t="s">
        <v>1733</v>
      </c>
    </row>
    <row r="53" spans="1:10">
      <c r="A53" s="132" t="s">
        <v>275</v>
      </c>
      <c r="B53" s="132" t="s">
        <v>287</v>
      </c>
      <c r="C53" s="132">
        <v>14</v>
      </c>
      <c r="D53" s="132">
        <v>24.550999999999998</v>
      </c>
      <c r="E53" s="132">
        <v>0.56999999999999995</v>
      </c>
      <c r="F53" s="132">
        <v>86.14</v>
      </c>
      <c r="G53" s="132">
        <v>0.22</v>
      </c>
      <c r="H53" s="132" t="s">
        <v>61</v>
      </c>
      <c r="I53" s="132" t="s">
        <v>137</v>
      </c>
      <c r="J53" s="132" t="s">
        <v>1733</v>
      </c>
    </row>
    <row r="54" spans="1:10">
      <c r="A54" s="132" t="s">
        <v>275</v>
      </c>
      <c r="B54" s="132" t="s">
        <v>287</v>
      </c>
      <c r="C54" s="132">
        <v>14</v>
      </c>
      <c r="D54" s="132">
        <v>24.550999999999998</v>
      </c>
      <c r="E54" s="132">
        <v>0.56999999999999995</v>
      </c>
      <c r="F54" s="132">
        <v>86.14</v>
      </c>
      <c r="G54" s="132">
        <v>0.22</v>
      </c>
      <c r="H54" s="132" t="s">
        <v>61</v>
      </c>
      <c r="I54" s="132" t="s">
        <v>137</v>
      </c>
      <c r="J54" s="132" t="s">
        <v>1733</v>
      </c>
    </row>
    <row r="55" spans="1:10">
      <c r="A55" s="132" t="s">
        <v>275</v>
      </c>
      <c r="B55" s="132" t="s">
        <v>292</v>
      </c>
      <c r="C55" s="132">
        <v>12</v>
      </c>
      <c r="D55" s="132">
        <v>31.167999999999999</v>
      </c>
      <c r="E55" s="132">
        <v>0.39</v>
      </c>
      <c r="F55" s="132">
        <v>75.5</v>
      </c>
      <c r="G55" s="132">
        <v>0.23</v>
      </c>
      <c r="H55" s="132" t="s">
        <v>61</v>
      </c>
      <c r="I55" s="132" t="s">
        <v>137</v>
      </c>
      <c r="J55" s="132" t="s">
        <v>1733</v>
      </c>
    </row>
    <row r="56" spans="1:10">
      <c r="A56" s="132" t="s">
        <v>275</v>
      </c>
      <c r="B56" s="132" t="s">
        <v>292</v>
      </c>
      <c r="C56" s="132">
        <v>12</v>
      </c>
      <c r="D56" s="132">
        <v>31.167999999999999</v>
      </c>
      <c r="E56" s="132">
        <v>0.39</v>
      </c>
      <c r="F56" s="132">
        <v>75.5</v>
      </c>
      <c r="G56" s="132">
        <v>0.23</v>
      </c>
      <c r="H56" s="132" t="s">
        <v>61</v>
      </c>
      <c r="I56" s="132" t="s">
        <v>137</v>
      </c>
      <c r="J56" s="132" t="s">
        <v>1733</v>
      </c>
    </row>
    <row r="57" spans="1:10">
      <c r="A57" s="132" t="s">
        <v>275</v>
      </c>
      <c r="B57" s="132" t="s">
        <v>293</v>
      </c>
      <c r="C57" s="132">
        <v>14</v>
      </c>
      <c r="D57" s="132">
        <v>31.167999999999999</v>
      </c>
      <c r="E57" s="132">
        <v>0.45</v>
      </c>
      <c r="F57" s="132">
        <v>86.14</v>
      </c>
      <c r="G57" s="132">
        <v>0.22</v>
      </c>
      <c r="H57" s="132" t="s">
        <v>61</v>
      </c>
      <c r="I57" s="132" t="s">
        <v>137</v>
      </c>
      <c r="J57" s="132" t="s">
        <v>1733</v>
      </c>
    </row>
    <row r="58" spans="1:10">
      <c r="A58" s="132" t="s">
        <v>275</v>
      </c>
      <c r="B58" s="132" t="s">
        <v>293</v>
      </c>
      <c r="C58" s="132">
        <v>14</v>
      </c>
      <c r="D58" s="132">
        <v>31.167999999999999</v>
      </c>
      <c r="E58" s="132">
        <v>0.45</v>
      </c>
      <c r="F58" s="132">
        <v>86.14</v>
      </c>
      <c r="G58" s="132">
        <v>0.22</v>
      </c>
      <c r="H58" s="132" t="s">
        <v>61</v>
      </c>
      <c r="I58" s="132" t="s">
        <v>137</v>
      </c>
      <c r="J58" s="132" t="s">
        <v>1733</v>
      </c>
    </row>
    <row r="59" spans="1:10">
      <c r="A59" s="132" t="s">
        <v>275</v>
      </c>
      <c r="B59" s="132" t="s">
        <v>280</v>
      </c>
      <c r="C59" s="132">
        <v>15</v>
      </c>
      <c r="D59" s="132">
        <v>42.387999999999998</v>
      </c>
      <c r="E59" s="132">
        <v>0.35</v>
      </c>
      <c r="F59" s="132">
        <v>60.6</v>
      </c>
      <c r="G59" s="132">
        <v>0.23</v>
      </c>
      <c r="H59" s="132" t="s">
        <v>61</v>
      </c>
      <c r="I59" s="132" t="s">
        <v>137</v>
      </c>
      <c r="J59" s="132" t="s">
        <v>1733</v>
      </c>
    </row>
    <row r="60" spans="1:10">
      <c r="A60" s="132" t="s">
        <v>275</v>
      </c>
      <c r="B60" s="132" t="s">
        <v>280</v>
      </c>
      <c r="C60" s="132">
        <v>15</v>
      </c>
      <c r="D60" s="132">
        <v>42.387999999999998</v>
      </c>
      <c r="E60" s="132">
        <v>0.35</v>
      </c>
      <c r="F60" s="132">
        <v>60.6</v>
      </c>
      <c r="G60" s="132">
        <v>0.23</v>
      </c>
      <c r="H60" s="132" t="s">
        <v>61</v>
      </c>
      <c r="I60" s="132" t="s">
        <v>137</v>
      </c>
      <c r="J60" s="132" t="s">
        <v>1733</v>
      </c>
    </row>
    <row r="61" spans="1:10">
      <c r="A61" s="132" t="s">
        <v>275</v>
      </c>
      <c r="B61" s="132" t="s">
        <v>281</v>
      </c>
      <c r="C61" s="132">
        <v>17</v>
      </c>
      <c r="D61" s="132">
        <v>42.387999999999998</v>
      </c>
      <c r="E61" s="132">
        <v>0.4</v>
      </c>
      <c r="F61" s="132">
        <v>71.12</v>
      </c>
      <c r="G61" s="132">
        <v>0.22</v>
      </c>
      <c r="H61" s="132" t="s">
        <v>61</v>
      </c>
      <c r="I61" s="132" t="s">
        <v>137</v>
      </c>
      <c r="J61" s="132" t="s">
        <v>1733</v>
      </c>
    </row>
    <row r="62" spans="1:10">
      <c r="A62" s="132" t="s">
        <v>275</v>
      </c>
      <c r="B62" s="132" t="s">
        <v>281</v>
      </c>
      <c r="C62" s="132">
        <v>17</v>
      </c>
      <c r="D62" s="132">
        <v>42.387999999999998</v>
      </c>
      <c r="E62" s="132">
        <v>0.4</v>
      </c>
      <c r="F62" s="132">
        <v>71.12</v>
      </c>
      <c r="G62" s="132">
        <v>0.22</v>
      </c>
      <c r="H62" s="132" t="s">
        <v>61</v>
      </c>
      <c r="I62" s="132" t="s">
        <v>137</v>
      </c>
      <c r="J62" s="132" t="s">
        <v>1733</v>
      </c>
    </row>
    <row r="63" spans="1:10">
      <c r="A63" s="132" t="s">
        <v>275</v>
      </c>
      <c r="B63" s="132" t="s">
        <v>288</v>
      </c>
      <c r="C63" s="132">
        <v>14</v>
      </c>
      <c r="D63" s="132">
        <v>32.243000000000002</v>
      </c>
      <c r="E63" s="132">
        <v>0.43</v>
      </c>
      <c r="F63" s="132">
        <v>64.86</v>
      </c>
      <c r="G63" s="132">
        <v>0.23</v>
      </c>
      <c r="H63" s="132" t="s">
        <v>61</v>
      </c>
      <c r="I63" s="132" t="s">
        <v>137</v>
      </c>
      <c r="J63" s="132" t="s">
        <v>1733</v>
      </c>
    </row>
    <row r="64" spans="1:10">
      <c r="A64" s="132" t="s">
        <v>275</v>
      </c>
      <c r="B64" s="132" t="s">
        <v>288</v>
      </c>
      <c r="C64" s="132">
        <v>14</v>
      </c>
      <c r="D64" s="132">
        <v>32.243000000000002</v>
      </c>
      <c r="E64" s="132">
        <v>0.43</v>
      </c>
      <c r="F64" s="132">
        <v>64.86</v>
      </c>
      <c r="G64" s="132">
        <v>0.23</v>
      </c>
      <c r="H64" s="132" t="s">
        <v>61</v>
      </c>
      <c r="I64" s="132" t="s">
        <v>137</v>
      </c>
      <c r="J64" s="132" t="s">
        <v>1733</v>
      </c>
    </row>
    <row r="65" spans="1:10">
      <c r="A65" s="132" t="s">
        <v>275</v>
      </c>
      <c r="B65" s="132" t="s">
        <v>289</v>
      </c>
      <c r="C65" s="132">
        <v>16</v>
      </c>
      <c r="D65" s="132">
        <v>32.243000000000002</v>
      </c>
      <c r="E65" s="132">
        <v>0.5</v>
      </c>
      <c r="F65" s="132">
        <v>75.5</v>
      </c>
      <c r="G65" s="132">
        <v>0.22</v>
      </c>
      <c r="H65" s="132" t="s">
        <v>61</v>
      </c>
      <c r="I65" s="132" t="s">
        <v>137</v>
      </c>
      <c r="J65" s="132" t="s">
        <v>1733</v>
      </c>
    </row>
    <row r="66" spans="1:10">
      <c r="A66" s="132" t="s">
        <v>275</v>
      </c>
      <c r="B66" s="132" t="s">
        <v>289</v>
      </c>
      <c r="C66" s="132">
        <v>16</v>
      </c>
      <c r="D66" s="132">
        <v>32.243000000000002</v>
      </c>
      <c r="E66" s="132">
        <v>0.5</v>
      </c>
      <c r="F66" s="132">
        <v>75.5</v>
      </c>
      <c r="G66" s="132">
        <v>0.22</v>
      </c>
      <c r="H66" s="132" t="s">
        <v>61</v>
      </c>
      <c r="I66" s="132" t="s">
        <v>137</v>
      </c>
      <c r="J66" s="132" t="s">
        <v>1733</v>
      </c>
    </row>
    <row r="67" spans="1:10">
      <c r="A67" s="132" t="s">
        <v>275</v>
      </c>
      <c r="B67" s="132" t="s">
        <v>294</v>
      </c>
      <c r="C67" s="132">
        <v>14</v>
      </c>
      <c r="D67" s="132">
        <v>40.576999999999998</v>
      </c>
      <c r="E67" s="132">
        <v>0.35</v>
      </c>
      <c r="F67" s="132">
        <v>64.86</v>
      </c>
      <c r="G67" s="132">
        <v>0.23</v>
      </c>
      <c r="H67" s="132" t="s">
        <v>61</v>
      </c>
      <c r="I67" s="132" t="s">
        <v>137</v>
      </c>
      <c r="J67" s="132" t="s">
        <v>1733</v>
      </c>
    </row>
    <row r="68" spans="1:10">
      <c r="A68" s="132" t="s">
        <v>275</v>
      </c>
      <c r="B68" s="132" t="s">
        <v>294</v>
      </c>
      <c r="C68" s="132">
        <v>14</v>
      </c>
      <c r="D68" s="132">
        <v>40.576999999999998</v>
      </c>
      <c r="E68" s="132">
        <v>0.35</v>
      </c>
      <c r="F68" s="132">
        <v>64.86</v>
      </c>
      <c r="G68" s="132">
        <v>0.23</v>
      </c>
      <c r="H68" s="132" t="s">
        <v>61</v>
      </c>
      <c r="I68" s="132" t="s">
        <v>137</v>
      </c>
      <c r="J68" s="132" t="s">
        <v>1733</v>
      </c>
    </row>
    <row r="69" spans="1:10">
      <c r="A69" s="132" t="s">
        <v>275</v>
      </c>
      <c r="B69" s="132" t="s">
        <v>295</v>
      </c>
      <c r="C69" s="132">
        <v>16</v>
      </c>
      <c r="D69" s="132">
        <v>40.576999999999998</v>
      </c>
      <c r="E69" s="132">
        <v>0.39</v>
      </c>
      <c r="F69" s="132">
        <v>75.5</v>
      </c>
      <c r="G69" s="132">
        <v>0.22</v>
      </c>
      <c r="H69" s="132" t="s">
        <v>61</v>
      </c>
      <c r="I69" s="132" t="s">
        <v>137</v>
      </c>
      <c r="J69" s="132" t="s">
        <v>1733</v>
      </c>
    </row>
    <row r="70" spans="1:10">
      <c r="A70" s="132" t="s">
        <v>275</v>
      </c>
      <c r="B70" s="132" t="s">
        <v>295</v>
      </c>
      <c r="C70" s="132">
        <v>16</v>
      </c>
      <c r="D70" s="132">
        <v>40.576999999999998</v>
      </c>
      <c r="E70" s="132">
        <v>0.39</v>
      </c>
      <c r="F70" s="132">
        <v>75.5</v>
      </c>
      <c r="G70" s="132">
        <v>0.22</v>
      </c>
      <c r="H70" s="132" t="s">
        <v>61</v>
      </c>
      <c r="I70" s="132" t="s">
        <v>137</v>
      </c>
      <c r="J70" s="132" t="s">
        <v>1733</v>
      </c>
    </row>
    <row r="71" spans="1:10">
      <c r="A71" s="132" t="s">
        <v>547</v>
      </c>
      <c r="B71" s="132" t="s">
        <v>1734</v>
      </c>
      <c r="C71" s="132">
        <v>6</v>
      </c>
      <c r="D71" s="132">
        <v>1.923</v>
      </c>
      <c r="E71" s="132">
        <v>3.12</v>
      </c>
      <c r="F71" s="132">
        <v>130</v>
      </c>
      <c r="G71" s="132">
        <v>0.13</v>
      </c>
      <c r="H71" s="132" t="s">
        <v>96</v>
      </c>
      <c r="I71" s="132" t="s">
        <v>137</v>
      </c>
      <c r="J71" s="132" t="s">
        <v>1733</v>
      </c>
    </row>
    <row r="72" spans="1:10">
      <c r="A72" s="132" t="s">
        <v>547</v>
      </c>
      <c r="B72" s="132" t="s">
        <v>551</v>
      </c>
      <c r="C72" s="132">
        <v>8</v>
      </c>
      <c r="D72" s="132">
        <v>2.1280000000000001</v>
      </c>
      <c r="E72" s="132">
        <v>3.76</v>
      </c>
      <c r="F72" s="132">
        <v>130</v>
      </c>
      <c r="G72" s="132">
        <v>0.13</v>
      </c>
      <c r="H72" s="132" t="s">
        <v>96</v>
      </c>
      <c r="I72" s="132" t="s">
        <v>137</v>
      </c>
      <c r="J72" s="132" t="s">
        <v>1733</v>
      </c>
    </row>
    <row r="73" spans="1:10">
      <c r="A73" s="132" t="s">
        <v>547</v>
      </c>
      <c r="B73" s="132" t="s">
        <v>557</v>
      </c>
      <c r="C73" s="132">
        <v>10</v>
      </c>
      <c r="D73" s="132">
        <v>2.1739999999999999</v>
      </c>
      <c r="E73" s="132">
        <v>4.5999999999999996</v>
      </c>
      <c r="F73" s="132">
        <v>105</v>
      </c>
      <c r="G73" s="132">
        <v>0.14000000000000001</v>
      </c>
      <c r="H73" s="132" t="s">
        <v>96</v>
      </c>
      <c r="I73" s="132" t="s">
        <v>137</v>
      </c>
      <c r="J73" s="132" t="s">
        <v>1733</v>
      </c>
    </row>
    <row r="74" spans="1:10">
      <c r="A74" s="132" t="s">
        <v>547</v>
      </c>
      <c r="B74" s="132" t="s">
        <v>559</v>
      </c>
      <c r="C74" s="132">
        <v>12</v>
      </c>
      <c r="D74" s="132">
        <v>2.3260000000000001</v>
      </c>
      <c r="E74" s="132">
        <v>5.16</v>
      </c>
      <c r="F74" s="132">
        <v>105</v>
      </c>
      <c r="G74" s="132">
        <v>0.14000000000000001</v>
      </c>
      <c r="H74" s="132" t="s">
        <v>96</v>
      </c>
      <c r="I74" s="132" t="s">
        <v>137</v>
      </c>
      <c r="J74" s="132" t="s">
        <v>1733</v>
      </c>
    </row>
    <row r="75" spans="1:10">
      <c r="A75" s="132" t="s">
        <v>547</v>
      </c>
      <c r="B75" s="132" t="s">
        <v>553</v>
      </c>
      <c r="C75" s="132">
        <v>6</v>
      </c>
      <c r="D75" s="132">
        <v>1.8520000000000001</v>
      </c>
      <c r="E75" s="132">
        <v>3.24</v>
      </c>
      <c r="F75" s="132">
        <v>105</v>
      </c>
      <c r="G75" s="132">
        <v>0.15</v>
      </c>
      <c r="H75" s="132" t="s">
        <v>96</v>
      </c>
      <c r="I75" s="132" t="s">
        <v>137</v>
      </c>
      <c r="J75" s="132" t="s">
        <v>1733</v>
      </c>
    </row>
    <row r="76" spans="1:10">
      <c r="A76" s="132" t="s">
        <v>547</v>
      </c>
      <c r="B76" s="132" t="s">
        <v>555</v>
      </c>
      <c r="C76" s="132">
        <v>8</v>
      </c>
      <c r="D76" s="132">
        <v>2</v>
      </c>
      <c r="E76" s="132">
        <v>4</v>
      </c>
      <c r="F76" s="132">
        <v>105</v>
      </c>
      <c r="G76" s="132">
        <v>0.14000000000000001</v>
      </c>
      <c r="H76" s="132" t="s">
        <v>96</v>
      </c>
      <c r="I76" s="132" t="s">
        <v>137</v>
      </c>
      <c r="J76" s="132" t="s">
        <v>1733</v>
      </c>
    </row>
    <row r="77" spans="1:10">
      <c r="A77" s="132" t="s">
        <v>547</v>
      </c>
      <c r="B77" s="132" t="s">
        <v>565</v>
      </c>
      <c r="C77" s="132">
        <v>10</v>
      </c>
      <c r="D77" s="132">
        <v>2.0409999999999999</v>
      </c>
      <c r="E77" s="132">
        <v>4.9000000000000004</v>
      </c>
      <c r="F77" s="132">
        <v>115</v>
      </c>
      <c r="G77" s="132">
        <v>0.14000000000000001</v>
      </c>
      <c r="H77" s="132" t="s">
        <v>96</v>
      </c>
      <c r="I77" s="132" t="s">
        <v>137</v>
      </c>
      <c r="J77" s="132" t="s">
        <v>1733</v>
      </c>
    </row>
    <row r="78" spans="1:10">
      <c r="A78" s="132" t="s">
        <v>547</v>
      </c>
      <c r="B78" s="132" t="s">
        <v>567</v>
      </c>
      <c r="C78" s="132">
        <v>12</v>
      </c>
      <c r="D78" s="132">
        <v>2.1739999999999999</v>
      </c>
      <c r="E78" s="132">
        <v>5.52</v>
      </c>
      <c r="F78" s="132">
        <v>115</v>
      </c>
      <c r="G78" s="132">
        <v>0.14000000000000001</v>
      </c>
      <c r="H78" s="132" t="s">
        <v>96</v>
      </c>
      <c r="I78" s="132" t="s">
        <v>137</v>
      </c>
      <c r="J78" s="132" t="s">
        <v>1733</v>
      </c>
    </row>
    <row r="79" spans="1:10">
      <c r="A79" s="132" t="s">
        <v>547</v>
      </c>
      <c r="B79" s="132" t="s">
        <v>561</v>
      </c>
      <c r="C79" s="132">
        <v>6</v>
      </c>
      <c r="D79" s="132">
        <v>1.724</v>
      </c>
      <c r="E79" s="132">
        <v>3.48</v>
      </c>
      <c r="F79" s="132">
        <v>115</v>
      </c>
      <c r="G79" s="132">
        <v>0.15</v>
      </c>
      <c r="H79" s="132" t="s">
        <v>96</v>
      </c>
      <c r="I79" s="132" t="s">
        <v>137</v>
      </c>
      <c r="J79" s="132" t="s">
        <v>1733</v>
      </c>
    </row>
    <row r="80" spans="1:10">
      <c r="A80" s="132" t="s">
        <v>547</v>
      </c>
      <c r="B80" s="132" t="s">
        <v>563</v>
      </c>
      <c r="C80" s="132">
        <v>8</v>
      </c>
      <c r="D80" s="132">
        <v>1.887</v>
      </c>
      <c r="E80" s="132">
        <v>4.24</v>
      </c>
      <c r="F80" s="132">
        <v>115</v>
      </c>
      <c r="G80" s="132">
        <v>0.14000000000000001</v>
      </c>
      <c r="H80" s="132" t="s">
        <v>96</v>
      </c>
      <c r="I80" s="132" t="s">
        <v>137</v>
      </c>
      <c r="J80" s="132" t="s">
        <v>1733</v>
      </c>
    </row>
    <row r="81" spans="1:10">
      <c r="A81" s="132" t="s">
        <v>547</v>
      </c>
      <c r="B81" s="132" t="s">
        <v>573</v>
      </c>
      <c r="C81" s="132">
        <v>10</v>
      </c>
      <c r="D81" s="132">
        <v>1.923</v>
      </c>
      <c r="E81" s="132">
        <v>5.2</v>
      </c>
      <c r="F81" s="132">
        <v>125</v>
      </c>
      <c r="G81" s="132">
        <v>0.14000000000000001</v>
      </c>
      <c r="H81" s="132" t="s">
        <v>96</v>
      </c>
      <c r="I81" s="132" t="s">
        <v>137</v>
      </c>
      <c r="J81" s="132" t="s">
        <v>1733</v>
      </c>
    </row>
    <row r="82" spans="1:10">
      <c r="A82" s="132" t="s">
        <v>547</v>
      </c>
      <c r="B82" s="132" t="s">
        <v>575</v>
      </c>
      <c r="C82" s="132">
        <v>12</v>
      </c>
      <c r="D82" s="132">
        <v>2.0409999999999999</v>
      </c>
      <c r="E82" s="132">
        <v>5.88</v>
      </c>
      <c r="F82" s="132">
        <v>125</v>
      </c>
      <c r="G82" s="132">
        <v>0.13</v>
      </c>
      <c r="H82" s="132" t="s">
        <v>96</v>
      </c>
      <c r="I82" s="132" t="s">
        <v>137</v>
      </c>
      <c r="J82" s="132" t="s">
        <v>1733</v>
      </c>
    </row>
    <row r="83" spans="1:10">
      <c r="A83" s="132" t="s">
        <v>547</v>
      </c>
      <c r="B83" s="132" t="s">
        <v>569</v>
      </c>
      <c r="C83" s="132">
        <v>6</v>
      </c>
      <c r="D83" s="132">
        <v>1.639</v>
      </c>
      <c r="E83" s="132">
        <v>3.66</v>
      </c>
      <c r="F83" s="132">
        <v>125</v>
      </c>
      <c r="G83" s="132">
        <v>0.14000000000000001</v>
      </c>
      <c r="H83" s="132" t="s">
        <v>96</v>
      </c>
      <c r="I83" s="132" t="s">
        <v>137</v>
      </c>
      <c r="J83" s="132" t="s">
        <v>1733</v>
      </c>
    </row>
    <row r="84" spans="1:10">
      <c r="A84" s="132" t="s">
        <v>547</v>
      </c>
      <c r="B84" s="132" t="s">
        <v>571</v>
      </c>
      <c r="C84" s="132">
        <v>8</v>
      </c>
      <c r="D84" s="132">
        <v>1.786</v>
      </c>
      <c r="E84" s="132">
        <v>4.4800000000000004</v>
      </c>
      <c r="F84" s="132">
        <v>125</v>
      </c>
      <c r="G84" s="132">
        <v>0.13</v>
      </c>
      <c r="H84" s="132" t="s">
        <v>96</v>
      </c>
      <c r="I84" s="132" t="s">
        <v>137</v>
      </c>
      <c r="J84" s="132" t="s">
        <v>1733</v>
      </c>
    </row>
    <row r="85" spans="1:10">
      <c r="A85" s="132" t="s">
        <v>577</v>
      </c>
      <c r="B85" s="132" t="s">
        <v>578</v>
      </c>
      <c r="C85" s="132">
        <v>6</v>
      </c>
      <c r="D85" s="132">
        <v>1.538</v>
      </c>
      <c r="E85" s="132">
        <v>3.9</v>
      </c>
      <c r="F85" s="132">
        <v>130</v>
      </c>
      <c r="G85" s="132">
        <v>0.17</v>
      </c>
      <c r="H85" s="132" t="s">
        <v>96</v>
      </c>
      <c r="I85" s="132" t="s">
        <v>137</v>
      </c>
      <c r="J85" s="132" t="s">
        <v>1733</v>
      </c>
    </row>
    <row r="86" spans="1:10">
      <c r="A86" s="132" t="s">
        <v>577</v>
      </c>
      <c r="B86" s="132" t="s">
        <v>580</v>
      </c>
      <c r="C86" s="132">
        <v>8</v>
      </c>
      <c r="D86" s="132">
        <v>1.754</v>
      </c>
      <c r="E86" s="132">
        <v>4.5599999999999996</v>
      </c>
      <c r="F86" s="132">
        <v>130</v>
      </c>
      <c r="G86" s="132">
        <v>0.17</v>
      </c>
      <c r="H86" s="132" t="s">
        <v>96</v>
      </c>
      <c r="I86" s="132" t="s">
        <v>137</v>
      </c>
      <c r="J86" s="132" t="s">
        <v>1733</v>
      </c>
    </row>
    <row r="87" spans="1:10">
      <c r="A87" s="132" t="s">
        <v>577</v>
      </c>
      <c r="B87" s="132" t="s">
        <v>586</v>
      </c>
      <c r="C87" s="132">
        <v>10</v>
      </c>
      <c r="D87" s="132">
        <v>1.8180000000000001</v>
      </c>
      <c r="E87" s="132">
        <v>5.5</v>
      </c>
      <c r="F87" s="132">
        <v>105</v>
      </c>
      <c r="G87" s="132">
        <v>0.22</v>
      </c>
      <c r="H87" s="132" t="s">
        <v>96</v>
      </c>
      <c r="I87" s="132" t="s">
        <v>137</v>
      </c>
      <c r="J87" s="132" t="s">
        <v>1733</v>
      </c>
    </row>
    <row r="88" spans="1:10">
      <c r="A88" s="132" t="s">
        <v>577</v>
      </c>
      <c r="B88" s="132" t="s">
        <v>588</v>
      </c>
      <c r="C88" s="132">
        <v>12</v>
      </c>
      <c r="D88" s="132">
        <v>1.9610000000000001</v>
      </c>
      <c r="E88" s="132">
        <v>6.12</v>
      </c>
      <c r="F88" s="132">
        <v>105</v>
      </c>
      <c r="G88" s="132">
        <v>0.22</v>
      </c>
      <c r="H88" s="132" t="s">
        <v>96</v>
      </c>
      <c r="I88" s="132" t="s">
        <v>137</v>
      </c>
      <c r="J88" s="132" t="s">
        <v>1733</v>
      </c>
    </row>
    <row r="89" spans="1:10">
      <c r="A89" s="132" t="s">
        <v>577</v>
      </c>
      <c r="B89" s="132" t="s">
        <v>582</v>
      </c>
      <c r="C89" s="132">
        <v>6</v>
      </c>
      <c r="D89" s="132">
        <v>1.4710000000000001</v>
      </c>
      <c r="E89" s="132">
        <v>4.08</v>
      </c>
      <c r="F89" s="132">
        <v>105</v>
      </c>
      <c r="G89" s="132">
        <v>0.21</v>
      </c>
      <c r="H89" s="132" t="s">
        <v>96</v>
      </c>
      <c r="I89" s="132" t="s">
        <v>137</v>
      </c>
      <c r="J89" s="132" t="s">
        <v>1733</v>
      </c>
    </row>
    <row r="90" spans="1:10">
      <c r="A90" s="132" t="s">
        <v>577</v>
      </c>
      <c r="B90" s="132" t="s">
        <v>584</v>
      </c>
      <c r="C90" s="132">
        <v>8</v>
      </c>
      <c r="D90" s="132">
        <v>1.613</v>
      </c>
      <c r="E90" s="132">
        <v>4.96</v>
      </c>
      <c r="F90" s="132">
        <v>105</v>
      </c>
      <c r="G90" s="132">
        <v>0.22</v>
      </c>
      <c r="H90" s="132" t="s">
        <v>96</v>
      </c>
      <c r="I90" s="132" t="s">
        <v>137</v>
      </c>
      <c r="J90" s="132" t="s">
        <v>1733</v>
      </c>
    </row>
    <row r="91" spans="1:10">
      <c r="A91" s="132" t="s">
        <v>577</v>
      </c>
      <c r="B91" s="132" t="s">
        <v>594</v>
      </c>
      <c r="C91" s="132">
        <v>10</v>
      </c>
      <c r="D91" s="132">
        <v>1.6950000000000001</v>
      </c>
      <c r="E91" s="132">
        <v>5.9</v>
      </c>
      <c r="F91" s="132">
        <v>115</v>
      </c>
      <c r="G91" s="132">
        <v>0.21</v>
      </c>
      <c r="H91" s="132" t="s">
        <v>96</v>
      </c>
      <c r="I91" s="132" t="s">
        <v>137</v>
      </c>
      <c r="J91" s="132" t="s">
        <v>1733</v>
      </c>
    </row>
    <row r="92" spans="1:10">
      <c r="A92" s="132" t="s">
        <v>577</v>
      </c>
      <c r="B92" s="132" t="s">
        <v>596</v>
      </c>
      <c r="C92" s="132">
        <v>12</v>
      </c>
      <c r="D92" s="132">
        <v>1.8520000000000001</v>
      </c>
      <c r="E92" s="132">
        <v>6.48</v>
      </c>
      <c r="F92" s="132">
        <v>115</v>
      </c>
      <c r="G92" s="132">
        <v>0.21</v>
      </c>
      <c r="H92" s="132" t="s">
        <v>96</v>
      </c>
      <c r="I92" s="132" t="s">
        <v>137</v>
      </c>
      <c r="J92" s="132" t="s">
        <v>1733</v>
      </c>
    </row>
    <row r="93" spans="1:10">
      <c r="A93" s="132" t="s">
        <v>577</v>
      </c>
      <c r="B93" s="132" t="s">
        <v>590</v>
      </c>
      <c r="C93" s="132">
        <v>6</v>
      </c>
      <c r="D93" s="132">
        <v>1.389</v>
      </c>
      <c r="E93" s="132">
        <v>4.32</v>
      </c>
      <c r="F93" s="132">
        <v>115</v>
      </c>
      <c r="G93" s="132">
        <v>0.2</v>
      </c>
      <c r="H93" s="132" t="s">
        <v>96</v>
      </c>
      <c r="I93" s="132" t="s">
        <v>137</v>
      </c>
      <c r="J93" s="132" t="s">
        <v>1733</v>
      </c>
    </row>
    <row r="94" spans="1:10">
      <c r="A94" s="132" t="s">
        <v>577</v>
      </c>
      <c r="B94" s="132" t="s">
        <v>592</v>
      </c>
      <c r="C94" s="132">
        <v>8</v>
      </c>
      <c r="D94" s="132">
        <v>1.538</v>
      </c>
      <c r="E94" s="132">
        <v>5.2</v>
      </c>
      <c r="F94" s="132">
        <v>115</v>
      </c>
      <c r="G94" s="132">
        <v>0.2</v>
      </c>
      <c r="H94" s="132" t="s">
        <v>96</v>
      </c>
      <c r="I94" s="132" t="s">
        <v>137</v>
      </c>
      <c r="J94" s="132" t="s">
        <v>1733</v>
      </c>
    </row>
    <row r="95" spans="1:10">
      <c r="A95" s="132" t="s">
        <v>577</v>
      </c>
      <c r="B95" s="132" t="s">
        <v>602</v>
      </c>
      <c r="C95" s="132">
        <v>10</v>
      </c>
      <c r="D95" s="132">
        <v>1.613</v>
      </c>
      <c r="E95" s="132">
        <v>6.2</v>
      </c>
      <c r="F95" s="132">
        <v>125</v>
      </c>
      <c r="G95" s="132">
        <v>0.2</v>
      </c>
      <c r="H95" s="132" t="s">
        <v>96</v>
      </c>
      <c r="I95" s="132" t="s">
        <v>137</v>
      </c>
      <c r="J95" s="132" t="s">
        <v>1733</v>
      </c>
    </row>
    <row r="96" spans="1:10">
      <c r="A96" s="132" t="s">
        <v>577</v>
      </c>
      <c r="B96" s="132" t="s">
        <v>604</v>
      </c>
      <c r="C96" s="132">
        <v>12</v>
      </c>
      <c r="D96" s="132">
        <v>1.754</v>
      </c>
      <c r="E96" s="132">
        <v>6.84</v>
      </c>
      <c r="F96" s="132">
        <v>125</v>
      </c>
      <c r="G96" s="132">
        <v>0.2</v>
      </c>
      <c r="H96" s="132" t="s">
        <v>96</v>
      </c>
      <c r="I96" s="132" t="s">
        <v>137</v>
      </c>
      <c r="J96" s="132" t="s">
        <v>1733</v>
      </c>
    </row>
    <row r="97" spans="1:10">
      <c r="A97" s="132" t="s">
        <v>577</v>
      </c>
      <c r="B97" s="132" t="s">
        <v>598</v>
      </c>
      <c r="C97" s="132">
        <v>6</v>
      </c>
      <c r="D97" s="132">
        <v>1.3160000000000001</v>
      </c>
      <c r="E97" s="132">
        <v>4.5599999999999996</v>
      </c>
      <c r="F97" s="132">
        <v>125</v>
      </c>
      <c r="G97" s="132">
        <v>0.19</v>
      </c>
      <c r="H97" s="132" t="s">
        <v>96</v>
      </c>
      <c r="I97" s="132" t="s">
        <v>137</v>
      </c>
      <c r="J97" s="132" t="s">
        <v>1733</v>
      </c>
    </row>
    <row r="98" spans="1:10">
      <c r="A98" s="132" t="s">
        <v>577</v>
      </c>
      <c r="B98" s="132" t="s">
        <v>600</v>
      </c>
      <c r="C98" s="132">
        <v>8</v>
      </c>
      <c r="D98" s="132">
        <v>1.4490000000000001</v>
      </c>
      <c r="E98" s="132">
        <v>5.52</v>
      </c>
      <c r="F98" s="132">
        <v>125</v>
      </c>
      <c r="G98" s="132">
        <v>0.2</v>
      </c>
      <c r="H98" s="132" t="s">
        <v>96</v>
      </c>
      <c r="I98" s="132" t="s">
        <v>137</v>
      </c>
      <c r="J98" s="132" t="s">
        <v>1733</v>
      </c>
    </row>
    <row r="99" spans="1:10">
      <c r="A99" s="108" t="s">
        <v>606</v>
      </c>
      <c r="B99" s="132" t="s">
        <v>1735</v>
      </c>
      <c r="C99" s="132">
        <v>6</v>
      </c>
      <c r="D99" s="132">
        <v>2.222</v>
      </c>
      <c r="E99" s="132">
        <v>2.7</v>
      </c>
      <c r="F99" s="132">
        <v>130</v>
      </c>
      <c r="G99" s="132">
        <v>0.13</v>
      </c>
      <c r="H99" s="132" t="s">
        <v>96</v>
      </c>
      <c r="I99" s="132" t="s">
        <v>137</v>
      </c>
      <c r="J99" s="132" t="s">
        <v>1733</v>
      </c>
    </row>
    <row r="100" spans="1:10">
      <c r="A100" s="108" t="s">
        <v>606</v>
      </c>
      <c r="B100" s="132" t="s">
        <v>1656</v>
      </c>
      <c r="C100" s="132">
        <v>8</v>
      </c>
      <c r="D100" s="132">
        <v>2.5640000000000001</v>
      </c>
      <c r="E100" s="132">
        <v>3.12</v>
      </c>
      <c r="F100" s="132">
        <v>130</v>
      </c>
      <c r="G100" s="132">
        <v>0.13</v>
      </c>
      <c r="H100" s="132" t="s">
        <v>96</v>
      </c>
      <c r="I100" s="132" t="s">
        <v>137</v>
      </c>
      <c r="J100" s="132" t="s">
        <v>1733</v>
      </c>
    </row>
    <row r="101" spans="1:10">
      <c r="A101" s="108" t="s">
        <v>606</v>
      </c>
      <c r="B101" s="132" t="s">
        <v>615</v>
      </c>
      <c r="C101" s="132">
        <v>10</v>
      </c>
      <c r="D101" s="132">
        <v>2.9409999999999998</v>
      </c>
      <c r="E101" s="132">
        <v>3.4</v>
      </c>
      <c r="F101" s="132">
        <v>105</v>
      </c>
      <c r="G101" s="132">
        <v>0.14000000000000001</v>
      </c>
      <c r="H101" s="132" t="s">
        <v>96</v>
      </c>
      <c r="I101" s="132" t="s">
        <v>137</v>
      </c>
      <c r="J101" s="132" t="s">
        <v>1733</v>
      </c>
    </row>
    <row r="102" spans="1:10">
      <c r="A102" s="108" t="s">
        <v>606</v>
      </c>
      <c r="B102" s="132" t="s">
        <v>617</v>
      </c>
      <c r="C102" s="132">
        <v>12</v>
      </c>
      <c r="D102" s="132">
        <v>3.3330000000000002</v>
      </c>
      <c r="E102" s="132">
        <v>3.6</v>
      </c>
      <c r="F102" s="132">
        <v>105</v>
      </c>
      <c r="G102" s="132">
        <v>0.14000000000000001</v>
      </c>
      <c r="H102" s="132" t="s">
        <v>96</v>
      </c>
      <c r="I102" s="132" t="s">
        <v>137</v>
      </c>
      <c r="J102" s="132" t="s">
        <v>1733</v>
      </c>
    </row>
    <row r="103" spans="1:10">
      <c r="A103" s="108" t="s">
        <v>606</v>
      </c>
      <c r="B103" s="132" t="s">
        <v>613</v>
      </c>
      <c r="C103" s="132">
        <v>8</v>
      </c>
      <c r="D103" s="132">
        <v>2.7029999999999998</v>
      </c>
      <c r="E103" s="132">
        <v>2.96</v>
      </c>
      <c r="F103" s="132">
        <v>105</v>
      </c>
      <c r="G103" s="132">
        <v>0.14000000000000001</v>
      </c>
      <c r="H103" s="132" t="s">
        <v>96</v>
      </c>
      <c r="I103" s="132" t="s">
        <v>137</v>
      </c>
      <c r="J103" s="132" t="s">
        <v>1733</v>
      </c>
    </row>
    <row r="104" spans="1:10">
      <c r="A104" s="108" t="s">
        <v>606</v>
      </c>
      <c r="B104" s="132" t="s">
        <v>623</v>
      </c>
      <c r="C104" s="132">
        <v>10</v>
      </c>
      <c r="D104" s="132">
        <v>2.7029999999999998</v>
      </c>
      <c r="E104" s="132">
        <v>3.7</v>
      </c>
      <c r="F104" s="132">
        <v>115</v>
      </c>
      <c r="G104" s="132">
        <v>0.14000000000000001</v>
      </c>
      <c r="H104" s="132" t="s">
        <v>96</v>
      </c>
      <c r="I104" s="132" t="s">
        <v>137</v>
      </c>
      <c r="J104" s="132" t="s">
        <v>1733</v>
      </c>
    </row>
    <row r="105" spans="1:10">
      <c r="A105" s="108" t="s">
        <v>606</v>
      </c>
      <c r="B105" s="132" t="s">
        <v>625</v>
      </c>
      <c r="C105" s="132">
        <v>12</v>
      </c>
      <c r="D105" s="132">
        <v>3.03</v>
      </c>
      <c r="E105" s="132">
        <v>3.96</v>
      </c>
      <c r="F105" s="132">
        <v>115</v>
      </c>
      <c r="G105" s="132">
        <v>0.14000000000000001</v>
      </c>
      <c r="H105" s="132" t="s">
        <v>96</v>
      </c>
      <c r="I105" s="132" t="s">
        <v>137</v>
      </c>
      <c r="J105" s="132" t="s">
        <v>1733</v>
      </c>
    </row>
    <row r="106" spans="1:10">
      <c r="A106" s="108" t="s">
        <v>606</v>
      </c>
      <c r="B106" s="132" t="s">
        <v>619</v>
      </c>
      <c r="C106" s="132">
        <v>6</v>
      </c>
      <c r="D106" s="132">
        <v>2.0830000000000002</v>
      </c>
      <c r="E106" s="132">
        <v>2.88</v>
      </c>
      <c r="F106" s="132">
        <v>115</v>
      </c>
      <c r="G106" s="132">
        <v>0.15</v>
      </c>
      <c r="H106" s="132" t="s">
        <v>96</v>
      </c>
      <c r="I106" s="132" t="s">
        <v>137</v>
      </c>
      <c r="J106" s="132" t="s">
        <v>1733</v>
      </c>
    </row>
    <row r="107" spans="1:10">
      <c r="A107" s="108" t="s">
        <v>606</v>
      </c>
      <c r="B107" s="132" t="s">
        <v>621</v>
      </c>
      <c r="C107" s="132">
        <v>8</v>
      </c>
      <c r="D107" s="132">
        <v>2.4390000000000001</v>
      </c>
      <c r="E107" s="132">
        <v>3.28</v>
      </c>
      <c r="F107" s="132">
        <v>115</v>
      </c>
      <c r="G107" s="132">
        <v>0.14000000000000001</v>
      </c>
      <c r="H107" s="132" t="s">
        <v>96</v>
      </c>
      <c r="I107" s="132" t="s">
        <v>137</v>
      </c>
      <c r="J107" s="132" t="s">
        <v>1733</v>
      </c>
    </row>
    <row r="108" spans="1:10">
      <c r="A108" s="108" t="s">
        <v>606</v>
      </c>
      <c r="B108" s="132" t="s">
        <v>631</v>
      </c>
      <c r="C108" s="132">
        <v>10</v>
      </c>
      <c r="D108" s="132">
        <v>2.4390000000000001</v>
      </c>
      <c r="E108" s="132">
        <v>4.0999999999999996</v>
      </c>
      <c r="F108" s="132">
        <v>125</v>
      </c>
      <c r="G108" s="132">
        <v>0.14000000000000001</v>
      </c>
      <c r="H108" s="132" t="s">
        <v>96</v>
      </c>
      <c r="I108" s="132" t="s">
        <v>137</v>
      </c>
      <c r="J108" s="132" t="s">
        <v>1733</v>
      </c>
    </row>
    <row r="109" spans="1:10">
      <c r="A109" s="108" t="s">
        <v>606</v>
      </c>
      <c r="B109" s="132" t="s">
        <v>633</v>
      </c>
      <c r="C109" s="132">
        <v>12</v>
      </c>
      <c r="D109" s="132">
        <v>2.778</v>
      </c>
      <c r="E109" s="132">
        <v>4.32</v>
      </c>
      <c r="F109" s="132">
        <v>125</v>
      </c>
      <c r="G109" s="132">
        <v>0.13</v>
      </c>
      <c r="H109" s="132" t="s">
        <v>96</v>
      </c>
      <c r="I109" s="132" t="s">
        <v>137</v>
      </c>
      <c r="J109" s="132" t="s">
        <v>1733</v>
      </c>
    </row>
    <row r="110" spans="1:10">
      <c r="A110" s="108" t="s">
        <v>606</v>
      </c>
      <c r="B110" s="132" t="s">
        <v>627</v>
      </c>
      <c r="C110" s="132">
        <v>6</v>
      </c>
      <c r="D110" s="132">
        <v>1.923</v>
      </c>
      <c r="E110" s="132">
        <v>3.12</v>
      </c>
      <c r="F110" s="132">
        <v>125</v>
      </c>
      <c r="G110" s="132">
        <v>0.14000000000000001</v>
      </c>
      <c r="H110" s="132" t="s">
        <v>96</v>
      </c>
      <c r="I110" s="132" t="s">
        <v>137</v>
      </c>
      <c r="J110" s="132" t="s">
        <v>1733</v>
      </c>
    </row>
    <row r="111" spans="1:10">
      <c r="A111" s="108" t="s">
        <v>606</v>
      </c>
      <c r="B111" s="132" t="s">
        <v>629</v>
      </c>
      <c r="C111" s="132">
        <v>8</v>
      </c>
      <c r="D111" s="132">
        <v>2.2730000000000001</v>
      </c>
      <c r="E111" s="132">
        <v>3.52</v>
      </c>
      <c r="F111" s="132">
        <v>125</v>
      </c>
      <c r="G111" s="132">
        <v>0.13</v>
      </c>
      <c r="H111" s="132" t="s">
        <v>96</v>
      </c>
      <c r="I111" s="132" t="s">
        <v>137</v>
      </c>
      <c r="J111" s="132" t="s">
        <v>1733</v>
      </c>
    </row>
    <row r="112" spans="1:10">
      <c r="A112" s="108" t="s">
        <v>606</v>
      </c>
      <c r="B112" s="132" t="s">
        <v>1657</v>
      </c>
      <c r="C112" s="132">
        <v>6</v>
      </c>
      <c r="D112" s="132">
        <v>2.2730000000000001</v>
      </c>
      <c r="E112" s="132">
        <v>2.64</v>
      </c>
      <c r="F112" s="132">
        <v>105</v>
      </c>
      <c r="G112" s="132">
        <v>0.15</v>
      </c>
      <c r="H112" s="132" t="s">
        <v>96</v>
      </c>
      <c r="I112" s="132" t="s">
        <v>137</v>
      </c>
      <c r="J112" s="132" t="s">
        <v>1733</v>
      </c>
    </row>
    <row r="113" spans="1:9">
      <c r="A113" s="132" t="s">
        <v>635</v>
      </c>
      <c r="B113" s="132" t="s">
        <v>637</v>
      </c>
      <c r="C113" s="132">
        <v>2.65</v>
      </c>
      <c r="D113" s="132">
        <v>15.023</v>
      </c>
      <c r="E113" s="132">
        <v>0.18</v>
      </c>
      <c r="F113" s="132">
        <v>28.47</v>
      </c>
      <c r="G113" s="132">
        <v>0.26</v>
      </c>
      <c r="H113" s="132" t="s">
        <v>61</v>
      </c>
      <c r="I113" s="132" t="s">
        <v>137</v>
      </c>
    </row>
    <row r="114" spans="1:9">
      <c r="A114" s="132" t="s">
        <v>635</v>
      </c>
      <c r="B114" s="132" t="s">
        <v>637</v>
      </c>
      <c r="C114" s="132">
        <v>2.65</v>
      </c>
      <c r="D114" s="132">
        <v>15.023</v>
      </c>
      <c r="E114" s="132">
        <v>0.18</v>
      </c>
      <c r="F114" s="132">
        <v>28.47</v>
      </c>
      <c r="G114" s="132">
        <v>0.26</v>
      </c>
      <c r="H114" s="132" t="s">
        <v>61</v>
      </c>
      <c r="I114" s="132" t="s">
        <v>137</v>
      </c>
    </row>
    <row r="115" spans="1:9">
      <c r="A115" s="132" t="s">
        <v>635</v>
      </c>
      <c r="B115" s="132" t="s">
        <v>636</v>
      </c>
      <c r="C115" s="132">
        <v>2.15</v>
      </c>
      <c r="D115" s="132">
        <v>11.971</v>
      </c>
      <c r="E115" s="132">
        <v>0.18</v>
      </c>
      <c r="F115" s="132">
        <v>34.869999999999997</v>
      </c>
      <c r="G115" s="132">
        <v>0.26</v>
      </c>
      <c r="H115" s="132" t="s">
        <v>61</v>
      </c>
      <c r="I115" s="132" t="s">
        <v>137</v>
      </c>
    </row>
    <row r="116" spans="1:9">
      <c r="A116" s="132" t="s">
        <v>635</v>
      </c>
      <c r="B116" s="132" t="s">
        <v>636</v>
      </c>
      <c r="C116" s="132">
        <v>2.15</v>
      </c>
      <c r="D116" s="132">
        <v>11.971</v>
      </c>
      <c r="E116" s="132">
        <v>0.18</v>
      </c>
      <c r="F116" s="132">
        <v>34.869999999999997</v>
      </c>
      <c r="G116" s="132">
        <v>0.26</v>
      </c>
      <c r="H116" s="132" t="s">
        <v>61</v>
      </c>
      <c r="I116" s="132" t="s">
        <v>137</v>
      </c>
    </row>
    <row r="117" spans="1:9">
      <c r="A117" s="132" t="s">
        <v>635</v>
      </c>
      <c r="B117" s="132" t="s">
        <v>638</v>
      </c>
      <c r="C117" s="132">
        <v>3.15</v>
      </c>
      <c r="D117" s="132">
        <v>18.018000000000001</v>
      </c>
      <c r="E117" s="132">
        <v>0.17</v>
      </c>
      <c r="F117" s="132">
        <v>24.11</v>
      </c>
      <c r="G117" s="132">
        <v>0.26</v>
      </c>
      <c r="H117" s="132" t="s">
        <v>61</v>
      </c>
      <c r="I117" s="132" t="s">
        <v>137</v>
      </c>
    </row>
    <row r="118" spans="1:9">
      <c r="A118" s="132" t="s">
        <v>635</v>
      </c>
      <c r="B118" s="132" t="s">
        <v>638</v>
      </c>
      <c r="C118" s="132">
        <v>3.15</v>
      </c>
      <c r="D118" s="132">
        <v>18.018000000000001</v>
      </c>
      <c r="E118" s="132">
        <v>0.17</v>
      </c>
      <c r="F118" s="132">
        <v>24.11</v>
      </c>
      <c r="G118" s="132">
        <v>0.26</v>
      </c>
      <c r="H118" s="132" t="s">
        <v>61</v>
      </c>
      <c r="I118" s="132" t="s">
        <v>137</v>
      </c>
    </row>
    <row r="119" spans="1:9">
      <c r="A119" s="132" t="s">
        <v>635</v>
      </c>
      <c r="B119" s="132" t="s">
        <v>639</v>
      </c>
      <c r="C119" s="132">
        <v>4.1500000000000004</v>
      </c>
      <c r="D119" s="132">
        <v>23.54</v>
      </c>
      <c r="E119" s="132">
        <v>0.18</v>
      </c>
      <c r="F119" s="132">
        <v>18.54</v>
      </c>
      <c r="G119" s="132">
        <v>0.26</v>
      </c>
      <c r="H119" s="132" t="s">
        <v>61</v>
      </c>
      <c r="I119" s="132" t="s">
        <v>137</v>
      </c>
    </row>
    <row r="120" spans="1:9">
      <c r="A120" s="132" t="s">
        <v>635</v>
      </c>
      <c r="B120" s="132" t="s">
        <v>639</v>
      </c>
      <c r="C120" s="132">
        <v>4.1500000000000004</v>
      </c>
      <c r="D120" s="132">
        <v>23.54</v>
      </c>
      <c r="E120" s="132">
        <v>0.18</v>
      </c>
      <c r="F120" s="132">
        <v>18.54</v>
      </c>
      <c r="G120" s="132">
        <v>0.26</v>
      </c>
      <c r="H120" s="132" t="s">
        <v>61</v>
      </c>
      <c r="I120" s="132" t="s">
        <v>137</v>
      </c>
    </row>
    <row r="121" spans="1:9">
      <c r="A121" s="132" t="s">
        <v>635</v>
      </c>
      <c r="B121" s="132" t="s">
        <v>640</v>
      </c>
      <c r="C121" s="132">
        <v>5.15</v>
      </c>
      <c r="D121" s="132">
        <v>29.452999999999999</v>
      </c>
      <c r="E121" s="132">
        <v>0.17</v>
      </c>
      <c r="F121" s="132">
        <v>15.14</v>
      </c>
      <c r="G121" s="132">
        <v>0.27</v>
      </c>
      <c r="H121" s="132" t="s">
        <v>61</v>
      </c>
      <c r="I121" s="132" t="s">
        <v>137</v>
      </c>
    </row>
    <row r="122" spans="1:9">
      <c r="A122" s="132" t="s">
        <v>635</v>
      </c>
      <c r="B122" s="132" t="s">
        <v>640</v>
      </c>
      <c r="C122" s="132">
        <v>5.15</v>
      </c>
      <c r="D122" s="132">
        <v>29.452999999999999</v>
      </c>
      <c r="E122" s="132">
        <v>0.17</v>
      </c>
      <c r="F122" s="132">
        <v>15.14</v>
      </c>
      <c r="G122" s="132">
        <v>0.27</v>
      </c>
      <c r="H122" s="132" t="s">
        <v>61</v>
      </c>
      <c r="I122" s="132" t="s">
        <v>137</v>
      </c>
    </row>
    <row r="123" spans="1:9">
      <c r="A123" s="132" t="s">
        <v>635</v>
      </c>
      <c r="B123" s="132" t="s">
        <v>641</v>
      </c>
      <c r="C123" s="132">
        <v>6.15</v>
      </c>
      <c r="D123" s="132">
        <v>36.186999999999998</v>
      </c>
      <c r="E123" s="132">
        <v>0.17</v>
      </c>
      <c r="F123" s="132">
        <v>12.84</v>
      </c>
      <c r="G123" s="132">
        <v>0.27</v>
      </c>
      <c r="H123" s="132" t="s">
        <v>61</v>
      </c>
      <c r="I123" s="132" t="s">
        <v>137</v>
      </c>
    </row>
    <row r="124" spans="1:9">
      <c r="A124" s="132" t="s">
        <v>635</v>
      </c>
      <c r="B124" s="132" t="s">
        <v>641</v>
      </c>
      <c r="C124" s="132">
        <v>6.15</v>
      </c>
      <c r="D124" s="132">
        <v>36.186999999999998</v>
      </c>
      <c r="E124" s="132">
        <v>0.17</v>
      </c>
      <c r="F124" s="132">
        <v>12.84</v>
      </c>
      <c r="G124" s="132">
        <v>0.27</v>
      </c>
      <c r="H124" s="132" t="s">
        <v>61</v>
      </c>
      <c r="I124" s="132" t="s">
        <v>137</v>
      </c>
    </row>
    <row r="125" spans="1:9">
      <c r="A125" s="130" t="s">
        <v>695</v>
      </c>
      <c r="B125" s="130" t="s">
        <v>704</v>
      </c>
      <c r="C125" s="130">
        <v>6.5</v>
      </c>
      <c r="D125" s="130">
        <v>26.242000000000001</v>
      </c>
      <c r="E125" s="130">
        <v>0.25</v>
      </c>
      <c r="F125" s="130">
        <v>7.15</v>
      </c>
      <c r="G125" s="130">
        <v>0.3</v>
      </c>
      <c r="H125" s="130" t="s">
        <v>61</v>
      </c>
      <c r="I125" s="130" t="s">
        <v>137</v>
      </c>
    </row>
    <row r="126" spans="1:9">
      <c r="A126" s="130" t="s">
        <v>695</v>
      </c>
      <c r="B126" s="130" t="s">
        <v>704</v>
      </c>
      <c r="C126" s="130">
        <v>6.5</v>
      </c>
      <c r="D126" s="130">
        <v>26.242000000000001</v>
      </c>
      <c r="E126" s="130">
        <v>0.25</v>
      </c>
      <c r="F126" s="130">
        <v>7.15</v>
      </c>
      <c r="G126" s="130">
        <v>0.3</v>
      </c>
      <c r="H126" s="130" t="s">
        <v>61</v>
      </c>
      <c r="I126" s="130" t="s">
        <v>137</v>
      </c>
    </row>
    <row r="127" spans="1:9">
      <c r="A127" s="130" t="s">
        <v>695</v>
      </c>
      <c r="B127" s="130" t="s">
        <v>696</v>
      </c>
      <c r="C127" s="130">
        <v>6.5</v>
      </c>
      <c r="D127" s="130">
        <v>28.08</v>
      </c>
      <c r="E127" s="130">
        <v>0.23</v>
      </c>
      <c r="F127" s="130">
        <v>7.15</v>
      </c>
      <c r="G127" s="130">
        <v>0.3</v>
      </c>
      <c r="H127" s="130" t="s">
        <v>61</v>
      </c>
      <c r="I127" s="130" t="s">
        <v>137</v>
      </c>
    </row>
    <row r="128" spans="1:9">
      <c r="A128" s="130" t="s">
        <v>695</v>
      </c>
      <c r="B128" s="130" t="s">
        <v>696</v>
      </c>
      <c r="C128" s="130">
        <v>6.5</v>
      </c>
      <c r="D128" s="130">
        <v>28.08</v>
      </c>
      <c r="E128" s="130">
        <v>0.23</v>
      </c>
      <c r="F128" s="130">
        <v>7.15</v>
      </c>
      <c r="G128" s="130">
        <v>0.3</v>
      </c>
      <c r="H128" s="130" t="s">
        <v>61</v>
      </c>
      <c r="I128" s="130" t="s">
        <v>137</v>
      </c>
    </row>
    <row r="129" spans="1:9">
      <c r="A129" s="130" t="s">
        <v>695</v>
      </c>
      <c r="B129" s="130" t="s">
        <v>700</v>
      </c>
      <c r="C129" s="130">
        <v>6.5</v>
      </c>
      <c r="D129" s="130">
        <v>27.132999999999999</v>
      </c>
      <c r="E129" s="130">
        <v>0.24</v>
      </c>
      <c r="F129" s="130">
        <v>7.15</v>
      </c>
      <c r="G129" s="130">
        <v>0.3</v>
      </c>
      <c r="H129" s="130" t="s">
        <v>61</v>
      </c>
      <c r="I129" s="130" t="s">
        <v>137</v>
      </c>
    </row>
    <row r="130" spans="1:9">
      <c r="A130" s="130" t="s">
        <v>695</v>
      </c>
      <c r="B130" s="130" t="s">
        <v>700</v>
      </c>
      <c r="C130" s="130">
        <v>6.5</v>
      </c>
      <c r="D130" s="130">
        <v>27.132999999999999</v>
      </c>
      <c r="E130" s="130">
        <v>0.24</v>
      </c>
      <c r="F130" s="130">
        <v>7.15</v>
      </c>
      <c r="G130" s="130">
        <v>0.3</v>
      </c>
      <c r="H130" s="130" t="s">
        <v>61</v>
      </c>
      <c r="I130" s="130" t="s">
        <v>137</v>
      </c>
    </row>
    <row r="131" spans="1:9">
      <c r="A131" s="130" t="s">
        <v>695</v>
      </c>
      <c r="B131" s="130" t="s">
        <v>706</v>
      </c>
      <c r="C131" s="130">
        <v>8.25</v>
      </c>
      <c r="D131" s="130">
        <v>32.543999999999997</v>
      </c>
      <c r="E131" s="130">
        <v>0.25</v>
      </c>
      <c r="F131" s="130">
        <v>5.85</v>
      </c>
      <c r="G131" s="130">
        <v>0.28999999999999998</v>
      </c>
      <c r="H131" s="130" t="s">
        <v>61</v>
      </c>
      <c r="I131" s="130" t="s">
        <v>137</v>
      </c>
    </row>
    <row r="132" spans="1:9">
      <c r="A132" s="130" t="s">
        <v>695</v>
      </c>
      <c r="B132" s="130" t="s">
        <v>706</v>
      </c>
      <c r="C132" s="130">
        <v>8.25</v>
      </c>
      <c r="D132" s="130">
        <v>32.543999999999997</v>
      </c>
      <c r="E132" s="130">
        <v>0.25</v>
      </c>
      <c r="F132" s="130">
        <v>5.85</v>
      </c>
      <c r="G132" s="130">
        <v>0.28999999999999998</v>
      </c>
      <c r="H132" s="130" t="s">
        <v>61</v>
      </c>
      <c r="I132" s="130" t="s">
        <v>137</v>
      </c>
    </row>
    <row r="133" spans="1:9">
      <c r="A133" s="130" t="s">
        <v>695</v>
      </c>
      <c r="B133" s="130" t="s">
        <v>698</v>
      </c>
      <c r="C133" s="130">
        <v>8.25</v>
      </c>
      <c r="D133" s="130">
        <v>33.866999999999997</v>
      </c>
      <c r="E133" s="130">
        <v>0.24</v>
      </c>
      <c r="F133" s="130">
        <v>5.85</v>
      </c>
      <c r="G133" s="130">
        <v>0.28999999999999998</v>
      </c>
      <c r="H133" s="130" t="s">
        <v>61</v>
      </c>
      <c r="I133" s="130" t="s">
        <v>137</v>
      </c>
    </row>
    <row r="134" spans="1:9">
      <c r="A134" s="130" t="s">
        <v>695</v>
      </c>
      <c r="B134" s="130" t="s">
        <v>698</v>
      </c>
      <c r="C134" s="130">
        <v>8.25</v>
      </c>
      <c r="D134" s="130">
        <v>33.866999999999997</v>
      </c>
      <c r="E134" s="130">
        <v>0.24</v>
      </c>
      <c r="F134" s="130">
        <v>5.85</v>
      </c>
      <c r="G134" s="130">
        <v>0.28999999999999998</v>
      </c>
      <c r="H134" s="130" t="s">
        <v>61</v>
      </c>
      <c r="I134" s="130" t="s">
        <v>137</v>
      </c>
    </row>
    <row r="135" spans="1:9">
      <c r="A135" s="130" t="s">
        <v>695</v>
      </c>
      <c r="B135" s="130" t="s">
        <v>702</v>
      </c>
      <c r="C135" s="130">
        <v>8.25</v>
      </c>
      <c r="D135" s="130">
        <v>33.866999999999997</v>
      </c>
      <c r="E135" s="130">
        <v>0.24</v>
      </c>
      <c r="F135" s="130">
        <v>5.85</v>
      </c>
      <c r="G135" s="130">
        <v>0.28999999999999998</v>
      </c>
      <c r="H135" s="130" t="s">
        <v>61</v>
      </c>
      <c r="I135" s="130" t="s">
        <v>137</v>
      </c>
    </row>
    <row r="136" spans="1:9">
      <c r="A136" s="130" t="s">
        <v>695</v>
      </c>
      <c r="B136" s="130" t="s">
        <v>702</v>
      </c>
      <c r="C136" s="130">
        <v>8.25</v>
      </c>
      <c r="D136" s="130">
        <v>33.866999999999997</v>
      </c>
      <c r="E136" s="130">
        <v>0.24</v>
      </c>
      <c r="F136" s="130">
        <v>5.85</v>
      </c>
      <c r="G136" s="130">
        <v>0.28999999999999998</v>
      </c>
      <c r="H136" s="130" t="s">
        <v>61</v>
      </c>
      <c r="I136" s="130" t="s">
        <v>137</v>
      </c>
    </row>
    <row r="137" spans="1:9">
      <c r="A137" s="130" t="s">
        <v>695</v>
      </c>
      <c r="B137" s="130" t="s">
        <v>705</v>
      </c>
      <c r="C137" s="130">
        <v>6.5</v>
      </c>
      <c r="D137" s="130">
        <v>35.292000000000002</v>
      </c>
      <c r="E137" s="130">
        <v>0.18</v>
      </c>
      <c r="F137" s="130">
        <v>7.15</v>
      </c>
      <c r="G137" s="130">
        <v>0.3</v>
      </c>
      <c r="H137" s="130" t="s">
        <v>61</v>
      </c>
      <c r="I137" s="130" t="s">
        <v>137</v>
      </c>
    </row>
    <row r="138" spans="1:9">
      <c r="A138" s="130" t="s">
        <v>695</v>
      </c>
      <c r="B138" s="130" t="s">
        <v>705</v>
      </c>
      <c r="C138" s="130">
        <v>6.5</v>
      </c>
      <c r="D138" s="130">
        <v>35.292000000000002</v>
      </c>
      <c r="E138" s="130">
        <v>0.18</v>
      </c>
      <c r="F138" s="130">
        <v>7.15</v>
      </c>
      <c r="G138" s="130">
        <v>0.3</v>
      </c>
      <c r="H138" s="130" t="s">
        <v>61</v>
      </c>
      <c r="I138" s="130" t="s">
        <v>137</v>
      </c>
    </row>
    <row r="139" spans="1:9">
      <c r="A139" s="130" t="s">
        <v>695</v>
      </c>
      <c r="B139" s="130" t="s">
        <v>697</v>
      </c>
      <c r="C139" s="130">
        <v>6.5</v>
      </c>
      <c r="D139" s="130">
        <v>38.497</v>
      </c>
      <c r="E139" s="130">
        <v>0.17</v>
      </c>
      <c r="F139" s="130">
        <v>7.15</v>
      </c>
      <c r="G139" s="130">
        <v>0.3</v>
      </c>
      <c r="H139" s="130" t="s">
        <v>61</v>
      </c>
      <c r="I139" s="130" t="s">
        <v>137</v>
      </c>
    </row>
    <row r="140" spans="1:9">
      <c r="A140" s="130" t="s">
        <v>695</v>
      </c>
      <c r="B140" s="130" t="s">
        <v>697</v>
      </c>
      <c r="C140" s="130">
        <v>6.5</v>
      </c>
      <c r="D140" s="130">
        <v>38.497</v>
      </c>
      <c r="E140" s="130">
        <v>0.17</v>
      </c>
      <c r="F140" s="130">
        <v>7.15</v>
      </c>
      <c r="G140" s="130">
        <v>0.3</v>
      </c>
      <c r="H140" s="130" t="s">
        <v>61</v>
      </c>
      <c r="I140" s="130" t="s">
        <v>137</v>
      </c>
    </row>
    <row r="141" spans="1:9">
      <c r="A141" s="130" t="s">
        <v>695</v>
      </c>
      <c r="B141" s="130" t="s">
        <v>701</v>
      </c>
      <c r="C141" s="130">
        <v>6.5</v>
      </c>
      <c r="D141" s="130">
        <v>38.497</v>
      </c>
      <c r="E141" s="130">
        <v>0.17</v>
      </c>
      <c r="F141" s="130">
        <v>7.15</v>
      </c>
      <c r="G141" s="130">
        <v>0.3</v>
      </c>
      <c r="H141" s="130" t="s">
        <v>61</v>
      </c>
      <c r="I141" s="130" t="s">
        <v>137</v>
      </c>
    </row>
    <row r="142" spans="1:9">
      <c r="A142" s="130" t="s">
        <v>695</v>
      </c>
      <c r="B142" s="130" t="s">
        <v>701</v>
      </c>
      <c r="C142" s="130">
        <v>6.5</v>
      </c>
      <c r="D142" s="130">
        <v>38.497</v>
      </c>
      <c r="E142" s="130">
        <v>0.17</v>
      </c>
      <c r="F142" s="130">
        <v>7.15</v>
      </c>
      <c r="G142" s="130">
        <v>0.3</v>
      </c>
      <c r="H142" s="130" t="s">
        <v>61</v>
      </c>
      <c r="I142" s="130" t="s">
        <v>137</v>
      </c>
    </row>
    <row r="143" spans="1:9">
      <c r="A143" s="130" t="s">
        <v>695</v>
      </c>
      <c r="B143" s="130" t="s">
        <v>707</v>
      </c>
      <c r="C143" s="130">
        <v>10.25</v>
      </c>
      <c r="D143" s="130">
        <v>38.497</v>
      </c>
      <c r="E143" s="130">
        <v>0.27</v>
      </c>
      <c r="F143" s="130">
        <v>4.9000000000000004</v>
      </c>
      <c r="G143" s="130">
        <v>0.28999999999999998</v>
      </c>
      <c r="H143" s="130" t="s">
        <v>61</v>
      </c>
      <c r="I143" s="130" t="s">
        <v>137</v>
      </c>
    </row>
    <row r="144" spans="1:9">
      <c r="A144" s="130" t="s">
        <v>695</v>
      </c>
      <c r="B144" s="130" t="s">
        <v>707</v>
      </c>
      <c r="C144" s="130">
        <v>10.25</v>
      </c>
      <c r="D144" s="130">
        <v>38.497</v>
      </c>
      <c r="E144" s="130">
        <v>0.27</v>
      </c>
      <c r="F144" s="130">
        <v>4.9000000000000004</v>
      </c>
      <c r="G144" s="130">
        <v>0.28999999999999998</v>
      </c>
      <c r="H144" s="130" t="s">
        <v>61</v>
      </c>
      <c r="I144" s="130" t="s">
        <v>137</v>
      </c>
    </row>
    <row r="145" spans="1:9">
      <c r="A145" s="130" t="s">
        <v>695</v>
      </c>
      <c r="B145" s="130" t="s">
        <v>699</v>
      </c>
      <c r="C145" s="130">
        <v>10.25</v>
      </c>
      <c r="D145" s="130">
        <v>42.284999999999997</v>
      </c>
      <c r="E145" s="130">
        <v>0.24</v>
      </c>
      <c r="F145" s="130">
        <v>4.9000000000000004</v>
      </c>
      <c r="G145" s="130">
        <v>0.28999999999999998</v>
      </c>
      <c r="H145" s="130" t="s">
        <v>61</v>
      </c>
      <c r="I145" s="130" t="s">
        <v>137</v>
      </c>
    </row>
    <row r="146" spans="1:9">
      <c r="A146" s="130" t="s">
        <v>695</v>
      </c>
      <c r="B146" s="130" t="s">
        <v>699</v>
      </c>
      <c r="C146" s="130">
        <v>10.25</v>
      </c>
      <c r="D146" s="130">
        <v>42.284999999999997</v>
      </c>
      <c r="E146" s="130">
        <v>0.24</v>
      </c>
      <c r="F146" s="130">
        <v>4.9000000000000004</v>
      </c>
      <c r="G146" s="130">
        <v>0.28999999999999998</v>
      </c>
      <c r="H146" s="130" t="s">
        <v>61</v>
      </c>
      <c r="I146" s="130" t="s">
        <v>137</v>
      </c>
    </row>
    <row r="147" spans="1:9">
      <c r="A147" s="130" t="s">
        <v>695</v>
      </c>
      <c r="B147" s="130" t="s">
        <v>703</v>
      </c>
      <c r="C147" s="130">
        <v>10.25</v>
      </c>
      <c r="D147" s="130">
        <v>40.308</v>
      </c>
      <c r="E147" s="130">
        <v>0.25</v>
      </c>
      <c r="F147" s="130">
        <v>4.9000000000000004</v>
      </c>
      <c r="G147" s="130">
        <v>0.28999999999999998</v>
      </c>
      <c r="H147" s="130" t="s">
        <v>61</v>
      </c>
      <c r="I147" s="130" t="s">
        <v>137</v>
      </c>
    </row>
    <row r="148" spans="1:9">
      <c r="A148" s="130" t="s">
        <v>695</v>
      </c>
      <c r="B148" s="130" t="s">
        <v>703</v>
      </c>
      <c r="C148" s="130">
        <v>10.25</v>
      </c>
      <c r="D148" s="130">
        <v>40.308</v>
      </c>
      <c r="E148" s="130">
        <v>0.25</v>
      </c>
      <c r="F148" s="130">
        <v>4.9000000000000004</v>
      </c>
      <c r="G148" s="130">
        <v>0.28999999999999998</v>
      </c>
      <c r="H148" s="130" t="s">
        <v>61</v>
      </c>
      <c r="I148" s="130" t="s">
        <v>137</v>
      </c>
    </row>
    <row r="149" spans="1:9">
      <c r="A149" s="130" t="s">
        <v>695</v>
      </c>
      <c r="B149" s="130" t="s">
        <v>716</v>
      </c>
      <c r="C149" s="130">
        <v>6.5</v>
      </c>
      <c r="D149" s="130">
        <v>20.085999999999999</v>
      </c>
      <c r="E149" s="130">
        <v>0.32</v>
      </c>
      <c r="F149" s="130">
        <v>7.15</v>
      </c>
      <c r="G149" s="130">
        <v>0.3</v>
      </c>
      <c r="H149" s="130" t="s">
        <v>61</v>
      </c>
      <c r="I149" s="130" t="s">
        <v>137</v>
      </c>
    </row>
    <row r="150" spans="1:9">
      <c r="A150" s="130" t="s">
        <v>695</v>
      </c>
      <c r="B150" s="130" t="s">
        <v>716</v>
      </c>
      <c r="C150" s="130">
        <v>6.5</v>
      </c>
      <c r="D150" s="130">
        <v>20.085999999999999</v>
      </c>
      <c r="E150" s="130">
        <v>0.32</v>
      </c>
      <c r="F150" s="130">
        <v>7.15</v>
      </c>
      <c r="G150" s="130">
        <v>0.3</v>
      </c>
      <c r="H150" s="130" t="s">
        <v>61</v>
      </c>
      <c r="I150" s="130" t="s">
        <v>137</v>
      </c>
    </row>
    <row r="151" spans="1:9">
      <c r="A151" s="130" t="s">
        <v>695</v>
      </c>
      <c r="B151" s="130" t="s">
        <v>708</v>
      </c>
      <c r="C151" s="130">
        <v>6.5</v>
      </c>
      <c r="D151" s="130">
        <v>21.83</v>
      </c>
      <c r="E151" s="130">
        <v>0.3</v>
      </c>
      <c r="F151" s="130">
        <v>7.15</v>
      </c>
      <c r="G151" s="130">
        <v>0.3</v>
      </c>
      <c r="H151" s="130" t="s">
        <v>61</v>
      </c>
      <c r="I151" s="130" t="s">
        <v>137</v>
      </c>
    </row>
    <row r="152" spans="1:9">
      <c r="A152" s="130" t="s">
        <v>695</v>
      </c>
      <c r="B152" s="130" t="s">
        <v>708</v>
      </c>
      <c r="C152" s="130">
        <v>6.5</v>
      </c>
      <c r="D152" s="130">
        <v>21.83</v>
      </c>
      <c r="E152" s="130">
        <v>0.3</v>
      </c>
      <c r="F152" s="130">
        <v>7.15</v>
      </c>
      <c r="G152" s="130">
        <v>0.3</v>
      </c>
      <c r="H152" s="130" t="s">
        <v>61</v>
      </c>
      <c r="I152" s="130" t="s">
        <v>137</v>
      </c>
    </row>
    <row r="153" spans="1:9">
      <c r="A153" s="130" t="s">
        <v>695</v>
      </c>
      <c r="B153" s="130" t="s">
        <v>712</v>
      </c>
      <c r="C153" s="130">
        <v>6.5</v>
      </c>
      <c r="D153" s="130">
        <v>21.22</v>
      </c>
      <c r="E153" s="130">
        <v>0.31</v>
      </c>
      <c r="F153" s="130">
        <v>7.15</v>
      </c>
      <c r="G153" s="130">
        <v>0.3</v>
      </c>
      <c r="H153" s="130" t="s">
        <v>61</v>
      </c>
      <c r="I153" s="130" t="s">
        <v>137</v>
      </c>
    </row>
    <row r="154" spans="1:9">
      <c r="A154" s="130" t="s">
        <v>695</v>
      </c>
      <c r="B154" s="130" t="s">
        <v>712</v>
      </c>
      <c r="C154" s="130">
        <v>6.5</v>
      </c>
      <c r="D154" s="130">
        <v>21.22</v>
      </c>
      <c r="E154" s="130">
        <v>0.31</v>
      </c>
      <c r="F154" s="130">
        <v>7.15</v>
      </c>
      <c r="G154" s="130">
        <v>0.3</v>
      </c>
      <c r="H154" s="130" t="s">
        <v>61</v>
      </c>
      <c r="I154" s="130" t="s">
        <v>137</v>
      </c>
    </row>
    <row r="155" spans="1:9">
      <c r="A155" s="130" t="s">
        <v>695</v>
      </c>
      <c r="B155" s="130" t="s">
        <v>718</v>
      </c>
      <c r="C155" s="130">
        <v>8.25</v>
      </c>
      <c r="D155" s="130">
        <v>26.242000000000001</v>
      </c>
      <c r="E155" s="130">
        <v>0.31</v>
      </c>
      <c r="F155" s="130">
        <v>5.85</v>
      </c>
      <c r="G155" s="130">
        <v>0.28999999999999998</v>
      </c>
      <c r="H155" s="130" t="s">
        <v>61</v>
      </c>
      <c r="I155" s="130" t="s">
        <v>137</v>
      </c>
    </row>
    <row r="156" spans="1:9">
      <c r="A156" s="130" t="s">
        <v>695</v>
      </c>
      <c r="B156" s="130" t="s">
        <v>718</v>
      </c>
      <c r="C156" s="130">
        <v>8.25</v>
      </c>
      <c r="D156" s="130">
        <v>26.242000000000001</v>
      </c>
      <c r="E156" s="130">
        <v>0.31</v>
      </c>
      <c r="F156" s="130">
        <v>5.85</v>
      </c>
      <c r="G156" s="130">
        <v>0.28999999999999998</v>
      </c>
      <c r="H156" s="130" t="s">
        <v>61</v>
      </c>
      <c r="I156" s="130" t="s">
        <v>137</v>
      </c>
    </row>
    <row r="157" spans="1:9">
      <c r="A157" s="130" t="s">
        <v>695</v>
      </c>
      <c r="B157" s="130" t="s">
        <v>710</v>
      </c>
      <c r="C157" s="130">
        <v>8.25</v>
      </c>
      <c r="D157" s="130">
        <v>28.08</v>
      </c>
      <c r="E157" s="130">
        <v>0.28999999999999998</v>
      </c>
      <c r="F157" s="130">
        <v>5.85</v>
      </c>
      <c r="G157" s="130">
        <v>0.28999999999999998</v>
      </c>
      <c r="H157" s="130" t="s">
        <v>61</v>
      </c>
      <c r="I157" s="130" t="s">
        <v>137</v>
      </c>
    </row>
    <row r="158" spans="1:9">
      <c r="A158" s="130" t="s">
        <v>695</v>
      </c>
      <c r="B158" s="130" t="s">
        <v>710</v>
      </c>
      <c r="C158" s="130">
        <v>8.25</v>
      </c>
      <c r="D158" s="130">
        <v>28.08</v>
      </c>
      <c r="E158" s="130">
        <v>0.28999999999999998</v>
      </c>
      <c r="F158" s="130">
        <v>5.85</v>
      </c>
      <c r="G158" s="130">
        <v>0.28999999999999998</v>
      </c>
      <c r="H158" s="130" t="s">
        <v>61</v>
      </c>
      <c r="I158" s="130" t="s">
        <v>137</v>
      </c>
    </row>
    <row r="159" spans="1:9">
      <c r="A159" s="130" t="s">
        <v>695</v>
      </c>
      <c r="B159" s="130" t="s">
        <v>714</v>
      </c>
      <c r="C159" s="130">
        <v>8.25</v>
      </c>
      <c r="D159" s="130">
        <v>27.132999999999999</v>
      </c>
      <c r="E159" s="130">
        <v>0.3</v>
      </c>
      <c r="F159" s="130">
        <v>5.85</v>
      </c>
      <c r="G159" s="130">
        <v>0.28999999999999998</v>
      </c>
      <c r="H159" s="130" t="s">
        <v>61</v>
      </c>
      <c r="I159" s="130" t="s">
        <v>137</v>
      </c>
    </row>
    <row r="160" spans="1:9">
      <c r="A160" s="130" t="s">
        <v>695</v>
      </c>
      <c r="B160" s="130" t="s">
        <v>714</v>
      </c>
      <c r="C160" s="130">
        <v>8.25</v>
      </c>
      <c r="D160" s="130">
        <v>27.132999999999999</v>
      </c>
      <c r="E160" s="130">
        <v>0.3</v>
      </c>
      <c r="F160" s="130">
        <v>5.85</v>
      </c>
      <c r="G160" s="130">
        <v>0.28999999999999998</v>
      </c>
      <c r="H160" s="130" t="s">
        <v>61</v>
      </c>
      <c r="I160" s="130" t="s">
        <v>137</v>
      </c>
    </row>
    <row r="161" spans="1:10">
      <c r="A161" s="130" t="s">
        <v>695</v>
      </c>
      <c r="B161" s="130" t="s">
        <v>717</v>
      </c>
      <c r="C161" s="130">
        <v>6.5</v>
      </c>
      <c r="D161" s="130">
        <v>28.08</v>
      </c>
      <c r="E161" s="130">
        <v>0.23</v>
      </c>
      <c r="F161" s="130">
        <v>7.15</v>
      </c>
      <c r="G161" s="130">
        <v>0.3</v>
      </c>
      <c r="H161" s="130" t="s">
        <v>61</v>
      </c>
      <c r="I161" s="130" t="s">
        <v>137</v>
      </c>
      <c r="J161" s="138"/>
    </row>
    <row r="162" spans="1:10">
      <c r="A162" s="130" t="s">
        <v>695</v>
      </c>
      <c r="B162" s="130" t="s">
        <v>717</v>
      </c>
      <c r="C162" s="130">
        <v>6.5</v>
      </c>
      <c r="D162" s="130">
        <v>28.08</v>
      </c>
      <c r="E162" s="130">
        <v>0.23</v>
      </c>
      <c r="F162" s="130">
        <v>7.15</v>
      </c>
      <c r="G162" s="130">
        <v>0.3</v>
      </c>
      <c r="H162" s="130" t="s">
        <v>61</v>
      </c>
      <c r="I162" s="130" t="s">
        <v>137</v>
      </c>
      <c r="J162" s="138"/>
    </row>
    <row r="163" spans="1:10">
      <c r="A163" s="130" t="s">
        <v>695</v>
      </c>
      <c r="B163" s="130" t="s">
        <v>709</v>
      </c>
      <c r="C163" s="130">
        <v>6.5</v>
      </c>
      <c r="D163" s="130">
        <v>32.543999999999997</v>
      </c>
      <c r="E163" s="130">
        <v>0.2</v>
      </c>
      <c r="F163" s="130">
        <v>7.15</v>
      </c>
      <c r="G163" s="130">
        <v>0.3</v>
      </c>
      <c r="H163" s="130" t="s">
        <v>61</v>
      </c>
      <c r="I163" s="130" t="s">
        <v>137</v>
      </c>
      <c r="J163" s="138"/>
    </row>
    <row r="164" spans="1:10">
      <c r="A164" s="130" t="s">
        <v>695</v>
      </c>
      <c r="B164" s="130" t="s">
        <v>709</v>
      </c>
      <c r="C164" s="130">
        <v>6.5</v>
      </c>
      <c r="D164" s="130">
        <v>32.543999999999997</v>
      </c>
      <c r="E164" s="130">
        <v>0.2</v>
      </c>
      <c r="F164" s="130">
        <v>7.15</v>
      </c>
      <c r="G164" s="130">
        <v>0.3</v>
      </c>
      <c r="H164" s="130" t="s">
        <v>61</v>
      </c>
      <c r="I164" s="130" t="s">
        <v>137</v>
      </c>
      <c r="J164" s="138"/>
    </row>
    <row r="165" spans="1:10">
      <c r="A165" s="130" t="s">
        <v>695</v>
      </c>
      <c r="B165" s="130" t="s">
        <v>713</v>
      </c>
      <c r="C165" s="130">
        <v>6.5</v>
      </c>
      <c r="D165" s="130">
        <v>31.312999999999999</v>
      </c>
      <c r="E165" s="130">
        <v>0.21</v>
      </c>
      <c r="F165" s="130">
        <v>7.15</v>
      </c>
      <c r="G165" s="130">
        <v>0.3</v>
      </c>
      <c r="H165" s="130" t="s">
        <v>61</v>
      </c>
      <c r="I165" s="130" t="s">
        <v>137</v>
      </c>
      <c r="J165" s="138"/>
    </row>
    <row r="166" spans="1:10">
      <c r="A166" s="130" t="s">
        <v>695</v>
      </c>
      <c r="B166" s="130" t="s">
        <v>713</v>
      </c>
      <c r="C166" s="130">
        <v>6.5</v>
      </c>
      <c r="D166" s="130">
        <v>31.312999999999999</v>
      </c>
      <c r="E166" s="130">
        <v>0.21</v>
      </c>
      <c r="F166" s="130">
        <v>7.15</v>
      </c>
      <c r="G166" s="130">
        <v>0.3</v>
      </c>
      <c r="H166" s="130" t="s">
        <v>61</v>
      </c>
      <c r="I166" s="130" t="s">
        <v>137</v>
      </c>
      <c r="J166" s="138"/>
    </row>
    <row r="167" spans="1:10">
      <c r="A167" s="130" t="s">
        <v>695</v>
      </c>
      <c r="B167" s="130" t="s">
        <v>719</v>
      </c>
      <c r="C167" s="130">
        <v>10.25</v>
      </c>
      <c r="D167" s="130">
        <v>32.543999999999997</v>
      </c>
      <c r="E167" s="130">
        <v>0.31</v>
      </c>
      <c r="F167" s="130">
        <v>4.9000000000000004</v>
      </c>
      <c r="G167" s="130">
        <v>0.28999999999999998</v>
      </c>
      <c r="H167" s="130" t="s">
        <v>61</v>
      </c>
      <c r="I167" s="130" t="s">
        <v>137</v>
      </c>
      <c r="J167" s="132" t="s">
        <v>1733</v>
      </c>
    </row>
    <row r="168" spans="1:10">
      <c r="A168" s="130" t="s">
        <v>695</v>
      </c>
      <c r="B168" s="130" t="s">
        <v>719</v>
      </c>
      <c r="C168" s="130">
        <v>10.25</v>
      </c>
      <c r="D168" s="130">
        <v>32.543999999999997</v>
      </c>
      <c r="E168" s="130">
        <v>0.31</v>
      </c>
      <c r="F168" s="130">
        <v>4.9000000000000004</v>
      </c>
      <c r="G168" s="130">
        <v>0.28999999999999998</v>
      </c>
      <c r="H168" s="130" t="s">
        <v>61</v>
      </c>
      <c r="I168" s="130" t="s">
        <v>137</v>
      </c>
      <c r="J168" s="132" t="s">
        <v>1733</v>
      </c>
    </row>
    <row r="169" spans="1:10">
      <c r="A169" s="130" t="s">
        <v>695</v>
      </c>
      <c r="B169" s="130" t="s">
        <v>711</v>
      </c>
      <c r="C169" s="130">
        <v>10.25</v>
      </c>
      <c r="D169" s="130">
        <v>35.292000000000002</v>
      </c>
      <c r="E169" s="130">
        <v>0.28999999999999998</v>
      </c>
      <c r="F169" s="130">
        <v>4.9000000000000004</v>
      </c>
      <c r="G169" s="130">
        <v>0.28999999999999998</v>
      </c>
      <c r="H169" s="130" t="s">
        <v>61</v>
      </c>
      <c r="I169" s="130" t="s">
        <v>137</v>
      </c>
      <c r="J169" s="132" t="s">
        <v>1733</v>
      </c>
    </row>
    <row r="170" spans="1:10">
      <c r="A170" s="130" t="s">
        <v>695</v>
      </c>
      <c r="B170" s="130" t="s">
        <v>711</v>
      </c>
      <c r="C170" s="130">
        <v>10.25</v>
      </c>
      <c r="D170" s="130">
        <v>35.292000000000002</v>
      </c>
      <c r="E170" s="130">
        <v>0.28999999999999998</v>
      </c>
      <c r="F170" s="130">
        <v>4.9000000000000004</v>
      </c>
      <c r="G170" s="130">
        <v>0.28999999999999998</v>
      </c>
      <c r="H170" s="130" t="s">
        <v>61</v>
      </c>
      <c r="I170" s="130" t="s">
        <v>137</v>
      </c>
      <c r="J170" s="132" t="s">
        <v>1733</v>
      </c>
    </row>
    <row r="171" spans="1:10">
      <c r="A171" s="130" t="s">
        <v>695</v>
      </c>
      <c r="B171" s="130" t="s">
        <v>715</v>
      </c>
      <c r="C171" s="130">
        <v>10.25</v>
      </c>
      <c r="D171" s="130">
        <v>35.292000000000002</v>
      </c>
      <c r="E171" s="130">
        <v>0.28999999999999998</v>
      </c>
      <c r="F171" s="130">
        <v>4.9000000000000004</v>
      </c>
      <c r="G171" s="130">
        <v>0.28999999999999998</v>
      </c>
      <c r="H171" s="130" t="s">
        <v>61</v>
      </c>
      <c r="I171" s="130" t="s">
        <v>137</v>
      </c>
      <c r="J171" s="132" t="s">
        <v>1733</v>
      </c>
    </row>
    <row r="172" spans="1:10">
      <c r="A172" s="130" t="s">
        <v>695</v>
      </c>
      <c r="B172" s="130" t="s">
        <v>715</v>
      </c>
      <c r="C172" s="130">
        <v>10.25</v>
      </c>
      <c r="D172" s="130">
        <v>35.292000000000002</v>
      </c>
      <c r="E172" s="130">
        <v>0.28999999999999998</v>
      </c>
      <c r="F172" s="130">
        <v>4.9000000000000004</v>
      </c>
      <c r="G172" s="130">
        <v>0.28999999999999998</v>
      </c>
      <c r="H172" s="130" t="s">
        <v>61</v>
      </c>
      <c r="I172" s="130" t="s">
        <v>137</v>
      </c>
      <c r="J172" s="132" t="s">
        <v>1733</v>
      </c>
    </row>
    <row r="173" spans="1:10">
      <c r="A173" s="130" t="s">
        <v>720</v>
      </c>
      <c r="B173" s="130" t="s">
        <v>745</v>
      </c>
      <c r="C173" s="130">
        <v>48</v>
      </c>
      <c r="D173" s="130">
        <v>11.593</v>
      </c>
      <c r="E173" s="130">
        <v>4.1399999999999997</v>
      </c>
      <c r="F173" s="130">
        <v>1.83</v>
      </c>
      <c r="G173" s="130">
        <v>0.27</v>
      </c>
      <c r="H173" s="130" t="s">
        <v>61</v>
      </c>
      <c r="I173" s="130" t="s">
        <v>137</v>
      </c>
      <c r="J173" s="132" t="s">
        <v>1733</v>
      </c>
    </row>
    <row r="174" spans="1:10">
      <c r="A174" s="130" t="s">
        <v>720</v>
      </c>
      <c r="B174" s="130" t="s">
        <v>745</v>
      </c>
      <c r="C174" s="130">
        <v>48</v>
      </c>
      <c r="D174" s="130">
        <v>11.593</v>
      </c>
      <c r="E174" s="130">
        <v>4.1399999999999997</v>
      </c>
      <c r="F174" s="130">
        <v>1.83</v>
      </c>
      <c r="G174" s="130">
        <v>0.27</v>
      </c>
      <c r="H174" s="130" t="s">
        <v>61</v>
      </c>
      <c r="I174" s="130" t="s">
        <v>137</v>
      </c>
      <c r="J174" s="132" t="s">
        <v>1733</v>
      </c>
    </row>
    <row r="175" spans="1:10">
      <c r="A175" s="130" t="s">
        <v>720</v>
      </c>
      <c r="B175" s="130" t="s">
        <v>733</v>
      </c>
      <c r="C175" s="130">
        <v>6.5</v>
      </c>
      <c r="D175" s="130">
        <v>19.998999999999999</v>
      </c>
      <c r="E175" s="130">
        <v>0.33</v>
      </c>
      <c r="F175" s="130">
        <v>7.15</v>
      </c>
      <c r="G175" s="130">
        <v>0.3</v>
      </c>
      <c r="H175" s="130" t="s">
        <v>61</v>
      </c>
      <c r="I175" s="130" t="s">
        <v>137</v>
      </c>
      <c r="J175" s="132" t="s">
        <v>1733</v>
      </c>
    </row>
    <row r="176" spans="1:10">
      <c r="A176" s="130" t="s">
        <v>720</v>
      </c>
      <c r="B176" s="130" t="s">
        <v>733</v>
      </c>
      <c r="C176" s="130">
        <v>6.5</v>
      </c>
      <c r="D176" s="130">
        <v>19.998999999999999</v>
      </c>
      <c r="E176" s="130">
        <v>0.33</v>
      </c>
      <c r="F176" s="130">
        <v>7.15</v>
      </c>
      <c r="G176" s="130">
        <v>0.3</v>
      </c>
      <c r="H176" s="130" t="s">
        <v>61</v>
      </c>
      <c r="I176" s="130" t="s">
        <v>137</v>
      </c>
      <c r="J176" s="132" t="s">
        <v>1733</v>
      </c>
    </row>
    <row r="177" spans="1:10">
      <c r="A177" s="130" t="s">
        <v>720</v>
      </c>
      <c r="B177" s="130" t="s">
        <v>721</v>
      </c>
      <c r="C177" s="130">
        <v>6.5</v>
      </c>
      <c r="D177" s="130">
        <v>21.515999999999998</v>
      </c>
      <c r="E177" s="130">
        <v>0.3</v>
      </c>
      <c r="F177" s="130">
        <v>7.15</v>
      </c>
      <c r="G177" s="130">
        <v>0.3</v>
      </c>
      <c r="H177" s="130" t="s">
        <v>61</v>
      </c>
      <c r="I177" s="130" t="s">
        <v>137</v>
      </c>
      <c r="J177" s="132" t="s">
        <v>1733</v>
      </c>
    </row>
    <row r="178" spans="1:10">
      <c r="A178" s="130" t="s">
        <v>720</v>
      </c>
      <c r="B178" s="130" t="s">
        <v>721</v>
      </c>
      <c r="C178" s="130">
        <v>6.5</v>
      </c>
      <c r="D178" s="130">
        <v>21.515999999999998</v>
      </c>
      <c r="E178" s="130">
        <v>0.3</v>
      </c>
      <c r="F178" s="130">
        <v>7.15</v>
      </c>
      <c r="G178" s="130">
        <v>0.3</v>
      </c>
      <c r="H178" s="130" t="s">
        <v>61</v>
      </c>
      <c r="I178" s="130" t="s">
        <v>137</v>
      </c>
      <c r="J178" s="132" t="s">
        <v>1733</v>
      </c>
    </row>
    <row r="179" spans="1:10">
      <c r="A179" s="130" t="s">
        <v>720</v>
      </c>
      <c r="B179" s="130" t="s">
        <v>746</v>
      </c>
      <c r="C179" s="130">
        <v>48</v>
      </c>
      <c r="D179" s="130">
        <v>15.804</v>
      </c>
      <c r="E179" s="130">
        <v>3.04</v>
      </c>
      <c r="F179" s="130">
        <v>1.83</v>
      </c>
      <c r="G179" s="130">
        <v>0.27</v>
      </c>
      <c r="H179" s="130" t="s">
        <v>61</v>
      </c>
      <c r="I179" s="130" t="s">
        <v>137</v>
      </c>
      <c r="J179" s="132" t="s">
        <v>1733</v>
      </c>
    </row>
    <row r="180" spans="1:10">
      <c r="A180" s="130" t="s">
        <v>720</v>
      </c>
      <c r="B180" s="130" t="s">
        <v>746</v>
      </c>
      <c r="C180" s="130">
        <v>48</v>
      </c>
      <c r="D180" s="130">
        <v>15.804</v>
      </c>
      <c r="E180" s="130">
        <v>3.04</v>
      </c>
      <c r="F180" s="130">
        <v>1.83</v>
      </c>
      <c r="G180" s="130">
        <v>0.27</v>
      </c>
      <c r="H180" s="130" t="s">
        <v>61</v>
      </c>
      <c r="I180" s="130" t="s">
        <v>137</v>
      </c>
      <c r="J180" s="132" t="s">
        <v>1733</v>
      </c>
    </row>
    <row r="181" spans="1:10">
      <c r="A181" s="130" t="s">
        <v>720</v>
      </c>
      <c r="B181" s="130" t="s">
        <v>739</v>
      </c>
      <c r="C181" s="130">
        <v>6.5</v>
      </c>
      <c r="D181" s="130">
        <v>22.65</v>
      </c>
      <c r="E181" s="130">
        <v>0.28999999999999998</v>
      </c>
      <c r="F181" s="130">
        <v>7.15</v>
      </c>
      <c r="G181" s="130">
        <v>0.3</v>
      </c>
      <c r="H181" s="130" t="s">
        <v>61</v>
      </c>
      <c r="I181" s="130" t="s">
        <v>137</v>
      </c>
      <c r="J181" s="132" t="s">
        <v>1733</v>
      </c>
    </row>
    <row r="182" spans="1:10">
      <c r="A182" s="130" t="s">
        <v>720</v>
      </c>
      <c r="B182" s="130" t="s">
        <v>739</v>
      </c>
      <c r="C182" s="130">
        <v>6.5</v>
      </c>
      <c r="D182" s="130">
        <v>22.65</v>
      </c>
      <c r="E182" s="130">
        <v>0.28999999999999998</v>
      </c>
      <c r="F182" s="130">
        <v>7.15</v>
      </c>
      <c r="G182" s="130">
        <v>0.3</v>
      </c>
      <c r="H182" s="130" t="s">
        <v>61</v>
      </c>
      <c r="I182" s="130" t="s">
        <v>137</v>
      </c>
      <c r="J182" s="132" t="s">
        <v>1733</v>
      </c>
    </row>
    <row r="183" spans="1:10">
      <c r="A183" s="130" t="s">
        <v>720</v>
      </c>
      <c r="B183" s="130" t="s">
        <v>727</v>
      </c>
      <c r="C183" s="130">
        <v>6.5</v>
      </c>
      <c r="D183" s="130">
        <v>20.986999999999998</v>
      </c>
      <c r="E183" s="130">
        <v>0.31</v>
      </c>
      <c r="F183" s="130">
        <v>7.15</v>
      </c>
      <c r="G183" s="130">
        <v>0.3</v>
      </c>
      <c r="H183" s="130" t="s">
        <v>61</v>
      </c>
      <c r="I183" s="130" t="s">
        <v>137</v>
      </c>
      <c r="J183" s="132" t="s">
        <v>1733</v>
      </c>
    </row>
    <row r="184" spans="1:10">
      <c r="A184" s="130" t="s">
        <v>720</v>
      </c>
      <c r="B184" s="130" t="s">
        <v>727</v>
      </c>
      <c r="C184" s="130">
        <v>6.5</v>
      </c>
      <c r="D184" s="130">
        <v>20.986999999999998</v>
      </c>
      <c r="E184" s="130">
        <v>0.31</v>
      </c>
      <c r="F184" s="130">
        <v>7.15</v>
      </c>
      <c r="G184" s="130">
        <v>0.3</v>
      </c>
      <c r="H184" s="130" t="s">
        <v>61</v>
      </c>
      <c r="I184" s="130" t="s">
        <v>137</v>
      </c>
      <c r="J184" s="132" t="s">
        <v>1733</v>
      </c>
    </row>
    <row r="185" spans="1:10">
      <c r="A185" s="130" t="s">
        <v>720</v>
      </c>
      <c r="B185" s="130" t="s">
        <v>735</v>
      </c>
      <c r="C185" s="130">
        <v>8.5</v>
      </c>
      <c r="D185" s="130">
        <v>25.286999999999999</v>
      </c>
      <c r="E185" s="130">
        <v>0.34</v>
      </c>
      <c r="F185" s="130">
        <v>5.71</v>
      </c>
      <c r="G185" s="130">
        <v>0.28999999999999998</v>
      </c>
      <c r="H185" s="130" t="s">
        <v>61</v>
      </c>
      <c r="I185" s="130" t="s">
        <v>137</v>
      </c>
      <c r="J185" s="132" t="s">
        <v>1733</v>
      </c>
    </row>
    <row r="186" spans="1:10">
      <c r="A186" s="130" t="s">
        <v>720</v>
      </c>
      <c r="B186" s="130" t="s">
        <v>735</v>
      </c>
      <c r="C186" s="130">
        <v>8.5</v>
      </c>
      <c r="D186" s="130">
        <v>25.286999999999999</v>
      </c>
      <c r="E186" s="130">
        <v>0.34</v>
      </c>
      <c r="F186" s="130">
        <v>5.71</v>
      </c>
      <c r="G186" s="130">
        <v>0.28999999999999998</v>
      </c>
      <c r="H186" s="130" t="s">
        <v>61</v>
      </c>
      <c r="I186" s="130" t="s">
        <v>137</v>
      </c>
      <c r="J186" s="132" t="s">
        <v>1733</v>
      </c>
    </row>
    <row r="187" spans="1:10">
      <c r="A187" s="130" t="s">
        <v>720</v>
      </c>
      <c r="B187" s="130" t="s">
        <v>723</v>
      </c>
      <c r="C187" s="130">
        <v>8.5</v>
      </c>
      <c r="D187" s="130">
        <v>28.562999999999999</v>
      </c>
      <c r="E187" s="130">
        <v>0.3</v>
      </c>
      <c r="F187" s="130">
        <v>5.71</v>
      </c>
      <c r="G187" s="130">
        <v>0.28999999999999998</v>
      </c>
      <c r="H187" s="130" t="s">
        <v>61</v>
      </c>
      <c r="I187" s="130" t="s">
        <v>137</v>
      </c>
      <c r="J187" s="132" t="s">
        <v>1733</v>
      </c>
    </row>
    <row r="188" spans="1:10">
      <c r="A188" s="130" t="s">
        <v>720</v>
      </c>
      <c r="B188" s="130" t="s">
        <v>723</v>
      </c>
      <c r="C188" s="130">
        <v>8.5</v>
      </c>
      <c r="D188" s="130">
        <v>28.562999999999999</v>
      </c>
      <c r="E188" s="130">
        <v>0.3</v>
      </c>
      <c r="F188" s="130">
        <v>5.71</v>
      </c>
      <c r="G188" s="130">
        <v>0.28999999999999998</v>
      </c>
      <c r="H188" s="130" t="s">
        <v>61</v>
      </c>
      <c r="I188" s="130" t="s">
        <v>137</v>
      </c>
      <c r="J188" s="132" t="s">
        <v>1733</v>
      </c>
    </row>
    <row r="189" spans="1:10">
      <c r="A189" s="130" t="s">
        <v>720</v>
      </c>
      <c r="B189" s="130" t="s">
        <v>747</v>
      </c>
      <c r="C189" s="130">
        <v>48</v>
      </c>
      <c r="D189" s="130">
        <v>19.536999999999999</v>
      </c>
      <c r="E189" s="130">
        <v>2.46</v>
      </c>
      <c r="F189" s="130">
        <v>1.83</v>
      </c>
      <c r="G189" s="130">
        <v>0.27</v>
      </c>
      <c r="H189" s="130" t="s">
        <v>61</v>
      </c>
      <c r="I189" s="130" t="s">
        <v>137</v>
      </c>
      <c r="J189" s="132" t="s">
        <v>1733</v>
      </c>
    </row>
    <row r="190" spans="1:10">
      <c r="A190" s="130" t="s">
        <v>720</v>
      </c>
      <c r="B190" s="130" t="s">
        <v>747</v>
      </c>
      <c r="C190" s="130">
        <v>48</v>
      </c>
      <c r="D190" s="130">
        <v>19.536999999999999</v>
      </c>
      <c r="E190" s="130">
        <v>2.46</v>
      </c>
      <c r="F190" s="130">
        <v>1.83</v>
      </c>
      <c r="G190" s="130">
        <v>0.27</v>
      </c>
      <c r="H190" s="130" t="s">
        <v>61</v>
      </c>
      <c r="I190" s="130" t="s">
        <v>137</v>
      </c>
      <c r="J190" s="132" t="s">
        <v>1733</v>
      </c>
    </row>
    <row r="191" spans="1:10">
      <c r="A191" s="130" t="s">
        <v>720</v>
      </c>
      <c r="B191" s="130" t="s">
        <v>741</v>
      </c>
      <c r="C191" s="130">
        <v>8.5</v>
      </c>
      <c r="D191" s="130">
        <v>28.562999999999999</v>
      </c>
      <c r="E191" s="130">
        <v>0.3</v>
      </c>
      <c r="F191" s="130">
        <v>5.71</v>
      </c>
      <c r="G191" s="130">
        <v>0.28999999999999998</v>
      </c>
      <c r="H191" s="130" t="s">
        <v>61</v>
      </c>
      <c r="I191" s="130" t="s">
        <v>137</v>
      </c>
      <c r="J191" s="132" t="s">
        <v>1733</v>
      </c>
    </row>
    <row r="192" spans="1:10">
      <c r="A192" s="130" t="s">
        <v>720</v>
      </c>
      <c r="B192" s="130" t="s">
        <v>741</v>
      </c>
      <c r="C192" s="130">
        <v>8.5</v>
      </c>
      <c r="D192" s="130">
        <v>28.562999999999999</v>
      </c>
      <c r="E192" s="130">
        <v>0.3</v>
      </c>
      <c r="F192" s="130">
        <v>5.71</v>
      </c>
      <c r="G192" s="130">
        <v>0.28999999999999998</v>
      </c>
      <c r="H192" s="130" t="s">
        <v>61</v>
      </c>
      <c r="I192" s="130" t="s">
        <v>137</v>
      </c>
      <c r="J192" s="132" t="s">
        <v>1733</v>
      </c>
    </row>
    <row r="193" spans="1:10">
      <c r="A193" s="130" t="s">
        <v>720</v>
      </c>
      <c r="B193" s="130" t="s">
        <v>729</v>
      </c>
      <c r="C193" s="130">
        <v>8.5</v>
      </c>
      <c r="D193" s="130">
        <v>27.672000000000001</v>
      </c>
      <c r="E193" s="130">
        <v>0.31</v>
      </c>
      <c r="F193" s="130">
        <v>5.71</v>
      </c>
      <c r="G193" s="130">
        <v>0.28999999999999998</v>
      </c>
      <c r="H193" s="130" t="s">
        <v>61</v>
      </c>
      <c r="I193" s="130" t="s">
        <v>137</v>
      </c>
      <c r="J193" s="132" t="s">
        <v>1733</v>
      </c>
    </row>
    <row r="194" spans="1:10">
      <c r="A194" s="130" t="s">
        <v>720</v>
      </c>
      <c r="B194" s="130" t="s">
        <v>729</v>
      </c>
      <c r="C194" s="130">
        <v>8.5</v>
      </c>
      <c r="D194" s="130">
        <v>27.672000000000001</v>
      </c>
      <c r="E194" s="130">
        <v>0.31</v>
      </c>
      <c r="F194" s="130">
        <v>5.71</v>
      </c>
      <c r="G194" s="130">
        <v>0.28999999999999998</v>
      </c>
      <c r="H194" s="130" t="s">
        <v>61</v>
      </c>
      <c r="I194" s="130" t="s">
        <v>137</v>
      </c>
      <c r="J194" s="132" t="s">
        <v>1733</v>
      </c>
    </row>
    <row r="195" spans="1:10">
      <c r="A195" s="130" t="s">
        <v>720</v>
      </c>
      <c r="B195" s="130" t="s">
        <v>734</v>
      </c>
      <c r="C195" s="130">
        <v>6.5</v>
      </c>
      <c r="D195" s="130">
        <v>27.672000000000001</v>
      </c>
      <c r="E195" s="130">
        <v>0.23</v>
      </c>
      <c r="F195" s="130">
        <v>7.15</v>
      </c>
      <c r="G195" s="130">
        <v>0.3</v>
      </c>
      <c r="H195" s="130" t="s">
        <v>61</v>
      </c>
      <c r="I195" s="130" t="s">
        <v>137</v>
      </c>
      <c r="J195" s="132" t="s">
        <v>1733</v>
      </c>
    </row>
    <row r="196" spans="1:10">
      <c r="A196" s="130" t="s">
        <v>720</v>
      </c>
      <c r="B196" s="130" t="s">
        <v>734</v>
      </c>
      <c r="C196" s="130">
        <v>6.5</v>
      </c>
      <c r="D196" s="130">
        <v>27.672000000000001</v>
      </c>
      <c r="E196" s="130">
        <v>0.23</v>
      </c>
      <c r="F196" s="130">
        <v>7.15</v>
      </c>
      <c r="G196" s="130">
        <v>0.3</v>
      </c>
      <c r="H196" s="130" t="s">
        <v>61</v>
      </c>
      <c r="I196" s="130" t="s">
        <v>137</v>
      </c>
      <c r="J196" s="132" t="s">
        <v>1733</v>
      </c>
    </row>
    <row r="197" spans="1:10">
      <c r="A197" s="130" t="s">
        <v>720</v>
      </c>
      <c r="B197" s="130" t="s">
        <v>722</v>
      </c>
      <c r="C197" s="130">
        <v>6.5</v>
      </c>
      <c r="D197" s="130">
        <v>30.518000000000001</v>
      </c>
      <c r="E197" s="130">
        <v>0.21</v>
      </c>
      <c r="F197" s="130">
        <v>7.15</v>
      </c>
      <c r="G197" s="130">
        <v>0.3</v>
      </c>
      <c r="H197" s="130" t="s">
        <v>61</v>
      </c>
      <c r="I197" s="130" t="s">
        <v>137</v>
      </c>
      <c r="J197" s="132" t="s">
        <v>1733</v>
      </c>
    </row>
    <row r="198" spans="1:10">
      <c r="A198" s="130" t="s">
        <v>720</v>
      </c>
      <c r="B198" s="130" t="s">
        <v>722</v>
      </c>
      <c r="C198" s="130">
        <v>6.5</v>
      </c>
      <c r="D198" s="130">
        <v>30.518000000000001</v>
      </c>
      <c r="E198" s="130">
        <v>0.21</v>
      </c>
      <c r="F198" s="130">
        <v>7.15</v>
      </c>
      <c r="G198" s="130">
        <v>0.3</v>
      </c>
      <c r="H198" s="130" t="s">
        <v>61</v>
      </c>
      <c r="I198" s="130" t="s">
        <v>137</v>
      </c>
      <c r="J198" s="132" t="s">
        <v>1733</v>
      </c>
    </row>
    <row r="199" spans="1:10">
      <c r="A199" s="130" t="s">
        <v>720</v>
      </c>
      <c r="B199" s="130" t="s">
        <v>740</v>
      </c>
      <c r="C199" s="130">
        <v>6.5</v>
      </c>
      <c r="D199" s="130">
        <v>31.593</v>
      </c>
      <c r="E199" s="130">
        <v>0.21</v>
      </c>
      <c r="F199" s="130">
        <v>7.15</v>
      </c>
      <c r="G199" s="130">
        <v>0.3</v>
      </c>
      <c r="H199" s="130" t="s">
        <v>61</v>
      </c>
      <c r="I199" s="130" t="s">
        <v>137</v>
      </c>
      <c r="J199" s="132" t="s">
        <v>1733</v>
      </c>
    </row>
    <row r="200" spans="1:10">
      <c r="A200" s="130" t="s">
        <v>720</v>
      </c>
      <c r="B200" s="130" t="s">
        <v>740</v>
      </c>
      <c r="C200" s="130">
        <v>6.5</v>
      </c>
      <c r="D200" s="130">
        <v>31.593</v>
      </c>
      <c r="E200" s="130">
        <v>0.21</v>
      </c>
      <c r="F200" s="130">
        <v>7.15</v>
      </c>
      <c r="G200" s="130">
        <v>0.3</v>
      </c>
      <c r="H200" s="130" t="s">
        <v>61</v>
      </c>
      <c r="I200" s="130" t="s">
        <v>137</v>
      </c>
      <c r="J200" s="132" t="s">
        <v>1733</v>
      </c>
    </row>
    <row r="201" spans="1:10">
      <c r="A201" s="130" t="s">
        <v>720</v>
      </c>
      <c r="B201" s="130" t="s">
        <v>728</v>
      </c>
      <c r="C201" s="130">
        <v>6.5</v>
      </c>
      <c r="D201" s="130">
        <v>30.518000000000001</v>
      </c>
      <c r="E201" s="130">
        <v>0.21</v>
      </c>
      <c r="F201" s="130">
        <v>7.15</v>
      </c>
      <c r="G201" s="130">
        <v>0.3</v>
      </c>
      <c r="H201" s="130" t="s">
        <v>61</v>
      </c>
      <c r="I201" s="130" t="s">
        <v>137</v>
      </c>
      <c r="J201" s="132" t="s">
        <v>1733</v>
      </c>
    </row>
    <row r="202" spans="1:10">
      <c r="A202" s="130" t="s">
        <v>720</v>
      </c>
      <c r="B202" s="130" t="s">
        <v>728</v>
      </c>
      <c r="C202" s="130">
        <v>6.5</v>
      </c>
      <c r="D202" s="130">
        <v>30.518000000000001</v>
      </c>
      <c r="E202" s="130">
        <v>0.21</v>
      </c>
      <c r="F202" s="130">
        <v>7.15</v>
      </c>
      <c r="G202" s="130">
        <v>0.3</v>
      </c>
      <c r="H202" s="130" t="s">
        <v>61</v>
      </c>
      <c r="I202" s="130" t="s">
        <v>137</v>
      </c>
      <c r="J202" s="132" t="s">
        <v>1733</v>
      </c>
    </row>
    <row r="203" spans="1:10">
      <c r="A203" s="130" t="s">
        <v>720</v>
      </c>
      <c r="B203" s="130" t="s">
        <v>736</v>
      </c>
      <c r="C203" s="130">
        <v>10.25</v>
      </c>
      <c r="D203" s="130">
        <v>32.743000000000002</v>
      </c>
      <c r="E203" s="130">
        <v>0.31</v>
      </c>
      <c r="F203" s="130">
        <v>4.9000000000000004</v>
      </c>
      <c r="G203" s="130">
        <v>0.28999999999999998</v>
      </c>
      <c r="H203" s="130" t="s">
        <v>61</v>
      </c>
      <c r="I203" s="130" t="s">
        <v>137</v>
      </c>
      <c r="J203" s="132" t="s">
        <v>1733</v>
      </c>
    </row>
    <row r="204" spans="1:10">
      <c r="A204" s="130" t="s">
        <v>720</v>
      </c>
      <c r="B204" s="130" t="s">
        <v>736</v>
      </c>
      <c r="C204" s="130">
        <v>10.25</v>
      </c>
      <c r="D204" s="130">
        <v>32.743000000000002</v>
      </c>
      <c r="E204" s="130">
        <v>0.31</v>
      </c>
      <c r="F204" s="130">
        <v>4.9000000000000004</v>
      </c>
      <c r="G204" s="130">
        <v>0.28999999999999998</v>
      </c>
      <c r="H204" s="130" t="s">
        <v>61</v>
      </c>
      <c r="I204" s="130" t="s">
        <v>137</v>
      </c>
      <c r="J204" s="132" t="s">
        <v>1733</v>
      </c>
    </row>
    <row r="205" spans="1:10">
      <c r="A205" s="130" t="s">
        <v>720</v>
      </c>
      <c r="B205" s="130" t="s">
        <v>724</v>
      </c>
      <c r="C205" s="130">
        <v>10.25</v>
      </c>
      <c r="D205" s="130">
        <v>35.296999999999997</v>
      </c>
      <c r="E205" s="130">
        <v>0.28999999999999998</v>
      </c>
      <c r="F205" s="130">
        <v>4.9000000000000004</v>
      </c>
      <c r="G205" s="130">
        <v>0.28999999999999998</v>
      </c>
      <c r="H205" s="130" t="s">
        <v>61</v>
      </c>
      <c r="I205" s="130" t="s">
        <v>137</v>
      </c>
      <c r="J205" s="132" t="s">
        <v>1733</v>
      </c>
    </row>
    <row r="206" spans="1:10">
      <c r="A206" s="130" t="s">
        <v>720</v>
      </c>
      <c r="B206" s="130" t="s">
        <v>724</v>
      </c>
      <c r="C206" s="130">
        <v>10.25</v>
      </c>
      <c r="D206" s="130">
        <v>35.296999999999997</v>
      </c>
      <c r="E206" s="130">
        <v>0.28999999999999998</v>
      </c>
      <c r="F206" s="130">
        <v>4.9000000000000004</v>
      </c>
      <c r="G206" s="130">
        <v>0.28999999999999998</v>
      </c>
      <c r="H206" s="130" t="s">
        <v>61</v>
      </c>
      <c r="I206" s="130" t="s">
        <v>137</v>
      </c>
      <c r="J206" s="132" t="s">
        <v>1733</v>
      </c>
    </row>
    <row r="207" spans="1:10">
      <c r="A207" s="130" t="s">
        <v>720</v>
      </c>
      <c r="B207" s="130" t="s">
        <v>748</v>
      </c>
      <c r="C207" s="130">
        <v>48</v>
      </c>
      <c r="D207" s="130">
        <v>21.515999999999998</v>
      </c>
      <c r="E207" s="130">
        <v>2.23</v>
      </c>
      <c r="F207" s="130">
        <v>1.83</v>
      </c>
      <c r="G207" s="130">
        <v>0.27</v>
      </c>
      <c r="H207" s="130" t="s">
        <v>61</v>
      </c>
      <c r="I207" s="130" t="s">
        <v>137</v>
      </c>
      <c r="J207" s="132" t="s">
        <v>1733</v>
      </c>
    </row>
    <row r="208" spans="1:10">
      <c r="A208" s="130" t="s">
        <v>720</v>
      </c>
      <c r="B208" s="130" t="s">
        <v>748</v>
      </c>
      <c r="C208" s="130">
        <v>48</v>
      </c>
      <c r="D208" s="130">
        <v>21.515999999999998</v>
      </c>
      <c r="E208" s="130">
        <v>2.23</v>
      </c>
      <c r="F208" s="130">
        <v>1.83</v>
      </c>
      <c r="G208" s="130">
        <v>0.27</v>
      </c>
      <c r="H208" s="130" t="s">
        <v>61</v>
      </c>
      <c r="I208" s="130" t="s">
        <v>137</v>
      </c>
      <c r="J208" s="132" t="s">
        <v>1733</v>
      </c>
    </row>
    <row r="209" spans="1:10">
      <c r="A209" s="130" t="s">
        <v>720</v>
      </c>
      <c r="B209" s="130" t="s">
        <v>742</v>
      </c>
      <c r="C209" s="130">
        <v>10.25</v>
      </c>
      <c r="D209" s="130">
        <v>36.722000000000001</v>
      </c>
      <c r="E209" s="130">
        <v>0.28000000000000003</v>
      </c>
      <c r="F209" s="130">
        <v>4.9000000000000004</v>
      </c>
      <c r="G209" s="130">
        <v>0.28999999999999998</v>
      </c>
      <c r="H209" s="130" t="s">
        <v>61</v>
      </c>
      <c r="I209" s="130" t="s">
        <v>137</v>
      </c>
      <c r="J209" s="132" t="s">
        <v>1733</v>
      </c>
    </row>
    <row r="210" spans="1:10">
      <c r="A210" s="130" t="s">
        <v>720</v>
      </c>
      <c r="B210" s="130" t="s">
        <v>742</v>
      </c>
      <c r="C210" s="130">
        <v>10.25</v>
      </c>
      <c r="D210" s="130">
        <v>36.722000000000001</v>
      </c>
      <c r="E210" s="130">
        <v>0.28000000000000003</v>
      </c>
      <c r="F210" s="130">
        <v>4.9000000000000004</v>
      </c>
      <c r="G210" s="130">
        <v>0.28999999999999998</v>
      </c>
      <c r="H210" s="130" t="s">
        <v>61</v>
      </c>
      <c r="I210" s="130" t="s">
        <v>137</v>
      </c>
      <c r="J210" s="132" t="s">
        <v>1733</v>
      </c>
    </row>
    <row r="211" spans="1:10">
      <c r="A211" s="130" t="s">
        <v>720</v>
      </c>
      <c r="B211" s="130" t="s">
        <v>1703</v>
      </c>
      <c r="C211" s="130">
        <v>10.25</v>
      </c>
      <c r="D211" s="130">
        <v>33.973999999999997</v>
      </c>
      <c r="E211" s="130">
        <v>0.3</v>
      </c>
      <c r="F211" s="130">
        <v>4.9000000000000004</v>
      </c>
      <c r="G211" s="130">
        <v>0.28999999999999998</v>
      </c>
      <c r="H211" s="130" t="s">
        <v>61</v>
      </c>
      <c r="I211" s="130" t="s">
        <v>137</v>
      </c>
      <c r="J211" s="132" t="s">
        <v>1733</v>
      </c>
    </row>
    <row r="212" spans="1:10">
      <c r="A212" s="130" t="s">
        <v>720</v>
      </c>
      <c r="B212" s="130" t="s">
        <v>1703</v>
      </c>
      <c r="C212" s="130">
        <v>10.25</v>
      </c>
      <c r="D212" s="130">
        <v>33.973999999999997</v>
      </c>
      <c r="E212" s="130">
        <v>0.3</v>
      </c>
      <c r="F212" s="130">
        <v>4.9000000000000004</v>
      </c>
      <c r="G212" s="130">
        <v>0.28999999999999998</v>
      </c>
      <c r="H212" s="130" t="s">
        <v>61</v>
      </c>
      <c r="I212" s="130" t="s">
        <v>137</v>
      </c>
      <c r="J212" s="132" t="s">
        <v>1733</v>
      </c>
    </row>
    <row r="213" spans="1:10">
      <c r="A213" s="130" t="s">
        <v>720</v>
      </c>
      <c r="B213" s="130" t="s">
        <v>738</v>
      </c>
      <c r="C213" s="130">
        <v>12.25</v>
      </c>
      <c r="D213" s="130">
        <v>38.26</v>
      </c>
      <c r="E213" s="130">
        <v>0.32</v>
      </c>
      <c r="F213" s="130">
        <v>4.2699999999999996</v>
      </c>
      <c r="G213" s="130">
        <v>0.28000000000000003</v>
      </c>
      <c r="H213" s="130" t="s">
        <v>61</v>
      </c>
      <c r="I213" s="130" t="s">
        <v>137</v>
      </c>
      <c r="J213" s="132" t="s">
        <v>1733</v>
      </c>
    </row>
    <row r="214" spans="1:10">
      <c r="A214" s="130" t="s">
        <v>720</v>
      </c>
      <c r="B214" s="130" t="s">
        <v>738</v>
      </c>
      <c r="C214" s="130">
        <v>12.25</v>
      </c>
      <c r="D214" s="130">
        <v>38.26</v>
      </c>
      <c r="E214" s="130">
        <v>0.32</v>
      </c>
      <c r="F214" s="130">
        <v>4.2699999999999996</v>
      </c>
      <c r="G214" s="130">
        <v>0.28000000000000003</v>
      </c>
      <c r="H214" s="130" t="s">
        <v>61</v>
      </c>
      <c r="I214" s="130" t="s">
        <v>137</v>
      </c>
      <c r="J214" s="132" t="s">
        <v>1733</v>
      </c>
    </row>
    <row r="215" spans="1:10">
      <c r="A215" s="130" t="s">
        <v>720</v>
      </c>
      <c r="B215" s="130" t="s">
        <v>726</v>
      </c>
      <c r="C215" s="130">
        <v>12.25</v>
      </c>
      <c r="D215" s="130">
        <v>43.715000000000003</v>
      </c>
      <c r="E215" s="130">
        <v>0.28000000000000003</v>
      </c>
      <c r="F215" s="130">
        <v>4.2699999999999996</v>
      </c>
      <c r="G215" s="130">
        <v>0.28000000000000003</v>
      </c>
      <c r="H215" s="130" t="s">
        <v>61</v>
      </c>
      <c r="I215" s="130" t="s">
        <v>137</v>
      </c>
      <c r="J215" s="132" t="s">
        <v>1733</v>
      </c>
    </row>
    <row r="216" spans="1:10">
      <c r="A216" s="130" t="s">
        <v>720</v>
      </c>
      <c r="B216" s="130" t="s">
        <v>726</v>
      </c>
      <c r="C216" s="130">
        <v>12.25</v>
      </c>
      <c r="D216" s="130">
        <v>43.715000000000003</v>
      </c>
      <c r="E216" s="130">
        <v>0.28000000000000003</v>
      </c>
      <c r="F216" s="130">
        <v>4.2699999999999996</v>
      </c>
      <c r="G216" s="130">
        <v>0.28000000000000003</v>
      </c>
      <c r="H216" s="130" t="s">
        <v>61</v>
      </c>
      <c r="I216" s="130" t="s">
        <v>137</v>
      </c>
      <c r="J216" s="132" t="s">
        <v>1733</v>
      </c>
    </row>
    <row r="217" spans="1:10">
      <c r="A217" s="130" t="s">
        <v>720</v>
      </c>
      <c r="B217" s="130" t="s">
        <v>744</v>
      </c>
      <c r="C217" s="130">
        <v>12.25</v>
      </c>
      <c r="D217" s="130">
        <v>45.878999999999998</v>
      </c>
      <c r="E217" s="130">
        <v>0.27</v>
      </c>
      <c r="F217" s="130">
        <v>4.2699999999999996</v>
      </c>
      <c r="G217" s="130">
        <v>0.28000000000000003</v>
      </c>
      <c r="H217" s="130" t="s">
        <v>61</v>
      </c>
      <c r="I217" s="130" t="s">
        <v>137</v>
      </c>
      <c r="J217" s="132" t="s">
        <v>1733</v>
      </c>
    </row>
    <row r="218" spans="1:10">
      <c r="A218" s="130" t="s">
        <v>720</v>
      </c>
      <c r="B218" s="130" t="s">
        <v>744</v>
      </c>
      <c r="C218" s="130">
        <v>12.25</v>
      </c>
      <c r="D218" s="130">
        <v>45.878999999999998</v>
      </c>
      <c r="E218" s="130">
        <v>0.27</v>
      </c>
      <c r="F218" s="130">
        <v>4.2699999999999996</v>
      </c>
      <c r="G218" s="130">
        <v>0.28000000000000003</v>
      </c>
      <c r="H218" s="130" t="s">
        <v>61</v>
      </c>
      <c r="I218" s="130" t="s">
        <v>137</v>
      </c>
      <c r="J218" s="132" t="s">
        <v>1733</v>
      </c>
    </row>
    <row r="219" spans="1:10">
      <c r="A219" s="130" t="s">
        <v>720</v>
      </c>
      <c r="B219" s="130" t="s">
        <v>732</v>
      </c>
      <c r="C219" s="130">
        <v>12.25</v>
      </c>
      <c r="D219" s="130">
        <v>41.738</v>
      </c>
      <c r="E219" s="130">
        <v>0.28999999999999998</v>
      </c>
      <c r="F219" s="130">
        <v>4.2699999999999996</v>
      </c>
      <c r="G219" s="130">
        <v>0.28000000000000003</v>
      </c>
      <c r="H219" s="130" t="s">
        <v>61</v>
      </c>
      <c r="I219" s="130" t="s">
        <v>137</v>
      </c>
      <c r="J219" s="132" t="s">
        <v>1733</v>
      </c>
    </row>
    <row r="220" spans="1:10">
      <c r="A220" s="130" t="s">
        <v>720</v>
      </c>
      <c r="B220" s="130" t="s">
        <v>732</v>
      </c>
      <c r="C220" s="130">
        <v>12.25</v>
      </c>
      <c r="D220" s="130">
        <v>41.738</v>
      </c>
      <c r="E220" s="130">
        <v>0.28999999999999998</v>
      </c>
      <c r="F220" s="130">
        <v>4.2699999999999996</v>
      </c>
      <c r="G220" s="130">
        <v>0.28000000000000003</v>
      </c>
      <c r="H220" s="130" t="s">
        <v>61</v>
      </c>
      <c r="I220" s="130" t="s">
        <v>137</v>
      </c>
      <c r="J220" s="132" t="s">
        <v>1733</v>
      </c>
    </row>
    <row r="221" spans="1:10">
      <c r="A221" s="130" t="s">
        <v>720</v>
      </c>
      <c r="B221" s="130" t="s">
        <v>737</v>
      </c>
      <c r="C221" s="130">
        <v>10.25</v>
      </c>
      <c r="D221" s="130">
        <v>45.878999999999998</v>
      </c>
      <c r="E221" s="130">
        <v>0.22</v>
      </c>
      <c r="F221" s="130">
        <v>4.9000000000000004</v>
      </c>
      <c r="G221" s="130">
        <v>0.28999999999999998</v>
      </c>
      <c r="H221" s="130" t="s">
        <v>61</v>
      </c>
      <c r="I221" s="130" t="s">
        <v>137</v>
      </c>
      <c r="J221" s="132" t="s">
        <v>1733</v>
      </c>
    </row>
    <row r="222" spans="1:10">
      <c r="A222" s="130" t="s">
        <v>720</v>
      </c>
      <c r="B222" s="130" t="s">
        <v>737</v>
      </c>
      <c r="C222" s="130">
        <v>10.25</v>
      </c>
      <c r="D222" s="130">
        <v>45.878999999999998</v>
      </c>
      <c r="E222" s="130">
        <v>0.22</v>
      </c>
      <c r="F222" s="130">
        <v>4.9000000000000004</v>
      </c>
      <c r="G222" s="130">
        <v>0.28999999999999998</v>
      </c>
      <c r="H222" s="130" t="s">
        <v>61</v>
      </c>
      <c r="I222" s="130" t="s">
        <v>137</v>
      </c>
      <c r="J222" s="132" t="s">
        <v>1733</v>
      </c>
    </row>
    <row r="223" spans="1:10">
      <c r="A223" s="130" t="s">
        <v>720</v>
      </c>
      <c r="B223" s="130" t="s">
        <v>725</v>
      </c>
      <c r="C223" s="130">
        <v>10.25</v>
      </c>
      <c r="D223" s="130">
        <v>53.816000000000003</v>
      </c>
      <c r="E223" s="130">
        <v>0.19</v>
      </c>
      <c r="F223" s="130">
        <v>4.9000000000000004</v>
      </c>
      <c r="G223" s="130">
        <v>0.28999999999999998</v>
      </c>
      <c r="H223" s="130" t="s">
        <v>61</v>
      </c>
      <c r="I223" s="130" t="s">
        <v>137</v>
      </c>
      <c r="J223" s="132" t="s">
        <v>1733</v>
      </c>
    </row>
    <row r="224" spans="1:10">
      <c r="A224" s="130" t="s">
        <v>720</v>
      </c>
      <c r="B224" s="130" t="s">
        <v>725</v>
      </c>
      <c r="C224" s="130">
        <v>10.25</v>
      </c>
      <c r="D224" s="130">
        <v>53.816000000000003</v>
      </c>
      <c r="E224" s="130">
        <v>0.19</v>
      </c>
      <c r="F224" s="130">
        <v>4.9000000000000004</v>
      </c>
      <c r="G224" s="130">
        <v>0.28999999999999998</v>
      </c>
      <c r="H224" s="130" t="s">
        <v>61</v>
      </c>
      <c r="I224" s="130" t="s">
        <v>137</v>
      </c>
      <c r="J224" s="132" t="s">
        <v>1733</v>
      </c>
    </row>
    <row r="225" spans="1:10">
      <c r="A225" s="130" t="s">
        <v>720</v>
      </c>
      <c r="B225" s="130" t="s">
        <v>743</v>
      </c>
      <c r="C225" s="130">
        <v>10.25</v>
      </c>
      <c r="D225" s="130">
        <v>57.084000000000003</v>
      </c>
      <c r="E225" s="130">
        <v>0.18</v>
      </c>
      <c r="F225" s="130">
        <v>4.9000000000000004</v>
      </c>
      <c r="G225" s="130">
        <v>0.28999999999999998</v>
      </c>
      <c r="H225" s="130" t="s">
        <v>61</v>
      </c>
      <c r="I225" s="130" t="s">
        <v>137</v>
      </c>
      <c r="J225" s="132" t="s">
        <v>1733</v>
      </c>
    </row>
    <row r="226" spans="1:10">
      <c r="A226" s="130" t="s">
        <v>720</v>
      </c>
      <c r="B226" s="130" t="s">
        <v>743</v>
      </c>
      <c r="C226" s="130">
        <v>10.25</v>
      </c>
      <c r="D226" s="130">
        <v>57.084000000000003</v>
      </c>
      <c r="E226" s="130">
        <v>0.18</v>
      </c>
      <c r="F226" s="130">
        <v>4.9000000000000004</v>
      </c>
      <c r="G226" s="130">
        <v>0.28999999999999998</v>
      </c>
      <c r="H226" s="130" t="s">
        <v>61</v>
      </c>
      <c r="I226" s="130" t="s">
        <v>137</v>
      </c>
      <c r="J226" s="132" t="s">
        <v>1733</v>
      </c>
    </row>
    <row r="227" spans="1:10">
      <c r="A227" s="130" t="s">
        <v>720</v>
      </c>
      <c r="B227" s="130" t="s">
        <v>731</v>
      </c>
      <c r="C227" s="130">
        <v>10.25</v>
      </c>
      <c r="D227" s="130">
        <v>50.892000000000003</v>
      </c>
      <c r="E227" s="130">
        <v>0.2</v>
      </c>
      <c r="F227" s="130">
        <v>4.9000000000000004</v>
      </c>
      <c r="G227" s="130">
        <v>0.28999999999999998</v>
      </c>
      <c r="H227" s="130" t="s">
        <v>61</v>
      </c>
      <c r="I227" s="130" t="s">
        <v>137</v>
      </c>
      <c r="J227" s="132" t="s">
        <v>1733</v>
      </c>
    </row>
    <row r="228" spans="1:10">
      <c r="A228" s="130" t="s">
        <v>720</v>
      </c>
      <c r="B228" s="130" t="s">
        <v>731</v>
      </c>
      <c r="C228" s="130">
        <v>10.25</v>
      </c>
      <c r="D228" s="130">
        <v>50.892000000000003</v>
      </c>
      <c r="E228" s="130">
        <v>0.2</v>
      </c>
      <c r="F228" s="130">
        <v>4.9000000000000004</v>
      </c>
      <c r="G228" s="130">
        <v>0.28999999999999998</v>
      </c>
      <c r="H228" s="130" t="s">
        <v>61</v>
      </c>
      <c r="I228" s="130" t="s">
        <v>137</v>
      </c>
      <c r="J228" s="132" t="s">
        <v>1733</v>
      </c>
    </row>
    <row r="229" spans="1:10">
      <c r="A229" s="130" t="s">
        <v>749</v>
      </c>
      <c r="B229" s="130" t="s">
        <v>756</v>
      </c>
      <c r="C229" s="130">
        <v>4.5</v>
      </c>
      <c r="D229" s="130">
        <v>11.446999999999999</v>
      </c>
      <c r="E229" s="130">
        <v>0.39</v>
      </c>
      <c r="F229" s="130">
        <v>9.89</v>
      </c>
      <c r="G229" s="130">
        <v>0.31</v>
      </c>
      <c r="H229" s="130" t="s">
        <v>61</v>
      </c>
      <c r="I229" s="130" t="s">
        <v>137</v>
      </c>
      <c r="J229" s="132" t="s">
        <v>1733</v>
      </c>
    </row>
    <row r="230" spans="1:10">
      <c r="A230" s="130" t="s">
        <v>749</v>
      </c>
      <c r="B230" s="130" t="s">
        <v>756</v>
      </c>
      <c r="C230" s="130">
        <v>4.5</v>
      </c>
      <c r="D230" s="130">
        <v>11.446999999999999</v>
      </c>
      <c r="E230" s="130">
        <v>0.39</v>
      </c>
      <c r="F230" s="130">
        <v>9.89</v>
      </c>
      <c r="G230" s="130">
        <v>0.31</v>
      </c>
      <c r="H230" s="130" t="s">
        <v>61</v>
      </c>
      <c r="I230" s="130" t="s">
        <v>137</v>
      </c>
      <c r="J230" s="132" t="s">
        <v>1733</v>
      </c>
    </row>
    <row r="231" spans="1:10">
      <c r="A231" s="130" t="s">
        <v>749</v>
      </c>
      <c r="B231" s="130" t="s">
        <v>750</v>
      </c>
      <c r="C231" s="130">
        <v>4.5</v>
      </c>
      <c r="D231" s="130">
        <v>12.746</v>
      </c>
      <c r="E231" s="130">
        <v>0.35</v>
      </c>
      <c r="F231" s="130">
        <v>9.89</v>
      </c>
      <c r="G231" s="130">
        <v>0.31</v>
      </c>
      <c r="H231" s="130" t="s">
        <v>61</v>
      </c>
      <c r="I231" s="130" t="s">
        <v>137</v>
      </c>
      <c r="J231" s="132" t="s">
        <v>1733</v>
      </c>
    </row>
    <row r="232" spans="1:10">
      <c r="A232" s="130" t="s">
        <v>749</v>
      </c>
      <c r="B232" s="130" t="s">
        <v>750</v>
      </c>
      <c r="C232" s="130">
        <v>4.5</v>
      </c>
      <c r="D232" s="130">
        <v>12.746</v>
      </c>
      <c r="E232" s="130">
        <v>0.35</v>
      </c>
      <c r="F232" s="130">
        <v>9.89</v>
      </c>
      <c r="G232" s="130">
        <v>0.31</v>
      </c>
      <c r="H232" s="130" t="s">
        <v>61</v>
      </c>
      <c r="I232" s="130" t="s">
        <v>137</v>
      </c>
      <c r="J232" s="132" t="s">
        <v>1733</v>
      </c>
    </row>
    <row r="233" spans="1:10">
      <c r="A233" s="130" t="s">
        <v>749</v>
      </c>
      <c r="B233" s="130" t="s">
        <v>759</v>
      </c>
      <c r="C233" s="130">
        <v>4.5</v>
      </c>
      <c r="D233" s="130">
        <v>14.853</v>
      </c>
      <c r="E233" s="130">
        <v>0.3</v>
      </c>
      <c r="F233" s="130">
        <v>9.89</v>
      </c>
      <c r="G233" s="130">
        <v>0.31</v>
      </c>
      <c r="H233" s="130" t="s">
        <v>61</v>
      </c>
      <c r="I233" s="130" t="s">
        <v>137</v>
      </c>
      <c r="J233" s="132" t="s">
        <v>1733</v>
      </c>
    </row>
    <row r="234" spans="1:10">
      <c r="A234" s="130" t="s">
        <v>749</v>
      </c>
      <c r="B234" s="130" t="s">
        <v>759</v>
      </c>
      <c r="C234" s="130">
        <v>4.5</v>
      </c>
      <c r="D234" s="130">
        <v>14.853</v>
      </c>
      <c r="E234" s="130">
        <v>0.3</v>
      </c>
      <c r="F234" s="130">
        <v>9.89</v>
      </c>
      <c r="G234" s="130">
        <v>0.31</v>
      </c>
      <c r="H234" s="130" t="s">
        <v>61</v>
      </c>
      <c r="I234" s="130" t="s">
        <v>137</v>
      </c>
      <c r="J234" s="132" t="s">
        <v>1733</v>
      </c>
    </row>
    <row r="235" spans="1:10">
      <c r="A235" s="130" t="s">
        <v>749</v>
      </c>
      <c r="B235" s="130" t="s">
        <v>753</v>
      </c>
      <c r="C235" s="130">
        <v>4.5</v>
      </c>
      <c r="D235" s="130">
        <v>12.545</v>
      </c>
      <c r="E235" s="130">
        <v>0.36</v>
      </c>
      <c r="F235" s="130">
        <v>9.89</v>
      </c>
      <c r="G235" s="130">
        <v>0.31</v>
      </c>
      <c r="H235" s="130" t="s">
        <v>61</v>
      </c>
      <c r="I235" s="130" t="s">
        <v>137</v>
      </c>
      <c r="J235" s="132" t="s">
        <v>1733</v>
      </c>
    </row>
    <row r="236" spans="1:10">
      <c r="A236" s="130" t="s">
        <v>749</v>
      </c>
      <c r="B236" s="130" t="s">
        <v>753</v>
      </c>
      <c r="C236" s="130">
        <v>4.5</v>
      </c>
      <c r="D236" s="130">
        <v>12.545</v>
      </c>
      <c r="E236" s="130">
        <v>0.36</v>
      </c>
      <c r="F236" s="130">
        <v>9.89</v>
      </c>
      <c r="G236" s="130">
        <v>0.31</v>
      </c>
      <c r="H236" s="130" t="s">
        <v>61</v>
      </c>
      <c r="I236" s="130" t="s">
        <v>137</v>
      </c>
      <c r="J236" s="132" t="s">
        <v>1733</v>
      </c>
    </row>
    <row r="237" spans="1:10">
      <c r="A237" s="130" t="s">
        <v>749</v>
      </c>
      <c r="B237" s="130" t="s">
        <v>757</v>
      </c>
      <c r="C237" s="130">
        <v>4.5</v>
      </c>
      <c r="D237" s="130">
        <v>13.612</v>
      </c>
      <c r="E237" s="130">
        <v>0.33</v>
      </c>
      <c r="F237" s="130">
        <v>9.89</v>
      </c>
      <c r="G237" s="130">
        <v>0.31</v>
      </c>
      <c r="H237" s="130" t="s">
        <v>61</v>
      </c>
      <c r="I237" s="130" t="s">
        <v>137</v>
      </c>
      <c r="J237" s="132" t="s">
        <v>1733</v>
      </c>
    </row>
    <row r="238" spans="1:10">
      <c r="A238" s="130" t="s">
        <v>749</v>
      </c>
      <c r="B238" s="130" t="s">
        <v>757</v>
      </c>
      <c r="C238" s="130">
        <v>4.5</v>
      </c>
      <c r="D238" s="130">
        <v>13.612</v>
      </c>
      <c r="E238" s="130">
        <v>0.33</v>
      </c>
      <c r="F238" s="130">
        <v>9.89</v>
      </c>
      <c r="G238" s="130">
        <v>0.31</v>
      </c>
      <c r="H238" s="130" t="s">
        <v>61</v>
      </c>
      <c r="I238" s="130" t="s">
        <v>137</v>
      </c>
      <c r="J238" s="132" t="s">
        <v>1733</v>
      </c>
    </row>
    <row r="239" spans="1:10">
      <c r="A239" s="130" t="s">
        <v>749</v>
      </c>
      <c r="B239" s="130" t="s">
        <v>751</v>
      </c>
      <c r="C239" s="130">
        <v>4.5</v>
      </c>
      <c r="D239" s="130">
        <v>15.409000000000001</v>
      </c>
      <c r="E239" s="130">
        <v>0.28999999999999998</v>
      </c>
      <c r="F239" s="130">
        <v>9.89</v>
      </c>
      <c r="G239" s="130">
        <v>0.31</v>
      </c>
      <c r="H239" s="130" t="s">
        <v>61</v>
      </c>
      <c r="I239" s="130" t="s">
        <v>137</v>
      </c>
      <c r="J239" s="132" t="s">
        <v>1733</v>
      </c>
    </row>
    <row r="240" spans="1:10">
      <c r="A240" s="130" t="s">
        <v>749</v>
      </c>
      <c r="B240" s="130" t="s">
        <v>751</v>
      </c>
      <c r="C240" s="130">
        <v>4.5</v>
      </c>
      <c r="D240" s="130">
        <v>15.409000000000001</v>
      </c>
      <c r="E240" s="130">
        <v>0.28999999999999998</v>
      </c>
      <c r="F240" s="130">
        <v>9.89</v>
      </c>
      <c r="G240" s="130">
        <v>0.31</v>
      </c>
      <c r="H240" s="130" t="s">
        <v>61</v>
      </c>
      <c r="I240" s="130" t="s">
        <v>137</v>
      </c>
      <c r="J240" s="132" t="s">
        <v>1733</v>
      </c>
    </row>
    <row r="241" spans="1:10">
      <c r="A241" s="130" t="s">
        <v>749</v>
      </c>
      <c r="B241" s="130" t="s">
        <v>760</v>
      </c>
      <c r="C241" s="130">
        <v>4.5</v>
      </c>
      <c r="D241" s="130">
        <v>17.327999999999999</v>
      </c>
      <c r="E241" s="130">
        <v>0.26</v>
      </c>
      <c r="F241" s="130">
        <v>9.89</v>
      </c>
      <c r="G241" s="130">
        <v>0.31</v>
      </c>
      <c r="H241" s="130" t="s">
        <v>61</v>
      </c>
      <c r="I241" s="130" t="s">
        <v>137</v>
      </c>
      <c r="J241" s="132" t="s">
        <v>1733</v>
      </c>
    </row>
    <row r="242" spans="1:10">
      <c r="A242" s="130" t="s">
        <v>749</v>
      </c>
      <c r="B242" s="130" t="s">
        <v>760</v>
      </c>
      <c r="C242" s="130">
        <v>4.5</v>
      </c>
      <c r="D242" s="130">
        <v>17.327999999999999</v>
      </c>
      <c r="E242" s="130">
        <v>0.26</v>
      </c>
      <c r="F242" s="130">
        <v>9.89</v>
      </c>
      <c r="G242" s="130">
        <v>0.31</v>
      </c>
      <c r="H242" s="130" t="s">
        <v>61</v>
      </c>
      <c r="I242" s="130" t="s">
        <v>137</v>
      </c>
      <c r="J242" s="132" t="s">
        <v>1733</v>
      </c>
    </row>
    <row r="243" spans="1:10">
      <c r="A243" s="130" t="s">
        <v>749</v>
      </c>
      <c r="B243" s="130" t="s">
        <v>754</v>
      </c>
      <c r="C243" s="130">
        <v>4.5</v>
      </c>
      <c r="D243" s="130">
        <v>14.853</v>
      </c>
      <c r="E243" s="130">
        <v>0.3</v>
      </c>
      <c r="F243" s="130">
        <v>9.89</v>
      </c>
      <c r="G243" s="130">
        <v>0.31</v>
      </c>
      <c r="H243" s="130" t="s">
        <v>61</v>
      </c>
      <c r="I243" s="130" t="s">
        <v>137</v>
      </c>
      <c r="J243" s="132" t="s">
        <v>1733</v>
      </c>
    </row>
    <row r="244" spans="1:10">
      <c r="A244" s="130" t="s">
        <v>749</v>
      </c>
      <c r="B244" s="130" t="s">
        <v>754</v>
      </c>
      <c r="C244" s="130">
        <v>4.5</v>
      </c>
      <c r="D244" s="130">
        <v>14.853</v>
      </c>
      <c r="E244" s="130">
        <v>0.3</v>
      </c>
      <c r="F244" s="130">
        <v>9.89</v>
      </c>
      <c r="G244" s="130">
        <v>0.31</v>
      </c>
      <c r="H244" s="130" t="s">
        <v>61</v>
      </c>
      <c r="I244" s="130" t="s">
        <v>137</v>
      </c>
      <c r="J244" s="132" t="s">
        <v>1733</v>
      </c>
    </row>
    <row r="245" spans="1:10">
      <c r="A245" s="130" t="s">
        <v>749</v>
      </c>
      <c r="B245" s="130" t="s">
        <v>733</v>
      </c>
      <c r="C245" s="130">
        <v>6.5</v>
      </c>
      <c r="D245" s="130">
        <v>16.978999999999999</v>
      </c>
      <c r="E245" s="130">
        <v>0.38</v>
      </c>
      <c r="F245" s="130">
        <v>7.15</v>
      </c>
      <c r="G245" s="130">
        <v>0.3</v>
      </c>
      <c r="H245" s="130" t="s">
        <v>61</v>
      </c>
      <c r="I245" s="130" t="s">
        <v>137</v>
      </c>
      <c r="J245" s="132" t="s">
        <v>1733</v>
      </c>
    </row>
    <row r="246" spans="1:10">
      <c r="A246" s="130" t="s">
        <v>749</v>
      </c>
      <c r="B246" s="130" t="s">
        <v>733</v>
      </c>
      <c r="C246" s="130">
        <v>6.5</v>
      </c>
      <c r="D246" s="130">
        <v>16.978999999999999</v>
      </c>
      <c r="E246" s="130">
        <v>0.38</v>
      </c>
      <c r="F246" s="130">
        <v>7.15</v>
      </c>
      <c r="G246" s="130">
        <v>0.3</v>
      </c>
      <c r="H246" s="130" t="s">
        <v>61</v>
      </c>
      <c r="I246" s="130" t="s">
        <v>137</v>
      </c>
      <c r="J246" s="132" t="s">
        <v>1733</v>
      </c>
    </row>
    <row r="247" spans="1:10">
      <c r="A247" s="130" t="s">
        <v>749</v>
      </c>
      <c r="B247" s="130" t="s">
        <v>721</v>
      </c>
      <c r="C247" s="130">
        <v>6.5</v>
      </c>
      <c r="D247" s="130">
        <v>19.292999999999999</v>
      </c>
      <c r="E247" s="130">
        <v>0.34</v>
      </c>
      <c r="F247" s="130">
        <v>7.15</v>
      </c>
      <c r="G247" s="130">
        <v>0.3</v>
      </c>
      <c r="H247" s="130" t="s">
        <v>61</v>
      </c>
      <c r="I247" s="130" t="s">
        <v>137</v>
      </c>
      <c r="J247" s="132" t="s">
        <v>1733</v>
      </c>
    </row>
    <row r="248" spans="1:10">
      <c r="A248" s="130" t="s">
        <v>749</v>
      </c>
      <c r="B248" s="130" t="s">
        <v>721</v>
      </c>
      <c r="C248" s="130">
        <v>6.5</v>
      </c>
      <c r="D248" s="130">
        <v>19.292999999999999</v>
      </c>
      <c r="E248" s="130">
        <v>0.34</v>
      </c>
      <c r="F248" s="130">
        <v>7.15</v>
      </c>
      <c r="G248" s="130">
        <v>0.3</v>
      </c>
      <c r="H248" s="130" t="s">
        <v>61</v>
      </c>
      <c r="I248" s="130" t="s">
        <v>137</v>
      </c>
      <c r="J248" s="132" t="s">
        <v>1733</v>
      </c>
    </row>
    <row r="249" spans="1:10">
      <c r="A249" s="130" t="s">
        <v>749</v>
      </c>
      <c r="B249" s="130" t="s">
        <v>739</v>
      </c>
      <c r="C249" s="130">
        <v>6.5</v>
      </c>
      <c r="D249" s="130">
        <v>22.85</v>
      </c>
      <c r="E249" s="130">
        <v>0.28000000000000003</v>
      </c>
      <c r="F249" s="130">
        <v>7.15</v>
      </c>
      <c r="G249" s="130">
        <v>0.3</v>
      </c>
      <c r="H249" s="130" t="s">
        <v>61</v>
      </c>
      <c r="I249" s="130" t="s">
        <v>137</v>
      </c>
      <c r="J249" s="132" t="s">
        <v>1733</v>
      </c>
    </row>
    <row r="250" spans="1:10">
      <c r="A250" s="130" t="s">
        <v>749</v>
      </c>
      <c r="B250" s="130" t="s">
        <v>739</v>
      </c>
      <c r="C250" s="130">
        <v>6.5</v>
      </c>
      <c r="D250" s="130">
        <v>22.85</v>
      </c>
      <c r="E250" s="130">
        <v>0.28000000000000003</v>
      </c>
      <c r="F250" s="130">
        <v>7.15</v>
      </c>
      <c r="G250" s="130">
        <v>0.3</v>
      </c>
      <c r="H250" s="130" t="s">
        <v>61</v>
      </c>
      <c r="I250" s="130" t="s">
        <v>137</v>
      </c>
      <c r="J250" s="132" t="s">
        <v>1733</v>
      </c>
    </row>
    <row r="251" spans="1:10">
      <c r="A251" s="130" t="s">
        <v>749</v>
      </c>
      <c r="B251" s="130" t="s">
        <v>727</v>
      </c>
      <c r="C251" s="130">
        <v>6.5</v>
      </c>
      <c r="D251" s="130">
        <v>18.46</v>
      </c>
      <c r="E251" s="130">
        <v>0.35</v>
      </c>
      <c r="F251" s="130">
        <v>7.15</v>
      </c>
      <c r="G251" s="130">
        <v>0.3</v>
      </c>
      <c r="H251" s="130" t="s">
        <v>61</v>
      </c>
      <c r="I251" s="130" t="s">
        <v>137</v>
      </c>
      <c r="J251" s="138"/>
    </row>
    <row r="252" spans="1:10">
      <c r="A252" s="130" t="s">
        <v>749</v>
      </c>
      <c r="B252" s="130" t="s">
        <v>727</v>
      </c>
      <c r="C252" s="130">
        <v>6.5</v>
      </c>
      <c r="D252" s="130">
        <v>18.46</v>
      </c>
      <c r="E252" s="130">
        <v>0.35</v>
      </c>
      <c r="F252" s="130">
        <v>7.15</v>
      </c>
      <c r="G252" s="130">
        <v>0.3</v>
      </c>
      <c r="H252" s="130" t="s">
        <v>61</v>
      </c>
      <c r="I252" s="130" t="s">
        <v>137</v>
      </c>
      <c r="J252" s="138"/>
    </row>
    <row r="253" spans="1:10">
      <c r="A253" s="130" t="s">
        <v>749</v>
      </c>
      <c r="B253" s="130" t="s">
        <v>758</v>
      </c>
      <c r="C253" s="130">
        <v>8.25</v>
      </c>
      <c r="D253" s="130">
        <v>21.716000000000001</v>
      </c>
      <c r="E253" s="130">
        <v>0.38</v>
      </c>
      <c r="F253" s="130">
        <v>5.85</v>
      </c>
      <c r="G253" s="130">
        <v>0.28999999999999998</v>
      </c>
      <c r="H253" s="130" t="s">
        <v>61</v>
      </c>
      <c r="I253" s="130" t="s">
        <v>137</v>
      </c>
      <c r="J253" s="138"/>
    </row>
    <row r="254" spans="1:10">
      <c r="A254" s="130" t="s">
        <v>749</v>
      </c>
      <c r="B254" s="130" t="s">
        <v>758</v>
      </c>
      <c r="C254" s="130">
        <v>8.25</v>
      </c>
      <c r="D254" s="130">
        <v>21.716000000000001</v>
      </c>
      <c r="E254" s="130">
        <v>0.38</v>
      </c>
      <c r="F254" s="130">
        <v>5.85</v>
      </c>
      <c r="G254" s="130">
        <v>0.28999999999999998</v>
      </c>
      <c r="H254" s="130" t="s">
        <v>61</v>
      </c>
      <c r="I254" s="130" t="s">
        <v>137</v>
      </c>
      <c r="J254" s="138"/>
    </row>
    <row r="255" spans="1:10">
      <c r="A255" s="130" t="s">
        <v>749</v>
      </c>
      <c r="B255" s="130" t="s">
        <v>752</v>
      </c>
      <c r="C255" s="130">
        <v>8.25</v>
      </c>
      <c r="D255" s="130">
        <v>25.486999999999998</v>
      </c>
      <c r="E255" s="130">
        <v>0.32</v>
      </c>
      <c r="F255" s="130">
        <v>5.85</v>
      </c>
      <c r="G255" s="130">
        <v>0.28999999999999998</v>
      </c>
      <c r="H255" s="130" t="s">
        <v>61</v>
      </c>
      <c r="I255" s="130" t="s">
        <v>137</v>
      </c>
      <c r="J255" s="138"/>
    </row>
    <row r="256" spans="1:10">
      <c r="A256" s="130" t="s">
        <v>749</v>
      </c>
      <c r="B256" s="130" t="s">
        <v>752</v>
      </c>
      <c r="C256" s="130">
        <v>8.25</v>
      </c>
      <c r="D256" s="130">
        <v>25.486999999999998</v>
      </c>
      <c r="E256" s="130">
        <v>0.32</v>
      </c>
      <c r="F256" s="130">
        <v>5.85</v>
      </c>
      <c r="G256" s="130">
        <v>0.28999999999999998</v>
      </c>
      <c r="H256" s="130" t="s">
        <v>61</v>
      </c>
      <c r="I256" s="130" t="s">
        <v>137</v>
      </c>
      <c r="J256" s="138"/>
    </row>
    <row r="257" spans="1:9">
      <c r="A257" s="130" t="s">
        <v>749</v>
      </c>
      <c r="B257" s="130" t="s">
        <v>761</v>
      </c>
      <c r="C257" s="130">
        <v>8.25</v>
      </c>
      <c r="D257" s="130">
        <v>29.71</v>
      </c>
      <c r="E257" s="130">
        <v>0.28000000000000003</v>
      </c>
      <c r="F257" s="130">
        <v>5.85</v>
      </c>
      <c r="G257" s="130">
        <v>0.28999999999999998</v>
      </c>
      <c r="H257" s="130" t="s">
        <v>61</v>
      </c>
      <c r="I257" s="130" t="s">
        <v>137</v>
      </c>
    </row>
    <row r="258" spans="1:9">
      <c r="A258" s="130" t="s">
        <v>749</v>
      </c>
      <c r="B258" s="130" t="s">
        <v>761</v>
      </c>
      <c r="C258" s="130">
        <v>8.25</v>
      </c>
      <c r="D258" s="130">
        <v>29.71</v>
      </c>
      <c r="E258" s="130">
        <v>0.28000000000000003</v>
      </c>
      <c r="F258" s="130">
        <v>5.85</v>
      </c>
      <c r="G258" s="130">
        <v>0.28999999999999998</v>
      </c>
      <c r="H258" s="130" t="s">
        <v>61</v>
      </c>
      <c r="I258" s="130" t="s">
        <v>137</v>
      </c>
    </row>
    <row r="259" spans="1:9">
      <c r="A259" s="130" t="s">
        <v>749</v>
      </c>
      <c r="B259" s="130" t="s">
        <v>755</v>
      </c>
      <c r="C259" s="130">
        <v>8.25</v>
      </c>
      <c r="D259" s="130">
        <v>24.100999999999999</v>
      </c>
      <c r="E259" s="130">
        <v>0.34</v>
      </c>
      <c r="F259" s="130">
        <v>5.85</v>
      </c>
      <c r="G259" s="130">
        <v>0.28999999999999998</v>
      </c>
      <c r="H259" s="130" t="s">
        <v>61</v>
      </c>
      <c r="I259" s="130" t="s">
        <v>137</v>
      </c>
    </row>
    <row r="260" spans="1:9">
      <c r="A260" s="130" t="s">
        <v>749</v>
      </c>
      <c r="B260" s="130" t="s">
        <v>755</v>
      </c>
      <c r="C260" s="130">
        <v>8.25</v>
      </c>
      <c r="D260" s="130">
        <v>24.100999999999999</v>
      </c>
      <c r="E260" s="130">
        <v>0.34</v>
      </c>
      <c r="F260" s="130">
        <v>5.85</v>
      </c>
      <c r="G260" s="130">
        <v>0.28999999999999998</v>
      </c>
      <c r="H260" s="130" t="s">
        <v>61</v>
      </c>
      <c r="I260" s="130" t="s">
        <v>137</v>
      </c>
    </row>
    <row r="261" spans="1:9">
      <c r="A261" s="130" t="s">
        <v>749</v>
      </c>
      <c r="B261" s="130" t="s">
        <v>734</v>
      </c>
      <c r="C261" s="130">
        <v>6.5</v>
      </c>
      <c r="D261" s="130">
        <v>21.716000000000001</v>
      </c>
      <c r="E261" s="130">
        <v>0.3</v>
      </c>
      <c r="F261" s="130">
        <v>7.15</v>
      </c>
      <c r="G261" s="130">
        <v>0.3</v>
      </c>
      <c r="H261" s="130" t="s">
        <v>61</v>
      </c>
      <c r="I261" s="130" t="s">
        <v>137</v>
      </c>
    </row>
    <row r="262" spans="1:9">
      <c r="A262" s="130" t="s">
        <v>749</v>
      </c>
      <c r="B262" s="130" t="s">
        <v>734</v>
      </c>
      <c r="C262" s="130">
        <v>6.5</v>
      </c>
      <c r="D262" s="130">
        <v>21.716000000000001</v>
      </c>
      <c r="E262" s="130">
        <v>0.3</v>
      </c>
      <c r="F262" s="130">
        <v>7.15</v>
      </c>
      <c r="G262" s="130">
        <v>0.3</v>
      </c>
      <c r="H262" s="130" t="s">
        <v>61</v>
      </c>
      <c r="I262" s="130" t="s">
        <v>137</v>
      </c>
    </row>
    <row r="263" spans="1:9">
      <c r="A263" s="130" t="s">
        <v>749</v>
      </c>
      <c r="B263" s="130" t="s">
        <v>722</v>
      </c>
      <c r="C263" s="130">
        <v>6.5</v>
      </c>
      <c r="D263" s="130">
        <v>26.238</v>
      </c>
      <c r="E263" s="130">
        <v>0.25</v>
      </c>
      <c r="F263" s="130">
        <v>7.15</v>
      </c>
      <c r="G263" s="130">
        <v>0.3</v>
      </c>
      <c r="H263" s="130" t="s">
        <v>61</v>
      </c>
      <c r="I263" s="130" t="s">
        <v>137</v>
      </c>
    </row>
    <row r="264" spans="1:9">
      <c r="A264" s="130" t="s">
        <v>749</v>
      </c>
      <c r="B264" s="130" t="s">
        <v>722</v>
      </c>
      <c r="C264" s="130">
        <v>6.5</v>
      </c>
      <c r="D264" s="130">
        <v>26.238</v>
      </c>
      <c r="E264" s="130">
        <v>0.25</v>
      </c>
      <c r="F264" s="130">
        <v>7.15</v>
      </c>
      <c r="G264" s="130">
        <v>0.3</v>
      </c>
      <c r="H264" s="130" t="s">
        <v>61</v>
      </c>
      <c r="I264" s="130" t="s">
        <v>137</v>
      </c>
    </row>
    <row r="265" spans="1:9">
      <c r="A265" s="130" t="s">
        <v>749</v>
      </c>
      <c r="B265" s="130" t="s">
        <v>740</v>
      </c>
      <c r="C265" s="130">
        <v>6.5</v>
      </c>
      <c r="D265" s="130">
        <v>29.71</v>
      </c>
      <c r="E265" s="130">
        <v>0.22</v>
      </c>
      <c r="F265" s="130">
        <v>7.15</v>
      </c>
      <c r="G265" s="130">
        <v>0.3</v>
      </c>
      <c r="H265" s="130" t="s">
        <v>61</v>
      </c>
      <c r="I265" s="130" t="s">
        <v>137</v>
      </c>
    </row>
    <row r="266" spans="1:9">
      <c r="A266" s="130" t="s">
        <v>749</v>
      </c>
      <c r="B266" s="130" t="s">
        <v>740</v>
      </c>
      <c r="C266" s="130">
        <v>6.5</v>
      </c>
      <c r="D266" s="130">
        <v>29.71</v>
      </c>
      <c r="E266" s="130">
        <v>0.22</v>
      </c>
      <c r="F266" s="130">
        <v>7.15</v>
      </c>
      <c r="G266" s="130">
        <v>0.3</v>
      </c>
      <c r="H266" s="130" t="s">
        <v>61</v>
      </c>
      <c r="I266" s="130" t="s">
        <v>137</v>
      </c>
    </row>
    <row r="267" spans="1:9">
      <c r="A267" s="130" t="s">
        <v>749</v>
      </c>
      <c r="B267" s="130" t="s">
        <v>728</v>
      </c>
      <c r="C267" s="130">
        <v>6.5</v>
      </c>
      <c r="D267" s="130">
        <v>24.776</v>
      </c>
      <c r="E267" s="130">
        <v>0.26</v>
      </c>
      <c r="F267" s="130">
        <v>7.15</v>
      </c>
      <c r="G267" s="130">
        <v>0.3</v>
      </c>
      <c r="H267" s="130" t="s">
        <v>61</v>
      </c>
      <c r="I267" s="130" t="s">
        <v>137</v>
      </c>
    </row>
    <row r="268" spans="1:9">
      <c r="A268" s="130" t="s">
        <v>749</v>
      </c>
      <c r="B268" s="130" t="s">
        <v>728</v>
      </c>
      <c r="C268" s="130">
        <v>6.5</v>
      </c>
      <c r="D268" s="130">
        <v>24.776</v>
      </c>
      <c r="E268" s="130">
        <v>0.26</v>
      </c>
      <c r="F268" s="130">
        <v>7.15</v>
      </c>
      <c r="G268" s="130">
        <v>0.3</v>
      </c>
      <c r="H268" s="130" t="s">
        <v>61</v>
      </c>
      <c r="I268" s="130" t="s">
        <v>137</v>
      </c>
    </row>
    <row r="269" spans="1:9">
      <c r="A269" s="130" t="s">
        <v>749</v>
      </c>
      <c r="B269" s="130" t="s">
        <v>724</v>
      </c>
      <c r="C269" s="130">
        <v>10.25</v>
      </c>
      <c r="D269" s="130">
        <v>31.792999999999999</v>
      </c>
      <c r="E269" s="130">
        <v>0.32</v>
      </c>
      <c r="F269" s="130">
        <v>4.9000000000000004</v>
      </c>
      <c r="G269" s="130">
        <v>0.28999999999999998</v>
      </c>
      <c r="H269" s="130" t="s">
        <v>61</v>
      </c>
      <c r="I269" s="130" t="s">
        <v>137</v>
      </c>
    </row>
    <row r="270" spans="1:9">
      <c r="A270" s="130" t="s">
        <v>749</v>
      </c>
      <c r="B270" s="130" t="s">
        <v>724</v>
      </c>
      <c r="C270" s="130">
        <v>10.25</v>
      </c>
      <c r="D270" s="130">
        <v>31.792999999999999</v>
      </c>
      <c r="E270" s="130">
        <v>0.32</v>
      </c>
      <c r="F270" s="130">
        <v>4.9000000000000004</v>
      </c>
      <c r="G270" s="130">
        <v>0.28999999999999998</v>
      </c>
      <c r="H270" s="130" t="s">
        <v>61</v>
      </c>
      <c r="I270" s="130" t="s">
        <v>137</v>
      </c>
    </row>
    <row r="271" spans="1:9">
      <c r="A271" s="130" t="s">
        <v>749</v>
      </c>
      <c r="B271" s="130" t="s">
        <v>742</v>
      </c>
      <c r="C271" s="130">
        <v>10.25</v>
      </c>
      <c r="D271" s="130">
        <v>36.921999999999997</v>
      </c>
      <c r="E271" s="130">
        <v>0.28000000000000003</v>
      </c>
      <c r="F271" s="130">
        <v>4.9000000000000004</v>
      </c>
      <c r="G271" s="130">
        <v>0.28999999999999998</v>
      </c>
      <c r="H271" s="130" t="s">
        <v>61</v>
      </c>
      <c r="I271" s="130" t="s">
        <v>137</v>
      </c>
    </row>
    <row r="272" spans="1:9">
      <c r="A272" s="130" t="s">
        <v>749</v>
      </c>
      <c r="B272" s="130" t="s">
        <v>742</v>
      </c>
      <c r="C272" s="130">
        <v>10.25</v>
      </c>
      <c r="D272" s="130">
        <v>36.921999999999997</v>
      </c>
      <c r="E272" s="130">
        <v>0.28000000000000003</v>
      </c>
      <c r="F272" s="130">
        <v>4.9000000000000004</v>
      </c>
      <c r="G272" s="130">
        <v>0.28999999999999998</v>
      </c>
      <c r="H272" s="130" t="s">
        <v>61</v>
      </c>
      <c r="I272" s="130" t="s">
        <v>137</v>
      </c>
    </row>
    <row r="273" spans="1:9">
      <c r="A273" s="130" t="s">
        <v>749</v>
      </c>
      <c r="B273" s="130" t="s">
        <v>730</v>
      </c>
      <c r="C273" s="130">
        <v>10.25</v>
      </c>
      <c r="D273" s="130">
        <v>29.71</v>
      </c>
      <c r="E273" s="130">
        <v>0.35</v>
      </c>
      <c r="F273" s="130">
        <v>4.9000000000000004</v>
      </c>
      <c r="G273" s="130">
        <v>0.28999999999999998</v>
      </c>
      <c r="H273" s="130" t="s">
        <v>61</v>
      </c>
      <c r="I273" s="130" t="s">
        <v>137</v>
      </c>
    </row>
    <row r="274" spans="1:9">
      <c r="A274" s="130" t="s">
        <v>749</v>
      </c>
      <c r="B274" s="130" t="s">
        <v>730</v>
      </c>
      <c r="C274" s="130">
        <v>10.25</v>
      </c>
      <c r="D274" s="130">
        <v>29.71</v>
      </c>
      <c r="E274" s="130">
        <v>0.35</v>
      </c>
      <c r="F274" s="130">
        <v>4.9000000000000004</v>
      </c>
      <c r="G274" s="130">
        <v>0.28999999999999998</v>
      </c>
      <c r="H274" s="130" t="s">
        <v>61</v>
      </c>
      <c r="I274" s="130" t="s">
        <v>137</v>
      </c>
    </row>
    <row r="275" spans="1:9">
      <c r="A275" s="130" t="s">
        <v>749</v>
      </c>
      <c r="B275" s="130" t="s">
        <v>1704</v>
      </c>
      <c r="C275" s="130">
        <v>10.25</v>
      </c>
      <c r="D275" s="130">
        <v>27.030999999999999</v>
      </c>
      <c r="E275" s="130">
        <v>0.38</v>
      </c>
      <c r="F275" s="130">
        <v>4.9000000000000004</v>
      </c>
      <c r="G275" s="130">
        <v>0.28999999999999998</v>
      </c>
      <c r="H275" s="130" t="s">
        <v>61</v>
      </c>
      <c r="I275" s="130" t="s">
        <v>137</v>
      </c>
    </row>
    <row r="276" spans="1:9">
      <c r="A276" s="130" t="s">
        <v>749</v>
      </c>
      <c r="B276" s="130" t="s">
        <v>1704</v>
      </c>
      <c r="C276" s="130">
        <v>10.25</v>
      </c>
      <c r="D276" s="130">
        <v>27.030999999999999</v>
      </c>
      <c r="E276" s="130">
        <v>0.38</v>
      </c>
      <c r="F276" s="130">
        <v>4.9000000000000004</v>
      </c>
      <c r="G276" s="130">
        <v>0.28999999999999998</v>
      </c>
      <c r="H276" s="130" t="s">
        <v>61</v>
      </c>
      <c r="I276" s="130" t="s">
        <v>137</v>
      </c>
    </row>
    <row r="277" spans="1:9">
      <c r="A277" s="130" t="s">
        <v>749</v>
      </c>
      <c r="B277" s="130" t="s">
        <v>726</v>
      </c>
      <c r="C277" s="130">
        <v>12.25</v>
      </c>
      <c r="D277" s="130">
        <v>38.46</v>
      </c>
      <c r="E277" s="130">
        <v>0.32</v>
      </c>
      <c r="F277" s="130">
        <v>4.2699999999999996</v>
      </c>
      <c r="G277" s="130">
        <v>0.28000000000000003</v>
      </c>
      <c r="H277" s="130" t="s">
        <v>61</v>
      </c>
      <c r="I277" s="130" t="s">
        <v>137</v>
      </c>
    </row>
    <row r="278" spans="1:9">
      <c r="A278" s="130" t="s">
        <v>749</v>
      </c>
      <c r="B278" s="130" t="s">
        <v>726</v>
      </c>
      <c r="C278" s="130">
        <v>12.25</v>
      </c>
      <c r="D278" s="130">
        <v>38.46</v>
      </c>
      <c r="E278" s="130">
        <v>0.32</v>
      </c>
      <c r="F278" s="130">
        <v>4.2699999999999996</v>
      </c>
      <c r="G278" s="130">
        <v>0.28000000000000003</v>
      </c>
      <c r="H278" s="130" t="s">
        <v>61</v>
      </c>
      <c r="I278" s="130" t="s">
        <v>137</v>
      </c>
    </row>
    <row r="279" spans="1:9">
      <c r="A279" s="130" t="s">
        <v>749</v>
      </c>
      <c r="B279" s="130" t="s">
        <v>744</v>
      </c>
      <c r="C279" s="130">
        <v>12.25</v>
      </c>
      <c r="D279" s="130">
        <v>43.914999999999999</v>
      </c>
      <c r="E279" s="130">
        <v>0.28000000000000003</v>
      </c>
      <c r="F279" s="130">
        <v>4.2699999999999996</v>
      </c>
      <c r="G279" s="130">
        <v>0.28000000000000003</v>
      </c>
      <c r="H279" s="130" t="s">
        <v>61</v>
      </c>
      <c r="I279" s="130" t="s">
        <v>137</v>
      </c>
    </row>
    <row r="280" spans="1:9">
      <c r="A280" s="130" t="s">
        <v>749</v>
      </c>
      <c r="B280" s="130" t="s">
        <v>744</v>
      </c>
      <c r="C280" s="130">
        <v>12.25</v>
      </c>
      <c r="D280" s="130">
        <v>43.914999999999999</v>
      </c>
      <c r="E280" s="130">
        <v>0.28000000000000003</v>
      </c>
      <c r="F280" s="130">
        <v>4.2699999999999996</v>
      </c>
      <c r="G280" s="130">
        <v>0.28000000000000003</v>
      </c>
      <c r="H280" s="130" t="s">
        <v>61</v>
      </c>
      <c r="I280" s="130" t="s">
        <v>137</v>
      </c>
    </row>
    <row r="281" spans="1:9">
      <c r="A281" s="130" t="s">
        <v>749</v>
      </c>
      <c r="B281" s="130" t="s">
        <v>732</v>
      </c>
      <c r="C281" s="130">
        <v>12.25</v>
      </c>
      <c r="D281" s="130">
        <v>35.497</v>
      </c>
      <c r="E281" s="130">
        <v>0.35</v>
      </c>
      <c r="F281" s="130">
        <v>4.2699999999999996</v>
      </c>
      <c r="G281" s="130">
        <v>0.28000000000000003</v>
      </c>
      <c r="H281" s="130" t="s">
        <v>61</v>
      </c>
      <c r="I281" s="130" t="s">
        <v>137</v>
      </c>
    </row>
    <row r="282" spans="1:9">
      <c r="A282" s="130" t="s">
        <v>749</v>
      </c>
      <c r="B282" s="130" t="s">
        <v>732</v>
      </c>
      <c r="C282" s="130">
        <v>12.25</v>
      </c>
      <c r="D282" s="130">
        <v>35.497</v>
      </c>
      <c r="E282" s="130">
        <v>0.35</v>
      </c>
      <c r="F282" s="130">
        <v>4.2699999999999996</v>
      </c>
      <c r="G282" s="130">
        <v>0.28000000000000003</v>
      </c>
      <c r="H282" s="130" t="s">
        <v>61</v>
      </c>
      <c r="I282" s="130" t="s">
        <v>137</v>
      </c>
    </row>
    <row r="283" spans="1:9">
      <c r="A283" s="130" t="s">
        <v>749</v>
      </c>
      <c r="B283" s="130" t="s">
        <v>1705</v>
      </c>
      <c r="C283" s="130">
        <v>12.25</v>
      </c>
      <c r="D283" s="130">
        <v>34.173999999999999</v>
      </c>
      <c r="E283" s="130">
        <v>0.36</v>
      </c>
      <c r="F283" s="130">
        <v>4.2699999999999996</v>
      </c>
      <c r="G283" s="130">
        <v>0.28000000000000003</v>
      </c>
      <c r="H283" s="130" t="s">
        <v>61</v>
      </c>
      <c r="I283" s="130" t="s">
        <v>137</v>
      </c>
    </row>
    <row r="284" spans="1:9">
      <c r="A284" s="130" t="s">
        <v>749</v>
      </c>
      <c r="B284" s="130" t="s">
        <v>1705</v>
      </c>
      <c r="C284" s="130">
        <v>12.25</v>
      </c>
      <c r="D284" s="130">
        <v>34.173999999999999</v>
      </c>
      <c r="E284" s="130">
        <v>0.36</v>
      </c>
      <c r="F284" s="130">
        <v>4.2699999999999996</v>
      </c>
      <c r="G284" s="130">
        <v>0.28000000000000003</v>
      </c>
      <c r="H284" s="130" t="s">
        <v>61</v>
      </c>
      <c r="I284" s="130" t="s">
        <v>137</v>
      </c>
    </row>
    <row r="285" spans="1:9">
      <c r="A285" s="130" t="s">
        <v>749</v>
      </c>
      <c r="B285" s="130" t="s">
        <v>725</v>
      </c>
      <c r="C285" s="130">
        <v>10.25</v>
      </c>
      <c r="D285" s="130">
        <v>43.914999999999999</v>
      </c>
      <c r="E285" s="130">
        <v>0.23</v>
      </c>
      <c r="F285" s="130">
        <v>4.9000000000000004</v>
      </c>
      <c r="G285" s="130">
        <v>0.28999999999999998</v>
      </c>
      <c r="H285" s="130" t="s">
        <v>61</v>
      </c>
      <c r="I285" s="130" t="s">
        <v>137</v>
      </c>
    </row>
    <row r="286" spans="1:9">
      <c r="A286" s="130" t="s">
        <v>749</v>
      </c>
      <c r="B286" s="130" t="s">
        <v>725</v>
      </c>
      <c r="C286" s="130">
        <v>10.25</v>
      </c>
      <c r="D286" s="130">
        <v>43.914999999999999</v>
      </c>
      <c r="E286" s="130">
        <v>0.23</v>
      </c>
      <c r="F286" s="130">
        <v>4.9000000000000004</v>
      </c>
      <c r="G286" s="130">
        <v>0.28999999999999998</v>
      </c>
      <c r="H286" s="130" t="s">
        <v>61</v>
      </c>
      <c r="I286" s="130" t="s">
        <v>137</v>
      </c>
    </row>
    <row r="287" spans="1:9">
      <c r="A287" s="130" t="s">
        <v>749</v>
      </c>
      <c r="B287" s="130" t="s">
        <v>743</v>
      </c>
      <c r="C287" s="130">
        <v>10.25</v>
      </c>
      <c r="D287" s="130">
        <v>48.46</v>
      </c>
      <c r="E287" s="130">
        <v>0.21</v>
      </c>
      <c r="F287" s="130">
        <v>4.9000000000000004</v>
      </c>
      <c r="G287" s="130">
        <v>0.28999999999999998</v>
      </c>
      <c r="H287" s="130" t="s">
        <v>61</v>
      </c>
      <c r="I287" s="130" t="s">
        <v>137</v>
      </c>
    </row>
    <row r="288" spans="1:9">
      <c r="A288" s="130" t="s">
        <v>749</v>
      </c>
      <c r="B288" s="130" t="s">
        <v>743</v>
      </c>
      <c r="C288" s="130">
        <v>10.25</v>
      </c>
      <c r="D288" s="130">
        <v>48.46</v>
      </c>
      <c r="E288" s="130">
        <v>0.21</v>
      </c>
      <c r="F288" s="130">
        <v>4.9000000000000004</v>
      </c>
      <c r="G288" s="130">
        <v>0.28999999999999998</v>
      </c>
      <c r="H288" s="130" t="s">
        <v>61</v>
      </c>
      <c r="I288" s="130" t="s">
        <v>137</v>
      </c>
    </row>
    <row r="289" spans="1:9">
      <c r="A289" s="130" t="s">
        <v>749</v>
      </c>
      <c r="B289" s="130" t="s">
        <v>731</v>
      </c>
      <c r="C289" s="130">
        <v>10.25</v>
      </c>
      <c r="D289" s="130">
        <v>40.127000000000002</v>
      </c>
      <c r="E289" s="130">
        <v>0.26</v>
      </c>
      <c r="F289" s="130">
        <v>4.9000000000000004</v>
      </c>
      <c r="G289" s="130">
        <v>0.28999999999999998</v>
      </c>
      <c r="H289" s="130" t="s">
        <v>61</v>
      </c>
      <c r="I289" s="130" t="s">
        <v>137</v>
      </c>
    </row>
    <row r="290" spans="1:9">
      <c r="A290" s="130" t="s">
        <v>749</v>
      </c>
      <c r="B290" s="130" t="s">
        <v>731</v>
      </c>
      <c r="C290" s="130">
        <v>10.25</v>
      </c>
      <c r="D290" s="130">
        <v>40.127000000000002</v>
      </c>
      <c r="E290" s="130">
        <v>0.26</v>
      </c>
      <c r="F290" s="130">
        <v>4.9000000000000004</v>
      </c>
      <c r="G290" s="130">
        <v>0.28999999999999998</v>
      </c>
      <c r="H290" s="130" t="s">
        <v>61</v>
      </c>
      <c r="I290" s="130" t="s">
        <v>137</v>
      </c>
    </row>
    <row r="291" spans="1:9">
      <c r="A291" s="130" t="s">
        <v>749</v>
      </c>
      <c r="B291" s="130" t="s">
        <v>1706</v>
      </c>
      <c r="C291" s="130">
        <v>10.25</v>
      </c>
      <c r="D291" s="130">
        <v>34.173999999999999</v>
      </c>
      <c r="E291" s="130">
        <v>0.3</v>
      </c>
      <c r="F291" s="130">
        <v>4.9000000000000004</v>
      </c>
      <c r="G291" s="130">
        <v>0.28999999999999998</v>
      </c>
      <c r="H291" s="130" t="s">
        <v>61</v>
      </c>
      <c r="I291" s="130" t="s">
        <v>137</v>
      </c>
    </row>
    <row r="292" spans="1:9">
      <c r="A292" s="130" t="s">
        <v>749</v>
      </c>
      <c r="B292" s="130" t="s">
        <v>1706</v>
      </c>
      <c r="C292" s="130">
        <v>10.25</v>
      </c>
      <c r="D292" s="130">
        <v>34.173999999999999</v>
      </c>
      <c r="E292" s="130">
        <v>0.3</v>
      </c>
      <c r="F292" s="130">
        <v>4.9000000000000004</v>
      </c>
      <c r="G292" s="130">
        <v>0.28999999999999998</v>
      </c>
      <c r="H292" s="130" t="s">
        <v>61</v>
      </c>
      <c r="I292" s="130" t="s">
        <v>137</v>
      </c>
    </row>
    <row r="293" spans="1:9">
      <c r="A293" s="130" t="s">
        <v>1645</v>
      </c>
      <c r="B293" s="130" t="s">
        <v>795</v>
      </c>
      <c r="C293" s="130">
        <v>2.27</v>
      </c>
      <c r="D293" s="130">
        <v>2.5169999999999999</v>
      </c>
      <c r="E293" s="130">
        <v>0.9</v>
      </c>
      <c r="F293" s="130">
        <v>29.09</v>
      </c>
      <c r="G293" s="130">
        <v>0.26</v>
      </c>
      <c r="H293" s="130" t="s">
        <v>61</v>
      </c>
      <c r="I293" s="130" t="s">
        <v>137</v>
      </c>
    </row>
    <row r="294" spans="1:9">
      <c r="A294" s="130" t="s">
        <v>1645</v>
      </c>
      <c r="B294" s="130" t="s">
        <v>798</v>
      </c>
      <c r="C294" s="130">
        <v>3.27</v>
      </c>
      <c r="D294" s="130">
        <v>3.9809999999999999</v>
      </c>
      <c r="E294" s="130">
        <v>0.82</v>
      </c>
      <c r="F294" s="130">
        <v>20.440000000000001</v>
      </c>
      <c r="G294" s="130">
        <v>0.26</v>
      </c>
      <c r="H294" s="130" t="s">
        <v>61</v>
      </c>
      <c r="I294" s="130" t="s">
        <v>137</v>
      </c>
    </row>
    <row r="295" spans="1:9">
      <c r="A295" s="130" t="s">
        <v>1645</v>
      </c>
      <c r="B295" s="130" t="s">
        <v>799</v>
      </c>
      <c r="C295" s="130">
        <v>4.47</v>
      </c>
      <c r="D295" s="130">
        <v>4.1500000000000004</v>
      </c>
      <c r="E295" s="130">
        <v>1.08</v>
      </c>
      <c r="F295" s="130">
        <v>15.23</v>
      </c>
      <c r="G295" s="130">
        <v>0.27</v>
      </c>
      <c r="H295" s="130" t="s">
        <v>61</v>
      </c>
      <c r="I295" s="130" t="s">
        <v>137</v>
      </c>
    </row>
    <row r="296" spans="1:9">
      <c r="A296" s="130" t="s">
        <v>1645</v>
      </c>
      <c r="B296" s="130" t="s">
        <v>800</v>
      </c>
      <c r="C296" s="130">
        <v>5.67</v>
      </c>
      <c r="D296" s="130">
        <v>4.2519999999999998</v>
      </c>
      <c r="E296" s="130">
        <v>1.33</v>
      </c>
      <c r="F296" s="130">
        <v>12.22</v>
      </c>
      <c r="G296" s="130">
        <v>0.27</v>
      </c>
      <c r="H296" s="130" t="s">
        <v>61</v>
      </c>
      <c r="I296" s="130" t="s">
        <v>137</v>
      </c>
    </row>
    <row r="297" spans="1:9">
      <c r="A297" s="130" t="s">
        <v>1645</v>
      </c>
      <c r="B297" s="130" t="s">
        <v>801</v>
      </c>
      <c r="C297" s="130">
        <v>6.87</v>
      </c>
      <c r="D297" s="130">
        <v>4.3049999999999997</v>
      </c>
      <c r="E297" s="130">
        <v>1.6</v>
      </c>
      <c r="F297" s="130">
        <v>10.26</v>
      </c>
      <c r="G297" s="130">
        <v>0.27</v>
      </c>
      <c r="H297" s="130" t="s">
        <v>61</v>
      </c>
      <c r="I297" s="130" t="s">
        <v>137</v>
      </c>
    </row>
    <row r="298" spans="1:9">
      <c r="A298" s="130" t="s">
        <v>1645</v>
      </c>
      <c r="B298" s="130" t="s">
        <v>802</v>
      </c>
      <c r="C298" s="130">
        <v>8.07</v>
      </c>
      <c r="D298" s="130">
        <v>4.3579999999999997</v>
      </c>
      <c r="E298" s="130">
        <v>1.85</v>
      </c>
      <c r="F298" s="130">
        <v>8.8800000000000008</v>
      </c>
      <c r="G298" s="130">
        <v>0.27</v>
      </c>
      <c r="H298" s="130" t="s">
        <v>61</v>
      </c>
      <c r="I298" s="130" t="s">
        <v>137</v>
      </c>
    </row>
    <row r="299" spans="1:9">
      <c r="A299" s="130" t="s">
        <v>1645</v>
      </c>
      <c r="B299" s="130" t="s">
        <v>796</v>
      </c>
      <c r="C299" s="130">
        <v>1.83</v>
      </c>
      <c r="D299" s="130">
        <v>3.4420000000000002</v>
      </c>
      <c r="E299" s="130">
        <v>0.53</v>
      </c>
      <c r="F299" s="130">
        <v>35.69</v>
      </c>
      <c r="G299" s="130">
        <v>0.26</v>
      </c>
      <c r="H299" s="130" t="s">
        <v>61</v>
      </c>
      <c r="I299" s="130" t="s">
        <v>137</v>
      </c>
    </row>
    <row r="300" spans="1:9">
      <c r="A300" s="130" t="s">
        <v>1645</v>
      </c>
      <c r="B300" s="130" t="s">
        <v>797</v>
      </c>
      <c r="C300" s="130">
        <v>2.5499999999999998</v>
      </c>
      <c r="D300" s="130">
        <v>3.823</v>
      </c>
      <c r="E300" s="130">
        <v>0.67</v>
      </c>
      <c r="F300" s="130">
        <v>25.92</v>
      </c>
      <c r="G300" s="130">
        <v>0.26</v>
      </c>
      <c r="H300" s="130" t="s">
        <v>61</v>
      </c>
      <c r="I300" s="130" t="s">
        <v>137</v>
      </c>
    </row>
    <row r="301" spans="1:9">
      <c r="A301" s="130" t="s">
        <v>1645</v>
      </c>
      <c r="B301" s="130" t="s">
        <v>787</v>
      </c>
      <c r="C301" s="130">
        <v>2.27</v>
      </c>
      <c r="D301" s="130">
        <v>1.9279999999999999</v>
      </c>
      <c r="E301" s="130">
        <v>1.18</v>
      </c>
      <c r="F301" s="130">
        <v>29.09</v>
      </c>
      <c r="G301" s="130">
        <v>0.26</v>
      </c>
      <c r="H301" s="130" t="s">
        <v>61</v>
      </c>
      <c r="I301" s="130" t="s">
        <v>137</v>
      </c>
    </row>
    <row r="302" spans="1:9">
      <c r="A302" s="130" t="s">
        <v>1645</v>
      </c>
      <c r="B302" s="130" t="s">
        <v>790</v>
      </c>
      <c r="C302" s="130">
        <v>3.27</v>
      </c>
      <c r="D302" s="130">
        <v>3.867</v>
      </c>
      <c r="E302" s="130">
        <v>0.85</v>
      </c>
      <c r="F302" s="130">
        <v>20.440000000000001</v>
      </c>
      <c r="G302" s="130">
        <v>0.26</v>
      </c>
      <c r="H302" s="130" t="s">
        <v>61</v>
      </c>
      <c r="I302" s="130" t="s">
        <v>137</v>
      </c>
    </row>
    <row r="303" spans="1:9">
      <c r="A303" s="130" t="s">
        <v>1645</v>
      </c>
      <c r="B303" s="130" t="s">
        <v>791</v>
      </c>
      <c r="C303" s="130">
        <v>4.47</v>
      </c>
      <c r="D303" s="130">
        <v>4.0759999999999996</v>
      </c>
      <c r="E303" s="130">
        <v>1.1000000000000001</v>
      </c>
      <c r="F303" s="130">
        <v>15.23</v>
      </c>
      <c r="G303" s="130">
        <v>0.27</v>
      </c>
      <c r="H303" s="130" t="s">
        <v>61</v>
      </c>
      <c r="I303" s="130" t="s">
        <v>137</v>
      </c>
    </row>
    <row r="304" spans="1:9">
      <c r="A304" s="130" t="s">
        <v>1645</v>
      </c>
      <c r="B304" s="130" t="s">
        <v>792</v>
      </c>
      <c r="C304" s="130">
        <v>5.67</v>
      </c>
      <c r="D304" s="130">
        <v>4.2009999999999996</v>
      </c>
      <c r="E304" s="130">
        <v>1.35</v>
      </c>
      <c r="F304" s="130">
        <v>12.22</v>
      </c>
      <c r="G304" s="130">
        <v>0.27</v>
      </c>
      <c r="H304" s="130" t="s">
        <v>61</v>
      </c>
      <c r="I304" s="130" t="s">
        <v>137</v>
      </c>
    </row>
    <row r="305" spans="1:9">
      <c r="A305" s="130" t="s">
        <v>1645</v>
      </c>
      <c r="B305" s="130" t="s">
        <v>793</v>
      </c>
      <c r="C305" s="130">
        <v>6.87</v>
      </c>
      <c r="D305" s="130">
        <v>4.2779999999999996</v>
      </c>
      <c r="E305" s="130">
        <v>1.61</v>
      </c>
      <c r="F305" s="130">
        <v>10.26</v>
      </c>
      <c r="G305" s="130">
        <v>0.27</v>
      </c>
      <c r="H305" s="130" t="s">
        <v>61</v>
      </c>
      <c r="I305" s="130" t="s">
        <v>137</v>
      </c>
    </row>
    <row r="306" spans="1:9">
      <c r="A306" s="130" t="s">
        <v>1645</v>
      </c>
      <c r="B306" s="130" t="s">
        <v>794</v>
      </c>
      <c r="C306" s="130">
        <v>8.07</v>
      </c>
      <c r="D306" s="130">
        <v>4.3310000000000004</v>
      </c>
      <c r="E306" s="130">
        <v>1.86</v>
      </c>
      <c r="F306" s="130">
        <v>8.8800000000000008</v>
      </c>
      <c r="G306" s="130">
        <v>0.27</v>
      </c>
      <c r="H306" s="130" t="s">
        <v>61</v>
      </c>
      <c r="I306" s="130" t="s">
        <v>137</v>
      </c>
    </row>
    <row r="307" spans="1:9">
      <c r="A307" s="130" t="s">
        <v>1645</v>
      </c>
      <c r="B307" s="130" t="s">
        <v>788</v>
      </c>
      <c r="C307" s="130">
        <v>1.83</v>
      </c>
      <c r="D307" s="130">
        <v>3.282</v>
      </c>
      <c r="E307" s="130">
        <v>0.56000000000000005</v>
      </c>
      <c r="F307" s="130">
        <v>35.69</v>
      </c>
      <c r="G307" s="130">
        <v>0.26</v>
      </c>
      <c r="H307" s="130" t="s">
        <v>61</v>
      </c>
      <c r="I307" s="130" t="s">
        <v>137</v>
      </c>
    </row>
    <row r="308" spans="1:9">
      <c r="A308" s="130" t="s">
        <v>1645</v>
      </c>
      <c r="B308" s="130" t="s">
        <v>789</v>
      </c>
      <c r="C308" s="130">
        <v>2.5499999999999998</v>
      </c>
      <c r="D308" s="130">
        <v>3.6549999999999998</v>
      </c>
      <c r="E308" s="130">
        <v>0.7</v>
      </c>
      <c r="F308" s="130">
        <v>25.92</v>
      </c>
      <c r="G308" s="130">
        <v>0.26</v>
      </c>
      <c r="H308" s="130" t="s">
        <v>61</v>
      </c>
      <c r="I308" s="130" t="s">
        <v>137</v>
      </c>
    </row>
    <row r="309" spans="1:9">
      <c r="A309" s="130" t="s">
        <v>1645</v>
      </c>
      <c r="B309" s="130" t="s">
        <v>803</v>
      </c>
      <c r="C309" s="130">
        <v>2.27</v>
      </c>
      <c r="D309" s="130">
        <v>2.895</v>
      </c>
      <c r="E309" s="130">
        <v>0.78</v>
      </c>
      <c r="F309" s="130">
        <v>29.09</v>
      </c>
      <c r="G309" s="130">
        <v>0.26</v>
      </c>
      <c r="H309" s="130" t="s">
        <v>61</v>
      </c>
      <c r="I309" s="130" t="s">
        <v>137</v>
      </c>
    </row>
    <row r="310" spans="1:9">
      <c r="A310" s="130" t="s">
        <v>1645</v>
      </c>
      <c r="B310" s="130" t="s">
        <v>806</v>
      </c>
      <c r="C310" s="130">
        <v>3.27</v>
      </c>
      <c r="D310" s="130">
        <v>3.9809999999999999</v>
      </c>
      <c r="E310" s="130">
        <v>0.82</v>
      </c>
      <c r="F310" s="130">
        <v>20.440000000000001</v>
      </c>
      <c r="G310" s="130">
        <v>0.26</v>
      </c>
      <c r="H310" s="130" t="s">
        <v>61</v>
      </c>
      <c r="I310" s="130" t="s">
        <v>137</v>
      </c>
    </row>
    <row r="311" spans="1:9">
      <c r="A311" s="130" t="s">
        <v>1645</v>
      </c>
      <c r="B311" s="130" t="s">
        <v>807</v>
      </c>
      <c r="C311" s="130">
        <v>4.47</v>
      </c>
      <c r="D311" s="130">
        <v>4.1500000000000004</v>
      </c>
      <c r="E311" s="130">
        <v>1.08</v>
      </c>
      <c r="F311" s="130">
        <v>15.23</v>
      </c>
      <c r="G311" s="130">
        <v>0.27</v>
      </c>
      <c r="H311" s="130" t="s">
        <v>61</v>
      </c>
      <c r="I311" s="130" t="s">
        <v>137</v>
      </c>
    </row>
    <row r="312" spans="1:9">
      <c r="A312" s="130" t="s">
        <v>1645</v>
      </c>
      <c r="B312" s="130" t="s">
        <v>808</v>
      </c>
      <c r="C312" s="130">
        <v>5.67</v>
      </c>
      <c r="D312" s="130">
        <v>4.2519999999999998</v>
      </c>
      <c r="E312" s="130">
        <v>1.33</v>
      </c>
      <c r="F312" s="130">
        <v>12.22</v>
      </c>
      <c r="G312" s="130">
        <v>0.27</v>
      </c>
      <c r="H312" s="130" t="s">
        <v>61</v>
      </c>
      <c r="I312" s="130" t="s">
        <v>137</v>
      </c>
    </row>
    <row r="313" spans="1:9">
      <c r="A313" s="130" t="s">
        <v>1645</v>
      </c>
      <c r="B313" s="130" t="s">
        <v>809</v>
      </c>
      <c r="C313" s="130">
        <v>6.87</v>
      </c>
      <c r="D313" s="130">
        <v>4.3049999999999997</v>
      </c>
      <c r="E313" s="130">
        <v>1.6</v>
      </c>
      <c r="F313" s="130">
        <v>10.26</v>
      </c>
      <c r="G313" s="130">
        <v>0.27</v>
      </c>
      <c r="H313" s="130" t="s">
        <v>61</v>
      </c>
      <c r="I313" s="130" t="s">
        <v>137</v>
      </c>
    </row>
    <row r="314" spans="1:9">
      <c r="A314" s="130" t="s">
        <v>1645</v>
      </c>
      <c r="B314" s="130" t="s">
        <v>810</v>
      </c>
      <c r="C314" s="130">
        <v>8.07</v>
      </c>
      <c r="D314" s="130">
        <v>4.3579999999999997</v>
      </c>
      <c r="E314" s="130">
        <v>1.85</v>
      </c>
      <c r="F314" s="130">
        <v>8.8800000000000008</v>
      </c>
      <c r="G314" s="130">
        <v>0.27</v>
      </c>
      <c r="H314" s="130" t="s">
        <v>61</v>
      </c>
      <c r="I314" s="130" t="s">
        <v>137</v>
      </c>
    </row>
    <row r="315" spans="1:9">
      <c r="A315" s="130" t="s">
        <v>1645</v>
      </c>
      <c r="B315" s="130" t="s">
        <v>804</v>
      </c>
      <c r="C315" s="130">
        <v>1.83</v>
      </c>
      <c r="D315" s="130">
        <v>3.5750000000000002</v>
      </c>
      <c r="E315" s="130">
        <v>0.51</v>
      </c>
      <c r="F315" s="130">
        <v>35.69</v>
      </c>
      <c r="G315" s="130">
        <v>0.26</v>
      </c>
      <c r="H315" s="130" t="s">
        <v>61</v>
      </c>
      <c r="I315" s="130" t="s">
        <v>137</v>
      </c>
    </row>
    <row r="316" spans="1:9">
      <c r="A316" s="130" t="s">
        <v>1645</v>
      </c>
      <c r="B316" s="130" t="s">
        <v>805</v>
      </c>
      <c r="C316" s="130">
        <v>2.5499999999999998</v>
      </c>
      <c r="D316" s="130">
        <v>3.823</v>
      </c>
      <c r="E316" s="130">
        <v>0.67</v>
      </c>
      <c r="F316" s="130">
        <v>25.92</v>
      </c>
      <c r="G316" s="130">
        <v>0.26</v>
      </c>
      <c r="H316" s="130" t="s">
        <v>61</v>
      </c>
      <c r="I316" s="130" t="s">
        <v>137</v>
      </c>
    </row>
    <row r="317" spans="1:9">
      <c r="A317" s="130" t="s">
        <v>1645</v>
      </c>
      <c r="B317" s="130" t="s">
        <v>771</v>
      </c>
      <c r="C317" s="130">
        <v>2.27</v>
      </c>
      <c r="D317" s="130">
        <v>2.7210000000000001</v>
      </c>
      <c r="E317" s="130">
        <v>0.83</v>
      </c>
      <c r="F317" s="130">
        <v>29.09</v>
      </c>
      <c r="G317" s="130">
        <v>0.26</v>
      </c>
      <c r="H317" s="130" t="s">
        <v>61</v>
      </c>
      <c r="I317" s="130" t="s">
        <v>137</v>
      </c>
    </row>
    <row r="318" spans="1:9">
      <c r="A318" s="130" t="s">
        <v>1645</v>
      </c>
      <c r="B318" s="130" t="s">
        <v>774</v>
      </c>
      <c r="C318" s="130">
        <v>3.27</v>
      </c>
      <c r="D318" s="130">
        <v>5.032</v>
      </c>
      <c r="E318" s="130">
        <v>0.65</v>
      </c>
      <c r="F318" s="130">
        <v>20.440000000000001</v>
      </c>
      <c r="G318" s="130">
        <v>0.26</v>
      </c>
      <c r="H318" s="130" t="s">
        <v>61</v>
      </c>
      <c r="I318" s="130" t="s">
        <v>137</v>
      </c>
    </row>
    <row r="319" spans="1:9">
      <c r="A319" s="130" t="s">
        <v>1645</v>
      </c>
      <c r="B319" s="130" t="s">
        <v>775</v>
      </c>
      <c r="C319" s="130">
        <v>4.47</v>
      </c>
      <c r="D319" s="130">
        <v>5.4</v>
      </c>
      <c r="E319" s="130">
        <v>0.83</v>
      </c>
      <c r="F319" s="130">
        <v>15.23</v>
      </c>
      <c r="G319" s="130">
        <v>0.27</v>
      </c>
      <c r="H319" s="130" t="s">
        <v>61</v>
      </c>
      <c r="I319" s="130" t="s">
        <v>137</v>
      </c>
    </row>
    <row r="320" spans="1:9">
      <c r="A320" s="130" t="s">
        <v>1645</v>
      </c>
      <c r="B320" s="130" t="s">
        <v>776</v>
      </c>
      <c r="C320" s="130">
        <v>5.67</v>
      </c>
      <c r="D320" s="130">
        <v>5.6440000000000001</v>
      </c>
      <c r="E320" s="130">
        <v>1</v>
      </c>
      <c r="F320" s="130">
        <v>12.22</v>
      </c>
      <c r="G320" s="130">
        <v>0.27</v>
      </c>
      <c r="H320" s="130" t="s">
        <v>61</v>
      </c>
      <c r="I320" s="130" t="s">
        <v>137</v>
      </c>
    </row>
    <row r="321" spans="1:9">
      <c r="A321" s="130" t="s">
        <v>1645</v>
      </c>
      <c r="B321" s="130" t="s">
        <v>777</v>
      </c>
      <c r="C321" s="130">
        <v>6.87</v>
      </c>
      <c r="D321" s="130">
        <v>5.7729999999999997</v>
      </c>
      <c r="E321" s="130">
        <v>1.19</v>
      </c>
      <c r="F321" s="130">
        <v>10.26</v>
      </c>
      <c r="G321" s="130">
        <v>0.27</v>
      </c>
      <c r="H321" s="130" t="s">
        <v>61</v>
      </c>
      <c r="I321" s="130" t="s">
        <v>137</v>
      </c>
    </row>
    <row r="322" spans="1:9">
      <c r="A322" s="130" t="s">
        <v>1645</v>
      </c>
      <c r="B322" s="130" t="s">
        <v>778</v>
      </c>
      <c r="C322" s="130">
        <v>8.07</v>
      </c>
      <c r="D322" s="130">
        <v>5.907</v>
      </c>
      <c r="E322" s="130">
        <v>1.37</v>
      </c>
      <c r="F322" s="130">
        <v>8.8800000000000008</v>
      </c>
      <c r="G322" s="130">
        <v>0.27</v>
      </c>
      <c r="H322" s="130" t="s">
        <v>61</v>
      </c>
      <c r="I322" s="130" t="s">
        <v>137</v>
      </c>
    </row>
    <row r="323" spans="1:9">
      <c r="A323" s="130" t="s">
        <v>1645</v>
      </c>
      <c r="B323" s="130" t="s">
        <v>772</v>
      </c>
      <c r="C323" s="130">
        <v>1.83</v>
      </c>
      <c r="D323" s="130">
        <v>4.1500000000000004</v>
      </c>
      <c r="E323" s="130">
        <v>0.44</v>
      </c>
      <c r="F323" s="130">
        <v>35.69</v>
      </c>
      <c r="G323" s="130">
        <v>0.26</v>
      </c>
      <c r="H323" s="130" t="s">
        <v>61</v>
      </c>
      <c r="I323" s="130" t="s">
        <v>137</v>
      </c>
    </row>
    <row r="324" spans="1:9">
      <c r="A324" s="130" t="s">
        <v>1645</v>
      </c>
      <c r="B324" s="130" t="s">
        <v>773</v>
      </c>
      <c r="C324" s="130">
        <v>2.5499999999999998</v>
      </c>
      <c r="D324" s="130">
        <v>4.7060000000000004</v>
      </c>
      <c r="E324" s="130">
        <v>0.54</v>
      </c>
      <c r="F324" s="130">
        <v>25.92</v>
      </c>
      <c r="G324" s="130">
        <v>0.26</v>
      </c>
      <c r="H324" s="130" t="s">
        <v>61</v>
      </c>
      <c r="I324" s="130" t="s">
        <v>137</v>
      </c>
    </row>
    <row r="325" spans="1:9">
      <c r="A325" s="130" t="s">
        <v>1645</v>
      </c>
      <c r="B325" s="130" t="s">
        <v>763</v>
      </c>
      <c r="C325" s="130">
        <v>2.27</v>
      </c>
      <c r="D325" s="130">
        <v>2.0070000000000001</v>
      </c>
      <c r="E325" s="130">
        <v>1.1299999999999999</v>
      </c>
      <c r="F325" s="130">
        <v>29.09</v>
      </c>
      <c r="G325" s="130">
        <v>0.26</v>
      </c>
      <c r="H325" s="130" t="s">
        <v>61</v>
      </c>
      <c r="I325" s="130" t="s">
        <v>137</v>
      </c>
    </row>
    <row r="326" spans="1:9">
      <c r="A326" s="130" t="s">
        <v>1645</v>
      </c>
      <c r="B326" s="130" t="s">
        <v>766</v>
      </c>
      <c r="C326" s="130">
        <v>3.27</v>
      </c>
      <c r="D326" s="130">
        <v>4.93</v>
      </c>
      <c r="E326" s="130">
        <v>0.66</v>
      </c>
      <c r="F326" s="130">
        <v>20.440000000000001</v>
      </c>
      <c r="G326" s="130">
        <v>0.26</v>
      </c>
      <c r="H326" s="130" t="s">
        <v>61</v>
      </c>
      <c r="I326" s="130" t="s">
        <v>137</v>
      </c>
    </row>
    <row r="327" spans="1:9">
      <c r="A327" s="130" t="s">
        <v>1645</v>
      </c>
      <c r="B327" s="130" t="s">
        <v>767</v>
      </c>
      <c r="C327" s="130">
        <v>4.47</v>
      </c>
      <c r="D327" s="130">
        <v>5.3230000000000004</v>
      </c>
      <c r="E327" s="130">
        <v>0.84</v>
      </c>
      <c r="F327" s="130">
        <v>15.23</v>
      </c>
      <c r="G327" s="130">
        <v>0.27</v>
      </c>
      <c r="H327" s="130" t="s">
        <v>61</v>
      </c>
      <c r="I327" s="130" t="s">
        <v>137</v>
      </c>
    </row>
    <row r="328" spans="1:9">
      <c r="A328" s="130" t="s">
        <v>1645</v>
      </c>
      <c r="B328" s="130" t="s">
        <v>768</v>
      </c>
      <c r="C328" s="130">
        <v>5.67</v>
      </c>
      <c r="D328" s="130">
        <v>5.6020000000000003</v>
      </c>
      <c r="E328" s="130">
        <v>1.01</v>
      </c>
      <c r="F328" s="130">
        <v>12.22</v>
      </c>
      <c r="G328" s="130">
        <v>0.27</v>
      </c>
      <c r="H328" s="130" t="s">
        <v>61</v>
      </c>
      <c r="I328" s="130" t="s">
        <v>137</v>
      </c>
    </row>
    <row r="329" spans="1:9">
      <c r="A329" s="130" t="s">
        <v>1645</v>
      </c>
      <c r="B329" s="130" t="s">
        <v>769</v>
      </c>
      <c r="C329" s="130">
        <v>6.87</v>
      </c>
      <c r="D329" s="130">
        <v>5.7729999999999997</v>
      </c>
      <c r="E329" s="130">
        <v>1.19</v>
      </c>
      <c r="F329" s="130">
        <v>10.26</v>
      </c>
      <c r="G329" s="130">
        <v>0.27</v>
      </c>
      <c r="H329" s="130" t="s">
        <v>61</v>
      </c>
      <c r="I329" s="130" t="s">
        <v>137</v>
      </c>
    </row>
    <row r="330" spans="1:9">
      <c r="A330" s="130" t="s">
        <v>1645</v>
      </c>
      <c r="B330" s="130" t="s">
        <v>770</v>
      </c>
      <c r="C330" s="130">
        <v>8.07</v>
      </c>
      <c r="D330" s="130">
        <v>5.8609999999999998</v>
      </c>
      <c r="E330" s="130">
        <v>1.38</v>
      </c>
      <c r="F330" s="130">
        <v>8.8800000000000008</v>
      </c>
      <c r="G330" s="130">
        <v>0.27</v>
      </c>
      <c r="H330" s="130" t="s">
        <v>61</v>
      </c>
      <c r="I330" s="130" t="s">
        <v>137</v>
      </c>
    </row>
    <row r="331" spans="1:9">
      <c r="A331" s="130" t="s">
        <v>1645</v>
      </c>
      <c r="B331" s="130" t="s">
        <v>764</v>
      </c>
      <c r="C331" s="130">
        <v>1.83</v>
      </c>
      <c r="D331" s="130">
        <v>3.8889999999999998</v>
      </c>
      <c r="E331" s="130">
        <v>0.47</v>
      </c>
      <c r="F331" s="130">
        <v>35.69</v>
      </c>
      <c r="G331" s="130">
        <v>0.26</v>
      </c>
      <c r="H331" s="130" t="s">
        <v>61</v>
      </c>
      <c r="I331" s="130" t="s">
        <v>137</v>
      </c>
    </row>
    <row r="332" spans="1:9">
      <c r="A332" s="130" t="s">
        <v>1645</v>
      </c>
      <c r="B332" s="130" t="s">
        <v>765</v>
      </c>
      <c r="C332" s="130">
        <v>2.5499999999999998</v>
      </c>
      <c r="D332" s="130">
        <v>4.5259999999999998</v>
      </c>
      <c r="E332" s="130">
        <v>0.56000000000000005</v>
      </c>
      <c r="F332" s="130">
        <v>25.92</v>
      </c>
      <c r="G332" s="130">
        <v>0.26</v>
      </c>
      <c r="H332" s="130" t="s">
        <v>61</v>
      </c>
      <c r="I332" s="130" t="s">
        <v>137</v>
      </c>
    </row>
    <row r="333" spans="1:9">
      <c r="A333" s="130" t="s">
        <v>1645</v>
      </c>
      <c r="B333" s="130" t="s">
        <v>779</v>
      </c>
      <c r="C333" s="130">
        <v>2.27</v>
      </c>
      <c r="D333" s="130">
        <v>3.2989999999999999</v>
      </c>
      <c r="E333" s="130">
        <v>0.69</v>
      </c>
      <c r="F333" s="130">
        <v>29.09</v>
      </c>
      <c r="G333" s="130">
        <v>0.26</v>
      </c>
      <c r="H333" s="130" t="s">
        <v>61</v>
      </c>
      <c r="I333" s="130" t="s">
        <v>137</v>
      </c>
    </row>
    <row r="334" spans="1:9">
      <c r="A334" s="132" t="s">
        <v>1645</v>
      </c>
      <c r="B334" s="132" t="s">
        <v>782</v>
      </c>
      <c r="C334" s="132">
        <v>3.27</v>
      </c>
      <c r="D334" s="132">
        <v>5.1379999999999999</v>
      </c>
      <c r="E334" s="132">
        <v>0.64</v>
      </c>
      <c r="F334" s="132">
        <v>20.440000000000001</v>
      </c>
      <c r="G334" s="132">
        <v>0.26</v>
      </c>
      <c r="H334" s="132" t="s">
        <v>61</v>
      </c>
      <c r="I334" s="132" t="s">
        <v>137</v>
      </c>
    </row>
    <row r="335" spans="1:9">
      <c r="A335" s="132" t="s">
        <v>1645</v>
      </c>
      <c r="B335" s="132" t="s">
        <v>783</v>
      </c>
      <c r="C335" s="132">
        <v>4.47</v>
      </c>
      <c r="D335" s="132">
        <v>5.4390000000000001</v>
      </c>
      <c r="E335" s="132">
        <v>0.82</v>
      </c>
      <c r="F335" s="132">
        <v>15.23</v>
      </c>
      <c r="G335" s="132">
        <v>0.27</v>
      </c>
      <c r="H335" s="132" t="s">
        <v>61</v>
      </c>
      <c r="I335" s="132" t="s">
        <v>137</v>
      </c>
    </row>
    <row r="336" spans="1:9">
      <c r="A336" s="132" t="s">
        <v>1645</v>
      </c>
      <c r="B336" s="132" t="s">
        <v>784</v>
      </c>
      <c r="C336" s="132">
        <v>5.67</v>
      </c>
      <c r="D336" s="132">
        <v>5.6859999999999999</v>
      </c>
      <c r="E336" s="132">
        <v>1</v>
      </c>
      <c r="F336" s="132">
        <v>12.22</v>
      </c>
      <c r="G336" s="132">
        <v>0.27</v>
      </c>
      <c r="H336" s="132" t="s">
        <v>61</v>
      </c>
      <c r="I336" s="132" t="s">
        <v>137</v>
      </c>
    </row>
    <row r="337" spans="1:9">
      <c r="A337" s="132" t="s">
        <v>1645</v>
      </c>
      <c r="B337" s="132" t="s">
        <v>785</v>
      </c>
      <c r="C337" s="132">
        <v>6.87</v>
      </c>
      <c r="D337" s="132">
        <v>5.8170000000000002</v>
      </c>
      <c r="E337" s="132">
        <v>1.18</v>
      </c>
      <c r="F337" s="132">
        <v>10.26</v>
      </c>
      <c r="G337" s="132">
        <v>0.27</v>
      </c>
      <c r="H337" s="132" t="s">
        <v>61</v>
      </c>
      <c r="I337" s="132" t="s">
        <v>137</v>
      </c>
    </row>
    <row r="338" spans="1:9">
      <c r="A338" s="132" t="s">
        <v>1645</v>
      </c>
      <c r="B338" s="132" t="s">
        <v>786</v>
      </c>
      <c r="C338" s="132">
        <v>8.07</v>
      </c>
      <c r="D338" s="132">
        <v>5.907</v>
      </c>
      <c r="E338" s="132">
        <v>1.37</v>
      </c>
      <c r="F338" s="132">
        <v>8.8800000000000008</v>
      </c>
      <c r="G338" s="132">
        <v>0.27</v>
      </c>
      <c r="H338" s="132" t="s">
        <v>61</v>
      </c>
      <c r="I338" s="132" t="s">
        <v>137</v>
      </c>
    </row>
    <row r="339" spans="1:9">
      <c r="A339" s="132" t="s">
        <v>1645</v>
      </c>
      <c r="B339" s="132" t="s">
        <v>780</v>
      </c>
      <c r="C339" s="132">
        <v>1.83</v>
      </c>
      <c r="D339" s="132">
        <v>4.3860000000000001</v>
      </c>
      <c r="E339" s="132">
        <v>0.42</v>
      </c>
      <c r="F339" s="132">
        <v>35.69</v>
      </c>
      <c r="G339" s="132">
        <v>0.26</v>
      </c>
      <c r="H339" s="132" t="s">
        <v>61</v>
      </c>
      <c r="I339" s="132" t="s">
        <v>137</v>
      </c>
    </row>
    <row r="340" spans="1:9">
      <c r="A340" s="132" t="s">
        <v>1645</v>
      </c>
      <c r="B340" s="132" t="s">
        <v>781</v>
      </c>
      <c r="C340" s="132">
        <v>2.5499999999999998</v>
      </c>
      <c r="D340" s="132">
        <v>4.8319999999999999</v>
      </c>
      <c r="E340" s="132">
        <v>0.53</v>
      </c>
      <c r="F340" s="132">
        <v>25.92</v>
      </c>
      <c r="G340" s="132">
        <v>0.26</v>
      </c>
      <c r="H340" s="132" t="s">
        <v>61</v>
      </c>
      <c r="I340" s="132" t="s">
        <v>137</v>
      </c>
    </row>
    <row r="341" spans="1:9">
      <c r="A341" s="132" t="s">
        <v>1645</v>
      </c>
      <c r="B341" s="132" t="s">
        <v>819</v>
      </c>
      <c r="C341" s="132">
        <v>2.27</v>
      </c>
      <c r="D341" s="132">
        <v>2.5169999999999999</v>
      </c>
      <c r="E341" s="132">
        <v>0.9</v>
      </c>
      <c r="F341" s="132">
        <v>29.09</v>
      </c>
      <c r="G341" s="132">
        <v>0.26</v>
      </c>
      <c r="H341" s="132" t="s">
        <v>61</v>
      </c>
      <c r="I341" s="132" t="s">
        <v>137</v>
      </c>
    </row>
    <row r="342" spans="1:9">
      <c r="A342" s="132" t="s">
        <v>1645</v>
      </c>
      <c r="B342" s="132" t="s">
        <v>822</v>
      </c>
      <c r="C342" s="132">
        <v>3.27</v>
      </c>
      <c r="D342" s="132">
        <v>12.483000000000001</v>
      </c>
      <c r="E342" s="132">
        <v>0.26</v>
      </c>
      <c r="F342" s="132">
        <v>20.440000000000001</v>
      </c>
      <c r="G342" s="132">
        <v>0.26</v>
      </c>
      <c r="H342" s="132" t="s">
        <v>61</v>
      </c>
      <c r="I342" s="132" t="s">
        <v>137</v>
      </c>
    </row>
    <row r="343" spans="1:9">
      <c r="A343" s="132" t="s">
        <v>1645</v>
      </c>
      <c r="B343" s="132" t="s">
        <v>823</v>
      </c>
      <c r="C343" s="132">
        <v>4.47</v>
      </c>
      <c r="D343" s="132">
        <v>17.669</v>
      </c>
      <c r="E343" s="132">
        <v>0.25</v>
      </c>
      <c r="F343" s="132">
        <v>15.23</v>
      </c>
      <c r="G343" s="132">
        <v>0.27</v>
      </c>
      <c r="H343" s="132" t="s">
        <v>61</v>
      </c>
      <c r="I343" s="132" t="s">
        <v>137</v>
      </c>
    </row>
    <row r="344" spans="1:9">
      <c r="A344" s="132" t="s">
        <v>1645</v>
      </c>
      <c r="B344" s="132" t="s">
        <v>824</v>
      </c>
      <c r="C344" s="132">
        <v>5.67</v>
      </c>
      <c r="D344" s="132">
        <v>22.405999999999999</v>
      </c>
      <c r="E344" s="132">
        <v>0.25</v>
      </c>
      <c r="F344" s="132">
        <v>12.22</v>
      </c>
      <c r="G344" s="132">
        <v>0.27</v>
      </c>
      <c r="H344" s="132" t="s">
        <v>61</v>
      </c>
      <c r="I344" s="132" t="s">
        <v>137</v>
      </c>
    </row>
    <row r="345" spans="1:9">
      <c r="A345" s="132" t="s">
        <v>1645</v>
      </c>
      <c r="B345" s="132" t="s">
        <v>825</v>
      </c>
      <c r="C345" s="132">
        <v>6.87</v>
      </c>
      <c r="D345" s="132">
        <v>27.721</v>
      </c>
      <c r="E345" s="132">
        <v>0.25</v>
      </c>
      <c r="F345" s="132">
        <v>10.26</v>
      </c>
      <c r="G345" s="132">
        <v>0.27</v>
      </c>
      <c r="H345" s="132" t="s">
        <v>61</v>
      </c>
      <c r="I345" s="132" t="s">
        <v>137</v>
      </c>
    </row>
    <row r="346" spans="1:9">
      <c r="A346" s="132" t="s">
        <v>1645</v>
      </c>
      <c r="B346" s="132" t="s">
        <v>826</v>
      </c>
      <c r="C346" s="132">
        <v>8.07</v>
      </c>
      <c r="D346" s="132">
        <v>32.482999999999997</v>
      </c>
      <c r="E346" s="132">
        <v>0.25</v>
      </c>
      <c r="F346" s="132">
        <v>8.8800000000000008</v>
      </c>
      <c r="G346" s="132">
        <v>0.27</v>
      </c>
      <c r="H346" s="132" t="s">
        <v>61</v>
      </c>
      <c r="I346" s="132" t="s">
        <v>137</v>
      </c>
    </row>
    <row r="347" spans="1:9">
      <c r="A347" s="132" t="s">
        <v>1645</v>
      </c>
      <c r="B347" s="132" t="s">
        <v>820</v>
      </c>
      <c r="C347" s="132">
        <v>1.83</v>
      </c>
      <c r="D347" s="132">
        <v>6.5030000000000001</v>
      </c>
      <c r="E347" s="132">
        <v>0.28000000000000003</v>
      </c>
      <c r="F347" s="132">
        <v>35.69</v>
      </c>
      <c r="G347" s="132">
        <v>0.26</v>
      </c>
      <c r="H347" s="132" t="s">
        <v>61</v>
      </c>
      <c r="I347" s="132" t="s">
        <v>137</v>
      </c>
    </row>
    <row r="348" spans="1:9">
      <c r="A348" s="132" t="s">
        <v>1645</v>
      </c>
      <c r="B348" s="132" t="s">
        <v>821</v>
      </c>
      <c r="C348" s="132">
        <v>2.5499999999999998</v>
      </c>
      <c r="D348" s="132">
        <v>9.4589999999999996</v>
      </c>
      <c r="E348" s="132">
        <v>0.27</v>
      </c>
      <c r="F348" s="132">
        <v>25.92</v>
      </c>
      <c r="G348" s="132">
        <v>0.26</v>
      </c>
      <c r="H348" s="132" t="s">
        <v>61</v>
      </c>
      <c r="I348" s="132" t="s">
        <v>137</v>
      </c>
    </row>
    <row r="349" spans="1:9">
      <c r="A349" s="132" t="s">
        <v>1645</v>
      </c>
      <c r="B349" s="132" t="s">
        <v>811</v>
      </c>
      <c r="C349" s="132">
        <v>2.27</v>
      </c>
      <c r="D349" s="132">
        <v>1.9279999999999999</v>
      </c>
      <c r="E349" s="132">
        <v>1.18</v>
      </c>
      <c r="F349" s="132">
        <v>29.09</v>
      </c>
      <c r="G349" s="132">
        <v>0.26</v>
      </c>
      <c r="H349" s="132" t="s">
        <v>61</v>
      </c>
      <c r="I349" s="132" t="s">
        <v>137</v>
      </c>
    </row>
    <row r="350" spans="1:9">
      <c r="A350" s="132" t="s">
        <v>1645</v>
      </c>
      <c r="B350" s="132" t="s">
        <v>814</v>
      </c>
      <c r="C350" s="132">
        <v>3.27</v>
      </c>
      <c r="D350" s="132">
        <v>11.971</v>
      </c>
      <c r="E350" s="132">
        <v>0.27</v>
      </c>
      <c r="F350" s="132">
        <v>20.440000000000001</v>
      </c>
      <c r="G350" s="132">
        <v>0.26</v>
      </c>
      <c r="H350" s="132" t="s">
        <v>61</v>
      </c>
      <c r="I350" s="132" t="s">
        <v>137</v>
      </c>
    </row>
    <row r="351" spans="1:9">
      <c r="A351" s="132" t="s">
        <v>1645</v>
      </c>
      <c r="B351" s="132" t="s">
        <v>815</v>
      </c>
      <c r="C351" s="132">
        <v>4.47</v>
      </c>
      <c r="D351" s="132">
        <v>17.007000000000001</v>
      </c>
      <c r="E351" s="132">
        <v>0.26</v>
      </c>
      <c r="F351" s="132">
        <v>15.23</v>
      </c>
      <c r="G351" s="132">
        <v>0.27</v>
      </c>
      <c r="H351" s="132" t="s">
        <v>61</v>
      </c>
      <c r="I351" s="132" t="s">
        <v>137</v>
      </c>
    </row>
    <row r="352" spans="1:9">
      <c r="A352" s="132" t="s">
        <v>1645</v>
      </c>
      <c r="B352" s="132" t="s">
        <v>816</v>
      </c>
      <c r="C352" s="132">
        <v>5.67</v>
      </c>
      <c r="D352" s="132">
        <v>21.876999999999999</v>
      </c>
      <c r="E352" s="132">
        <v>0.26</v>
      </c>
      <c r="F352" s="132">
        <v>12.22</v>
      </c>
      <c r="G352" s="132">
        <v>0.27</v>
      </c>
      <c r="H352" s="132" t="s">
        <v>61</v>
      </c>
      <c r="I352" s="132" t="s">
        <v>137</v>
      </c>
    </row>
    <row r="353" spans="1:9">
      <c r="A353" s="132" t="s">
        <v>1645</v>
      </c>
      <c r="B353" s="132" t="s">
        <v>817</v>
      </c>
      <c r="C353" s="132">
        <v>6.87</v>
      </c>
      <c r="D353" s="132">
        <v>26.928000000000001</v>
      </c>
      <c r="E353" s="132">
        <v>0.26</v>
      </c>
      <c r="F353" s="132">
        <v>10.26</v>
      </c>
      <c r="G353" s="132">
        <v>0.27</v>
      </c>
      <c r="H353" s="132" t="s">
        <v>61</v>
      </c>
      <c r="I353" s="132" t="s">
        <v>137</v>
      </c>
    </row>
    <row r="354" spans="1:9">
      <c r="A354" s="132" t="s">
        <v>1645</v>
      </c>
      <c r="B354" s="132" t="s">
        <v>818</v>
      </c>
      <c r="C354" s="132">
        <v>8.07</v>
      </c>
      <c r="D354" s="132">
        <v>31.408000000000001</v>
      </c>
      <c r="E354" s="132">
        <v>0.26</v>
      </c>
      <c r="F354" s="132">
        <v>8.8800000000000008</v>
      </c>
      <c r="G354" s="132">
        <v>0.27</v>
      </c>
      <c r="H354" s="132" t="s">
        <v>61</v>
      </c>
      <c r="I354" s="132" t="s">
        <v>137</v>
      </c>
    </row>
    <row r="355" spans="1:9">
      <c r="A355" s="132" t="s">
        <v>1645</v>
      </c>
      <c r="B355" s="132" t="s">
        <v>812</v>
      </c>
      <c r="C355" s="132">
        <v>1.83</v>
      </c>
      <c r="D355" s="132">
        <v>5.907</v>
      </c>
      <c r="E355" s="132">
        <v>0.31</v>
      </c>
      <c r="F355" s="132">
        <v>35.69</v>
      </c>
      <c r="G355" s="132">
        <v>0.26</v>
      </c>
      <c r="H355" s="132" t="s">
        <v>61</v>
      </c>
      <c r="I355" s="132" t="s">
        <v>137</v>
      </c>
    </row>
    <row r="356" spans="1:9">
      <c r="A356" s="132" t="s">
        <v>1645</v>
      </c>
      <c r="B356" s="132" t="s">
        <v>813</v>
      </c>
      <c r="C356" s="132">
        <v>2.5499999999999998</v>
      </c>
      <c r="D356" s="132">
        <v>8.9540000000000006</v>
      </c>
      <c r="E356" s="132">
        <v>0.28000000000000003</v>
      </c>
      <c r="F356" s="132">
        <v>25.92</v>
      </c>
      <c r="G356" s="132">
        <v>0.26</v>
      </c>
      <c r="H356" s="132" t="s">
        <v>61</v>
      </c>
      <c r="I356" s="132" t="s">
        <v>137</v>
      </c>
    </row>
    <row r="357" spans="1:9">
      <c r="A357" s="132" t="s">
        <v>1645</v>
      </c>
      <c r="B357" s="132" t="s">
        <v>827</v>
      </c>
      <c r="C357" s="132">
        <v>2.27</v>
      </c>
      <c r="D357" s="132">
        <v>2.895</v>
      </c>
      <c r="E357" s="132">
        <v>0.78</v>
      </c>
      <c r="F357" s="132">
        <v>29.09</v>
      </c>
      <c r="G357" s="132">
        <v>0.26</v>
      </c>
      <c r="H357" s="132" t="s">
        <v>61</v>
      </c>
      <c r="I357" s="132" t="s">
        <v>137</v>
      </c>
    </row>
    <row r="358" spans="1:9">
      <c r="A358" s="132" t="s">
        <v>1645</v>
      </c>
      <c r="B358" s="132" t="s">
        <v>830</v>
      </c>
      <c r="C358" s="132">
        <v>3.27</v>
      </c>
      <c r="D358" s="132">
        <v>12.849</v>
      </c>
      <c r="E358" s="132">
        <v>0.25</v>
      </c>
      <c r="F358" s="132">
        <v>20.440000000000001</v>
      </c>
      <c r="G358" s="132">
        <v>0.26</v>
      </c>
      <c r="H358" s="132" t="s">
        <v>61</v>
      </c>
      <c r="I358" s="132" t="s">
        <v>137</v>
      </c>
    </row>
    <row r="359" spans="1:9">
      <c r="A359" s="132" t="s">
        <v>1645</v>
      </c>
      <c r="B359" s="132" t="s">
        <v>831</v>
      </c>
      <c r="C359" s="132">
        <v>4.47</v>
      </c>
      <c r="D359" s="132">
        <v>18.018000000000001</v>
      </c>
      <c r="E359" s="132">
        <v>0.25</v>
      </c>
      <c r="F359" s="132">
        <v>15.23</v>
      </c>
      <c r="G359" s="132">
        <v>0.27</v>
      </c>
      <c r="H359" s="132" t="s">
        <v>61</v>
      </c>
      <c r="I359" s="132" t="s">
        <v>137</v>
      </c>
    </row>
    <row r="360" spans="1:9">
      <c r="A360" s="132" t="s">
        <v>1645</v>
      </c>
      <c r="B360" s="132" t="s">
        <v>832</v>
      </c>
      <c r="C360" s="132">
        <v>5.67</v>
      </c>
      <c r="D360" s="132">
        <v>22.96</v>
      </c>
      <c r="E360" s="132">
        <v>0.25</v>
      </c>
      <c r="F360" s="132">
        <v>12.22</v>
      </c>
      <c r="G360" s="132">
        <v>0.27</v>
      </c>
      <c r="H360" s="132" t="s">
        <v>61</v>
      </c>
      <c r="I360" s="132" t="s">
        <v>137</v>
      </c>
    </row>
    <row r="361" spans="1:9">
      <c r="A361" s="132" t="s">
        <v>1645</v>
      </c>
      <c r="B361" s="132" t="s">
        <v>833</v>
      </c>
      <c r="C361" s="132">
        <v>6.87</v>
      </c>
      <c r="D361" s="132">
        <v>27.721</v>
      </c>
      <c r="E361" s="132">
        <v>0.25</v>
      </c>
      <c r="F361" s="132">
        <v>10.26</v>
      </c>
      <c r="G361" s="132">
        <v>0.27</v>
      </c>
      <c r="H361" s="132" t="s">
        <v>61</v>
      </c>
      <c r="I361" s="132" t="s">
        <v>137</v>
      </c>
    </row>
    <row r="362" spans="1:9">
      <c r="A362" s="132" t="s">
        <v>1645</v>
      </c>
      <c r="B362" s="132" t="s">
        <v>834</v>
      </c>
      <c r="C362" s="132">
        <v>8.07</v>
      </c>
      <c r="D362" s="132">
        <v>32.482999999999997</v>
      </c>
      <c r="E362" s="132">
        <v>0.25</v>
      </c>
      <c r="F362" s="132">
        <v>8.8800000000000008</v>
      </c>
      <c r="G362" s="132">
        <v>0.27</v>
      </c>
      <c r="H362" s="132" t="s">
        <v>61</v>
      </c>
      <c r="I362" s="132" t="s">
        <v>137</v>
      </c>
    </row>
    <row r="363" spans="1:9">
      <c r="A363" s="132" t="s">
        <v>1645</v>
      </c>
      <c r="B363" s="132" t="s">
        <v>828</v>
      </c>
      <c r="C363" s="132">
        <v>1.83</v>
      </c>
      <c r="D363" s="132">
        <v>6.9020000000000001</v>
      </c>
      <c r="E363" s="132">
        <v>0.27</v>
      </c>
      <c r="F363" s="132">
        <v>35.69</v>
      </c>
      <c r="G363" s="132">
        <v>0.26</v>
      </c>
      <c r="H363" s="132" t="s">
        <v>61</v>
      </c>
      <c r="I363" s="132" t="s">
        <v>137</v>
      </c>
    </row>
    <row r="364" spans="1:9">
      <c r="A364" s="132" t="s">
        <v>1645</v>
      </c>
      <c r="B364" s="132" t="s">
        <v>829</v>
      </c>
      <c r="C364" s="132">
        <v>2.5499999999999998</v>
      </c>
      <c r="D364" s="132">
        <v>9.9030000000000005</v>
      </c>
      <c r="E364" s="132">
        <v>0.26</v>
      </c>
      <c r="F364" s="132">
        <v>25.92</v>
      </c>
      <c r="G364" s="132">
        <v>0.26</v>
      </c>
      <c r="H364" s="132" t="s">
        <v>61</v>
      </c>
      <c r="I364" s="132" t="s">
        <v>137</v>
      </c>
    </row>
    <row r="365" spans="1:9">
      <c r="A365" s="132" t="s">
        <v>1645</v>
      </c>
      <c r="B365" s="132" t="s">
        <v>843</v>
      </c>
      <c r="C365" s="132">
        <v>2.27</v>
      </c>
      <c r="D365" s="132">
        <v>2.8</v>
      </c>
      <c r="E365" s="132">
        <v>0.81</v>
      </c>
      <c r="F365" s="132">
        <v>29.09</v>
      </c>
      <c r="G365" s="132">
        <v>0.26</v>
      </c>
      <c r="H365" s="132" t="s">
        <v>61</v>
      </c>
      <c r="I365" s="132" t="s">
        <v>137</v>
      </c>
    </row>
    <row r="366" spans="1:9">
      <c r="A366" s="132" t="s">
        <v>1645</v>
      </c>
      <c r="B366" s="132" t="s">
        <v>846</v>
      </c>
      <c r="C366" s="132">
        <v>3.27</v>
      </c>
      <c r="D366" s="132">
        <v>6.1920000000000002</v>
      </c>
      <c r="E366" s="132">
        <v>0.53</v>
      </c>
      <c r="F366" s="132">
        <v>20.440000000000001</v>
      </c>
      <c r="G366" s="132">
        <v>0.26</v>
      </c>
      <c r="H366" s="132" t="s">
        <v>61</v>
      </c>
      <c r="I366" s="132" t="s">
        <v>137</v>
      </c>
    </row>
    <row r="367" spans="1:9">
      <c r="A367" s="132" t="s">
        <v>1645</v>
      </c>
      <c r="B367" s="132" t="s">
        <v>847</v>
      </c>
      <c r="C367" s="132">
        <v>4.47</v>
      </c>
      <c r="D367" s="132">
        <v>6.9020000000000001</v>
      </c>
      <c r="E367" s="132">
        <v>0.65</v>
      </c>
      <c r="F367" s="132">
        <v>15.23</v>
      </c>
      <c r="G367" s="132">
        <v>0.27</v>
      </c>
      <c r="H367" s="132" t="s">
        <v>61</v>
      </c>
      <c r="I367" s="132" t="s">
        <v>137</v>
      </c>
    </row>
    <row r="368" spans="1:9">
      <c r="A368" s="132" t="s">
        <v>1645</v>
      </c>
      <c r="B368" s="132" t="s">
        <v>848</v>
      </c>
      <c r="C368" s="132">
        <v>5.67</v>
      </c>
      <c r="D368" s="132">
        <v>7.3470000000000004</v>
      </c>
      <c r="E368" s="132">
        <v>0.77</v>
      </c>
      <c r="F368" s="132">
        <v>12.22</v>
      </c>
      <c r="G368" s="132">
        <v>0.27</v>
      </c>
      <c r="H368" s="132" t="s">
        <v>61</v>
      </c>
      <c r="I368" s="132" t="s">
        <v>137</v>
      </c>
    </row>
    <row r="369" spans="1:9">
      <c r="A369" s="132" t="s">
        <v>1645</v>
      </c>
      <c r="B369" s="132" t="s">
        <v>849</v>
      </c>
      <c r="C369" s="132">
        <v>6.87</v>
      </c>
      <c r="D369" s="132">
        <v>7.6970000000000001</v>
      </c>
      <c r="E369" s="132">
        <v>0.89</v>
      </c>
      <c r="F369" s="132">
        <v>10.26</v>
      </c>
      <c r="G369" s="132">
        <v>0.27</v>
      </c>
      <c r="H369" s="132" t="s">
        <v>61</v>
      </c>
      <c r="I369" s="132" t="s">
        <v>137</v>
      </c>
    </row>
    <row r="370" spans="1:9">
      <c r="A370" s="132" t="s">
        <v>1645</v>
      </c>
      <c r="B370" s="132" t="s">
        <v>850</v>
      </c>
      <c r="C370" s="132">
        <v>8.07</v>
      </c>
      <c r="D370" s="132">
        <v>7.9219999999999997</v>
      </c>
      <c r="E370" s="132">
        <v>1.02</v>
      </c>
      <c r="F370" s="132">
        <v>8.8800000000000008</v>
      </c>
      <c r="G370" s="132">
        <v>0.27</v>
      </c>
      <c r="H370" s="132" t="s">
        <v>61</v>
      </c>
      <c r="I370" s="132" t="s">
        <v>137</v>
      </c>
    </row>
    <row r="371" spans="1:9">
      <c r="A371" s="132" t="s">
        <v>1645</v>
      </c>
      <c r="B371" s="132" t="s">
        <v>844</v>
      </c>
      <c r="C371" s="132">
        <v>1.83</v>
      </c>
      <c r="D371" s="132">
        <v>4.7060000000000004</v>
      </c>
      <c r="E371" s="132">
        <v>0.39</v>
      </c>
      <c r="F371" s="132">
        <v>35.69</v>
      </c>
      <c r="G371" s="132">
        <v>0.26</v>
      </c>
      <c r="H371" s="132" t="s">
        <v>61</v>
      </c>
      <c r="I371" s="132" t="s">
        <v>137</v>
      </c>
    </row>
    <row r="372" spans="1:9">
      <c r="A372" s="132" t="s">
        <v>1645</v>
      </c>
      <c r="B372" s="132" t="s">
        <v>845</v>
      </c>
      <c r="C372" s="132">
        <v>2.5499999999999998</v>
      </c>
      <c r="D372" s="132">
        <v>5.56</v>
      </c>
      <c r="E372" s="132">
        <v>0.46</v>
      </c>
      <c r="F372" s="132">
        <v>25.92</v>
      </c>
      <c r="G372" s="132">
        <v>0.26</v>
      </c>
      <c r="H372" s="132" t="s">
        <v>61</v>
      </c>
      <c r="I372" s="132" t="s">
        <v>137</v>
      </c>
    </row>
    <row r="373" spans="1:9">
      <c r="A373" s="132" t="s">
        <v>1645</v>
      </c>
      <c r="B373" s="132" t="s">
        <v>835</v>
      </c>
      <c r="C373" s="132">
        <v>2.52</v>
      </c>
      <c r="D373" s="132">
        <v>1.9750000000000001</v>
      </c>
      <c r="E373" s="132">
        <v>1.28</v>
      </c>
      <c r="F373" s="132">
        <v>41.9</v>
      </c>
      <c r="G373" s="132">
        <v>0.26</v>
      </c>
      <c r="H373" s="132" t="s">
        <v>61</v>
      </c>
      <c r="I373" s="132" t="s">
        <v>137</v>
      </c>
    </row>
    <row r="374" spans="1:9">
      <c r="A374" s="132" t="s">
        <v>1645</v>
      </c>
      <c r="B374" s="132" t="s">
        <v>838</v>
      </c>
      <c r="C374" s="132">
        <v>3.52</v>
      </c>
      <c r="D374" s="132">
        <v>5.9530000000000003</v>
      </c>
      <c r="E374" s="132">
        <v>0.59</v>
      </c>
      <c r="F374" s="132">
        <v>30.2</v>
      </c>
      <c r="G374" s="132">
        <v>0.26</v>
      </c>
      <c r="H374" s="132" t="s">
        <v>61</v>
      </c>
      <c r="I374" s="132" t="s">
        <v>137</v>
      </c>
    </row>
    <row r="375" spans="1:9">
      <c r="A375" s="132" t="s">
        <v>1645</v>
      </c>
      <c r="B375" s="132" t="s">
        <v>839</v>
      </c>
      <c r="C375" s="132">
        <v>4.72</v>
      </c>
      <c r="D375" s="132">
        <v>6.726</v>
      </c>
      <c r="E375" s="132">
        <v>0.7</v>
      </c>
      <c r="F375" s="132">
        <v>22.79</v>
      </c>
      <c r="G375" s="132">
        <v>0.26</v>
      </c>
      <c r="H375" s="132" t="s">
        <v>61</v>
      </c>
      <c r="I375" s="132" t="s">
        <v>137</v>
      </c>
    </row>
    <row r="376" spans="1:9">
      <c r="A376" s="132" t="s">
        <v>1645</v>
      </c>
      <c r="B376" s="132" t="s">
        <v>840</v>
      </c>
      <c r="C376" s="132">
        <v>5.92</v>
      </c>
      <c r="D376" s="132">
        <v>7.28</v>
      </c>
      <c r="E376" s="132">
        <v>0.81</v>
      </c>
      <c r="F376" s="132">
        <v>18.37</v>
      </c>
      <c r="G376" s="132">
        <v>0.26</v>
      </c>
      <c r="H376" s="132" t="s">
        <v>61</v>
      </c>
      <c r="I376" s="132" t="s">
        <v>137</v>
      </c>
    </row>
    <row r="377" spans="1:9">
      <c r="A377" s="132" t="s">
        <v>1645</v>
      </c>
      <c r="B377" s="132" t="s">
        <v>841</v>
      </c>
      <c r="C377" s="132">
        <v>7.12</v>
      </c>
      <c r="D377" s="132">
        <v>7.625</v>
      </c>
      <c r="E377" s="132">
        <v>0.93</v>
      </c>
      <c r="F377" s="132">
        <v>15.45</v>
      </c>
      <c r="G377" s="132">
        <v>0.27</v>
      </c>
      <c r="H377" s="132" t="s">
        <v>61</v>
      </c>
      <c r="I377" s="132" t="s">
        <v>137</v>
      </c>
    </row>
    <row r="378" spans="1:9">
      <c r="A378" s="132" t="s">
        <v>1645</v>
      </c>
      <c r="B378" s="132" t="s">
        <v>842</v>
      </c>
      <c r="C378" s="132">
        <v>8.32</v>
      </c>
      <c r="D378" s="132">
        <v>7.9219999999999997</v>
      </c>
      <c r="E378" s="132">
        <v>1.05</v>
      </c>
      <c r="F378" s="132">
        <v>13.37</v>
      </c>
      <c r="G378" s="132">
        <v>0.27</v>
      </c>
      <c r="H378" s="132" t="s">
        <v>61</v>
      </c>
      <c r="I378" s="132" t="s">
        <v>137</v>
      </c>
    </row>
    <row r="379" spans="1:9">
      <c r="A379" s="132" t="s">
        <v>1645</v>
      </c>
      <c r="B379" s="132" t="s">
        <v>836</v>
      </c>
      <c r="C379" s="132">
        <v>2.08</v>
      </c>
      <c r="D379" s="132">
        <v>4.2779999999999996</v>
      </c>
      <c r="E379" s="132">
        <v>0.49</v>
      </c>
      <c r="F379" s="132">
        <v>50.36</v>
      </c>
      <c r="G379" s="132">
        <v>0.25</v>
      </c>
      <c r="H379" s="132" t="s">
        <v>61</v>
      </c>
      <c r="I379" s="132" t="s">
        <v>137</v>
      </c>
    </row>
    <row r="380" spans="1:9">
      <c r="A380" s="132" t="s">
        <v>1645</v>
      </c>
      <c r="B380" s="132" t="s">
        <v>837</v>
      </c>
      <c r="C380" s="132">
        <v>2.8</v>
      </c>
      <c r="D380" s="132">
        <v>5.2850000000000001</v>
      </c>
      <c r="E380" s="132">
        <v>0.53</v>
      </c>
      <c r="F380" s="132">
        <v>37.69</v>
      </c>
      <c r="G380" s="132">
        <v>0.26</v>
      </c>
      <c r="H380" s="132" t="s">
        <v>61</v>
      </c>
      <c r="I380" s="132" t="s">
        <v>137</v>
      </c>
    </row>
    <row r="381" spans="1:9">
      <c r="A381" s="132" t="s">
        <v>1645</v>
      </c>
      <c r="B381" s="132" t="s">
        <v>851</v>
      </c>
      <c r="C381" s="132">
        <v>2.27</v>
      </c>
      <c r="D381" s="132">
        <v>3.4790000000000001</v>
      </c>
      <c r="E381" s="132">
        <v>0.65</v>
      </c>
      <c r="F381" s="132">
        <v>29.09</v>
      </c>
      <c r="G381" s="132">
        <v>0.26</v>
      </c>
      <c r="H381" s="132" t="s">
        <v>61</v>
      </c>
      <c r="I381" s="132" t="s">
        <v>137</v>
      </c>
    </row>
    <row r="382" spans="1:9">
      <c r="A382" s="132" t="s">
        <v>1645</v>
      </c>
      <c r="B382" s="132" t="s">
        <v>854</v>
      </c>
      <c r="C382" s="132">
        <v>3.27</v>
      </c>
      <c r="D382" s="132">
        <v>6.3959999999999999</v>
      </c>
      <c r="E382" s="132">
        <v>0.51</v>
      </c>
      <c r="F382" s="132">
        <v>20.440000000000001</v>
      </c>
      <c r="G382" s="132">
        <v>0.26</v>
      </c>
      <c r="H382" s="132" t="s">
        <v>61</v>
      </c>
      <c r="I382" s="132" t="s">
        <v>137</v>
      </c>
    </row>
    <row r="383" spans="1:9">
      <c r="A383" s="132" t="s">
        <v>1645</v>
      </c>
      <c r="B383" s="132" t="s">
        <v>855</v>
      </c>
      <c r="C383" s="132">
        <v>4.47</v>
      </c>
      <c r="D383" s="132">
        <v>7.024</v>
      </c>
      <c r="E383" s="132">
        <v>0.64</v>
      </c>
      <c r="F383" s="132">
        <v>15.23</v>
      </c>
      <c r="G383" s="132">
        <v>0.27</v>
      </c>
      <c r="H383" s="132" t="s">
        <v>61</v>
      </c>
      <c r="I383" s="132" t="s">
        <v>137</v>
      </c>
    </row>
    <row r="384" spans="1:9">
      <c r="A384" s="132" t="s">
        <v>1645</v>
      </c>
      <c r="B384" s="132" t="s">
        <v>856</v>
      </c>
      <c r="C384" s="132">
        <v>5.67</v>
      </c>
      <c r="D384" s="132">
        <v>7.4139999999999997</v>
      </c>
      <c r="E384" s="132">
        <v>0.76</v>
      </c>
      <c r="F384" s="132">
        <v>12.22</v>
      </c>
      <c r="G384" s="132">
        <v>0.27</v>
      </c>
      <c r="H384" s="132" t="s">
        <v>61</v>
      </c>
      <c r="I384" s="132" t="s">
        <v>137</v>
      </c>
    </row>
    <row r="385" spans="1:9">
      <c r="A385" s="132" t="s">
        <v>1645</v>
      </c>
      <c r="B385" s="132" t="s">
        <v>857</v>
      </c>
      <c r="C385" s="132">
        <v>6.87</v>
      </c>
      <c r="D385" s="132">
        <v>7.7709999999999999</v>
      </c>
      <c r="E385" s="132">
        <v>0.88</v>
      </c>
      <c r="F385" s="132">
        <v>10.26</v>
      </c>
      <c r="G385" s="132">
        <v>0.27</v>
      </c>
      <c r="H385" s="132" t="s">
        <v>61</v>
      </c>
      <c r="I385" s="132" t="s">
        <v>137</v>
      </c>
    </row>
    <row r="386" spans="1:9">
      <c r="A386" s="132" t="s">
        <v>1645</v>
      </c>
      <c r="B386" s="132" t="s">
        <v>858</v>
      </c>
      <c r="C386" s="132">
        <v>8.07</v>
      </c>
      <c r="D386" s="132">
        <v>8</v>
      </c>
      <c r="E386" s="132">
        <v>1.01</v>
      </c>
      <c r="F386" s="132">
        <v>8.8800000000000008</v>
      </c>
      <c r="G386" s="132">
        <v>0.27</v>
      </c>
      <c r="H386" s="132" t="s">
        <v>61</v>
      </c>
      <c r="I386" s="132" t="s">
        <v>137</v>
      </c>
    </row>
    <row r="387" spans="1:9">
      <c r="A387" s="132" t="s">
        <v>1645</v>
      </c>
      <c r="B387" s="132" t="s">
        <v>852</v>
      </c>
      <c r="C387" s="132">
        <v>1.83</v>
      </c>
      <c r="D387" s="132">
        <v>5.0670000000000002</v>
      </c>
      <c r="E387" s="132">
        <v>0.36</v>
      </c>
      <c r="F387" s="132">
        <v>35.69</v>
      </c>
      <c r="G387" s="132">
        <v>0.26</v>
      </c>
      <c r="H387" s="132" t="s">
        <v>61</v>
      </c>
      <c r="I387" s="132" t="s">
        <v>137</v>
      </c>
    </row>
    <row r="388" spans="1:9">
      <c r="A388" s="132" t="s">
        <v>1645</v>
      </c>
      <c r="B388" s="132" t="s">
        <v>853</v>
      </c>
      <c r="C388" s="132">
        <v>2.5499999999999998</v>
      </c>
      <c r="D388" s="132">
        <v>5.8170000000000002</v>
      </c>
      <c r="E388" s="132">
        <v>0.44</v>
      </c>
      <c r="F388" s="132">
        <v>25.92</v>
      </c>
      <c r="G388" s="132">
        <v>0.26</v>
      </c>
      <c r="H388" s="132" t="s">
        <v>61</v>
      </c>
      <c r="I388" s="132" t="s">
        <v>137</v>
      </c>
    </row>
    <row r="389" spans="1:9">
      <c r="A389" s="132" t="s">
        <v>859</v>
      </c>
      <c r="B389" s="132" t="s">
        <v>860</v>
      </c>
      <c r="C389" s="132">
        <v>19.5</v>
      </c>
      <c r="D389" s="132">
        <v>30</v>
      </c>
      <c r="E389" s="132">
        <v>0.65</v>
      </c>
      <c r="F389" s="132">
        <v>12.95</v>
      </c>
      <c r="G389" s="132">
        <v>0.11</v>
      </c>
      <c r="H389" s="132" t="s">
        <v>61</v>
      </c>
      <c r="I389" s="132" t="s">
        <v>137</v>
      </c>
    </row>
  </sheetData>
  <sortState xmlns:xlrd2="http://schemas.microsoft.com/office/spreadsheetml/2017/richdata2" ref="A5:I389">
    <sortCondition ref="A5:A389"/>
    <sortCondition ref="B5:B3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9666f44ab16ed15b00f463a1ceb948f7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3613115c6c127afe4a56fd1236c892c2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_x0074_mv6" minOccurs="0"/>
                <xsd:element ref="ns2:sipv" minOccurs="0"/>
                <xsd:element ref="ns2:oawc" minOccurs="0"/>
                <xsd:element ref="ns2:CCOReviewr" minOccurs="0"/>
                <xsd:element ref="ns2:DateCCOReviewed" minOccurs="0"/>
                <xsd:element ref="ns2:b26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x0074_mv6" ma:index="13" nillable="true" ma:displayName="BSO Reviewer" ma:list="UserInfo" ma:internalName="_x0074_mv6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pv" ma:index="14" nillable="true" ma:displayName="Date BSO Review Completed" ma:internalName="sipv">
      <xsd:simpleType>
        <xsd:restriction base="dms:DateTime"/>
      </xsd:simpleType>
    </xsd:element>
    <xsd:element name="oawc" ma:index="15" nillable="true" ma:displayName="Text" ma:internalName="oawc">
      <xsd:simpleType>
        <xsd:restriction base="dms:Text"/>
      </xsd:simpleType>
    </xsd:element>
    <xsd:element name="CCOReviewr" ma:index="16" nillable="true" ma:displayName="CCO Reviewer" ma:format="Dropdown" ma:internalName="CCOReviewr">
      <xsd:simpleType>
        <xsd:restriction base="dms:Text">
          <xsd:maxLength value="255"/>
        </xsd:restriction>
      </xsd:simpleType>
    </xsd:element>
    <xsd:element name="DateCCOReviewed" ma:index="17" nillable="true" ma:displayName="Date CCO Reviewed" ma:format="Dropdown" ma:internalName="DateCCOReviewed">
      <xsd:simpleType>
        <xsd:restriction base="dms:Text">
          <xsd:maxLength value="255"/>
        </xsd:restriction>
      </xsd:simpleType>
    </xsd:element>
    <xsd:element name="b26d" ma:index="18" nillable="true" ma:displayName="SCO Reviewer" ma:internalName="b26d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c93a3eb4-f9b2-4918-8a30-eb81fd3c832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/>
        <AccountId xsi:nil="true"/>
        <AccountType/>
      </UserInfo>
    </SharedWithUsers>
    <MediaLengthInSeconds xmlns="785685f2-c2e1-4352-89aa-3faca8eaba52" xsi:nil="true"/>
    <b26d xmlns="785685f2-c2e1-4352-89aa-3faca8eaba52" xsi:nil="true"/>
    <DateCCOReviewed xmlns="785685f2-c2e1-4352-89aa-3faca8eaba52" xsi:nil="true"/>
    <oawc xmlns="785685f2-c2e1-4352-89aa-3faca8eaba52" xsi:nil="true"/>
    <sipv xmlns="785685f2-c2e1-4352-89aa-3faca8eaba52" xsi:nil="true"/>
    <_x0074_mv6 xmlns="785685f2-c2e1-4352-89aa-3faca8eaba52">
      <UserInfo>
        <DisplayName/>
        <AccountId xsi:nil="true"/>
        <AccountType/>
      </UserInfo>
    </_x0074_mv6>
    <CCOReviewr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AACCA5-9C04-476E-90FA-17AF3C1932CA}"/>
</file>

<file path=customXml/itemProps2.xml><?xml version="1.0" encoding="utf-8"?>
<ds:datastoreItem xmlns:ds="http://schemas.openxmlformats.org/officeDocument/2006/customXml" ds:itemID="{4461DCA2-8FE5-460F-9480-6DE728432A8B}"/>
</file>

<file path=customXml/itemProps3.xml><?xml version="1.0" encoding="utf-8"?>
<ds:datastoreItem xmlns:ds="http://schemas.openxmlformats.org/officeDocument/2006/customXml" ds:itemID="{B8712604-0B14-4746-9FE9-787341B57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Architectural Energy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Czech, Noah</dc:creator>
  <cp:keywords/>
  <dc:description/>
  <cp:lastModifiedBy>Sandoval-Moreno, Victoria@Energy</cp:lastModifiedBy>
  <cp:revision/>
  <dcterms:created xsi:type="dcterms:W3CDTF">2013-04-09T15:54:02Z</dcterms:created>
  <dcterms:modified xsi:type="dcterms:W3CDTF">2022-05-20T17:48:26Z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Order">
    <vt:r8>1509600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_ColorHex">
    <vt:lpwstr/>
  </property>
  <property fmtid="{D5CDD505-2E9C-101B-9397-08002B2CF9AE}" pid="9" name="_Emoji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_ColorTag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